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55c9fa239014eb/Documents/Study Rice/Homework/Excel_Homework_YK/Crowdfunding_Analysis/"/>
    </mc:Choice>
  </mc:AlternateContent>
  <xr:revisionPtr revIDLastSave="560" documentId="13_ncr:1_{05F12850-A6EA-4DA2-BE36-C7111E9DB9F6}" xr6:coauthVersionLast="45" xr6:coauthVersionMax="45" xr10:uidLastSave="{BC8AE573-DACE-443A-9155-C16E932745A5}"/>
  <bookViews>
    <workbookView xWindow="41865" yWindow="-1065" windowWidth="31515" windowHeight="15435" firstSheet="2" activeTab="7" xr2:uid="{00000000-000D-0000-FFFF-FFFF00000000}"/>
  </bookViews>
  <sheets>
    <sheet name="Category Stats Pivot" sheetId="6" r:id="rId1"/>
    <sheet name="SubCategory Stats Pivot" sheetId="7" r:id="rId2"/>
    <sheet name="Outcomes Based on Launch Date " sheetId="8" r:id="rId3"/>
    <sheet name="Bonus" sheetId="9" r:id="rId4"/>
    <sheet name="LIve" sheetId="13" r:id="rId5"/>
    <sheet name="Successful" sheetId="14" r:id="rId6"/>
    <sheet name="Failed" sheetId="15" r:id="rId7"/>
    <sheet name="Bonus Statistics" sheetId="11" r:id="rId8"/>
    <sheet name="Sheet2" sheetId="12" r:id="rId9"/>
    <sheet name="Sheet6" sheetId="16" r:id="rId10"/>
    <sheet name="Sheet1" sheetId="1" r:id="rId11"/>
    <sheet name="Currency" sheetId="5" r:id="rId12"/>
    <sheet name="aux" sheetId="3" r:id="rId13"/>
  </sheets>
  <definedNames>
    <definedName name="_xlnm._FilterDatabase" localSheetId="10" hidden="1">Sheet1!$A$1:$Q$4115</definedName>
    <definedName name="_xlchart.v1.0" hidden="1">Successful!$O$1</definedName>
    <definedName name="_xlchart.v1.1" hidden="1">Successful!$O$2:$O$2186</definedName>
    <definedName name="_xlchart.v1.2" hidden="1">Successful!$O$1</definedName>
    <definedName name="_xlchart.v1.3" hidden="1">Successful!$O$2:$O$2186</definedName>
    <definedName name="_xlchart.v1.4" hidden="1">Failed!$O$1</definedName>
    <definedName name="_xlchart.v1.5" hidden="1">Failed!$O$2:$O$1531</definedName>
    <definedName name="_xlcn.WorksheetConnection_StarterBook.xlsxTable21" hidden="1">Table2[]</definedName>
    <definedName name="ExternalData_1" localSheetId="11" hidden="1">Currency!$A$1:$K$150</definedName>
  </definedNames>
  <calcPr calcId="191029"/>
  <pivotCaches>
    <pivotCache cacheId="0" r:id="rId14"/>
    <pivotCache cacheId="1" r:id="rId15"/>
    <pivotCache cacheId="18" r:id="rId16"/>
    <pivotCache cacheId="21" r:id="rId17"/>
    <pivotCache cacheId="24" r:id="rId18"/>
    <pivotCache cacheId="28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tarterBook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9" l="1"/>
  <c r="F7" i="9"/>
  <c r="D7" i="9"/>
  <c r="E4" i="9"/>
  <c r="F4" i="9"/>
  <c r="E5" i="9"/>
  <c r="F5" i="9"/>
  <c r="D4" i="9"/>
  <c r="E3" i="9"/>
  <c r="F3" i="9"/>
  <c r="E6" i="9"/>
  <c r="F6" i="9"/>
  <c r="E8" i="9"/>
  <c r="F8" i="9"/>
  <c r="E9" i="9"/>
  <c r="F9" i="9"/>
  <c r="E10" i="9"/>
  <c r="F10" i="9"/>
  <c r="E11" i="9"/>
  <c r="F11" i="9"/>
  <c r="E12" i="9"/>
  <c r="F12" i="9"/>
  <c r="D12" i="9"/>
  <c r="D11" i="9"/>
  <c r="D10" i="9"/>
  <c r="D9" i="9"/>
  <c r="D8" i="9"/>
  <c r="D6" i="9"/>
  <c r="D5" i="9"/>
  <c r="D3" i="9"/>
  <c r="G3" i="9" s="1"/>
  <c r="E2" i="9"/>
  <c r="F2" i="9"/>
  <c r="E13" i="9"/>
  <c r="F13" i="9"/>
  <c r="D13" i="9"/>
  <c r="G12" i="9" l="1"/>
  <c r="G11" i="9"/>
  <c r="G6" i="9"/>
  <c r="G5" i="9"/>
  <c r="G10" i="9"/>
  <c r="H10" i="9" s="1"/>
  <c r="G9" i="9"/>
  <c r="G8" i="9"/>
  <c r="G7" i="9"/>
  <c r="G4" i="9"/>
  <c r="O4116" i="1"/>
  <c r="D2" i="9"/>
  <c r="J10" i="9" l="1"/>
  <c r="J11" i="9"/>
  <c r="J9" i="9"/>
  <c r="I8" i="9"/>
  <c r="H7" i="9"/>
  <c r="I10" i="9"/>
  <c r="I6" i="9"/>
  <c r="J5" i="9"/>
  <c r="I4" i="9"/>
  <c r="H3" i="9"/>
  <c r="G2" i="9"/>
  <c r="J2" i="9" s="1"/>
  <c r="G13" i="9"/>
  <c r="I13" i="9" s="1"/>
  <c r="I12" i="9"/>
  <c r="B13" i="9"/>
  <c r="B5" i="9"/>
  <c r="B6" i="9"/>
  <c r="B7" i="9"/>
  <c r="B8" i="9"/>
  <c r="B9" i="9"/>
  <c r="B10" i="9"/>
  <c r="B11" i="9"/>
  <c r="B12" i="9"/>
  <c r="B4" i="9"/>
  <c r="A5" i="9"/>
  <c r="A6" i="9"/>
  <c r="A7" i="9" s="1"/>
  <c r="A8" i="9" s="1"/>
  <c r="A9" i="9" s="1"/>
  <c r="A10" i="9" s="1"/>
  <c r="A11" i="9" s="1"/>
  <c r="A12" i="9" s="1"/>
  <c r="A4" i="9"/>
  <c r="W41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V4115" i="1"/>
  <c r="W4115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2" i="1"/>
  <c r="W2" i="1"/>
  <c r="I3" i="1"/>
  <c r="J3" i="1" s="1"/>
  <c r="I4" i="1"/>
  <c r="K4" i="1" s="1"/>
  <c r="S4" i="1" s="1"/>
  <c r="I5" i="1"/>
  <c r="K5" i="1" s="1"/>
  <c r="S5" i="1" s="1"/>
  <c r="I6" i="1"/>
  <c r="K6" i="1" s="1"/>
  <c r="S6" i="1" s="1"/>
  <c r="I7" i="1"/>
  <c r="K7" i="1" s="1"/>
  <c r="S7" i="1" s="1"/>
  <c r="I8" i="1"/>
  <c r="K8" i="1" s="1"/>
  <c r="S8" i="1" s="1"/>
  <c r="I9" i="1"/>
  <c r="J9" i="1" s="1"/>
  <c r="I10" i="1"/>
  <c r="K10" i="1" s="1"/>
  <c r="S10" i="1" s="1"/>
  <c r="I11" i="1"/>
  <c r="K11" i="1" s="1"/>
  <c r="S11" i="1" s="1"/>
  <c r="I12" i="1"/>
  <c r="K12" i="1" s="1"/>
  <c r="S12" i="1" s="1"/>
  <c r="I13" i="1"/>
  <c r="K13" i="1" s="1"/>
  <c r="S13" i="1" s="1"/>
  <c r="I14" i="1"/>
  <c r="K14" i="1" s="1"/>
  <c r="S14" i="1" s="1"/>
  <c r="I15" i="1"/>
  <c r="J15" i="1" s="1"/>
  <c r="I16" i="1"/>
  <c r="K16" i="1" s="1"/>
  <c r="S16" i="1" s="1"/>
  <c r="I17" i="1"/>
  <c r="K17" i="1" s="1"/>
  <c r="S17" i="1" s="1"/>
  <c r="I18" i="1"/>
  <c r="K18" i="1" s="1"/>
  <c r="S18" i="1" s="1"/>
  <c r="I19" i="1"/>
  <c r="K19" i="1" s="1"/>
  <c r="S19" i="1" s="1"/>
  <c r="I20" i="1"/>
  <c r="K20" i="1" s="1"/>
  <c r="S20" i="1" s="1"/>
  <c r="I21" i="1"/>
  <c r="J21" i="1" s="1"/>
  <c r="I22" i="1"/>
  <c r="K22" i="1" s="1"/>
  <c r="S22" i="1" s="1"/>
  <c r="I23" i="1"/>
  <c r="K23" i="1" s="1"/>
  <c r="S23" i="1" s="1"/>
  <c r="I24" i="1"/>
  <c r="K24" i="1" s="1"/>
  <c r="S24" i="1" s="1"/>
  <c r="I25" i="1"/>
  <c r="K25" i="1" s="1"/>
  <c r="S25" i="1" s="1"/>
  <c r="I26" i="1"/>
  <c r="K26" i="1" s="1"/>
  <c r="S26" i="1" s="1"/>
  <c r="I27" i="1"/>
  <c r="J27" i="1" s="1"/>
  <c r="I28" i="1"/>
  <c r="K28" i="1" s="1"/>
  <c r="S28" i="1" s="1"/>
  <c r="I29" i="1"/>
  <c r="K29" i="1" s="1"/>
  <c r="S29" i="1" s="1"/>
  <c r="I30" i="1"/>
  <c r="K30" i="1" s="1"/>
  <c r="S30" i="1" s="1"/>
  <c r="I31" i="1"/>
  <c r="K31" i="1" s="1"/>
  <c r="S31" i="1" s="1"/>
  <c r="I32" i="1"/>
  <c r="K32" i="1" s="1"/>
  <c r="S32" i="1" s="1"/>
  <c r="I33" i="1"/>
  <c r="J33" i="1" s="1"/>
  <c r="I34" i="1"/>
  <c r="K34" i="1" s="1"/>
  <c r="S34" i="1" s="1"/>
  <c r="I35" i="1"/>
  <c r="K35" i="1" s="1"/>
  <c r="S35" i="1" s="1"/>
  <c r="I36" i="1"/>
  <c r="I37" i="1"/>
  <c r="I38" i="1"/>
  <c r="K38" i="1" s="1"/>
  <c r="S38" i="1" s="1"/>
  <c r="I39" i="1"/>
  <c r="I40" i="1"/>
  <c r="J40" i="1" s="1"/>
  <c r="I41" i="1"/>
  <c r="J41" i="1" s="1"/>
  <c r="I42" i="1"/>
  <c r="I43" i="1"/>
  <c r="I44" i="1"/>
  <c r="K44" i="1" s="1"/>
  <c r="S44" i="1" s="1"/>
  <c r="I45" i="1"/>
  <c r="I46" i="1"/>
  <c r="J46" i="1" s="1"/>
  <c r="I47" i="1"/>
  <c r="J47" i="1" s="1"/>
  <c r="I48" i="1"/>
  <c r="I49" i="1"/>
  <c r="I50" i="1"/>
  <c r="K50" i="1" s="1"/>
  <c r="S50" i="1" s="1"/>
  <c r="I51" i="1"/>
  <c r="I52" i="1"/>
  <c r="J52" i="1" s="1"/>
  <c r="I53" i="1"/>
  <c r="J53" i="1" s="1"/>
  <c r="I54" i="1"/>
  <c r="I55" i="1"/>
  <c r="I56" i="1"/>
  <c r="K56" i="1" s="1"/>
  <c r="S56" i="1" s="1"/>
  <c r="I57" i="1"/>
  <c r="I58" i="1"/>
  <c r="J58" i="1" s="1"/>
  <c r="I59" i="1"/>
  <c r="J59" i="1" s="1"/>
  <c r="I60" i="1"/>
  <c r="I61" i="1"/>
  <c r="I62" i="1"/>
  <c r="K62" i="1" s="1"/>
  <c r="S62" i="1" s="1"/>
  <c r="I63" i="1"/>
  <c r="I64" i="1"/>
  <c r="J64" i="1" s="1"/>
  <c r="I65" i="1"/>
  <c r="J65" i="1" s="1"/>
  <c r="I66" i="1"/>
  <c r="I67" i="1"/>
  <c r="I68" i="1"/>
  <c r="K68" i="1" s="1"/>
  <c r="S68" i="1" s="1"/>
  <c r="I69" i="1"/>
  <c r="I70" i="1"/>
  <c r="J70" i="1" s="1"/>
  <c r="I71" i="1"/>
  <c r="J71" i="1" s="1"/>
  <c r="I72" i="1"/>
  <c r="I73" i="1"/>
  <c r="I74" i="1"/>
  <c r="K74" i="1" s="1"/>
  <c r="S74" i="1" s="1"/>
  <c r="I75" i="1"/>
  <c r="I76" i="1"/>
  <c r="J76" i="1" s="1"/>
  <c r="I77" i="1"/>
  <c r="J77" i="1" s="1"/>
  <c r="I78" i="1"/>
  <c r="I79" i="1"/>
  <c r="I80" i="1"/>
  <c r="K80" i="1" s="1"/>
  <c r="S80" i="1" s="1"/>
  <c r="I81" i="1"/>
  <c r="I82" i="1"/>
  <c r="J82" i="1" s="1"/>
  <c r="I83" i="1"/>
  <c r="J83" i="1" s="1"/>
  <c r="I84" i="1"/>
  <c r="I85" i="1"/>
  <c r="I86" i="1"/>
  <c r="K86" i="1" s="1"/>
  <c r="S86" i="1" s="1"/>
  <c r="I87" i="1"/>
  <c r="I88" i="1"/>
  <c r="J88" i="1" s="1"/>
  <c r="I89" i="1"/>
  <c r="J89" i="1" s="1"/>
  <c r="I90" i="1"/>
  <c r="I91" i="1"/>
  <c r="I92" i="1"/>
  <c r="K92" i="1" s="1"/>
  <c r="S92" i="1" s="1"/>
  <c r="I93" i="1"/>
  <c r="I94" i="1"/>
  <c r="J94" i="1" s="1"/>
  <c r="I95" i="1"/>
  <c r="J95" i="1" s="1"/>
  <c r="I96" i="1"/>
  <c r="I97" i="1"/>
  <c r="I98" i="1"/>
  <c r="K98" i="1" s="1"/>
  <c r="S98" i="1" s="1"/>
  <c r="I99" i="1"/>
  <c r="I100" i="1"/>
  <c r="J100" i="1" s="1"/>
  <c r="I101" i="1"/>
  <c r="J101" i="1" s="1"/>
  <c r="I102" i="1"/>
  <c r="I103" i="1"/>
  <c r="I104" i="1"/>
  <c r="K104" i="1" s="1"/>
  <c r="S104" i="1" s="1"/>
  <c r="I105" i="1"/>
  <c r="I106" i="1"/>
  <c r="J106" i="1" s="1"/>
  <c r="I107" i="1"/>
  <c r="J107" i="1" s="1"/>
  <c r="I108" i="1"/>
  <c r="I109" i="1"/>
  <c r="I110" i="1"/>
  <c r="K110" i="1" s="1"/>
  <c r="S110" i="1" s="1"/>
  <c r="I111" i="1"/>
  <c r="I112" i="1"/>
  <c r="J112" i="1" s="1"/>
  <c r="I113" i="1"/>
  <c r="J113" i="1" s="1"/>
  <c r="I114" i="1"/>
  <c r="I115" i="1"/>
  <c r="I116" i="1"/>
  <c r="K116" i="1" s="1"/>
  <c r="S116" i="1" s="1"/>
  <c r="I117" i="1"/>
  <c r="I118" i="1"/>
  <c r="J118" i="1" s="1"/>
  <c r="I119" i="1"/>
  <c r="J119" i="1" s="1"/>
  <c r="I120" i="1"/>
  <c r="I121" i="1"/>
  <c r="I122" i="1"/>
  <c r="K122" i="1" s="1"/>
  <c r="S122" i="1" s="1"/>
  <c r="I123" i="1"/>
  <c r="I124" i="1"/>
  <c r="J124" i="1" s="1"/>
  <c r="I125" i="1"/>
  <c r="J125" i="1" s="1"/>
  <c r="I126" i="1"/>
  <c r="I127" i="1"/>
  <c r="I128" i="1"/>
  <c r="K128" i="1" s="1"/>
  <c r="S128" i="1" s="1"/>
  <c r="I129" i="1"/>
  <c r="I130" i="1"/>
  <c r="J130" i="1" s="1"/>
  <c r="I131" i="1"/>
  <c r="J131" i="1" s="1"/>
  <c r="I132" i="1"/>
  <c r="I133" i="1"/>
  <c r="I134" i="1"/>
  <c r="K134" i="1" s="1"/>
  <c r="S134" i="1" s="1"/>
  <c r="I135" i="1"/>
  <c r="I136" i="1"/>
  <c r="J136" i="1" s="1"/>
  <c r="I137" i="1"/>
  <c r="J137" i="1" s="1"/>
  <c r="I138" i="1"/>
  <c r="I139" i="1"/>
  <c r="I140" i="1"/>
  <c r="K140" i="1" s="1"/>
  <c r="S140" i="1" s="1"/>
  <c r="I141" i="1"/>
  <c r="I142" i="1"/>
  <c r="J142" i="1" s="1"/>
  <c r="I143" i="1"/>
  <c r="J143" i="1" s="1"/>
  <c r="I144" i="1"/>
  <c r="I145" i="1"/>
  <c r="I146" i="1"/>
  <c r="K146" i="1" s="1"/>
  <c r="S146" i="1" s="1"/>
  <c r="I147" i="1"/>
  <c r="I148" i="1"/>
  <c r="J148" i="1" s="1"/>
  <c r="I149" i="1"/>
  <c r="J149" i="1" s="1"/>
  <c r="I150" i="1"/>
  <c r="I151" i="1"/>
  <c r="I152" i="1"/>
  <c r="K152" i="1" s="1"/>
  <c r="S152" i="1" s="1"/>
  <c r="I153" i="1"/>
  <c r="I154" i="1"/>
  <c r="J154" i="1" s="1"/>
  <c r="I155" i="1"/>
  <c r="J155" i="1" s="1"/>
  <c r="I156" i="1"/>
  <c r="I157" i="1"/>
  <c r="I158" i="1"/>
  <c r="K158" i="1" s="1"/>
  <c r="S158" i="1" s="1"/>
  <c r="I159" i="1"/>
  <c r="I160" i="1"/>
  <c r="J160" i="1" s="1"/>
  <c r="I161" i="1"/>
  <c r="J161" i="1" s="1"/>
  <c r="I162" i="1"/>
  <c r="I163" i="1"/>
  <c r="I164" i="1"/>
  <c r="K164" i="1" s="1"/>
  <c r="S164" i="1" s="1"/>
  <c r="I165" i="1"/>
  <c r="I166" i="1"/>
  <c r="J166" i="1" s="1"/>
  <c r="I167" i="1"/>
  <c r="J167" i="1" s="1"/>
  <c r="I168" i="1"/>
  <c r="I169" i="1"/>
  <c r="I170" i="1"/>
  <c r="K170" i="1" s="1"/>
  <c r="S170" i="1" s="1"/>
  <c r="I171" i="1"/>
  <c r="I172" i="1"/>
  <c r="J172" i="1" s="1"/>
  <c r="I173" i="1"/>
  <c r="J173" i="1" s="1"/>
  <c r="I174" i="1"/>
  <c r="I175" i="1"/>
  <c r="I176" i="1"/>
  <c r="K176" i="1" s="1"/>
  <c r="S176" i="1" s="1"/>
  <c r="I177" i="1"/>
  <c r="I178" i="1"/>
  <c r="J178" i="1" s="1"/>
  <c r="I179" i="1"/>
  <c r="J179" i="1" s="1"/>
  <c r="I180" i="1"/>
  <c r="I181" i="1"/>
  <c r="I182" i="1"/>
  <c r="K182" i="1" s="1"/>
  <c r="S182" i="1" s="1"/>
  <c r="I183" i="1"/>
  <c r="I184" i="1"/>
  <c r="J184" i="1" s="1"/>
  <c r="I185" i="1"/>
  <c r="J185" i="1" s="1"/>
  <c r="I186" i="1"/>
  <c r="I187" i="1"/>
  <c r="I188" i="1"/>
  <c r="K188" i="1" s="1"/>
  <c r="S188" i="1" s="1"/>
  <c r="I189" i="1"/>
  <c r="I190" i="1"/>
  <c r="J190" i="1" s="1"/>
  <c r="I191" i="1"/>
  <c r="J191" i="1" s="1"/>
  <c r="I192" i="1"/>
  <c r="I193" i="1"/>
  <c r="I194" i="1"/>
  <c r="K194" i="1" s="1"/>
  <c r="S194" i="1" s="1"/>
  <c r="I195" i="1"/>
  <c r="I196" i="1"/>
  <c r="J196" i="1" s="1"/>
  <c r="I197" i="1"/>
  <c r="J197" i="1" s="1"/>
  <c r="I198" i="1"/>
  <c r="I199" i="1"/>
  <c r="I200" i="1"/>
  <c r="K200" i="1" s="1"/>
  <c r="S200" i="1" s="1"/>
  <c r="I201" i="1"/>
  <c r="I202" i="1"/>
  <c r="J202" i="1" s="1"/>
  <c r="I203" i="1"/>
  <c r="J203" i="1" s="1"/>
  <c r="I204" i="1"/>
  <c r="I205" i="1"/>
  <c r="I206" i="1"/>
  <c r="K206" i="1" s="1"/>
  <c r="S206" i="1" s="1"/>
  <c r="I207" i="1"/>
  <c r="I208" i="1"/>
  <c r="J208" i="1" s="1"/>
  <c r="I209" i="1"/>
  <c r="J209" i="1" s="1"/>
  <c r="I210" i="1"/>
  <c r="I211" i="1"/>
  <c r="I212" i="1"/>
  <c r="K212" i="1" s="1"/>
  <c r="S212" i="1" s="1"/>
  <c r="I213" i="1"/>
  <c r="I214" i="1"/>
  <c r="J214" i="1" s="1"/>
  <c r="I215" i="1"/>
  <c r="J215" i="1" s="1"/>
  <c r="I216" i="1"/>
  <c r="I217" i="1"/>
  <c r="I218" i="1"/>
  <c r="K218" i="1" s="1"/>
  <c r="S218" i="1" s="1"/>
  <c r="I219" i="1"/>
  <c r="I220" i="1"/>
  <c r="J220" i="1" s="1"/>
  <c r="I221" i="1"/>
  <c r="J221" i="1" s="1"/>
  <c r="I222" i="1"/>
  <c r="I223" i="1"/>
  <c r="I224" i="1"/>
  <c r="K224" i="1" s="1"/>
  <c r="S224" i="1" s="1"/>
  <c r="I225" i="1"/>
  <c r="I226" i="1"/>
  <c r="J226" i="1" s="1"/>
  <c r="I227" i="1"/>
  <c r="J227" i="1" s="1"/>
  <c r="I228" i="1"/>
  <c r="I229" i="1"/>
  <c r="I230" i="1"/>
  <c r="K230" i="1" s="1"/>
  <c r="S230" i="1" s="1"/>
  <c r="I231" i="1"/>
  <c r="I232" i="1"/>
  <c r="J232" i="1" s="1"/>
  <c r="I233" i="1"/>
  <c r="J233" i="1" s="1"/>
  <c r="I234" i="1"/>
  <c r="I235" i="1"/>
  <c r="I236" i="1"/>
  <c r="K236" i="1" s="1"/>
  <c r="S236" i="1" s="1"/>
  <c r="I237" i="1"/>
  <c r="I238" i="1"/>
  <c r="J238" i="1" s="1"/>
  <c r="I239" i="1"/>
  <c r="J239" i="1" s="1"/>
  <c r="I240" i="1"/>
  <c r="I241" i="1"/>
  <c r="I242" i="1"/>
  <c r="I243" i="1"/>
  <c r="I244" i="1"/>
  <c r="I245" i="1"/>
  <c r="J245" i="1" s="1"/>
  <c r="I246" i="1"/>
  <c r="I247" i="1"/>
  <c r="I248" i="1"/>
  <c r="I249" i="1"/>
  <c r="I250" i="1"/>
  <c r="I251" i="1"/>
  <c r="J251" i="1" s="1"/>
  <c r="I252" i="1"/>
  <c r="I253" i="1"/>
  <c r="I254" i="1"/>
  <c r="I255" i="1"/>
  <c r="I256" i="1"/>
  <c r="I257" i="1"/>
  <c r="J257" i="1" s="1"/>
  <c r="I258" i="1"/>
  <c r="I259" i="1"/>
  <c r="I260" i="1"/>
  <c r="I261" i="1"/>
  <c r="I262" i="1"/>
  <c r="I263" i="1"/>
  <c r="J263" i="1" s="1"/>
  <c r="I264" i="1"/>
  <c r="I265" i="1"/>
  <c r="I266" i="1"/>
  <c r="I267" i="1"/>
  <c r="I268" i="1"/>
  <c r="I269" i="1"/>
  <c r="J269" i="1" s="1"/>
  <c r="I270" i="1"/>
  <c r="I271" i="1"/>
  <c r="I272" i="1"/>
  <c r="I273" i="1"/>
  <c r="I274" i="1"/>
  <c r="I275" i="1"/>
  <c r="J275" i="1" s="1"/>
  <c r="I276" i="1"/>
  <c r="I277" i="1"/>
  <c r="I278" i="1"/>
  <c r="I279" i="1"/>
  <c r="I280" i="1"/>
  <c r="I281" i="1"/>
  <c r="J281" i="1" s="1"/>
  <c r="I282" i="1"/>
  <c r="I283" i="1"/>
  <c r="I284" i="1"/>
  <c r="I285" i="1"/>
  <c r="I286" i="1"/>
  <c r="I287" i="1"/>
  <c r="J287" i="1" s="1"/>
  <c r="I288" i="1"/>
  <c r="I289" i="1"/>
  <c r="I290" i="1"/>
  <c r="I291" i="1"/>
  <c r="I292" i="1"/>
  <c r="I293" i="1"/>
  <c r="J293" i="1" s="1"/>
  <c r="I294" i="1"/>
  <c r="I295" i="1"/>
  <c r="I296" i="1"/>
  <c r="I297" i="1"/>
  <c r="I298" i="1"/>
  <c r="I299" i="1"/>
  <c r="J299" i="1" s="1"/>
  <c r="I300" i="1"/>
  <c r="I301" i="1"/>
  <c r="I302" i="1"/>
  <c r="I303" i="1"/>
  <c r="I304" i="1"/>
  <c r="I305" i="1"/>
  <c r="J305" i="1" s="1"/>
  <c r="I306" i="1"/>
  <c r="I307" i="1"/>
  <c r="I308" i="1"/>
  <c r="I309" i="1"/>
  <c r="I310" i="1"/>
  <c r="I311" i="1"/>
  <c r="J311" i="1" s="1"/>
  <c r="I312" i="1"/>
  <c r="I313" i="1"/>
  <c r="I314" i="1"/>
  <c r="I315" i="1"/>
  <c r="I316" i="1"/>
  <c r="I317" i="1"/>
  <c r="J317" i="1" s="1"/>
  <c r="I318" i="1"/>
  <c r="I319" i="1"/>
  <c r="I320" i="1"/>
  <c r="I321" i="1"/>
  <c r="I322" i="1"/>
  <c r="I323" i="1"/>
  <c r="J323" i="1" s="1"/>
  <c r="I324" i="1"/>
  <c r="I325" i="1"/>
  <c r="I326" i="1"/>
  <c r="I327" i="1"/>
  <c r="I328" i="1"/>
  <c r="I329" i="1"/>
  <c r="J329" i="1" s="1"/>
  <c r="I330" i="1"/>
  <c r="I331" i="1"/>
  <c r="I332" i="1"/>
  <c r="I333" i="1"/>
  <c r="I334" i="1"/>
  <c r="I335" i="1"/>
  <c r="J335" i="1" s="1"/>
  <c r="I336" i="1"/>
  <c r="I337" i="1"/>
  <c r="I338" i="1"/>
  <c r="I339" i="1"/>
  <c r="I340" i="1"/>
  <c r="I341" i="1"/>
  <c r="J341" i="1" s="1"/>
  <c r="I342" i="1"/>
  <c r="I343" i="1"/>
  <c r="I344" i="1"/>
  <c r="I345" i="1"/>
  <c r="I346" i="1"/>
  <c r="I347" i="1"/>
  <c r="J347" i="1" s="1"/>
  <c r="I348" i="1"/>
  <c r="I349" i="1"/>
  <c r="I350" i="1"/>
  <c r="I351" i="1"/>
  <c r="I352" i="1"/>
  <c r="I353" i="1"/>
  <c r="J353" i="1" s="1"/>
  <c r="I354" i="1"/>
  <c r="I355" i="1"/>
  <c r="I356" i="1"/>
  <c r="I357" i="1"/>
  <c r="I358" i="1"/>
  <c r="I359" i="1"/>
  <c r="J359" i="1" s="1"/>
  <c r="I360" i="1"/>
  <c r="I361" i="1"/>
  <c r="I362" i="1"/>
  <c r="I363" i="1"/>
  <c r="I364" i="1"/>
  <c r="I365" i="1"/>
  <c r="J365" i="1" s="1"/>
  <c r="I366" i="1"/>
  <c r="I367" i="1"/>
  <c r="I368" i="1"/>
  <c r="I369" i="1"/>
  <c r="I370" i="1"/>
  <c r="I371" i="1"/>
  <c r="J371" i="1" s="1"/>
  <c r="I372" i="1"/>
  <c r="I373" i="1"/>
  <c r="I374" i="1"/>
  <c r="I375" i="1"/>
  <c r="I376" i="1"/>
  <c r="I377" i="1"/>
  <c r="J377" i="1" s="1"/>
  <c r="I378" i="1"/>
  <c r="I379" i="1"/>
  <c r="I380" i="1"/>
  <c r="I381" i="1"/>
  <c r="I382" i="1"/>
  <c r="I383" i="1"/>
  <c r="J383" i="1" s="1"/>
  <c r="I384" i="1"/>
  <c r="I385" i="1"/>
  <c r="I386" i="1"/>
  <c r="I387" i="1"/>
  <c r="I388" i="1"/>
  <c r="I389" i="1"/>
  <c r="J389" i="1" s="1"/>
  <c r="I390" i="1"/>
  <c r="I391" i="1"/>
  <c r="I392" i="1"/>
  <c r="I393" i="1"/>
  <c r="I394" i="1"/>
  <c r="I395" i="1"/>
  <c r="J395" i="1" s="1"/>
  <c r="I396" i="1"/>
  <c r="I397" i="1"/>
  <c r="I398" i="1"/>
  <c r="I399" i="1"/>
  <c r="I400" i="1"/>
  <c r="I401" i="1"/>
  <c r="J401" i="1" s="1"/>
  <c r="I402" i="1"/>
  <c r="I403" i="1"/>
  <c r="I404" i="1"/>
  <c r="I405" i="1"/>
  <c r="I406" i="1"/>
  <c r="I407" i="1"/>
  <c r="J407" i="1" s="1"/>
  <c r="I408" i="1"/>
  <c r="I409" i="1"/>
  <c r="I410" i="1"/>
  <c r="I411" i="1"/>
  <c r="I412" i="1"/>
  <c r="I413" i="1"/>
  <c r="J413" i="1" s="1"/>
  <c r="I414" i="1"/>
  <c r="I415" i="1"/>
  <c r="I416" i="1"/>
  <c r="I417" i="1"/>
  <c r="I418" i="1"/>
  <c r="I419" i="1"/>
  <c r="J419" i="1" s="1"/>
  <c r="I420" i="1"/>
  <c r="I421" i="1"/>
  <c r="I422" i="1"/>
  <c r="I423" i="1"/>
  <c r="I424" i="1"/>
  <c r="I425" i="1"/>
  <c r="J425" i="1" s="1"/>
  <c r="I426" i="1"/>
  <c r="I427" i="1"/>
  <c r="I428" i="1"/>
  <c r="I429" i="1"/>
  <c r="I430" i="1"/>
  <c r="I431" i="1"/>
  <c r="J431" i="1" s="1"/>
  <c r="I432" i="1"/>
  <c r="I433" i="1"/>
  <c r="I434" i="1"/>
  <c r="I435" i="1"/>
  <c r="I436" i="1"/>
  <c r="I437" i="1"/>
  <c r="J437" i="1" s="1"/>
  <c r="I438" i="1"/>
  <c r="I439" i="1"/>
  <c r="I440" i="1"/>
  <c r="I441" i="1"/>
  <c r="I442" i="1"/>
  <c r="I443" i="1"/>
  <c r="J443" i="1" s="1"/>
  <c r="I444" i="1"/>
  <c r="I445" i="1"/>
  <c r="I446" i="1"/>
  <c r="I447" i="1"/>
  <c r="I448" i="1"/>
  <c r="I449" i="1"/>
  <c r="J449" i="1" s="1"/>
  <c r="I450" i="1"/>
  <c r="I451" i="1"/>
  <c r="I452" i="1"/>
  <c r="I453" i="1"/>
  <c r="I454" i="1"/>
  <c r="I455" i="1"/>
  <c r="J455" i="1" s="1"/>
  <c r="I456" i="1"/>
  <c r="I457" i="1"/>
  <c r="I458" i="1"/>
  <c r="I459" i="1"/>
  <c r="I460" i="1"/>
  <c r="I461" i="1"/>
  <c r="J461" i="1" s="1"/>
  <c r="I462" i="1"/>
  <c r="I463" i="1"/>
  <c r="I464" i="1"/>
  <c r="I465" i="1"/>
  <c r="I466" i="1"/>
  <c r="I467" i="1"/>
  <c r="J467" i="1" s="1"/>
  <c r="I468" i="1"/>
  <c r="I469" i="1"/>
  <c r="I470" i="1"/>
  <c r="I471" i="1"/>
  <c r="I472" i="1"/>
  <c r="I473" i="1"/>
  <c r="J473" i="1" s="1"/>
  <c r="I474" i="1"/>
  <c r="I475" i="1"/>
  <c r="I476" i="1"/>
  <c r="I477" i="1"/>
  <c r="I478" i="1"/>
  <c r="I479" i="1"/>
  <c r="J479" i="1" s="1"/>
  <c r="I480" i="1"/>
  <c r="I481" i="1"/>
  <c r="I482" i="1"/>
  <c r="I483" i="1"/>
  <c r="I484" i="1"/>
  <c r="I485" i="1"/>
  <c r="J485" i="1" s="1"/>
  <c r="I486" i="1"/>
  <c r="I487" i="1"/>
  <c r="I488" i="1"/>
  <c r="I489" i="1"/>
  <c r="I490" i="1"/>
  <c r="I491" i="1"/>
  <c r="J491" i="1" s="1"/>
  <c r="I492" i="1"/>
  <c r="I493" i="1"/>
  <c r="I494" i="1"/>
  <c r="I495" i="1"/>
  <c r="I496" i="1"/>
  <c r="I497" i="1"/>
  <c r="J497" i="1" s="1"/>
  <c r="I498" i="1"/>
  <c r="I499" i="1"/>
  <c r="I500" i="1"/>
  <c r="I501" i="1"/>
  <c r="I502" i="1"/>
  <c r="I503" i="1"/>
  <c r="J503" i="1" s="1"/>
  <c r="I504" i="1"/>
  <c r="I505" i="1"/>
  <c r="I506" i="1"/>
  <c r="I507" i="1"/>
  <c r="I508" i="1"/>
  <c r="I509" i="1"/>
  <c r="J509" i="1" s="1"/>
  <c r="I510" i="1"/>
  <c r="I511" i="1"/>
  <c r="I512" i="1"/>
  <c r="I513" i="1"/>
  <c r="I514" i="1"/>
  <c r="I515" i="1"/>
  <c r="J515" i="1" s="1"/>
  <c r="I516" i="1"/>
  <c r="I517" i="1"/>
  <c r="I518" i="1"/>
  <c r="I519" i="1"/>
  <c r="I520" i="1"/>
  <c r="I521" i="1"/>
  <c r="J521" i="1" s="1"/>
  <c r="I522" i="1"/>
  <c r="I523" i="1"/>
  <c r="I524" i="1"/>
  <c r="I525" i="1"/>
  <c r="I526" i="1"/>
  <c r="I527" i="1"/>
  <c r="J527" i="1" s="1"/>
  <c r="I528" i="1"/>
  <c r="I529" i="1"/>
  <c r="I530" i="1"/>
  <c r="I531" i="1"/>
  <c r="I532" i="1"/>
  <c r="I533" i="1"/>
  <c r="J533" i="1" s="1"/>
  <c r="I534" i="1"/>
  <c r="I535" i="1"/>
  <c r="I536" i="1"/>
  <c r="I537" i="1"/>
  <c r="I538" i="1"/>
  <c r="I539" i="1"/>
  <c r="J539" i="1" s="1"/>
  <c r="I540" i="1"/>
  <c r="I541" i="1"/>
  <c r="I542" i="1"/>
  <c r="I543" i="1"/>
  <c r="I544" i="1"/>
  <c r="I545" i="1"/>
  <c r="J545" i="1" s="1"/>
  <c r="I546" i="1"/>
  <c r="I547" i="1"/>
  <c r="I548" i="1"/>
  <c r="I549" i="1"/>
  <c r="I550" i="1"/>
  <c r="I551" i="1"/>
  <c r="J551" i="1" s="1"/>
  <c r="I552" i="1"/>
  <c r="I553" i="1"/>
  <c r="I554" i="1"/>
  <c r="I555" i="1"/>
  <c r="I556" i="1"/>
  <c r="I557" i="1"/>
  <c r="J557" i="1" s="1"/>
  <c r="I558" i="1"/>
  <c r="I559" i="1"/>
  <c r="I560" i="1"/>
  <c r="I561" i="1"/>
  <c r="I562" i="1"/>
  <c r="I563" i="1"/>
  <c r="J563" i="1" s="1"/>
  <c r="I564" i="1"/>
  <c r="I565" i="1"/>
  <c r="I566" i="1"/>
  <c r="I567" i="1"/>
  <c r="I568" i="1"/>
  <c r="I569" i="1"/>
  <c r="J569" i="1" s="1"/>
  <c r="I570" i="1"/>
  <c r="I571" i="1"/>
  <c r="I572" i="1"/>
  <c r="I573" i="1"/>
  <c r="I574" i="1"/>
  <c r="I575" i="1"/>
  <c r="J575" i="1" s="1"/>
  <c r="I576" i="1"/>
  <c r="I577" i="1"/>
  <c r="I578" i="1"/>
  <c r="I579" i="1"/>
  <c r="I580" i="1"/>
  <c r="I581" i="1"/>
  <c r="J581" i="1" s="1"/>
  <c r="I582" i="1"/>
  <c r="I583" i="1"/>
  <c r="I584" i="1"/>
  <c r="I585" i="1"/>
  <c r="I586" i="1"/>
  <c r="I587" i="1"/>
  <c r="J587" i="1" s="1"/>
  <c r="I588" i="1"/>
  <c r="I589" i="1"/>
  <c r="I590" i="1"/>
  <c r="I591" i="1"/>
  <c r="I592" i="1"/>
  <c r="I593" i="1"/>
  <c r="J593" i="1" s="1"/>
  <c r="I594" i="1"/>
  <c r="I595" i="1"/>
  <c r="I596" i="1"/>
  <c r="I597" i="1"/>
  <c r="I598" i="1"/>
  <c r="I599" i="1"/>
  <c r="J599" i="1" s="1"/>
  <c r="I600" i="1"/>
  <c r="I601" i="1"/>
  <c r="I602" i="1"/>
  <c r="I603" i="1"/>
  <c r="I604" i="1"/>
  <c r="I605" i="1"/>
  <c r="J605" i="1" s="1"/>
  <c r="I606" i="1"/>
  <c r="I607" i="1"/>
  <c r="I608" i="1"/>
  <c r="I609" i="1"/>
  <c r="I610" i="1"/>
  <c r="I611" i="1"/>
  <c r="J611" i="1" s="1"/>
  <c r="I612" i="1"/>
  <c r="I613" i="1"/>
  <c r="I614" i="1"/>
  <c r="I615" i="1"/>
  <c r="I616" i="1"/>
  <c r="I617" i="1"/>
  <c r="J617" i="1" s="1"/>
  <c r="I618" i="1"/>
  <c r="I619" i="1"/>
  <c r="I620" i="1"/>
  <c r="I621" i="1"/>
  <c r="I622" i="1"/>
  <c r="I623" i="1"/>
  <c r="J623" i="1" s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K643" i="1" s="1"/>
  <c r="S643" i="1" s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K667" i="1" s="1"/>
  <c r="S667" i="1" s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K691" i="1" s="1"/>
  <c r="S691" i="1" s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K715" i="1" s="1"/>
  <c r="S715" i="1" s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K739" i="1" s="1"/>
  <c r="S739" i="1" s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K763" i="1" s="1"/>
  <c r="S763" i="1" s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K787" i="1" s="1"/>
  <c r="S787" i="1" s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K811" i="1" s="1"/>
  <c r="S811" i="1" s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K835" i="1" s="1"/>
  <c r="S835" i="1" s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K859" i="1" s="1"/>
  <c r="S859" i="1" s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K883" i="1" s="1"/>
  <c r="S883" i="1" s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K907" i="1" s="1"/>
  <c r="S907" i="1" s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K931" i="1" s="1"/>
  <c r="S931" i="1" s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K955" i="1" s="1"/>
  <c r="S955" i="1" s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K979" i="1" s="1"/>
  <c r="S979" i="1" s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J1013" i="1" s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J1091" i="1" s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J1187" i="1" s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J1283" i="1" s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J1379" i="1" s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K1649" i="1" s="1"/>
  <c r="S1649" i="1" s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K2" i="1" s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9" i="9" l="1"/>
  <c r="I2" i="9"/>
  <c r="H2" i="9"/>
  <c r="I3" i="9"/>
  <c r="H6" i="9"/>
  <c r="J8" i="9"/>
  <c r="J12" i="9"/>
  <c r="I9" i="9"/>
  <c r="J4" i="9"/>
  <c r="I5" i="9"/>
  <c r="J3" i="9"/>
  <c r="H12" i="9"/>
  <c r="J7" i="9"/>
  <c r="H13" i="9"/>
  <c r="J13" i="9"/>
  <c r="H4" i="9"/>
  <c r="H11" i="9"/>
  <c r="H8" i="9"/>
  <c r="J6" i="9"/>
  <c r="I11" i="9"/>
  <c r="I7" i="9"/>
  <c r="H5" i="9"/>
  <c r="J5" i="1"/>
  <c r="J11" i="1"/>
  <c r="J12" i="1"/>
  <c r="J17" i="1"/>
  <c r="J23" i="1"/>
  <c r="J35" i="1"/>
  <c r="K4115" i="1"/>
  <c r="S4115" i="1" s="1"/>
  <c r="J4115" i="1"/>
  <c r="K4103" i="1"/>
  <c r="S4103" i="1" s="1"/>
  <c r="J4103" i="1"/>
  <c r="K4091" i="1"/>
  <c r="S4091" i="1" s="1"/>
  <c r="J4091" i="1"/>
  <c r="K4079" i="1"/>
  <c r="S4079" i="1" s="1"/>
  <c r="J4079" i="1"/>
  <c r="K4067" i="1"/>
  <c r="S4067" i="1" s="1"/>
  <c r="J4067" i="1"/>
  <c r="K4055" i="1"/>
  <c r="S4055" i="1" s="1"/>
  <c r="J4055" i="1"/>
  <c r="K4043" i="1"/>
  <c r="S4043" i="1" s="1"/>
  <c r="J4043" i="1"/>
  <c r="J4031" i="1"/>
  <c r="K4031" i="1"/>
  <c r="S4031" i="1" s="1"/>
  <c r="J4019" i="1"/>
  <c r="K4019" i="1"/>
  <c r="S4019" i="1" s="1"/>
  <c r="J4007" i="1"/>
  <c r="K4007" i="1"/>
  <c r="S4007" i="1" s="1"/>
  <c r="J3995" i="1"/>
  <c r="K3995" i="1"/>
  <c r="S3995" i="1" s="1"/>
  <c r="J3983" i="1"/>
  <c r="K3983" i="1"/>
  <c r="S3983" i="1" s="1"/>
  <c r="J3971" i="1"/>
  <c r="K3971" i="1"/>
  <c r="S3971" i="1" s="1"/>
  <c r="J3959" i="1"/>
  <c r="K3959" i="1"/>
  <c r="S3959" i="1" s="1"/>
  <c r="J3947" i="1"/>
  <c r="K3947" i="1"/>
  <c r="S3947" i="1" s="1"/>
  <c r="J3935" i="1"/>
  <c r="K3935" i="1"/>
  <c r="S3935" i="1" s="1"/>
  <c r="J3923" i="1"/>
  <c r="K3923" i="1"/>
  <c r="S3923" i="1" s="1"/>
  <c r="J3911" i="1"/>
  <c r="K3911" i="1"/>
  <c r="S3911" i="1" s="1"/>
  <c r="J3899" i="1"/>
  <c r="K3899" i="1"/>
  <c r="S3899" i="1" s="1"/>
  <c r="J3887" i="1"/>
  <c r="K3887" i="1"/>
  <c r="S3887" i="1" s="1"/>
  <c r="J3875" i="1"/>
  <c r="K3875" i="1"/>
  <c r="S3875" i="1" s="1"/>
  <c r="J3863" i="1"/>
  <c r="K3863" i="1"/>
  <c r="S3863" i="1" s="1"/>
  <c r="J3851" i="1"/>
  <c r="K3851" i="1"/>
  <c r="S3851" i="1" s="1"/>
  <c r="K3839" i="1"/>
  <c r="S3839" i="1" s="1"/>
  <c r="J3839" i="1"/>
  <c r="K3827" i="1"/>
  <c r="S3827" i="1" s="1"/>
  <c r="J3827" i="1"/>
  <c r="K3815" i="1"/>
  <c r="S3815" i="1" s="1"/>
  <c r="J3815" i="1"/>
  <c r="K3803" i="1"/>
  <c r="S3803" i="1" s="1"/>
  <c r="J3803" i="1"/>
  <c r="K3791" i="1"/>
  <c r="S3791" i="1" s="1"/>
  <c r="J3791" i="1"/>
  <c r="J3779" i="1"/>
  <c r="K3779" i="1"/>
  <c r="S3779" i="1" s="1"/>
  <c r="K3767" i="1"/>
  <c r="S3767" i="1" s="1"/>
  <c r="J3767" i="1"/>
  <c r="K3755" i="1"/>
  <c r="S3755" i="1" s="1"/>
  <c r="J3755" i="1"/>
  <c r="K3743" i="1"/>
  <c r="S3743" i="1" s="1"/>
  <c r="J3743" i="1"/>
  <c r="K3731" i="1"/>
  <c r="S3731" i="1" s="1"/>
  <c r="J3731" i="1"/>
  <c r="K3719" i="1"/>
  <c r="S3719" i="1" s="1"/>
  <c r="J3719" i="1"/>
  <c r="J3707" i="1"/>
  <c r="K3707" i="1"/>
  <c r="S3707" i="1" s="1"/>
  <c r="K3695" i="1"/>
  <c r="S3695" i="1" s="1"/>
  <c r="J3695" i="1"/>
  <c r="K3683" i="1"/>
  <c r="S3683" i="1" s="1"/>
  <c r="J3683" i="1"/>
  <c r="K3671" i="1"/>
  <c r="S3671" i="1" s="1"/>
  <c r="J3671" i="1"/>
  <c r="K3659" i="1"/>
  <c r="S3659" i="1" s="1"/>
  <c r="J3659" i="1"/>
  <c r="K3647" i="1"/>
  <c r="S3647" i="1" s="1"/>
  <c r="J3647" i="1"/>
  <c r="K3635" i="1"/>
  <c r="S3635" i="1" s="1"/>
  <c r="J3635" i="1"/>
  <c r="K3623" i="1"/>
  <c r="S3623" i="1" s="1"/>
  <c r="J3623" i="1"/>
  <c r="K3611" i="1"/>
  <c r="S3611" i="1" s="1"/>
  <c r="J3611" i="1"/>
  <c r="K3599" i="1"/>
  <c r="S3599" i="1" s="1"/>
  <c r="J3599" i="1"/>
  <c r="K3587" i="1"/>
  <c r="S3587" i="1" s="1"/>
  <c r="J3587" i="1"/>
  <c r="K3575" i="1"/>
  <c r="S3575" i="1" s="1"/>
  <c r="J3575" i="1"/>
  <c r="K3563" i="1"/>
  <c r="S3563" i="1" s="1"/>
  <c r="J3563" i="1"/>
  <c r="K3551" i="1"/>
  <c r="S3551" i="1" s="1"/>
  <c r="J3551" i="1"/>
  <c r="K3539" i="1"/>
  <c r="S3539" i="1" s="1"/>
  <c r="J3539" i="1"/>
  <c r="K3527" i="1"/>
  <c r="S3527" i="1" s="1"/>
  <c r="J3527" i="1"/>
  <c r="K3515" i="1"/>
  <c r="S3515" i="1" s="1"/>
  <c r="J3515" i="1"/>
  <c r="K3503" i="1"/>
  <c r="S3503" i="1" s="1"/>
  <c r="J3503" i="1"/>
  <c r="K3491" i="1"/>
  <c r="S3491" i="1" s="1"/>
  <c r="J3491" i="1"/>
  <c r="K3479" i="1"/>
  <c r="S3479" i="1" s="1"/>
  <c r="J3479" i="1"/>
  <c r="K3467" i="1"/>
  <c r="S3467" i="1" s="1"/>
  <c r="J3467" i="1"/>
  <c r="K3455" i="1"/>
  <c r="S3455" i="1" s="1"/>
  <c r="J3455" i="1"/>
  <c r="K3443" i="1"/>
  <c r="S3443" i="1" s="1"/>
  <c r="J3443" i="1"/>
  <c r="K3431" i="1"/>
  <c r="S3431" i="1" s="1"/>
  <c r="J3431" i="1"/>
  <c r="K3419" i="1"/>
  <c r="S3419" i="1" s="1"/>
  <c r="J3419" i="1"/>
  <c r="K3407" i="1"/>
  <c r="S3407" i="1" s="1"/>
  <c r="J3407" i="1"/>
  <c r="K3395" i="1"/>
  <c r="S3395" i="1" s="1"/>
  <c r="J3395" i="1"/>
  <c r="K3383" i="1"/>
  <c r="S3383" i="1" s="1"/>
  <c r="J3383" i="1"/>
  <c r="K3371" i="1"/>
  <c r="S3371" i="1" s="1"/>
  <c r="J3371" i="1"/>
  <c r="K3359" i="1"/>
  <c r="S3359" i="1" s="1"/>
  <c r="J3359" i="1"/>
  <c r="K3347" i="1"/>
  <c r="S3347" i="1" s="1"/>
  <c r="J3347" i="1"/>
  <c r="K3335" i="1"/>
  <c r="S3335" i="1" s="1"/>
  <c r="J3335" i="1"/>
  <c r="K3323" i="1"/>
  <c r="S3323" i="1" s="1"/>
  <c r="J3323" i="1"/>
  <c r="K3311" i="1"/>
  <c r="S3311" i="1" s="1"/>
  <c r="J3311" i="1"/>
  <c r="K3299" i="1"/>
  <c r="S3299" i="1" s="1"/>
  <c r="J3299" i="1"/>
  <c r="K3287" i="1"/>
  <c r="S3287" i="1" s="1"/>
  <c r="J3287" i="1"/>
  <c r="K3275" i="1"/>
  <c r="S3275" i="1" s="1"/>
  <c r="J3275" i="1"/>
  <c r="K3263" i="1"/>
  <c r="S3263" i="1" s="1"/>
  <c r="J3263" i="1"/>
  <c r="K3251" i="1"/>
  <c r="S3251" i="1" s="1"/>
  <c r="J3251" i="1"/>
  <c r="K3239" i="1"/>
  <c r="S3239" i="1" s="1"/>
  <c r="J3239" i="1"/>
  <c r="K3227" i="1"/>
  <c r="S3227" i="1" s="1"/>
  <c r="J3227" i="1"/>
  <c r="K3215" i="1"/>
  <c r="S3215" i="1" s="1"/>
  <c r="J3215" i="1"/>
  <c r="K3203" i="1"/>
  <c r="S3203" i="1" s="1"/>
  <c r="J3203" i="1"/>
  <c r="K3191" i="1"/>
  <c r="S3191" i="1" s="1"/>
  <c r="J3191" i="1"/>
  <c r="K3179" i="1"/>
  <c r="S3179" i="1" s="1"/>
  <c r="J3179" i="1"/>
  <c r="K3167" i="1"/>
  <c r="S3167" i="1" s="1"/>
  <c r="J3167" i="1"/>
  <c r="K3155" i="1"/>
  <c r="S3155" i="1" s="1"/>
  <c r="J3155" i="1"/>
  <c r="K3143" i="1"/>
  <c r="S3143" i="1" s="1"/>
  <c r="J3143" i="1"/>
  <c r="K3131" i="1"/>
  <c r="S3131" i="1" s="1"/>
  <c r="J3131" i="1"/>
  <c r="K3119" i="1"/>
  <c r="S3119" i="1" s="1"/>
  <c r="J3119" i="1"/>
  <c r="K3107" i="1"/>
  <c r="S3107" i="1" s="1"/>
  <c r="J3107" i="1"/>
  <c r="K3095" i="1"/>
  <c r="S3095" i="1" s="1"/>
  <c r="J3095" i="1"/>
  <c r="K3083" i="1"/>
  <c r="S3083" i="1" s="1"/>
  <c r="J3083" i="1"/>
  <c r="K3071" i="1"/>
  <c r="S3071" i="1" s="1"/>
  <c r="J3071" i="1"/>
  <c r="K3059" i="1"/>
  <c r="S3059" i="1" s="1"/>
  <c r="J3059" i="1"/>
  <c r="K3047" i="1"/>
  <c r="S3047" i="1" s="1"/>
  <c r="J3047" i="1"/>
  <c r="K3035" i="1"/>
  <c r="S3035" i="1" s="1"/>
  <c r="J3035" i="1"/>
  <c r="K3023" i="1"/>
  <c r="S3023" i="1" s="1"/>
  <c r="J3023" i="1"/>
  <c r="K3011" i="1"/>
  <c r="S3011" i="1" s="1"/>
  <c r="J3011" i="1"/>
  <c r="K2999" i="1"/>
  <c r="S2999" i="1" s="1"/>
  <c r="J2999" i="1"/>
  <c r="K2987" i="1"/>
  <c r="S2987" i="1" s="1"/>
  <c r="J2987" i="1"/>
  <c r="K2975" i="1"/>
  <c r="S2975" i="1" s="1"/>
  <c r="J2975" i="1"/>
  <c r="K2963" i="1"/>
  <c r="S2963" i="1" s="1"/>
  <c r="J2963" i="1"/>
  <c r="K2951" i="1"/>
  <c r="S2951" i="1" s="1"/>
  <c r="J2951" i="1"/>
  <c r="K2939" i="1"/>
  <c r="S2939" i="1" s="1"/>
  <c r="J2939" i="1"/>
  <c r="K2927" i="1"/>
  <c r="S2927" i="1" s="1"/>
  <c r="J2927" i="1"/>
  <c r="J2915" i="1"/>
  <c r="K2915" i="1"/>
  <c r="S2915" i="1" s="1"/>
  <c r="K2903" i="1"/>
  <c r="S2903" i="1" s="1"/>
  <c r="J2903" i="1"/>
  <c r="K2891" i="1"/>
  <c r="S2891" i="1" s="1"/>
  <c r="J2891" i="1"/>
  <c r="K2879" i="1"/>
  <c r="S2879" i="1" s="1"/>
  <c r="J2879" i="1"/>
  <c r="K2867" i="1"/>
  <c r="S2867" i="1" s="1"/>
  <c r="J2867" i="1"/>
  <c r="K2855" i="1"/>
  <c r="S2855" i="1" s="1"/>
  <c r="J2855" i="1"/>
  <c r="K2843" i="1"/>
  <c r="S2843" i="1" s="1"/>
  <c r="J2843" i="1"/>
  <c r="K2831" i="1"/>
  <c r="S2831" i="1" s="1"/>
  <c r="J2831" i="1"/>
  <c r="K2819" i="1"/>
  <c r="S2819" i="1" s="1"/>
  <c r="J2819" i="1"/>
  <c r="K2807" i="1"/>
  <c r="S2807" i="1" s="1"/>
  <c r="J2807" i="1"/>
  <c r="K2795" i="1"/>
  <c r="S2795" i="1" s="1"/>
  <c r="J2795" i="1"/>
  <c r="K2783" i="1"/>
  <c r="S2783" i="1" s="1"/>
  <c r="J2783" i="1"/>
  <c r="K2771" i="1"/>
  <c r="S2771" i="1" s="1"/>
  <c r="J2771" i="1"/>
  <c r="K2759" i="1"/>
  <c r="S2759" i="1" s="1"/>
  <c r="J2759" i="1"/>
  <c r="K2747" i="1"/>
  <c r="S2747" i="1" s="1"/>
  <c r="J2747" i="1"/>
  <c r="K2735" i="1"/>
  <c r="S2735" i="1" s="1"/>
  <c r="J2735" i="1"/>
  <c r="K2723" i="1"/>
  <c r="S2723" i="1" s="1"/>
  <c r="J2723" i="1"/>
  <c r="K2711" i="1"/>
  <c r="S2711" i="1" s="1"/>
  <c r="J2711" i="1"/>
  <c r="K2699" i="1"/>
  <c r="S2699" i="1" s="1"/>
  <c r="J2699" i="1"/>
  <c r="K2687" i="1"/>
  <c r="S2687" i="1" s="1"/>
  <c r="J2687" i="1"/>
  <c r="K2675" i="1"/>
  <c r="S2675" i="1" s="1"/>
  <c r="J2675" i="1"/>
  <c r="K2663" i="1"/>
  <c r="S2663" i="1" s="1"/>
  <c r="J2663" i="1"/>
  <c r="K2651" i="1"/>
  <c r="S2651" i="1" s="1"/>
  <c r="J2651" i="1"/>
  <c r="K2639" i="1"/>
  <c r="S2639" i="1" s="1"/>
  <c r="J2639" i="1"/>
  <c r="K2627" i="1"/>
  <c r="S2627" i="1" s="1"/>
  <c r="J2627" i="1"/>
  <c r="K2615" i="1"/>
  <c r="S2615" i="1" s="1"/>
  <c r="J2615" i="1"/>
  <c r="K2603" i="1"/>
  <c r="S2603" i="1" s="1"/>
  <c r="J2603" i="1"/>
  <c r="K2591" i="1"/>
  <c r="S2591" i="1" s="1"/>
  <c r="J2591" i="1"/>
  <c r="K2579" i="1"/>
  <c r="S2579" i="1" s="1"/>
  <c r="J2579" i="1"/>
  <c r="K2567" i="1"/>
  <c r="S2567" i="1" s="1"/>
  <c r="J2567" i="1"/>
  <c r="K2555" i="1"/>
  <c r="S2555" i="1" s="1"/>
  <c r="J2555" i="1"/>
  <c r="K2543" i="1"/>
  <c r="S2543" i="1" s="1"/>
  <c r="J2543" i="1"/>
  <c r="K2531" i="1"/>
  <c r="S2531" i="1" s="1"/>
  <c r="J2531" i="1"/>
  <c r="K2519" i="1"/>
  <c r="S2519" i="1" s="1"/>
  <c r="J2519" i="1"/>
  <c r="K2507" i="1"/>
  <c r="S2507" i="1" s="1"/>
  <c r="J2507" i="1"/>
  <c r="K2495" i="1"/>
  <c r="S2495" i="1" s="1"/>
  <c r="J2495" i="1"/>
  <c r="K2483" i="1"/>
  <c r="S2483" i="1" s="1"/>
  <c r="J2483" i="1"/>
  <c r="K2471" i="1"/>
  <c r="S2471" i="1" s="1"/>
  <c r="J2471" i="1"/>
  <c r="K2459" i="1"/>
  <c r="S2459" i="1" s="1"/>
  <c r="J2459" i="1"/>
  <c r="K2447" i="1"/>
  <c r="S2447" i="1" s="1"/>
  <c r="J2447" i="1"/>
  <c r="K2435" i="1"/>
  <c r="S2435" i="1" s="1"/>
  <c r="J2435" i="1"/>
  <c r="K2423" i="1"/>
  <c r="S2423" i="1" s="1"/>
  <c r="J2423" i="1"/>
  <c r="K2411" i="1"/>
  <c r="S2411" i="1" s="1"/>
  <c r="J2411" i="1"/>
  <c r="K2399" i="1"/>
  <c r="S2399" i="1" s="1"/>
  <c r="J2399" i="1"/>
  <c r="K2387" i="1"/>
  <c r="S2387" i="1" s="1"/>
  <c r="J2387" i="1"/>
  <c r="K2375" i="1"/>
  <c r="S2375" i="1" s="1"/>
  <c r="J2375" i="1"/>
  <c r="K2363" i="1"/>
  <c r="S2363" i="1" s="1"/>
  <c r="J2363" i="1"/>
  <c r="K2351" i="1"/>
  <c r="S2351" i="1" s="1"/>
  <c r="J2351" i="1"/>
  <c r="K2339" i="1"/>
  <c r="S2339" i="1" s="1"/>
  <c r="J2339" i="1"/>
  <c r="K2327" i="1"/>
  <c r="S2327" i="1" s="1"/>
  <c r="J2327" i="1"/>
  <c r="K2315" i="1"/>
  <c r="S2315" i="1" s="1"/>
  <c r="J2315" i="1"/>
  <c r="K2303" i="1"/>
  <c r="S2303" i="1" s="1"/>
  <c r="J2303" i="1"/>
  <c r="K2291" i="1"/>
  <c r="S2291" i="1" s="1"/>
  <c r="J2291" i="1"/>
  <c r="K2279" i="1"/>
  <c r="S2279" i="1" s="1"/>
  <c r="J2279" i="1"/>
  <c r="K2267" i="1"/>
  <c r="S2267" i="1" s="1"/>
  <c r="J2267" i="1"/>
  <c r="K2255" i="1"/>
  <c r="S2255" i="1" s="1"/>
  <c r="J2255" i="1"/>
  <c r="K2243" i="1"/>
  <c r="S2243" i="1" s="1"/>
  <c r="J2243" i="1"/>
  <c r="K2231" i="1"/>
  <c r="S2231" i="1" s="1"/>
  <c r="J2231" i="1"/>
  <c r="K2219" i="1"/>
  <c r="S2219" i="1" s="1"/>
  <c r="J2219" i="1"/>
  <c r="K2207" i="1"/>
  <c r="S2207" i="1" s="1"/>
  <c r="J2207" i="1"/>
  <c r="K2195" i="1"/>
  <c r="S2195" i="1" s="1"/>
  <c r="J2195" i="1"/>
  <c r="J2183" i="1"/>
  <c r="K2183" i="1"/>
  <c r="S2183" i="1" s="1"/>
  <c r="J2171" i="1"/>
  <c r="K2171" i="1"/>
  <c r="S2171" i="1" s="1"/>
  <c r="J2159" i="1"/>
  <c r="K2159" i="1"/>
  <c r="S2159" i="1" s="1"/>
  <c r="J2147" i="1"/>
  <c r="K2147" i="1"/>
  <c r="S2147" i="1" s="1"/>
  <c r="J2135" i="1"/>
  <c r="K2135" i="1"/>
  <c r="S2135" i="1" s="1"/>
  <c r="J2123" i="1"/>
  <c r="K2123" i="1"/>
  <c r="S2123" i="1" s="1"/>
  <c r="J2111" i="1"/>
  <c r="K2111" i="1"/>
  <c r="S2111" i="1" s="1"/>
  <c r="J2099" i="1"/>
  <c r="K2099" i="1"/>
  <c r="S2099" i="1" s="1"/>
  <c r="J2087" i="1"/>
  <c r="K2087" i="1"/>
  <c r="S2087" i="1" s="1"/>
  <c r="J2075" i="1"/>
  <c r="K2075" i="1"/>
  <c r="S2075" i="1" s="1"/>
  <c r="J2063" i="1"/>
  <c r="K2063" i="1"/>
  <c r="S2063" i="1" s="1"/>
  <c r="J2051" i="1"/>
  <c r="K2051" i="1"/>
  <c r="S2051" i="1" s="1"/>
  <c r="J2039" i="1"/>
  <c r="K2039" i="1"/>
  <c r="S2039" i="1" s="1"/>
  <c r="J2027" i="1"/>
  <c r="K2027" i="1"/>
  <c r="S2027" i="1" s="1"/>
  <c r="J2015" i="1"/>
  <c r="K2015" i="1"/>
  <c r="S2015" i="1" s="1"/>
  <c r="J2003" i="1"/>
  <c r="K2003" i="1"/>
  <c r="S2003" i="1" s="1"/>
  <c r="J1991" i="1"/>
  <c r="K1991" i="1"/>
  <c r="S1991" i="1" s="1"/>
  <c r="J1979" i="1"/>
  <c r="K1979" i="1"/>
  <c r="S1979" i="1" s="1"/>
  <c r="J1967" i="1"/>
  <c r="K1967" i="1"/>
  <c r="S1967" i="1" s="1"/>
  <c r="J1955" i="1"/>
  <c r="K1955" i="1"/>
  <c r="S1955" i="1" s="1"/>
  <c r="J1943" i="1"/>
  <c r="K1943" i="1"/>
  <c r="S1943" i="1" s="1"/>
  <c r="J1931" i="1"/>
  <c r="K1931" i="1"/>
  <c r="S1931" i="1" s="1"/>
  <c r="J1919" i="1"/>
  <c r="K1919" i="1"/>
  <c r="S1919" i="1" s="1"/>
  <c r="J1907" i="1"/>
  <c r="K1907" i="1"/>
  <c r="S1907" i="1" s="1"/>
  <c r="J1895" i="1"/>
  <c r="K1895" i="1"/>
  <c r="S1895" i="1" s="1"/>
  <c r="J1883" i="1"/>
  <c r="K1883" i="1"/>
  <c r="S1883" i="1" s="1"/>
  <c r="J1871" i="1"/>
  <c r="K1871" i="1"/>
  <c r="S1871" i="1" s="1"/>
  <c r="J1859" i="1"/>
  <c r="K1859" i="1"/>
  <c r="S1859" i="1" s="1"/>
  <c r="J1847" i="1"/>
  <c r="K1847" i="1"/>
  <c r="S1847" i="1" s="1"/>
  <c r="J1835" i="1"/>
  <c r="K1835" i="1"/>
  <c r="S1835" i="1" s="1"/>
  <c r="J1823" i="1"/>
  <c r="K1823" i="1"/>
  <c r="S1823" i="1" s="1"/>
  <c r="J1811" i="1"/>
  <c r="K1811" i="1"/>
  <c r="S1811" i="1" s="1"/>
  <c r="K1799" i="1"/>
  <c r="S1799" i="1" s="1"/>
  <c r="J1799" i="1"/>
  <c r="K1787" i="1"/>
  <c r="S1787" i="1" s="1"/>
  <c r="J1787" i="1"/>
  <c r="K1775" i="1"/>
  <c r="S1775" i="1" s="1"/>
  <c r="J1775" i="1"/>
  <c r="K1763" i="1"/>
  <c r="S1763" i="1" s="1"/>
  <c r="J1763" i="1"/>
  <c r="K1751" i="1"/>
  <c r="S1751" i="1" s="1"/>
  <c r="J1751" i="1"/>
  <c r="K1739" i="1"/>
  <c r="S1739" i="1" s="1"/>
  <c r="J1739" i="1"/>
  <c r="K1727" i="1"/>
  <c r="S1727" i="1" s="1"/>
  <c r="J1727" i="1"/>
  <c r="K1715" i="1"/>
  <c r="S1715" i="1" s="1"/>
  <c r="J1715" i="1"/>
  <c r="K1703" i="1"/>
  <c r="S1703" i="1" s="1"/>
  <c r="J1703" i="1"/>
  <c r="K1691" i="1"/>
  <c r="S1691" i="1" s="1"/>
  <c r="J1691" i="1"/>
  <c r="K1679" i="1"/>
  <c r="S1679" i="1" s="1"/>
  <c r="J1679" i="1"/>
  <c r="K1667" i="1"/>
  <c r="S1667" i="1" s="1"/>
  <c r="J1667" i="1"/>
  <c r="K1655" i="1"/>
  <c r="S1655" i="1" s="1"/>
  <c r="J1655" i="1"/>
  <c r="K1643" i="1"/>
  <c r="S1643" i="1" s="1"/>
  <c r="J1643" i="1"/>
  <c r="K1631" i="1"/>
  <c r="S1631" i="1" s="1"/>
  <c r="J1631" i="1"/>
  <c r="K1619" i="1"/>
  <c r="S1619" i="1" s="1"/>
  <c r="J1619" i="1"/>
  <c r="K1607" i="1"/>
  <c r="S1607" i="1" s="1"/>
  <c r="J1607" i="1"/>
  <c r="K1595" i="1"/>
  <c r="S1595" i="1" s="1"/>
  <c r="J1595" i="1"/>
  <c r="K1583" i="1"/>
  <c r="S1583" i="1" s="1"/>
  <c r="J1583" i="1"/>
  <c r="K1571" i="1"/>
  <c r="S1571" i="1" s="1"/>
  <c r="J1571" i="1"/>
  <c r="K1559" i="1"/>
  <c r="S1559" i="1" s="1"/>
  <c r="J1559" i="1"/>
  <c r="K1547" i="1"/>
  <c r="S1547" i="1" s="1"/>
  <c r="J1547" i="1"/>
  <c r="K1535" i="1"/>
  <c r="S1535" i="1" s="1"/>
  <c r="J1535" i="1"/>
  <c r="K1523" i="1"/>
  <c r="S1523" i="1" s="1"/>
  <c r="J1523" i="1"/>
  <c r="K1511" i="1"/>
  <c r="S1511" i="1" s="1"/>
  <c r="J1511" i="1"/>
  <c r="K1499" i="1"/>
  <c r="S1499" i="1" s="1"/>
  <c r="J1499" i="1"/>
  <c r="K1487" i="1"/>
  <c r="S1487" i="1" s="1"/>
  <c r="J1487" i="1"/>
  <c r="K1475" i="1"/>
  <c r="S1475" i="1" s="1"/>
  <c r="J1475" i="1"/>
  <c r="K1463" i="1"/>
  <c r="S1463" i="1" s="1"/>
  <c r="J1463" i="1"/>
  <c r="K1451" i="1"/>
  <c r="S1451" i="1" s="1"/>
  <c r="J1451" i="1"/>
  <c r="K1439" i="1"/>
  <c r="S1439" i="1" s="1"/>
  <c r="J1439" i="1"/>
  <c r="K1427" i="1"/>
  <c r="S1427" i="1" s="1"/>
  <c r="J1427" i="1"/>
  <c r="K1415" i="1"/>
  <c r="S1415" i="1" s="1"/>
  <c r="J1415" i="1"/>
  <c r="K1403" i="1"/>
  <c r="S1403" i="1" s="1"/>
  <c r="J1403" i="1"/>
  <c r="K1391" i="1"/>
  <c r="S1391" i="1" s="1"/>
  <c r="J1391" i="1"/>
  <c r="K1367" i="1"/>
  <c r="S1367" i="1" s="1"/>
  <c r="J1367" i="1"/>
  <c r="J1355" i="1"/>
  <c r="K1355" i="1"/>
  <c r="S1355" i="1" s="1"/>
  <c r="K1343" i="1"/>
  <c r="S1343" i="1" s="1"/>
  <c r="J1343" i="1"/>
  <c r="J1331" i="1"/>
  <c r="K1331" i="1"/>
  <c r="S1331" i="1" s="1"/>
  <c r="K1319" i="1"/>
  <c r="S1319" i="1" s="1"/>
  <c r="J1319" i="1"/>
  <c r="J1307" i="1"/>
  <c r="K1307" i="1"/>
  <c r="S1307" i="1" s="1"/>
  <c r="K1295" i="1"/>
  <c r="S1295" i="1" s="1"/>
  <c r="J1295" i="1"/>
  <c r="K1271" i="1"/>
  <c r="S1271" i="1" s="1"/>
  <c r="J1271" i="1"/>
  <c r="J1259" i="1"/>
  <c r="K1259" i="1"/>
  <c r="S1259" i="1" s="1"/>
  <c r="K1247" i="1"/>
  <c r="S1247" i="1" s="1"/>
  <c r="J1247" i="1"/>
  <c r="J1235" i="1"/>
  <c r="K1235" i="1"/>
  <c r="S1235" i="1" s="1"/>
  <c r="K1223" i="1"/>
  <c r="S1223" i="1" s="1"/>
  <c r="J1223" i="1"/>
  <c r="J1211" i="1"/>
  <c r="K1211" i="1"/>
  <c r="S1211" i="1" s="1"/>
  <c r="K1199" i="1"/>
  <c r="S1199" i="1" s="1"/>
  <c r="J1199" i="1"/>
  <c r="K1175" i="1"/>
  <c r="S1175" i="1" s="1"/>
  <c r="J1175" i="1"/>
  <c r="J1163" i="1"/>
  <c r="K1163" i="1"/>
  <c r="S1163" i="1" s="1"/>
  <c r="K1151" i="1"/>
  <c r="S1151" i="1" s="1"/>
  <c r="J1151" i="1"/>
  <c r="J1139" i="1"/>
  <c r="K1139" i="1"/>
  <c r="S1139" i="1" s="1"/>
  <c r="K1127" i="1"/>
  <c r="S1127" i="1" s="1"/>
  <c r="J1127" i="1"/>
  <c r="J1115" i="1"/>
  <c r="K1115" i="1"/>
  <c r="S1115" i="1" s="1"/>
  <c r="K1103" i="1"/>
  <c r="S1103" i="1" s="1"/>
  <c r="J1103" i="1"/>
  <c r="K1079" i="1"/>
  <c r="S1079" i="1" s="1"/>
  <c r="J1079" i="1"/>
  <c r="J1067" i="1"/>
  <c r="K1067" i="1"/>
  <c r="S1067" i="1" s="1"/>
  <c r="K1055" i="1"/>
  <c r="S1055" i="1" s="1"/>
  <c r="J1055" i="1"/>
  <c r="J1043" i="1"/>
  <c r="K1043" i="1"/>
  <c r="S1043" i="1" s="1"/>
  <c r="K1031" i="1"/>
  <c r="S1031" i="1" s="1"/>
  <c r="J1031" i="1"/>
  <c r="K1019" i="1"/>
  <c r="S1019" i="1" s="1"/>
  <c r="J1019" i="1"/>
  <c r="K1007" i="1"/>
  <c r="S1007" i="1" s="1"/>
  <c r="J1007" i="1"/>
  <c r="K995" i="1"/>
  <c r="S995" i="1" s="1"/>
  <c r="J995" i="1"/>
  <c r="K983" i="1"/>
  <c r="S983" i="1" s="1"/>
  <c r="J983" i="1"/>
  <c r="K971" i="1"/>
  <c r="S971" i="1" s="1"/>
  <c r="J971" i="1"/>
  <c r="K959" i="1"/>
  <c r="S959" i="1" s="1"/>
  <c r="J959" i="1"/>
  <c r="K947" i="1"/>
  <c r="S947" i="1" s="1"/>
  <c r="J947" i="1"/>
  <c r="K935" i="1"/>
  <c r="S935" i="1" s="1"/>
  <c r="J935" i="1"/>
  <c r="K923" i="1"/>
  <c r="S923" i="1" s="1"/>
  <c r="J923" i="1"/>
  <c r="K911" i="1"/>
  <c r="S911" i="1" s="1"/>
  <c r="J911" i="1"/>
  <c r="K899" i="1"/>
  <c r="S899" i="1" s="1"/>
  <c r="J899" i="1"/>
  <c r="K887" i="1"/>
  <c r="S887" i="1" s="1"/>
  <c r="J887" i="1"/>
  <c r="K875" i="1"/>
  <c r="S875" i="1" s="1"/>
  <c r="J875" i="1"/>
  <c r="K863" i="1"/>
  <c r="S863" i="1" s="1"/>
  <c r="J863" i="1"/>
  <c r="K851" i="1"/>
  <c r="S851" i="1" s="1"/>
  <c r="J851" i="1"/>
  <c r="K839" i="1"/>
  <c r="S839" i="1" s="1"/>
  <c r="J839" i="1"/>
  <c r="K827" i="1"/>
  <c r="S827" i="1" s="1"/>
  <c r="J827" i="1"/>
  <c r="K815" i="1"/>
  <c r="S815" i="1" s="1"/>
  <c r="J815" i="1"/>
  <c r="K803" i="1"/>
  <c r="S803" i="1" s="1"/>
  <c r="J803" i="1"/>
  <c r="K791" i="1"/>
  <c r="S791" i="1" s="1"/>
  <c r="J791" i="1"/>
  <c r="K779" i="1"/>
  <c r="S779" i="1" s="1"/>
  <c r="J779" i="1"/>
  <c r="K767" i="1"/>
  <c r="S767" i="1" s="1"/>
  <c r="J767" i="1"/>
  <c r="K755" i="1"/>
  <c r="S755" i="1" s="1"/>
  <c r="J755" i="1"/>
  <c r="K743" i="1"/>
  <c r="S743" i="1" s="1"/>
  <c r="J743" i="1"/>
  <c r="K731" i="1"/>
  <c r="S731" i="1" s="1"/>
  <c r="J731" i="1"/>
  <c r="K719" i="1"/>
  <c r="S719" i="1" s="1"/>
  <c r="J719" i="1"/>
  <c r="K707" i="1"/>
  <c r="S707" i="1" s="1"/>
  <c r="J707" i="1"/>
  <c r="K695" i="1"/>
  <c r="S695" i="1" s="1"/>
  <c r="J695" i="1"/>
  <c r="K683" i="1"/>
  <c r="S683" i="1" s="1"/>
  <c r="J683" i="1"/>
  <c r="K671" i="1"/>
  <c r="S671" i="1" s="1"/>
  <c r="J671" i="1"/>
  <c r="K659" i="1"/>
  <c r="S659" i="1" s="1"/>
  <c r="J659" i="1"/>
  <c r="K647" i="1"/>
  <c r="S647" i="1" s="1"/>
  <c r="J647" i="1"/>
  <c r="K635" i="1"/>
  <c r="S635" i="1" s="1"/>
  <c r="J635" i="1"/>
  <c r="K3" i="1"/>
  <c r="S3" i="1" s="1"/>
  <c r="K9" i="1"/>
  <c r="S9" i="1" s="1"/>
  <c r="K15" i="1"/>
  <c r="S15" i="1" s="1"/>
  <c r="K21" i="1"/>
  <c r="S21" i="1" s="1"/>
  <c r="K27" i="1"/>
  <c r="S27" i="1" s="1"/>
  <c r="K33" i="1"/>
  <c r="S33" i="1" s="1"/>
  <c r="K52" i="1"/>
  <c r="S52" i="1" s="1"/>
  <c r="K76" i="1"/>
  <c r="S76" i="1" s="1"/>
  <c r="K100" i="1"/>
  <c r="S100" i="1" s="1"/>
  <c r="K124" i="1"/>
  <c r="S124" i="1" s="1"/>
  <c r="K148" i="1"/>
  <c r="S148" i="1" s="1"/>
  <c r="K172" i="1"/>
  <c r="S172" i="1" s="1"/>
  <c r="K196" i="1"/>
  <c r="S196" i="1" s="1"/>
  <c r="K220" i="1"/>
  <c r="S220" i="1" s="1"/>
  <c r="K251" i="1"/>
  <c r="S251" i="1" s="1"/>
  <c r="K323" i="1"/>
  <c r="S323" i="1" s="1"/>
  <c r="K395" i="1"/>
  <c r="S395" i="1" s="1"/>
  <c r="K467" i="1"/>
  <c r="S467" i="1" s="1"/>
  <c r="K539" i="1"/>
  <c r="S539" i="1" s="1"/>
  <c r="K611" i="1"/>
  <c r="S611" i="1" s="1"/>
  <c r="J859" i="1"/>
  <c r="K4114" i="1"/>
  <c r="S4114" i="1" s="1"/>
  <c r="J4114" i="1"/>
  <c r="K4102" i="1"/>
  <c r="S4102" i="1" s="1"/>
  <c r="J4102" i="1"/>
  <c r="K4090" i="1"/>
  <c r="S4090" i="1" s="1"/>
  <c r="J4090" i="1"/>
  <c r="K4078" i="1"/>
  <c r="S4078" i="1" s="1"/>
  <c r="J4078" i="1"/>
  <c r="K4066" i="1"/>
  <c r="S4066" i="1" s="1"/>
  <c r="J4066" i="1"/>
  <c r="K4054" i="1"/>
  <c r="S4054" i="1" s="1"/>
  <c r="J4054" i="1"/>
  <c r="K4042" i="1"/>
  <c r="S4042" i="1" s="1"/>
  <c r="J4042" i="1"/>
  <c r="K4030" i="1"/>
  <c r="S4030" i="1" s="1"/>
  <c r="J4030" i="1"/>
  <c r="K4018" i="1"/>
  <c r="S4018" i="1" s="1"/>
  <c r="J4018" i="1"/>
  <c r="K4006" i="1"/>
  <c r="S4006" i="1" s="1"/>
  <c r="J4006" i="1"/>
  <c r="K3994" i="1"/>
  <c r="S3994" i="1" s="1"/>
  <c r="J3994" i="1"/>
  <c r="K3982" i="1"/>
  <c r="S3982" i="1" s="1"/>
  <c r="J3982" i="1"/>
  <c r="K3970" i="1"/>
  <c r="S3970" i="1" s="1"/>
  <c r="J3970" i="1"/>
  <c r="K3958" i="1"/>
  <c r="S3958" i="1" s="1"/>
  <c r="J3958" i="1"/>
  <c r="K3946" i="1"/>
  <c r="S3946" i="1" s="1"/>
  <c r="J3946" i="1"/>
  <c r="K3934" i="1"/>
  <c r="S3934" i="1" s="1"/>
  <c r="J3934" i="1"/>
  <c r="K3922" i="1"/>
  <c r="S3922" i="1" s="1"/>
  <c r="J3922" i="1"/>
  <c r="K3910" i="1"/>
  <c r="S3910" i="1" s="1"/>
  <c r="J3910" i="1"/>
  <c r="K3898" i="1"/>
  <c r="S3898" i="1" s="1"/>
  <c r="J3898" i="1"/>
  <c r="K3886" i="1"/>
  <c r="S3886" i="1" s="1"/>
  <c r="J3886" i="1"/>
  <c r="K3874" i="1"/>
  <c r="S3874" i="1" s="1"/>
  <c r="J3874" i="1"/>
  <c r="K3862" i="1"/>
  <c r="S3862" i="1" s="1"/>
  <c r="J3862" i="1"/>
  <c r="K3850" i="1"/>
  <c r="S3850" i="1" s="1"/>
  <c r="J3850" i="1"/>
  <c r="K3838" i="1"/>
  <c r="S3838" i="1" s="1"/>
  <c r="J3838" i="1"/>
  <c r="J3826" i="1"/>
  <c r="K3826" i="1"/>
  <c r="S3826" i="1" s="1"/>
  <c r="J3814" i="1"/>
  <c r="K3814" i="1"/>
  <c r="S3814" i="1" s="1"/>
  <c r="J3802" i="1"/>
  <c r="K3802" i="1"/>
  <c r="S3802" i="1" s="1"/>
  <c r="J3790" i="1"/>
  <c r="K3790" i="1"/>
  <c r="S3790" i="1" s="1"/>
  <c r="J3778" i="1"/>
  <c r="K3778" i="1"/>
  <c r="S3778" i="1" s="1"/>
  <c r="J3766" i="1"/>
  <c r="K3766" i="1"/>
  <c r="S3766" i="1" s="1"/>
  <c r="J3754" i="1"/>
  <c r="K3754" i="1"/>
  <c r="S3754" i="1" s="1"/>
  <c r="J3742" i="1"/>
  <c r="K3742" i="1"/>
  <c r="S3742" i="1" s="1"/>
  <c r="J3730" i="1"/>
  <c r="K3730" i="1"/>
  <c r="S3730" i="1" s="1"/>
  <c r="J3718" i="1"/>
  <c r="K3718" i="1"/>
  <c r="S3718" i="1" s="1"/>
  <c r="J3706" i="1"/>
  <c r="K3706" i="1"/>
  <c r="S3706" i="1" s="1"/>
  <c r="J3694" i="1"/>
  <c r="K3694" i="1"/>
  <c r="S3694" i="1" s="1"/>
  <c r="J3682" i="1"/>
  <c r="K3682" i="1"/>
  <c r="S3682" i="1" s="1"/>
  <c r="J3670" i="1"/>
  <c r="K3670" i="1"/>
  <c r="S3670" i="1" s="1"/>
  <c r="J3658" i="1"/>
  <c r="K3658" i="1"/>
  <c r="S3658" i="1" s="1"/>
  <c r="J3646" i="1"/>
  <c r="K3646" i="1"/>
  <c r="S3646" i="1" s="1"/>
  <c r="J3634" i="1"/>
  <c r="K3634" i="1"/>
  <c r="S3634" i="1" s="1"/>
  <c r="J3622" i="1"/>
  <c r="K3622" i="1"/>
  <c r="S3622" i="1" s="1"/>
  <c r="J3610" i="1"/>
  <c r="K3610" i="1"/>
  <c r="S3610" i="1" s="1"/>
  <c r="K3598" i="1"/>
  <c r="S3598" i="1" s="1"/>
  <c r="J3598" i="1"/>
  <c r="K3586" i="1"/>
  <c r="S3586" i="1" s="1"/>
  <c r="J3586" i="1"/>
  <c r="K3574" i="1"/>
  <c r="S3574" i="1" s="1"/>
  <c r="J3574" i="1"/>
  <c r="K3562" i="1"/>
  <c r="S3562" i="1" s="1"/>
  <c r="J3562" i="1"/>
  <c r="K3550" i="1"/>
  <c r="S3550" i="1" s="1"/>
  <c r="J3550" i="1"/>
  <c r="K3538" i="1"/>
  <c r="S3538" i="1" s="1"/>
  <c r="J3538" i="1"/>
  <c r="K3526" i="1"/>
  <c r="S3526" i="1" s="1"/>
  <c r="J3526" i="1"/>
  <c r="K3514" i="1"/>
  <c r="S3514" i="1" s="1"/>
  <c r="J3514" i="1"/>
  <c r="K3502" i="1"/>
  <c r="S3502" i="1" s="1"/>
  <c r="J3502" i="1"/>
  <c r="K3490" i="1"/>
  <c r="S3490" i="1" s="1"/>
  <c r="J3490" i="1"/>
  <c r="K3478" i="1"/>
  <c r="S3478" i="1" s="1"/>
  <c r="J3478" i="1"/>
  <c r="K3466" i="1"/>
  <c r="S3466" i="1" s="1"/>
  <c r="J3466" i="1"/>
  <c r="K3454" i="1"/>
  <c r="S3454" i="1" s="1"/>
  <c r="J3454" i="1"/>
  <c r="K3442" i="1"/>
  <c r="S3442" i="1" s="1"/>
  <c r="J3442" i="1"/>
  <c r="K3430" i="1"/>
  <c r="S3430" i="1" s="1"/>
  <c r="J3430" i="1"/>
  <c r="K3418" i="1"/>
  <c r="S3418" i="1" s="1"/>
  <c r="J3418" i="1"/>
  <c r="K3406" i="1"/>
  <c r="S3406" i="1" s="1"/>
  <c r="J3406" i="1"/>
  <c r="K3394" i="1"/>
  <c r="S3394" i="1" s="1"/>
  <c r="J3394" i="1"/>
  <c r="K3382" i="1"/>
  <c r="S3382" i="1" s="1"/>
  <c r="J3382" i="1"/>
  <c r="K3370" i="1"/>
  <c r="S3370" i="1" s="1"/>
  <c r="J3370" i="1"/>
  <c r="K3358" i="1"/>
  <c r="S3358" i="1" s="1"/>
  <c r="J3358" i="1"/>
  <c r="K3346" i="1"/>
  <c r="S3346" i="1" s="1"/>
  <c r="J3346" i="1"/>
  <c r="K3334" i="1"/>
  <c r="S3334" i="1" s="1"/>
  <c r="J3334" i="1"/>
  <c r="K3322" i="1"/>
  <c r="S3322" i="1" s="1"/>
  <c r="J3322" i="1"/>
  <c r="K3310" i="1"/>
  <c r="S3310" i="1" s="1"/>
  <c r="J3310" i="1"/>
  <c r="K3298" i="1"/>
  <c r="S3298" i="1" s="1"/>
  <c r="J3298" i="1"/>
  <c r="K3286" i="1"/>
  <c r="S3286" i="1" s="1"/>
  <c r="J3286" i="1"/>
  <c r="K3274" i="1"/>
  <c r="S3274" i="1" s="1"/>
  <c r="J3274" i="1"/>
  <c r="K3262" i="1"/>
  <c r="S3262" i="1" s="1"/>
  <c r="J3262" i="1"/>
  <c r="K3250" i="1"/>
  <c r="S3250" i="1" s="1"/>
  <c r="J3250" i="1"/>
  <c r="K3238" i="1"/>
  <c r="S3238" i="1" s="1"/>
  <c r="J3238" i="1"/>
  <c r="K3226" i="1"/>
  <c r="S3226" i="1" s="1"/>
  <c r="J3226" i="1"/>
  <c r="K3214" i="1"/>
  <c r="S3214" i="1" s="1"/>
  <c r="J3214" i="1"/>
  <c r="K3202" i="1"/>
  <c r="S3202" i="1" s="1"/>
  <c r="J3202" i="1"/>
  <c r="K3190" i="1"/>
  <c r="S3190" i="1" s="1"/>
  <c r="J3190" i="1"/>
  <c r="K3178" i="1"/>
  <c r="S3178" i="1" s="1"/>
  <c r="J3178" i="1"/>
  <c r="K3166" i="1"/>
  <c r="S3166" i="1" s="1"/>
  <c r="J3166" i="1"/>
  <c r="K3154" i="1"/>
  <c r="S3154" i="1" s="1"/>
  <c r="J3154" i="1"/>
  <c r="K3142" i="1"/>
  <c r="S3142" i="1" s="1"/>
  <c r="J3142" i="1"/>
  <c r="K3130" i="1"/>
  <c r="S3130" i="1" s="1"/>
  <c r="J3130" i="1"/>
  <c r="K3118" i="1"/>
  <c r="S3118" i="1" s="1"/>
  <c r="J3118" i="1"/>
  <c r="K3106" i="1"/>
  <c r="S3106" i="1" s="1"/>
  <c r="J3106" i="1"/>
  <c r="K3094" i="1"/>
  <c r="S3094" i="1" s="1"/>
  <c r="J3094" i="1"/>
  <c r="K3082" i="1"/>
  <c r="S3082" i="1" s="1"/>
  <c r="J3082" i="1"/>
  <c r="K3070" i="1"/>
  <c r="S3070" i="1" s="1"/>
  <c r="J3070" i="1"/>
  <c r="K3058" i="1"/>
  <c r="S3058" i="1" s="1"/>
  <c r="J3058" i="1"/>
  <c r="K3046" i="1"/>
  <c r="S3046" i="1" s="1"/>
  <c r="J3046" i="1"/>
  <c r="K3034" i="1"/>
  <c r="S3034" i="1" s="1"/>
  <c r="J3034" i="1"/>
  <c r="K3022" i="1"/>
  <c r="S3022" i="1" s="1"/>
  <c r="J3022" i="1"/>
  <c r="K3010" i="1"/>
  <c r="S3010" i="1" s="1"/>
  <c r="J3010" i="1"/>
  <c r="K2998" i="1"/>
  <c r="S2998" i="1" s="1"/>
  <c r="J2998" i="1"/>
  <c r="K2986" i="1"/>
  <c r="S2986" i="1" s="1"/>
  <c r="J2986" i="1"/>
  <c r="K2974" i="1"/>
  <c r="S2974" i="1" s="1"/>
  <c r="J2974" i="1"/>
  <c r="K2962" i="1"/>
  <c r="S2962" i="1" s="1"/>
  <c r="J2962" i="1"/>
  <c r="K2950" i="1"/>
  <c r="S2950" i="1" s="1"/>
  <c r="J2950" i="1"/>
  <c r="K2938" i="1"/>
  <c r="S2938" i="1" s="1"/>
  <c r="J2938" i="1"/>
  <c r="K2926" i="1"/>
  <c r="S2926" i="1" s="1"/>
  <c r="J2926" i="1"/>
  <c r="K2914" i="1"/>
  <c r="S2914" i="1" s="1"/>
  <c r="J2914" i="1"/>
  <c r="K2902" i="1"/>
  <c r="S2902" i="1" s="1"/>
  <c r="J2902" i="1"/>
  <c r="K2890" i="1"/>
  <c r="S2890" i="1" s="1"/>
  <c r="J2890" i="1"/>
  <c r="K2878" i="1"/>
  <c r="S2878" i="1" s="1"/>
  <c r="J2878" i="1"/>
  <c r="K2866" i="1"/>
  <c r="S2866" i="1" s="1"/>
  <c r="J2866" i="1"/>
  <c r="K2854" i="1"/>
  <c r="S2854" i="1" s="1"/>
  <c r="J2854" i="1"/>
  <c r="K2842" i="1"/>
  <c r="S2842" i="1" s="1"/>
  <c r="J2842" i="1"/>
  <c r="K2830" i="1"/>
  <c r="S2830" i="1" s="1"/>
  <c r="J2830" i="1"/>
  <c r="K2818" i="1"/>
  <c r="S2818" i="1" s="1"/>
  <c r="J2818" i="1"/>
  <c r="K2806" i="1"/>
  <c r="S2806" i="1" s="1"/>
  <c r="J2806" i="1"/>
  <c r="K2794" i="1"/>
  <c r="S2794" i="1" s="1"/>
  <c r="J2794" i="1"/>
  <c r="K2782" i="1"/>
  <c r="S2782" i="1" s="1"/>
  <c r="J2782" i="1"/>
  <c r="K2770" i="1"/>
  <c r="S2770" i="1" s="1"/>
  <c r="J2770" i="1"/>
  <c r="K2758" i="1"/>
  <c r="S2758" i="1" s="1"/>
  <c r="J2758" i="1"/>
  <c r="K2746" i="1"/>
  <c r="S2746" i="1" s="1"/>
  <c r="J2746" i="1"/>
  <c r="K2734" i="1"/>
  <c r="S2734" i="1" s="1"/>
  <c r="J2734" i="1"/>
  <c r="K2722" i="1"/>
  <c r="S2722" i="1" s="1"/>
  <c r="J2722" i="1"/>
  <c r="K2710" i="1"/>
  <c r="S2710" i="1" s="1"/>
  <c r="J2710" i="1"/>
  <c r="K2698" i="1"/>
  <c r="S2698" i="1" s="1"/>
  <c r="J2698" i="1"/>
  <c r="K2686" i="1"/>
  <c r="S2686" i="1" s="1"/>
  <c r="J2686" i="1"/>
  <c r="K2674" i="1"/>
  <c r="S2674" i="1" s="1"/>
  <c r="J2674" i="1"/>
  <c r="K2662" i="1"/>
  <c r="S2662" i="1" s="1"/>
  <c r="J2662" i="1"/>
  <c r="K2650" i="1"/>
  <c r="S2650" i="1" s="1"/>
  <c r="J2650" i="1"/>
  <c r="K2638" i="1"/>
  <c r="S2638" i="1" s="1"/>
  <c r="J2638" i="1"/>
  <c r="K2626" i="1"/>
  <c r="S2626" i="1" s="1"/>
  <c r="J2626" i="1"/>
  <c r="K2614" i="1"/>
  <c r="S2614" i="1" s="1"/>
  <c r="J2614" i="1"/>
  <c r="K2602" i="1"/>
  <c r="S2602" i="1" s="1"/>
  <c r="J2602" i="1"/>
  <c r="K2590" i="1"/>
  <c r="S2590" i="1" s="1"/>
  <c r="J2590" i="1"/>
  <c r="K2578" i="1"/>
  <c r="S2578" i="1" s="1"/>
  <c r="J2578" i="1"/>
  <c r="K2566" i="1"/>
  <c r="S2566" i="1" s="1"/>
  <c r="J2566" i="1"/>
  <c r="K2554" i="1"/>
  <c r="S2554" i="1" s="1"/>
  <c r="J2554" i="1"/>
  <c r="K2542" i="1"/>
  <c r="S2542" i="1" s="1"/>
  <c r="J2542" i="1"/>
  <c r="K2530" i="1"/>
  <c r="S2530" i="1" s="1"/>
  <c r="J2530" i="1"/>
  <c r="K2518" i="1"/>
  <c r="S2518" i="1" s="1"/>
  <c r="J2518" i="1"/>
  <c r="K2506" i="1"/>
  <c r="S2506" i="1" s="1"/>
  <c r="J2506" i="1"/>
  <c r="K2494" i="1"/>
  <c r="S2494" i="1" s="1"/>
  <c r="J2494" i="1"/>
  <c r="K2482" i="1"/>
  <c r="S2482" i="1" s="1"/>
  <c r="J2482" i="1"/>
  <c r="K2470" i="1"/>
  <c r="S2470" i="1" s="1"/>
  <c r="J2470" i="1"/>
  <c r="K2458" i="1"/>
  <c r="S2458" i="1" s="1"/>
  <c r="J2458" i="1"/>
  <c r="K2446" i="1"/>
  <c r="S2446" i="1" s="1"/>
  <c r="J2446" i="1"/>
  <c r="K2434" i="1"/>
  <c r="S2434" i="1" s="1"/>
  <c r="J2434" i="1"/>
  <c r="K2422" i="1"/>
  <c r="S2422" i="1" s="1"/>
  <c r="J2422" i="1"/>
  <c r="K2410" i="1"/>
  <c r="S2410" i="1" s="1"/>
  <c r="J2410" i="1"/>
  <c r="K2398" i="1"/>
  <c r="S2398" i="1" s="1"/>
  <c r="J2398" i="1"/>
  <c r="K2386" i="1"/>
  <c r="S2386" i="1" s="1"/>
  <c r="J2386" i="1"/>
  <c r="K2374" i="1"/>
  <c r="S2374" i="1" s="1"/>
  <c r="J2374" i="1"/>
  <c r="K2362" i="1"/>
  <c r="S2362" i="1" s="1"/>
  <c r="J2362" i="1"/>
  <c r="K2350" i="1"/>
  <c r="S2350" i="1" s="1"/>
  <c r="J2350" i="1"/>
  <c r="K2338" i="1"/>
  <c r="S2338" i="1" s="1"/>
  <c r="J2338" i="1"/>
  <c r="K2326" i="1"/>
  <c r="S2326" i="1" s="1"/>
  <c r="J2326" i="1"/>
  <c r="K2314" i="1"/>
  <c r="S2314" i="1" s="1"/>
  <c r="J2314" i="1"/>
  <c r="K2302" i="1"/>
  <c r="S2302" i="1" s="1"/>
  <c r="J2302" i="1"/>
  <c r="K2290" i="1"/>
  <c r="S2290" i="1" s="1"/>
  <c r="J2290" i="1"/>
  <c r="K2278" i="1"/>
  <c r="S2278" i="1" s="1"/>
  <c r="J2278" i="1"/>
  <c r="K2266" i="1"/>
  <c r="S2266" i="1" s="1"/>
  <c r="J2266" i="1"/>
  <c r="K2254" i="1"/>
  <c r="S2254" i="1" s="1"/>
  <c r="J2254" i="1"/>
  <c r="K2242" i="1"/>
  <c r="S2242" i="1" s="1"/>
  <c r="J2242" i="1"/>
  <c r="K2230" i="1"/>
  <c r="S2230" i="1" s="1"/>
  <c r="J2230" i="1"/>
  <c r="K2218" i="1"/>
  <c r="S2218" i="1" s="1"/>
  <c r="J2218" i="1"/>
  <c r="K2206" i="1"/>
  <c r="S2206" i="1" s="1"/>
  <c r="J2206" i="1"/>
  <c r="K2194" i="1"/>
  <c r="S2194" i="1" s="1"/>
  <c r="J2194" i="1"/>
  <c r="K2182" i="1"/>
  <c r="S2182" i="1" s="1"/>
  <c r="J2182" i="1"/>
  <c r="K2170" i="1"/>
  <c r="S2170" i="1" s="1"/>
  <c r="J2170" i="1"/>
  <c r="K2158" i="1"/>
  <c r="S2158" i="1" s="1"/>
  <c r="J2158" i="1"/>
  <c r="K2146" i="1"/>
  <c r="S2146" i="1" s="1"/>
  <c r="J2146" i="1"/>
  <c r="K2134" i="1"/>
  <c r="S2134" i="1" s="1"/>
  <c r="J2134" i="1"/>
  <c r="K2122" i="1"/>
  <c r="S2122" i="1" s="1"/>
  <c r="J2122" i="1"/>
  <c r="K2110" i="1"/>
  <c r="S2110" i="1" s="1"/>
  <c r="J2110" i="1"/>
  <c r="K2098" i="1"/>
  <c r="S2098" i="1" s="1"/>
  <c r="J2098" i="1"/>
  <c r="K2086" i="1"/>
  <c r="S2086" i="1" s="1"/>
  <c r="J2086" i="1"/>
  <c r="K2074" i="1"/>
  <c r="S2074" i="1" s="1"/>
  <c r="J2074" i="1"/>
  <c r="K2062" i="1"/>
  <c r="S2062" i="1" s="1"/>
  <c r="J2062" i="1"/>
  <c r="K2050" i="1"/>
  <c r="S2050" i="1" s="1"/>
  <c r="J2050" i="1"/>
  <c r="K2038" i="1"/>
  <c r="S2038" i="1" s="1"/>
  <c r="J2038" i="1"/>
  <c r="K2026" i="1"/>
  <c r="S2026" i="1" s="1"/>
  <c r="J2026" i="1"/>
  <c r="K2014" i="1"/>
  <c r="S2014" i="1" s="1"/>
  <c r="J2014" i="1"/>
  <c r="K2002" i="1"/>
  <c r="S2002" i="1" s="1"/>
  <c r="J2002" i="1"/>
  <c r="K1990" i="1"/>
  <c r="S1990" i="1" s="1"/>
  <c r="J1990" i="1"/>
  <c r="K1978" i="1"/>
  <c r="S1978" i="1" s="1"/>
  <c r="J1978" i="1"/>
  <c r="K1966" i="1"/>
  <c r="S1966" i="1" s="1"/>
  <c r="J1966" i="1"/>
  <c r="K1954" i="1"/>
  <c r="S1954" i="1" s="1"/>
  <c r="J1954" i="1"/>
  <c r="K1942" i="1"/>
  <c r="S1942" i="1" s="1"/>
  <c r="J1942" i="1"/>
  <c r="K1930" i="1"/>
  <c r="S1930" i="1" s="1"/>
  <c r="J1930" i="1"/>
  <c r="K1918" i="1"/>
  <c r="S1918" i="1" s="1"/>
  <c r="J1918" i="1"/>
  <c r="K1906" i="1"/>
  <c r="S1906" i="1" s="1"/>
  <c r="J1906" i="1"/>
  <c r="K1894" i="1"/>
  <c r="S1894" i="1" s="1"/>
  <c r="J1894" i="1"/>
  <c r="K1882" i="1"/>
  <c r="S1882" i="1" s="1"/>
  <c r="J1882" i="1"/>
  <c r="K1870" i="1"/>
  <c r="S1870" i="1" s="1"/>
  <c r="J1870" i="1"/>
  <c r="K1858" i="1"/>
  <c r="S1858" i="1" s="1"/>
  <c r="J1858" i="1"/>
  <c r="K1846" i="1"/>
  <c r="S1846" i="1" s="1"/>
  <c r="J1846" i="1"/>
  <c r="K1834" i="1"/>
  <c r="S1834" i="1" s="1"/>
  <c r="J1834" i="1"/>
  <c r="K1822" i="1"/>
  <c r="S1822" i="1" s="1"/>
  <c r="J1822" i="1"/>
  <c r="K1810" i="1"/>
  <c r="S1810" i="1" s="1"/>
  <c r="J1810" i="1"/>
  <c r="J1798" i="1"/>
  <c r="K1798" i="1"/>
  <c r="S1798" i="1" s="1"/>
  <c r="J1786" i="1"/>
  <c r="K1786" i="1"/>
  <c r="S1786" i="1" s="1"/>
  <c r="J1774" i="1"/>
  <c r="K1774" i="1"/>
  <c r="S1774" i="1" s="1"/>
  <c r="J1762" i="1"/>
  <c r="K1762" i="1"/>
  <c r="S1762" i="1" s="1"/>
  <c r="J1750" i="1"/>
  <c r="K1750" i="1"/>
  <c r="S1750" i="1" s="1"/>
  <c r="J1738" i="1"/>
  <c r="K1738" i="1"/>
  <c r="S1738" i="1" s="1"/>
  <c r="J1726" i="1"/>
  <c r="K1726" i="1"/>
  <c r="S1726" i="1" s="1"/>
  <c r="J1714" i="1"/>
  <c r="K1714" i="1"/>
  <c r="S1714" i="1" s="1"/>
  <c r="J1702" i="1"/>
  <c r="K1702" i="1"/>
  <c r="S1702" i="1" s="1"/>
  <c r="J1690" i="1"/>
  <c r="K1690" i="1"/>
  <c r="S1690" i="1" s="1"/>
  <c r="J1678" i="1"/>
  <c r="K1678" i="1"/>
  <c r="S1678" i="1" s="1"/>
  <c r="J1666" i="1"/>
  <c r="K1666" i="1"/>
  <c r="S1666" i="1" s="1"/>
  <c r="J1654" i="1"/>
  <c r="K1654" i="1"/>
  <c r="S1654" i="1" s="1"/>
  <c r="J1642" i="1"/>
  <c r="K1642" i="1"/>
  <c r="S1642" i="1" s="1"/>
  <c r="J1630" i="1"/>
  <c r="K1630" i="1"/>
  <c r="S1630" i="1" s="1"/>
  <c r="J1618" i="1"/>
  <c r="K1618" i="1"/>
  <c r="S1618" i="1" s="1"/>
  <c r="J1606" i="1"/>
  <c r="K1606" i="1"/>
  <c r="S1606" i="1" s="1"/>
  <c r="J1594" i="1"/>
  <c r="K1594" i="1"/>
  <c r="S1594" i="1" s="1"/>
  <c r="J1582" i="1"/>
  <c r="K1582" i="1"/>
  <c r="S1582" i="1" s="1"/>
  <c r="J1570" i="1"/>
  <c r="K1570" i="1"/>
  <c r="S1570" i="1" s="1"/>
  <c r="J1558" i="1"/>
  <c r="K1558" i="1"/>
  <c r="S1558" i="1" s="1"/>
  <c r="J1546" i="1"/>
  <c r="K1546" i="1"/>
  <c r="S1546" i="1" s="1"/>
  <c r="J1534" i="1"/>
  <c r="K1534" i="1"/>
  <c r="S1534" i="1" s="1"/>
  <c r="J1522" i="1"/>
  <c r="K1522" i="1"/>
  <c r="S1522" i="1" s="1"/>
  <c r="J1510" i="1"/>
  <c r="K1510" i="1"/>
  <c r="S1510" i="1" s="1"/>
  <c r="J1498" i="1"/>
  <c r="K1498" i="1"/>
  <c r="S1498" i="1" s="1"/>
  <c r="J1486" i="1"/>
  <c r="K1486" i="1"/>
  <c r="S1486" i="1" s="1"/>
  <c r="J1474" i="1"/>
  <c r="K1474" i="1"/>
  <c r="S1474" i="1" s="1"/>
  <c r="J1462" i="1"/>
  <c r="K1462" i="1"/>
  <c r="S1462" i="1" s="1"/>
  <c r="J1450" i="1"/>
  <c r="K1450" i="1"/>
  <c r="S1450" i="1" s="1"/>
  <c r="J1438" i="1"/>
  <c r="K1438" i="1"/>
  <c r="S1438" i="1" s="1"/>
  <c r="J1426" i="1"/>
  <c r="K1426" i="1"/>
  <c r="S1426" i="1" s="1"/>
  <c r="J1414" i="1"/>
  <c r="K1414" i="1"/>
  <c r="S1414" i="1" s="1"/>
  <c r="J1402" i="1"/>
  <c r="K1402" i="1"/>
  <c r="S1402" i="1" s="1"/>
  <c r="K1390" i="1"/>
  <c r="S1390" i="1" s="1"/>
  <c r="J1390" i="1"/>
  <c r="K1378" i="1"/>
  <c r="S1378" i="1" s="1"/>
  <c r="J1378" i="1"/>
  <c r="K1366" i="1"/>
  <c r="S1366" i="1" s="1"/>
  <c r="J1366" i="1"/>
  <c r="K1354" i="1"/>
  <c r="S1354" i="1" s="1"/>
  <c r="J1354" i="1"/>
  <c r="K1342" i="1"/>
  <c r="S1342" i="1" s="1"/>
  <c r="J1342" i="1"/>
  <c r="K1330" i="1"/>
  <c r="S1330" i="1" s="1"/>
  <c r="J1330" i="1"/>
  <c r="K1318" i="1"/>
  <c r="S1318" i="1" s="1"/>
  <c r="J1318" i="1"/>
  <c r="K1306" i="1"/>
  <c r="S1306" i="1" s="1"/>
  <c r="J1306" i="1"/>
  <c r="K1294" i="1"/>
  <c r="S1294" i="1" s="1"/>
  <c r="J1294" i="1"/>
  <c r="K1282" i="1"/>
  <c r="S1282" i="1" s="1"/>
  <c r="J1282" i="1"/>
  <c r="K1270" i="1"/>
  <c r="S1270" i="1" s="1"/>
  <c r="J1270" i="1"/>
  <c r="K1258" i="1"/>
  <c r="S1258" i="1" s="1"/>
  <c r="J1258" i="1"/>
  <c r="K1246" i="1"/>
  <c r="S1246" i="1" s="1"/>
  <c r="J1246" i="1"/>
  <c r="K1234" i="1"/>
  <c r="S1234" i="1" s="1"/>
  <c r="J1234" i="1"/>
  <c r="K1222" i="1"/>
  <c r="S1222" i="1" s="1"/>
  <c r="J1222" i="1"/>
  <c r="K1210" i="1"/>
  <c r="S1210" i="1" s="1"/>
  <c r="J1210" i="1"/>
  <c r="K1198" i="1"/>
  <c r="S1198" i="1" s="1"/>
  <c r="J1198" i="1"/>
  <c r="K1186" i="1"/>
  <c r="S1186" i="1" s="1"/>
  <c r="J1186" i="1"/>
  <c r="K1174" i="1"/>
  <c r="S1174" i="1" s="1"/>
  <c r="J1174" i="1"/>
  <c r="K1162" i="1"/>
  <c r="S1162" i="1" s="1"/>
  <c r="J1162" i="1"/>
  <c r="K1150" i="1"/>
  <c r="S1150" i="1" s="1"/>
  <c r="J1150" i="1"/>
  <c r="K1138" i="1"/>
  <c r="S1138" i="1" s="1"/>
  <c r="J1138" i="1"/>
  <c r="K1126" i="1"/>
  <c r="S1126" i="1" s="1"/>
  <c r="J1126" i="1"/>
  <c r="K1114" i="1"/>
  <c r="S1114" i="1" s="1"/>
  <c r="J1114" i="1"/>
  <c r="K1102" i="1"/>
  <c r="S1102" i="1" s="1"/>
  <c r="J1102" i="1"/>
  <c r="K1090" i="1"/>
  <c r="S1090" i="1" s="1"/>
  <c r="J1090" i="1"/>
  <c r="K1078" i="1"/>
  <c r="S1078" i="1" s="1"/>
  <c r="J1078" i="1"/>
  <c r="K1066" i="1"/>
  <c r="S1066" i="1" s="1"/>
  <c r="J1066" i="1"/>
  <c r="K1054" i="1"/>
  <c r="S1054" i="1" s="1"/>
  <c r="J1054" i="1"/>
  <c r="K1042" i="1"/>
  <c r="S1042" i="1" s="1"/>
  <c r="J1042" i="1"/>
  <c r="K1030" i="1"/>
  <c r="S1030" i="1" s="1"/>
  <c r="J1030" i="1"/>
  <c r="K1018" i="1"/>
  <c r="S1018" i="1" s="1"/>
  <c r="J1018" i="1"/>
  <c r="K1006" i="1"/>
  <c r="S1006" i="1" s="1"/>
  <c r="J1006" i="1"/>
  <c r="K994" i="1"/>
  <c r="S994" i="1" s="1"/>
  <c r="J994" i="1"/>
  <c r="K982" i="1"/>
  <c r="S982" i="1" s="1"/>
  <c r="J982" i="1"/>
  <c r="K970" i="1"/>
  <c r="S970" i="1" s="1"/>
  <c r="J970" i="1"/>
  <c r="K958" i="1"/>
  <c r="S958" i="1" s="1"/>
  <c r="J958" i="1"/>
  <c r="K946" i="1"/>
  <c r="S946" i="1" s="1"/>
  <c r="J946" i="1"/>
  <c r="K934" i="1"/>
  <c r="S934" i="1" s="1"/>
  <c r="J934" i="1"/>
  <c r="K922" i="1"/>
  <c r="S922" i="1" s="1"/>
  <c r="J922" i="1"/>
  <c r="K910" i="1"/>
  <c r="S910" i="1" s="1"/>
  <c r="J910" i="1"/>
  <c r="K898" i="1"/>
  <c r="S898" i="1" s="1"/>
  <c r="J898" i="1"/>
  <c r="K886" i="1"/>
  <c r="S886" i="1" s="1"/>
  <c r="J886" i="1"/>
  <c r="K874" i="1"/>
  <c r="S874" i="1" s="1"/>
  <c r="J874" i="1"/>
  <c r="K862" i="1"/>
  <c r="S862" i="1" s="1"/>
  <c r="J862" i="1"/>
  <c r="K850" i="1"/>
  <c r="S850" i="1" s="1"/>
  <c r="J850" i="1"/>
  <c r="K838" i="1"/>
  <c r="S838" i="1" s="1"/>
  <c r="J838" i="1"/>
  <c r="K826" i="1"/>
  <c r="S826" i="1" s="1"/>
  <c r="J826" i="1"/>
  <c r="K814" i="1"/>
  <c r="S814" i="1" s="1"/>
  <c r="J814" i="1"/>
  <c r="K802" i="1"/>
  <c r="S802" i="1" s="1"/>
  <c r="J802" i="1"/>
  <c r="K790" i="1"/>
  <c r="S790" i="1" s="1"/>
  <c r="J790" i="1"/>
  <c r="K778" i="1"/>
  <c r="S778" i="1" s="1"/>
  <c r="J778" i="1"/>
  <c r="K766" i="1"/>
  <c r="S766" i="1" s="1"/>
  <c r="J766" i="1"/>
  <c r="K754" i="1"/>
  <c r="S754" i="1" s="1"/>
  <c r="J754" i="1"/>
  <c r="K742" i="1"/>
  <c r="S742" i="1" s="1"/>
  <c r="J742" i="1"/>
  <c r="K730" i="1"/>
  <c r="S730" i="1" s="1"/>
  <c r="J730" i="1"/>
  <c r="K718" i="1"/>
  <c r="S718" i="1" s="1"/>
  <c r="J718" i="1"/>
  <c r="K706" i="1"/>
  <c r="S706" i="1" s="1"/>
  <c r="J706" i="1"/>
  <c r="K694" i="1"/>
  <c r="S694" i="1" s="1"/>
  <c r="J694" i="1"/>
  <c r="K682" i="1"/>
  <c r="S682" i="1" s="1"/>
  <c r="J682" i="1"/>
  <c r="K670" i="1"/>
  <c r="S670" i="1" s="1"/>
  <c r="J670" i="1"/>
  <c r="K658" i="1"/>
  <c r="S658" i="1" s="1"/>
  <c r="J658" i="1"/>
  <c r="K646" i="1"/>
  <c r="S646" i="1" s="1"/>
  <c r="J646" i="1"/>
  <c r="K634" i="1"/>
  <c r="S634" i="1" s="1"/>
  <c r="J634" i="1"/>
  <c r="K622" i="1"/>
  <c r="S622" i="1" s="1"/>
  <c r="J622" i="1"/>
  <c r="K610" i="1"/>
  <c r="S610" i="1" s="1"/>
  <c r="J610" i="1"/>
  <c r="K598" i="1"/>
  <c r="S598" i="1" s="1"/>
  <c r="J598" i="1"/>
  <c r="K586" i="1"/>
  <c r="S586" i="1" s="1"/>
  <c r="J586" i="1"/>
  <c r="K574" i="1"/>
  <c r="S574" i="1" s="1"/>
  <c r="J574" i="1"/>
  <c r="K562" i="1"/>
  <c r="S562" i="1" s="1"/>
  <c r="J562" i="1"/>
  <c r="K550" i="1"/>
  <c r="S550" i="1" s="1"/>
  <c r="J550" i="1"/>
  <c r="K538" i="1"/>
  <c r="S538" i="1" s="1"/>
  <c r="J538" i="1"/>
  <c r="K526" i="1"/>
  <c r="S526" i="1" s="1"/>
  <c r="J526" i="1"/>
  <c r="K514" i="1"/>
  <c r="S514" i="1" s="1"/>
  <c r="J514" i="1"/>
  <c r="K502" i="1"/>
  <c r="S502" i="1" s="1"/>
  <c r="J502" i="1"/>
  <c r="K490" i="1"/>
  <c r="S490" i="1" s="1"/>
  <c r="J490" i="1"/>
  <c r="K478" i="1"/>
  <c r="S478" i="1" s="1"/>
  <c r="J478" i="1"/>
  <c r="K466" i="1"/>
  <c r="S466" i="1" s="1"/>
  <c r="J466" i="1"/>
  <c r="K454" i="1"/>
  <c r="S454" i="1" s="1"/>
  <c r="J454" i="1"/>
  <c r="K442" i="1"/>
  <c r="S442" i="1" s="1"/>
  <c r="J442" i="1"/>
  <c r="K430" i="1"/>
  <c r="S430" i="1" s="1"/>
  <c r="J430" i="1"/>
  <c r="K418" i="1"/>
  <c r="S418" i="1" s="1"/>
  <c r="J418" i="1"/>
  <c r="K406" i="1"/>
  <c r="S406" i="1" s="1"/>
  <c r="J406" i="1"/>
  <c r="K394" i="1"/>
  <c r="S394" i="1" s="1"/>
  <c r="J394" i="1"/>
  <c r="K382" i="1"/>
  <c r="S382" i="1" s="1"/>
  <c r="J382" i="1"/>
  <c r="K370" i="1"/>
  <c r="S370" i="1" s="1"/>
  <c r="J370" i="1"/>
  <c r="K358" i="1"/>
  <c r="S358" i="1" s="1"/>
  <c r="J358" i="1"/>
  <c r="K346" i="1"/>
  <c r="S346" i="1" s="1"/>
  <c r="J346" i="1"/>
  <c r="K334" i="1"/>
  <c r="S334" i="1" s="1"/>
  <c r="J334" i="1"/>
  <c r="K322" i="1"/>
  <c r="S322" i="1" s="1"/>
  <c r="J322" i="1"/>
  <c r="K310" i="1"/>
  <c r="S310" i="1" s="1"/>
  <c r="J310" i="1"/>
  <c r="K298" i="1"/>
  <c r="S298" i="1" s="1"/>
  <c r="J298" i="1"/>
  <c r="K286" i="1"/>
  <c r="S286" i="1" s="1"/>
  <c r="J286" i="1"/>
  <c r="K274" i="1"/>
  <c r="S274" i="1" s="1"/>
  <c r="J274" i="1"/>
  <c r="K262" i="1"/>
  <c r="S262" i="1" s="1"/>
  <c r="J262" i="1"/>
  <c r="K250" i="1"/>
  <c r="S250" i="1" s="1"/>
  <c r="J250" i="1"/>
  <c r="J4" i="1"/>
  <c r="J10" i="1"/>
  <c r="J16" i="1"/>
  <c r="J22" i="1"/>
  <c r="J28" i="1"/>
  <c r="J34" i="1"/>
  <c r="K53" i="1"/>
  <c r="S53" i="1" s="1"/>
  <c r="K77" i="1"/>
  <c r="S77" i="1" s="1"/>
  <c r="K101" i="1"/>
  <c r="S101" i="1" s="1"/>
  <c r="K125" i="1"/>
  <c r="S125" i="1" s="1"/>
  <c r="K149" i="1"/>
  <c r="S149" i="1" s="1"/>
  <c r="K173" i="1"/>
  <c r="S173" i="1" s="1"/>
  <c r="K197" i="1"/>
  <c r="S197" i="1" s="1"/>
  <c r="K221" i="1"/>
  <c r="S221" i="1" s="1"/>
  <c r="K257" i="1"/>
  <c r="S257" i="1" s="1"/>
  <c r="K329" i="1"/>
  <c r="S329" i="1" s="1"/>
  <c r="K401" i="1"/>
  <c r="S401" i="1" s="1"/>
  <c r="K473" i="1"/>
  <c r="S473" i="1" s="1"/>
  <c r="K545" i="1"/>
  <c r="S545" i="1" s="1"/>
  <c r="K617" i="1"/>
  <c r="S617" i="1" s="1"/>
  <c r="J883" i="1"/>
  <c r="K4113" i="1"/>
  <c r="S4113" i="1" s="1"/>
  <c r="J4113" i="1"/>
  <c r="K4101" i="1"/>
  <c r="S4101" i="1" s="1"/>
  <c r="J4101" i="1"/>
  <c r="K4089" i="1"/>
  <c r="S4089" i="1" s="1"/>
  <c r="J4089" i="1"/>
  <c r="K4077" i="1"/>
  <c r="S4077" i="1" s="1"/>
  <c r="J4077" i="1"/>
  <c r="J4065" i="1"/>
  <c r="K4065" i="1"/>
  <c r="S4065" i="1" s="1"/>
  <c r="J4053" i="1"/>
  <c r="K4053" i="1"/>
  <c r="S4053" i="1" s="1"/>
  <c r="J4041" i="1"/>
  <c r="K4041" i="1"/>
  <c r="S4041" i="1" s="1"/>
  <c r="J4029" i="1"/>
  <c r="K4029" i="1"/>
  <c r="S4029" i="1" s="1"/>
  <c r="J4017" i="1"/>
  <c r="K4017" i="1"/>
  <c r="S4017" i="1" s="1"/>
  <c r="J4005" i="1"/>
  <c r="K4005" i="1"/>
  <c r="S4005" i="1" s="1"/>
  <c r="J3993" i="1"/>
  <c r="K3993" i="1"/>
  <c r="S3993" i="1" s="1"/>
  <c r="J3981" i="1"/>
  <c r="K3981" i="1"/>
  <c r="S3981" i="1" s="1"/>
  <c r="J3969" i="1"/>
  <c r="K3969" i="1"/>
  <c r="S3969" i="1" s="1"/>
  <c r="J3957" i="1"/>
  <c r="K3957" i="1"/>
  <c r="S3957" i="1" s="1"/>
  <c r="J3945" i="1"/>
  <c r="K3945" i="1"/>
  <c r="S3945" i="1" s="1"/>
  <c r="J3933" i="1"/>
  <c r="K3933" i="1"/>
  <c r="S3933" i="1" s="1"/>
  <c r="J3921" i="1"/>
  <c r="K3921" i="1"/>
  <c r="S3921" i="1" s="1"/>
  <c r="J3909" i="1"/>
  <c r="K3909" i="1"/>
  <c r="S3909" i="1" s="1"/>
  <c r="J3897" i="1"/>
  <c r="K3897" i="1"/>
  <c r="S3897" i="1" s="1"/>
  <c r="J3885" i="1"/>
  <c r="K3885" i="1"/>
  <c r="S3885" i="1" s="1"/>
  <c r="J3873" i="1"/>
  <c r="K3873" i="1"/>
  <c r="S3873" i="1" s="1"/>
  <c r="J3861" i="1"/>
  <c r="K3861" i="1"/>
  <c r="S3861" i="1" s="1"/>
  <c r="J3849" i="1"/>
  <c r="K3849" i="1"/>
  <c r="S3849" i="1" s="1"/>
  <c r="J3837" i="1"/>
  <c r="K3837" i="1"/>
  <c r="S3837" i="1" s="1"/>
  <c r="J3825" i="1"/>
  <c r="K3825" i="1"/>
  <c r="S3825" i="1" s="1"/>
  <c r="J3813" i="1"/>
  <c r="K3813" i="1"/>
  <c r="S3813" i="1" s="1"/>
  <c r="J3801" i="1"/>
  <c r="K3801" i="1"/>
  <c r="S3801" i="1" s="1"/>
  <c r="J3789" i="1"/>
  <c r="K3789" i="1"/>
  <c r="S3789" i="1" s="1"/>
  <c r="J3777" i="1"/>
  <c r="K3777" i="1"/>
  <c r="S3777" i="1" s="1"/>
  <c r="J3765" i="1"/>
  <c r="K3765" i="1"/>
  <c r="S3765" i="1" s="1"/>
  <c r="J3753" i="1"/>
  <c r="K3753" i="1"/>
  <c r="S3753" i="1" s="1"/>
  <c r="J3741" i="1"/>
  <c r="K3741" i="1"/>
  <c r="S3741" i="1" s="1"/>
  <c r="J3729" i="1"/>
  <c r="K3729" i="1"/>
  <c r="S3729" i="1" s="1"/>
  <c r="J3717" i="1"/>
  <c r="K3717" i="1"/>
  <c r="S3717" i="1" s="1"/>
  <c r="J3705" i="1"/>
  <c r="K3705" i="1"/>
  <c r="S3705" i="1" s="1"/>
  <c r="J3693" i="1"/>
  <c r="K3693" i="1"/>
  <c r="S3693" i="1" s="1"/>
  <c r="J3681" i="1"/>
  <c r="K3681" i="1"/>
  <c r="S3681" i="1" s="1"/>
  <c r="J3669" i="1"/>
  <c r="K3669" i="1"/>
  <c r="S3669" i="1" s="1"/>
  <c r="J3657" i="1"/>
  <c r="K3657" i="1"/>
  <c r="S3657" i="1" s="1"/>
  <c r="J3645" i="1"/>
  <c r="K3645" i="1"/>
  <c r="S3645" i="1" s="1"/>
  <c r="K3633" i="1"/>
  <c r="S3633" i="1" s="1"/>
  <c r="J3633" i="1"/>
  <c r="J3621" i="1"/>
  <c r="K3621" i="1"/>
  <c r="S3621" i="1" s="1"/>
  <c r="K3609" i="1"/>
  <c r="S3609" i="1" s="1"/>
  <c r="J3609" i="1"/>
  <c r="K3597" i="1"/>
  <c r="S3597" i="1" s="1"/>
  <c r="J3597" i="1"/>
  <c r="K3585" i="1"/>
  <c r="S3585" i="1" s="1"/>
  <c r="J3585" i="1"/>
  <c r="K3573" i="1"/>
  <c r="S3573" i="1" s="1"/>
  <c r="J3573" i="1"/>
  <c r="K3561" i="1"/>
  <c r="S3561" i="1" s="1"/>
  <c r="J3561" i="1"/>
  <c r="K3549" i="1"/>
  <c r="S3549" i="1" s="1"/>
  <c r="J3549" i="1"/>
  <c r="K3537" i="1"/>
  <c r="S3537" i="1" s="1"/>
  <c r="J3537" i="1"/>
  <c r="K3525" i="1"/>
  <c r="S3525" i="1" s="1"/>
  <c r="J3525" i="1"/>
  <c r="K3513" i="1"/>
  <c r="S3513" i="1" s="1"/>
  <c r="J3513" i="1"/>
  <c r="K3501" i="1"/>
  <c r="S3501" i="1" s="1"/>
  <c r="J3501" i="1"/>
  <c r="K3489" i="1"/>
  <c r="S3489" i="1" s="1"/>
  <c r="J3489" i="1"/>
  <c r="K3477" i="1"/>
  <c r="S3477" i="1" s="1"/>
  <c r="J3477" i="1"/>
  <c r="K3465" i="1"/>
  <c r="S3465" i="1" s="1"/>
  <c r="J3465" i="1"/>
  <c r="K3453" i="1"/>
  <c r="S3453" i="1" s="1"/>
  <c r="J3453" i="1"/>
  <c r="K3441" i="1"/>
  <c r="S3441" i="1" s="1"/>
  <c r="J3441" i="1"/>
  <c r="K3429" i="1"/>
  <c r="S3429" i="1" s="1"/>
  <c r="J3429" i="1"/>
  <c r="K3417" i="1"/>
  <c r="S3417" i="1" s="1"/>
  <c r="J3417" i="1"/>
  <c r="K3405" i="1"/>
  <c r="S3405" i="1" s="1"/>
  <c r="J3405" i="1"/>
  <c r="K3393" i="1"/>
  <c r="S3393" i="1" s="1"/>
  <c r="J3393" i="1"/>
  <c r="K3381" i="1"/>
  <c r="S3381" i="1" s="1"/>
  <c r="J3381" i="1"/>
  <c r="K3369" i="1"/>
  <c r="S3369" i="1" s="1"/>
  <c r="J3369" i="1"/>
  <c r="K3357" i="1"/>
  <c r="S3357" i="1" s="1"/>
  <c r="J3357" i="1"/>
  <c r="K3345" i="1"/>
  <c r="S3345" i="1" s="1"/>
  <c r="J3345" i="1"/>
  <c r="K3333" i="1"/>
  <c r="S3333" i="1" s="1"/>
  <c r="J3333" i="1"/>
  <c r="K3321" i="1"/>
  <c r="S3321" i="1" s="1"/>
  <c r="J3321" i="1"/>
  <c r="K3309" i="1"/>
  <c r="S3309" i="1" s="1"/>
  <c r="J3309" i="1"/>
  <c r="K3297" i="1"/>
  <c r="S3297" i="1" s="1"/>
  <c r="J3297" i="1"/>
  <c r="K3285" i="1"/>
  <c r="S3285" i="1" s="1"/>
  <c r="J3285" i="1"/>
  <c r="K3273" i="1"/>
  <c r="S3273" i="1" s="1"/>
  <c r="J3273" i="1"/>
  <c r="K3261" i="1"/>
  <c r="S3261" i="1" s="1"/>
  <c r="J3261" i="1"/>
  <c r="K3249" i="1"/>
  <c r="S3249" i="1" s="1"/>
  <c r="J3249" i="1"/>
  <c r="K3237" i="1"/>
  <c r="S3237" i="1" s="1"/>
  <c r="J3237" i="1"/>
  <c r="K3225" i="1"/>
  <c r="S3225" i="1" s="1"/>
  <c r="J3225" i="1"/>
  <c r="K3213" i="1"/>
  <c r="S3213" i="1" s="1"/>
  <c r="J3213" i="1"/>
  <c r="K3201" i="1"/>
  <c r="S3201" i="1" s="1"/>
  <c r="J3201" i="1"/>
  <c r="K3189" i="1"/>
  <c r="S3189" i="1" s="1"/>
  <c r="J3189" i="1"/>
  <c r="K3177" i="1"/>
  <c r="S3177" i="1" s="1"/>
  <c r="J3177" i="1"/>
  <c r="K3165" i="1"/>
  <c r="S3165" i="1" s="1"/>
  <c r="J3165" i="1"/>
  <c r="K3153" i="1"/>
  <c r="S3153" i="1" s="1"/>
  <c r="J3153" i="1"/>
  <c r="K3141" i="1"/>
  <c r="S3141" i="1" s="1"/>
  <c r="J3141" i="1"/>
  <c r="K3129" i="1"/>
  <c r="S3129" i="1" s="1"/>
  <c r="J3129" i="1"/>
  <c r="K3117" i="1"/>
  <c r="S3117" i="1" s="1"/>
  <c r="J3117" i="1"/>
  <c r="K3105" i="1"/>
  <c r="S3105" i="1" s="1"/>
  <c r="J3105" i="1"/>
  <c r="K3093" i="1"/>
  <c r="S3093" i="1" s="1"/>
  <c r="J3093" i="1"/>
  <c r="K3081" i="1"/>
  <c r="S3081" i="1" s="1"/>
  <c r="J3081" i="1"/>
  <c r="K3069" i="1"/>
  <c r="S3069" i="1" s="1"/>
  <c r="J3069" i="1"/>
  <c r="K3057" i="1"/>
  <c r="S3057" i="1" s="1"/>
  <c r="J3057" i="1"/>
  <c r="K3045" i="1"/>
  <c r="S3045" i="1" s="1"/>
  <c r="J3045" i="1"/>
  <c r="K3033" i="1"/>
  <c r="S3033" i="1" s="1"/>
  <c r="J3033" i="1"/>
  <c r="K3021" i="1"/>
  <c r="S3021" i="1" s="1"/>
  <c r="J3021" i="1"/>
  <c r="K3009" i="1"/>
  <c r="S3009" i="1" s="1"/>
  <c r="J3009" i="1"/>
  <c r="K2997" i="1"/>
  <c r="S2997" i="1" s="1"/>
  <c r="J2997" i="1"/>
  <c r="K2985" i="1"/>
  <c r="S2985" i="1" s="1"/>
  <c r="J2985" i="1"/>
  <c r="K2973" i="1"/>
  <c r="S2973" i="1" s="1"/>
  <c r="J2973" i="1"/>
  <c r="K2961" i="1"/>
  <c r="S2961" i="1" s="1"/>
  <c r="J2961" i="1"/>
  <c r="K2949" i="1"/>
  <c r="S2949" i="1" s="1"/>
  <c r="J2949" i="1"/>
  <c r="K2937" i="1"/>
  <c r="S2937" i="1" s="1"/>
  <c r="J2937" i="1"/>
  <c r="K2925" i="1"/>
  <c r="S2925" i="1" s="1"/>
  <c r="J2925" i="1"/>
  <c r="K2913" i="1"/>
  <c r="S2913" i="1" s="1"/>
  <c r="J2913" i="1"/>
  <c r="K2901" i="1"/>
  <c r="S2901" i="1" s="1"/>
  <c r="J2901" i="1"/>
  <c r="K2889" i="1"/>
  <c r="S2889" i="1" s="1"/>
  <c r="J2889" i="1"/>
  <c r="K2877" i="1"/>
  <c r="S2877" i="1" s="1"/>
  <c r="J2877" i="1"/>
  <c r="K2865" i="1"/>
  <c r="S2865" i="1" s="1"/>
  <c r="J2865" i="1"/>
  <c r="K2853" i="1"/>
  <c r="S2853" i="1" s="1"/>
  <c r="J2853" i="1"/>
  <c r="K2841" i="1"/>
  <c r="S2841" i="1" s="1"/>
  <c r="J2841" i="1"/>
  <c r="K2829" i="1"/>
  <c r="S2829" i="1" s="1"/>
  <c r="J2829" i="1"/>
  <c r="K2817" i="1"/>
  <c r="S2817" i="1" s="1"/>
  <c r="J2817" i="1"/>
  <c r="K2805" i="1"/>
  <c r="S2805" i="1" s="1"/>
  <c r="J2805" i="1"/>
  <c r="K2793" i="1"/>
  <c r="S2793" i="1" s="1"/>
  <c r="J2793" i="1"/>
  <c r="K2781" i="1"/>
  <c r="S2781" i="1" s="1"/>
  <c r="J2781" i="1"/>
  <c r="K2769" i="1"/>
  <c r="S2769" i="1" s="1"/>
  <c r="J2769" i="1"/>
  <c r="K2757" i="1"/>
  <c r="S2757" i="1" s="1"/>
  <c r="J2757" i="1"/>
  <c r="K2745" i="1"/>
  <c r="S2745" i="1" s="1"/>
  <c r="J2745" i="1"/>
  <c r="K2733" i="1"/>
  <c r="S2733" i="1" s="1"/>
  <c r="J2733" i="1"/>
  <c r="K2721" i="1"/>
  <c r="S2721" i="1" s="1"/>
  <c r="J2721" i="1"/>
  <c r="K2709" i="1"/>
  <c r="S2709" i="1" s="1"/>
  <c r="J2709" i="1"/>
  <c r="K2697" i="1"/>
  <c r="S2697" i="1" s="1"/>
  <c r="J2697" i="1"/>
  <c r="K2685" i="1"/>
  <c r="S2685" i="1" s="1"/>
  <c r="J2685" i="1"/>
  <c r="K2673" i="1"/>
  <c r="S2673" i="1" s="1"/>
  <c r="J2673" i="1"/>
  <c r="K2661" i="1"/>
  <c r="S2661" i="1" s="1"/>
  <c r="J2661" i="1"/>
  <c r="K2649" i="1"/>
  <c r="S2649" i="1" s="1"/>
  <c r="J2649" i="1"/>
  <c r="K2637" i="1"/>
  <c r="S2637" i="1" s="1"/>
  <c r="J2637" i="1"/>
  <c r="K2625" i="1"/>
  <c r="S2625" i="1" s="1"/>
  <c r="J2625" i="1"/>
  <c r="K2613" i="1"/>
  <c r="S2613" i="1" s="1"/>
  <c r="J2613" i="1"/>
  <c r="K2601" i="1"/>
  <c r="S2601" i="1" s="1"/>
  <c r="J2601" i="1"/>
  <c r="K2589" i="1"/>
  <c r="S2589" i="1" s="1"/>
  <c r="J2589" i="1"/>
  <c r="K2577" i="1"/>
  <c r="S2577" i="1" s="1"/>
  <c r="J2577" i="1"/>
  <c r="K2565" i="1"/>
  <c r="S2565" i="1" s="1"/>
  <c r="J2565" i="1"/>
  <c r="K2553" i="1"/>
  <c r="S2553" i="1" s="1"/>
  <c r="J2553" i="1"/>
  <c r="K2541" i="1"/>
  <c r="S2541" i="1" s="1"/>
  <c r="J2541" i="1"/>
  <c r="K2529" i="1"/>
  <c r="S2529" i="1" s="1"/>
  <c r="J2529" i="1"/>
  <c r="K2517" i="1"/>
  <c r="S2517" i="1" s="1"/>
  <c r="J2517" i="1"/>
  <c r="K2505" i="1"/>
  <c r="S2505" i="1" s="1"/>
  <c r="J2505" i="1"/>
  <c r="K2493" i="1"/>
  <c r="S2493" i="1" s="1"/>
  <c r="J2493" i="1"/>
  <c r="K2481" i="1"/>
  <c r="S2481" i="1" s="1"/>
  <c r="J2481" i="1"/>
  <c r="K2469" i="1"/>
  <c r="S2469" i="1" s="1"/>
  <c r="J2469" i="1"/>
  <c r="K2457" i="1"/>
  <c r="S2457" i="1" s="1"/>
  <c r="J2457" i="1"/>
  <c r="K2445" i="1"/>
  <c r="S2445" i="1" s="1"/>
  <c r="J2445" i="1"/>
  <c r="K2433" i="1"/>
  <c r="S2433" i="1" s="1"/>
  <c r="J2433" i="1"/>
  <c r="K2421" i="1"/>
  <c r="S2421" i="1" s="1"/>
  <c r="J2421" i="1"/>
  <c r="K2409" i="1"/>
  <c r="S2409" i="1" s="1"/>
  <c r="J2409" i="1"/>
  <c r="K2397" i="1"/>
  <c r="S2397" i="1" s="1"/>
  <c r="J2397" i="1"/>
  <c r="K2385" i="1"/>
  <c r="S2385" i="1" s="1"/>
  <c r="J2385" i="1"/>
  <c r="K2373" i="1"/>
  <c r="S2373" i="1" s="1"/>
  <c r="J2373" i="1"/>
  <c r="K2361" i="1"/>
  <c r="S2361" i="1" s="1"/>
  <c r="J2361" i="1"/>
  <c r="K2349" i="1"/>
  <c r="S2349" i="1" s="1"/>
  <c r="J2349" i="1"/>
  <c r="K2337" i="1"/>
  <c r="S2337" i="1" s="1"/>
  <c r="J2337" i="1"/>
  <c r="K2325" i="1"/>
  <c r="S2325" i="1" s="1"/>
  <c r="J2325" i="1"/>
  <c r="K2313" i="1"/>
  <c r="S2313" i="1" s="1"/>
  <c r="J2313" i="1"/>
  <c r="K2301" i="1"/>
  <c r="S2301" i="1" s="1"/>
  <c r="J2301" i="1"/>
  <c r="K2289" i="1"/>
  <c r="S2289" i="1" s="1"/>
  <c r="J2289" i="1"/>
  <c r="K2277" i="1"/>
  <c r="S2277" i="1" s="1"/>
  <c r="J2277" i="1"/>
  <c r="K2265" i="1"/>
  <c r="S2265" i="1" s="1"/>
  <c r="J2265" i="1"/>
  <c r="K2253" i="1"/>
  <c r="S2253" i="1" s="1"/>
  <c r="J2253" i="1"/>
  <c r="K2241" i="1"/>
  <c r="S2241" i="1" s="1"/>
  <c r="J2241" i="1"/>
  <c r="K2229" i="1"/>
  <c r="S2229" i="1" s="1"/>
  <c r="J2229" i="1"/>
  <c r="K2217" i="1"/>
  <c r="S2217" i="1" s="1"/>
  <c r="J2217" i="1"/>
  <c r="K2205" i="1"/>
  <c r="S2205" i="1" s="1"/>
  <c r="J2205" i="1"/>
  <c r="K2193" i="1"/>
  <c r="S2193" i="1" s="1"/>
  <c r="J2193" i="1"/>
  <c r="K2181" i="1"/>
  <c r="S2181" i="1" s="1"/>
  <c r="J2181" i="1"/>
  <c r="K2169" i="1"/>
  <c r="S2169" i="1" s="1"/>
  <c r="J2169" i="1"/>
  <c r="K2157" i="1"/>
  <c r="S2157" i="1" s="1"/>
  <c r="J2157" i="1"/>
  <c r="K2145" i="1"/>
  <c r="S2145" i="1" s="1"/>
  <c r="J2145" i="1"/>
  <c r="K2133" i="1"/>
  <c r="S2133" i="1" s="1"/>
  <c r="J2133" i="1"/>
  <c r="K2121" i="1"/>
  <c r="S2121" i="1" s="1"/>
  <c r="J2121" i="1"/>
  <c r="K2109" i="1"/>
  <c r="S2109" i="1" s="1"/>
  <c r="J2109" i="1"/>
  <c r="K2097" i="1"/>
  <c r="S2097" i="1" s="1"/>
  <c r="J2097" i="1"/>
  <c r="K2085" i="1"/>
  <c r="S2085" i="1" s="1"/>
  <c r="J2085" i="1"/>
  <c r="K2073" i="1"/>
  <c r="S2073" i="1" s="1"/>
  <c r="J2073" i="1"/>
  <c r="K2061" i="1"/>
  <c r="S2061" i="1" s="1"/>
  <c r="J2061" i="1"/>
  <c r="K2049" i="1"/>
  <c r="S2049" i="1" s="1"/>
  <c r="J2049" i="1"/>
  <c r="K2037" i="1"/>
  <c r="S2037" i="1" s="1"/>
  <c r="J2037" i="1"/>
  <c r="K2025" i="1"/>
  <c r="S2025" i="1" s="1"/>
  <c r="J2025" i="1"/>
  <c r="K2013" i="1"/>
  <c r="S2013" i="1" s="1"/>
  <c r="J2013" i="1"/>
  <c r="K2001" i="1"/>
  <c r="S2001" i="1" s="1"/>
  <c r="J2001" i="1"/>
  <c r="K1989" i="1"/>
  <c r="S1989" i="1" s="1"/>
  <c r="J1989" i="1"/>
  <c r="K1977" i="1"/>
  <c r="S1977" i="1" s="1"/>
  <c r="J1977" i="1"/>
  <c r="K1965" i="1"/>
  <c r="S1965" i="1" s="1"/>
  <c r="J1965" i="1"/>
  <c r="K1953" i="1"/>
  <c r="S1953" i="1" s="1"/>
  <c r="J1953" i="1"/>
  <c r="K1941" i="1"/>
  <c r="S1941" i="1" s="1"/>
  <c r="J1941" i="1"/>
  <c r="K1929" i="1"/>
  <c r="S1929" i="1" s="1"/>
  <c r="J1929" i="1"/>
  <c r="K1917" i="1"/>
  <c r="S1917" i="1" s="1"/>
  <c r="J1917" i="1"/>
  <c r="K1905" i="1"/>
  <c r="S1905" i="1" s="1"/>
  <c r="J1905" i="1"/>
  <c r="K1893" i="1"/>
  <c r="S1893" i="1" s="1"/>
  <c r="J1893" i="1"/>
  <c r="K1881" i="1"/>
  <c r="S1881" i="1" s="1"/>
  <c r="J1881" i="1"/>
  <c r="K1869" i="1"/>
  <c r="S1869" i="1" s="1"/>
  <c r="J1869" i="1"/>
  <c r="K1857" i="1"/>
  <c r="S1857" i="1" s="1"/>
  <c r="J1857" i="1"/>
  <c r="K1845" i="1"/>
  <c r="S1845" i="1" s="1"/>
  <c r="J1845" i="1"/>
  <c r="K1833" i="1"/>
  <c r="S1833" i="1" s="1"/>
  <c r="J1833" i="1"/>
  <c r="K1821" i="1"/>
  <c r="S1821" i="1" s="1"/>
  <c r="J1821" i="1"/>
  <c r="K1809" i="1"/>
  <c r="S1809" i="1" s="1"/>
  <c r="J1809" i="1"/>
  <c r="K1797" i="1"/>
  <c r="S1797" i="1" s="1"/>
  <c r="J1797" i="1"/>
  <c r="K1785" i="1"/>
  <c r="S1785" i="1" s="1"/>
  <c r="J1785" i="1"/>
  <c r="K1773" i="1"/>
  <c r="S1773" i="1" s="1"/>
  <c r="J1773" i="1"/>
  <c r="K1761" i="1"/>
  <c r="S1761" i="1" s="1"/>
  <c r="J1761" i="1"/>
  <c r="K1749" i="1"/>
  <c r="S1749" i="1" s="1"/>
  <c r="J1749" i="1"/>
  <c r="K1737" i="1"/>
  <c r="S1737" i="1" s="1"/>
  <c r="J1737" i="1"/>
  <c r="K1725" i="1"/>
  <c r="S1725" i="1" s="1"/>
  <c r="J1725" i="1"/>
  <c r="K1713" i="1"/>
  <c r="S1713" i="1" s="1"/>
  <c r="J1713" i="1"/>
  <c r="K1701" i="1"/>
  <c r="S1701" i="1" s="1"/>
  <c r="J1701" i="1"/>
  <c r="K1689" i="1"/>
  <c r="S1689" i="1" s="1"/>
  <c r="J1689" i="1"/>
  <c r="K1677" i="1"/>
  <c r="S1677" i="1" s="1"/>
  <c r="J1677" i="1"/>
  <c r="K1665" i="1"/>
  <c r="S1665" i="1" s="1"/>
  <c r="J1665" i="1"/>
  <c r="K1653" i="1"/>
  <c r="S1653" i="1" s="1"/>
  <c r="J1653" i="1"/>
  <c r="K1641" i="1"/>
  <c r="S1641" i="1" s="1"/>
  <c r="J1641" i="1"/>
  <c r="K1629" i="1"/>
  <c r="S1629" i="1" s="1"/>
  <c r="J1629" i="1"/>
  <c r="K1617" i="1"/>
  <c r="S1617" i="1" s="1"/>
  <c r="J1617" i="1"/>
  <c r="K1605" i="1"/>
  <c r="S1605" i="1" s="1"/>
  <c r="J1605" i="1"/>
  <c r="K1593" i="1"/>
  <c r="S1593" i="1" s="1"/>
  <c r="J1593" i="1"/>
  <c r="K1581" i="1"/>
  <c r="S1581" i="1" s="1"/>
  <c r="J1581" i="1"/>
  <c r="K1569" i="1"/>
  <c r="S1569" i="1" s="1"/>
  <c r="J1569" i="1"/>
  <c r="K1557" i="1"/>
  <c r="S1557" i="1" s="1"/>
  <c r="J1557" i="1"/>
  <c r="K1545" i="1"/>
  <c r="S1545" i="1" s="1"/>
  <c r="J1545" i="1"/>
  <c r="K1533" i="1"/>
  <c r="S1533" i="1" s="1"/>
  <c r="J1533" i="1"/>
  <c r="K1521" i="1"/>
  <c r="S1521" i="1" s="1"/>
  <c r="J1521" i="1"/>
  <c r="K1509" i="1"/>
  <c r="S1509" i="1" s="1"/>
  <c r="J1509" i="1"/>
  <c r="K1497" i="1"/>
  <c r="S1497" i="1" s="1"/>
  <c r="J1497" i="1"/>
  <c r="K1485" i="1"/>
  <c r="S1485" i="1" s="1"/>
  <c r="J1485" i="1"/>
  <c r="K1473" i="1"/>
  <c r="S1473" i="1" s="1"/>
  <c r="J1473" i="1"/>
  <c r="K1461" i="1"/>
  <c r="S1461" i="1" s="1"/>
  <c r="J1461" i="1"/>
  <c r="K1449" i="1"/>
  <c r="S1449" i="1" s="1"/>
  <c r="J1449" i="1"/>
  <c r="K1437" i="1"/>
  <c r="S1437" i="1" s="1"/>
  <c r="J1437" i="1"/>
  <c r="K1425" i="1"/>
  <c r="S1425" i="1" s="1"/>
  <c r="J1425" i="1"/>
  <c r="K1413" i="1"/>
  <c r="S1413" i="1" s="1"/>
  <c r="J1413" i="1"/>
  <c r="K1401" i="1"/>
  <c r="S1401" i="1" s="1"/>
  <c r="J1401" i="1"/>
  <c r="K1389" i="1"/>
  <c r="S1389" i="1" s="1"/>
  <c r="J1389" i="1"/>
  <c r="K1377" i="1"/>
  <c r="S1377" i="1" s="1"/>
  <c r="J1377" i="1"/>
  <c r="K1365" i="1"/>
  <c r="S1365" i="1" s="1"/>
  <c r="J1365" i="1"/>
  <c r="K1353" i="1"/>
  <c r="S1353" i="1" s="1"/>
  <c r="J1353" i="1"/>
  <c r="K1341" i="1"/>
  <c r="S1341" i="1" s="1"/>
  <c r="J1341" i="1"/>
  <c r="K1329" i="1"/>
  <c r="S1329" i="1" s="1"/>
  <c r="J1329" i="1"/>
  <c r="K1317" i="1"/>
  <c r="S1317" i="1" s="1"/>
  <c r="J1317" i="1"/>
  <c r="K1305" i="1"/>
  <c r="S1305" i="1" s="1"/>
  <c r="J1305" i="1"/>
  <c r="K1293" i="1"/>
  <c r="S1293" i="1" s="1"/>
  <c r="J1293" i="1"/>
  <c r="K1281" i="1"/>
  <c r="S1281" i="1" s="1"/>
  <c r="J1281" i="1"/>
  <c r="K1269" i="1"/>
  <c r="S1269" i="1" s="1"/>
  <c r="J1269" i="1"/>
  <c r="K1257" i="1"/>
  <c r="S1257" i="1" s="1"/>
  <c r="J1257" i="1"/>
  <c r="K1245" i="1"/>
  <c r="S1245" i="1" s="1"/>
  <c r="J1245" i="1"/>
  <c r="K1233" i="1"/>
  <c r="S1233" i="1" s="1"/>
  <c r="J1233" i="1"/>
  <c r="K1221" i="1"/>
  <c r="S1221" i="1" s="1"/>
  <c r="J1221" i="1"/>
  <c r="K1209" i="1"/>
  <c r="S1209" i="1" s="1"/>
  <c r="J1209" i="1"/>
  <c r="K1197" i="1"/>
  <c r="S1197" i="1" s="1"/>
  <c r="J1197" i="1"/>
  <c r="K1185" i="1"/>
  <c r="S1185" i="1" s="1"/>
  <c r="J1185" i="1"/>
  <c r="K1173" i="1"/>
  <c r="S1173" i="1" s="1"/>
  <c r="J1173" i="1"/>
  <c r="K1161" i="1"/>
  <c r="S1161" i="1" s="1"/>
  <c r="J1161" i="1"/>
  <c r="K1149" i="1"/>
  <c r="S1149" i="1" s="1"/>
  <c r="J1149" i="1"/>
  <c r="K1137" i="1"/>
  <c r="S1137" i="1" s="1"/>
  <c r="J1137" i="1"/>
  <c r="K1125" i="1"/>
  <c r="S1125" i="1" s="1"/>
  <c r="J1125" i="1"/>
  <c r="K1113" i="1"/>
  <c r="S1113" i="1" s="1"/>
  <c r="J1113" i="1"/>
  <c r="K1101" i="1"/>
  <c r="S1101" i="1" s="1"/>
  <c r="J1101" i="1"/>
  <c r="K1089" i="1"/>
  <c r="S1089" i="1" s="1"/>
  <c r="J1089" i="1"/>
  <c r="K1077" i="1"/>
  <c r="S1077" i="1" s="1"/>
  <c r="J1077" i="1"/>
  <c r="K1065" i="1"/>
  <c r="S1065" i="1" s="1"/>
  <c r="J1065" i="1"/>
  <c r="K1053" i="1"/>
  <c r="S1053" i="1" s="1"/>
  <c r="J1053" i="1"/>
  <c r="K1041" i="1"/>
  <c r="S1041" i="1" s="1"/>
  <c r="J1041" i="1"/>
  <c r="K1029" i="1"/>
  <c r="S1029" i="1" s="1"/>
  <c r="J1029" i="1"/>
  <c r="K1017" i="1"/>
  <c r="S1017" i="1" s="1"/>
  <c r="J1017" i="1"/>
  <c r="K1005" i="1"/>
  <c r="S1005" i="1" s="1"/>
  <c r="J1005" i="1"/>
  <c r="J993" i="1"/>
  <c r="K993" i="1"/>
  <c r="S993" i="1" s="1"/>
  <c r="K981" i="1"/>
  <c r="S981" i="1" s="1"/>
  <c r="J981" i="1"/>
  <c r="K969" i="1"/>
  <c r="S969" i="1" s="1"/>
  <c r="J969" i="1"/>
  <c r="K957" i="1"/>
  <c r="S957" i="1" s="1"/>
  <c r="J957" i="1"/>
  <c r="K945" i="1"/>
  <c r="S945" i="1" s="1"/>
  <c r="J945" i="1"/>
  <c r="K933" i="1"/>
  <c r="S933" i="1" s="1"/>
  <c r="J933" i="1"/>
  <c r="K921" i="1"/>
  <c r="S921" i="1" s="1"/>
  <c r="J921" i="1"/>
  <c r="K909" i="1"/>
  <c r="S909" i="1" s="1"/>
  <c r="J909" i="1"/>
  <c r="K897" i="1"/>
  <c r="S897" i="1" s="1"/>
  <c r="J897" i="1"/>
  <c r="K885" i="1"/>
  <c r="S885" i="1" s="1"/>
  <c r="J885" i="1"/>
  <c r="K873" i="1"/>
  <c r="S873" i="1" s="1"/>
  <c r="J873" i="1"/>
  <c r="K861" i="1"/>
  <c r="S861" i="1" s="1"/>
  <c r="J861" i="1"/>
  <c r="K849" i="1"/>
  <c r="S849" i="1" s="1"/>
  <c r="J849" i="1"/>
  <c r="K837" i="1"/>
  <c r="S837" i="1" s="1"/>
  <c r="J837" i="1"/>
  <c r="K825" i="1"/>
  <c r="S825" i="1" s="1"/>
  <c r="J825" i="1"/>
  <c r="K813" i="1"/>
  <c r="S813" i="1" s="1"/>
  <c r="J813" i="1"/>
  <c r="K801" i="1"/>
  <c r="S801" i="1" s="1"/>
  <c r="J801" i="1"/>
  <c r="K789" i="1"/>
  <c r="S789" i="1" s="1"/>
  <c r="J789" i="1"/>
  <c r="K777" i="1"/>
  <c r="S777" i="1" s="1"/>
  <c r="J777" i="1"/>
  <c r="K765" i="1"/>
  <c r="S765" i="1" s="1"/>
  <c r="J765" i="1"/>
  <c r="K753" i="1"/>
  <c r="S753" i="1" s="1"/>
  <c r="J753" i="1"/>
  <c r="K741" i="1"/>
  <c r="S741" i="1" s="1"/>
  <c r="J741" i="1"/>
  <c r="K729" i="1"/>
  <c r="S729" i="1" s="1"/>
  <c r="J729" i="1"/>
  <c r="K717" i="1"/>
  <c r="S717" i="1" s="1"/>
  <c r="J717" i="1"/>
  <c r="K705" i="1"/>
  <c r="S705" i="1" s="1"/>
  <c r="J705" i="1"/>
  <c r="K693" i="1"/>
  <c r="S693" i="1" s="1"/>
  <c r="J693" i="1"/>
  <c r="K681" i="1"/>
  <c r="S681" i="1" s="1"/>
  <c r="J681" i="1"/>
  <c r="K669" i="1"/>
  <c r="S669" i="1" s="1"/>
  <c r="J669" i="1"/>
  <c r="K657" i="1"/>
  <c r="S657" i="1" s="1"/>
  <c r="J657" i="1"/>
  <c r="K645" i="1"/>
  <c r="S645" i="1" s="1"/>
  <c r="J645" i="1"/>
  <c r="K633" i="1"/>
  <c r="S633" i="1" s="1"/>
  <c r="J633" i="1"/>
  <c r="K621" i="1"/>
  <c r="S621" i="1" s="1"/>
  <c r="J621" i="1"/>
  <c r="K609" i="1"/>
  <c r="S609" i="1" s="1"/>
  <c r="J609" i="1"/>
  <c r="K597" i="1"/>
  <c r="S597" i="1" s="1"/>
  <c r="J597" i="1"/>
  <c r="K585" i="1"/>
  <c r="S585" i="1" s="1"/>
  <c r="J585" i="1"/>
  <c r="K573" i="1"/>
  <c r="S573" i="1" s="1"/>
  <c r="J573" i="1"/>
  <c r="K561" i="1"/>
  <c r="S561" i="1" s="1"/>
  <c r="J561" i="1"/>
  <c r="K549" i="1"/>
  <c r="S549" i="1" s="1"/>
  <c r="J549" i="1"/>
  <c r="K537" i="1"/>
  <c r="S537" i="1" s="1"/>
  <c r="J537" i="1"/>
  <c r="K525" i="1"/>
  <c r="S525" i="1" s="1"/>
  <c r="J525" i="1"/>
  <c r="K513" i="1"/>
  <c r="S513" i="1" s="1"/>
  <c r="J513" i="1"/>
  <c r="K501" i="1"/>
  <c r="S501" i="1" s="1"/>
  <c r="J501" i="1"/>
  <c r="K489" i="1"/>
  <c r="S489" i="1" s="1"/>
  <c r="J489" i="1"/>
  <c r="K477" i="1"/>
  <c r="S477" i="1" s="1"/>
  <c r="J477" i="1"/>
  <c r="K465" i="1"/>
  <c r="S465" i="1" s="1"/>
  <c r="J465" i="1"/>
  <c r="K453" i="1"/>
  <c r="S453" i="1" s="1"/>
  <c r="J453" i="1"/>
  <c r="K441" i="1"/>
  <c r="S441" i="1" s="1"/>
  <c r="J441" i="1"/>
  <c r="K429" i="1"/>
  <c r="S429" i="1" s="1"/>
  <c r="J429" i="1"/>
  <c r="K417" i="1"/>
  <c r="S417" i="1" s="1"/>
  <c r="J417" i="1"/>
  <c r="K405" i="1"/>
  <c r="S405" i="1" s="1"/>
  <c r="J405" i="1"/>
  <c r="K393" i="1"/>
  <c r="S393" i="1" s="1"/>
  <c r="J393" i="1"/>
  <c r="K381" i="1"/>
  <c r="S381" i="1" s="1"/>
  <c r="J381" i="1"/>
  <c r="K369" i="1"/>
  <c r="S369" i="1" s="1"/>
  <c r="J369" i="1"/>
  <c r="K357" i="1"/>
  <c r="S357" i="1" s="1"/>
  <c r="J357" i="1"/>
  <c r="K345" i="1"/>
  <c r="S345" i="1" s="1"/>
  <c r="J345" i="1"/>
  <c r="K333" i="1"/>
  <c r="S333" i="1" s="1"/>
  <c r="J333" i="1"/>
  <c r="K321" i="1"/>
  <c r="S321" i="1" s="1"/>
  <c r="J321" i="1"/>
  <c r="K309" i="1"/>
  <c r="S309" i="1" s="1"/>
  <c r="J309" i="1"/>
  <c r="K297" i="1"/>
  <c r="S297" i="1" s="1"/>
  <c r="J297" i="1"/>
  <c r="K285" i="1"/>
  <c r="S285" i="1" s="1"/>
  <c r="J285" i="1"/>
  <c r="K273" i="1"/>
  <c r="S273" i="1" s="1"/>
  <c r="J273" i="1"/>
  <c r="K261" i="1"/>
  <c r="S261" i="1" s="1"/>
  <c r="J261" i="1"/>
  <c r="K249" i="1"/>
  <c r="S249" i="1" s="1"/>
  <c r="J249" i="1"/>
  <c r="K237" i="1"/>
  <c r="S237" i="1" s="1"/>
  <c r="J237" i="1"/>
  <c r="K225" i="1"/>
  <c r="S225" i="1" s="1"/>
  <c r="J225" i="1"/>
  <c r="K213" i="1"/>
  <c r="S213" i="1" s="1"/>
  <c r="J213" i="1"/>
  <c r="K201" i="1"/>
  <c r="S201" i="1" s="1"/>
  <c r="J201" i="1"/>
  <c r="K189" i="1"/>
  <c r="S189" i="1" s="1"/>
  <c r="J189" i="1"/>
  <c r="K177" i="1"/>
  <c r="S177" i="1" s="1"/>
  <c r="J177" i="1"/>
  <c r="K165" i="1"/>
  <c r="S165" i="1" s="1"/>
  <c r="J165" i="1"/>
  <c r="K153" i="1"/>
  <c r="S153" i="1" s="1"/>
  <c r="J153" i="1"/>
  <c r="K141" i="1"/>
  <c r="S141" i="1" s="1"/>
  <c r="J141" i="1"/>
  <c r="K129" i="1"/>
  <c r="S129" i="1" s="1"/>
  <c r="J129" i="1"/>
  <c r="K117" i="1"/>
  <c r="S117" i="1" s="1"/>
  <c r="J117" i="1"/>
  <c r="K105" i="1"/>
  <c r="S105" i="1" s="1"/>
  <c r="J105" i="1"/>
  <c r="K93" i="1"/>
  <c r="S93" i="1" s="1"/>
  <c r="J93" i="1"/>
  <c r="K81" i="1"/>
  <c r="S81" i="1" s="1"/>
  <c r="J81" i="1"/>
  <c r="K69" i="1"/>
  <c r="S69" i="1" s="1"/>
  <c r="J69" i="1"/>
  <c r="K57" i="1"/>
  <c r="S57" i="1" s="1"/>
  <c r="J57" i="1"/>
  <c r="K45" i="1"/>
  <c r="S45" i="1" s="1"/>
  <c r="J45" i="1"/>
  <c r="J56" i="1"/>
  <c r="J80" i="1"/>
  <c r="J104" i="1"/>
  <c r="J128" i="1"/>
  <c r="J152" i="1"/>
  <c r="J176" i="1"/>
  <c r="J200" i="1"/>
  <c r="J224" i="1"/>
  <c r="K263" i="1"/>
  <c r="S263" i="1" s="1"/>
  <c r="K335" i="1"/>
  <c r="S335" i="1" s="1"/>
  <c r="K407" i="1"/>
  <c r="S407" i="1" s="1"/>
  <c r="K479" i="1"/>
  <c r="S479" i="1" s="1"/>
  <c r="K551" i="1"/>
  <c r="S551" i="1" s="1"/>
  <c r="K623" i="1"/>
  <c r="S623" i="1" s="1"/>
  <c r="J907" i="1"/>
  <c r="K4112" i="1"/>
  <c r="S4112" i="1" s="1"/>
  <c r="J4112" i="1"/>
  <c r="K4100" i="1"/>
  <c r="S4100" i="1" s="1"/>
  <c r="J4100" i="1"/>
  <c r="K4088" i="1"/>
  <c r="S4088" i="1" s="1"/>
  <c r="J4088" i="1"/>
  <c r="K4076" i="1"/>
  <c r="S4076" i="1" s="1"/>
  <c r="J4076" i="1"/>
  <c r="K4064" i="1"/>
  <c r="S4064" i="1" s="1"/>
  <c r="J4064" i="1"/>
  <c r="K4052" i="1"/>
  <c r="S4052" i="1" s="1"/>
  <c r="J4052" i="1"/>
  <c r="J4040" i="1"/>
  <c r="K4040" i="1"/>
  <c r="S4040" i="1" s="1"/>
  <c r="J4028" i="1"/>
  <c r="K4028" i="1"/>
  <c r="S4028" i="1" s="1"/>
  <c r="J4016" i="1"/>
  <c r="K4016" i="1"/>
  <c r="S4016" i="1" s="1"/>
  <c r="J4004" i="1"/>
  <c r="K4004" i="1"/>
  <c r="S4004" i="1" s="1"/>
  <c r="J3992" i="1"/>
  <c r="K3992" i="1"/>
  <c r="S3992" i="1" s="1"/>
  <c r="J3980" i="1"/>
  <c r="K3980" i="1"/>
  <c r="S3980" i="1" s="1"/>
  <c r="J3968" i="1"/>
  <c r="K3968" i="1"/>
  <c r="S3968" i="1" s="1"/>
  <c r="J3956" i="1"/>
  <c r="K3956" i="1"/>
  <c r="S3956" i="1" s="1"/>
  <c r="J3944" i="1"/>
  <c r="K3944" i="1"/>
  <c r="S3944" i="1" s="1"/>
  <c r="J3932" i="1"/>
  <c r="K3932" i="1"/>
  <c r="S3932" i="1" s="1"/>
  <c r="J3920" i="1"/>
  <c r="K3920" i="1"/>
  <c r="S3920" i="1" s="1"/>
  <c r="J3908" i="1"/>
  <c r="K3908" i="1"/>
  <c r="S3908" i="1" s="1"/>
  <c r="J3896" i="1"/>
  <c r="K3896" i="1"/>
  <c r="S3896" i="1" s="1"/>
  <c r="J3884" i="1"/>
  <c r="K3884" i="1"/>
  <c r="S3884" i="1" s="1"/>
  <c r="J3872" i="1"/>
  <c r="K3872" i="1"/>
  <c r="S3872" i="1" s="1"/>
  <c r="J3860" i="1"/>
  <c r="K3860" i="1"/>
  <c r="S3860" i="1" s="1"/>
  <c r="J3848" i="1"/>
  <c r="K3848" i="1"/>
  <c r="S3848" i="1" s="1"/>
  <c r="J3836" i="1"/>
  <c r="K3836" i="1"/>
  <c r="S3836" i="1" s="1"/>
  <c r="J3824" i="1"/>
  <c r="K3824" i="1"/>
  <c r="S3824" i="1" s="1"/>
  <c r="J3812" i="1"/>
  <c r="K3812" i="1"/>
  <c r="S3812" i="1" s="1"/>
  <c r="J3800" i="1"/>
  <c r="K3800" i="1"/>
  <c r="S3800" i="1" s="1"/>
  <c r="J3788" i="1"/>
  <c r="K3788" i="1"/>
  <c r="S3788" i="1" s="1"/>
  <c r="J3776" i="1"/>
  <c r="K3776" i="1"/>
  <c r="S3776" i="1" s="1"/>
  <c r="J3764" i="1"/>
  <c r="K3764" i="1"/>
  <c r="S3764" i="1" s="1"/>
  <c r="J3752" i="1"/>
  <c r="K3752" i="1"/>
  <c r="S3752" i="1" s="1"/>
  <c r="J3740" i="1"/>
  <c r="K3740" i="1"/>
  <c r="S3740" i="1" s="1"/>
  <c r="J3728" i="1"/>
  <c r="K3728" i="1"/>
  <c r="S3728" i="1" s="1"/>
  <c r="J3716" i="1"/>
  <c r="K3716" i="1"/>
  <c r="S3716" i="1" s="1"/>
  <c r="J3704" i="1"/>
  <c r="K3704" i="1"/>
  <c r="S3704" i="1" s="1"/>
  <c r="J3692" i="1"/>
  <c r="K3692" i="1"/>
  <c r="S3692" i="1" s="1"/>
  <c r="J3680" i="1"/>
  <c r="K3680" i="1"/>
  <c r="S3680" i="1" s="1"/>
  <c r="J3668" i="1"/>
  <c r="K3668" i="1"/>
  <c r="S3668" i="1" s="1"/>
  <c r="J3656" i="1"/>
  <c r="K3656" i="1"/>
  <c r="S3656" i="1" s="1"/>
  <c r="J3644" i="1"/>
  <c r="K3644" i="1"/>
  <c r="S3644" i="1" s="1"/>
  <c r="J3632" i="1"/>
  <c r="K3632" i="1"/>
  <c r="S3632" i="1" s="1"/>
  <c r="K3620" i="1"/>
  <c r="S3620" i="1" s="1"/>
  <c r="J3620" i="1"/>
  <c r="K3608" i="1"/>
  <c r="S3608" i="1" s="1"/>
  <c r="J3608" i="1"/>
  <c r="K3596" i="1"/>
  <c r="S3596" i="1" s="1"/>
  <c r="J3596" i="1"/>
  <c r="K3584" i="1"/>
  <c r="S3584" i="1" s="1"/>
  <c r="J3584" i="1"/>
  <c r="K3572" i="1"/>
  <c r="S3572" i="1" s="1"/>
  <c r="J3572" i="1"/>
  <c r="K3560" i="1"/>
  <c r="S3560" i="1" s="1"/>
  <c r="J3560" i="1"/>
  <c r="K3548" i="1"/>
  <c r="S3548" i="1" s="1"/>
  <c r="J3548" i="1"/>
  <c r="K3536" i="1"/>
  <c r="S3536" i="1" s="1"/>
  <c r="J3536" i="1"/>
  <c r="J3524" i="1"/>
  <c r="K3524" i="1"/>
  <c r="S3524" i="1" s="1"/>
  <c r="K3512" i="1"/>
  <c r="S3512" i="1" s="1"/>
  <c r="J3512" i="1"/>
  <c r="K3500" i="1"/>
  <c r="S3500" i="1" s="1"/>
  <c r="J3500" i="1"/>
  <c r="K3488" i="1"/>
  <c r="S3488" i="1" s="1"/>
  <c r="J3488" i="1"/>
  <c r="K3476" i="1"/>
  <c r="S3476" i="1" s="1"/>
  <c r="J3476" i="1"/>
  <c r="K3464" i="1"/>
  <c r="S3464" i="1" s="1"/>
  <c r="J3464" i="1"/>
  <c r="K3452" i="1"/>
  <c r="S3452" i="1" s="1"/>
  <c r="J3452" i="1"/>
  <c r="K3440" i="1"/>
  <c r="S3440" i="1" s="1"/>
  <c r="J3440" i="1"/>
  <c r="K3428" i="1"/>
  <c r="S3428" i="1" s="1"/>
  <c r="J3428" i="1"/>
  <c r="K3416" i="1"/>
  <c r="S3416" i="1" s="1"/>
  <c r="J3416" i="1"/>
  <c r="K3404" i="1"/>
  <c r="S3404" i="1" s="1"/>
  <c r="J3404" i="1"/>
  <c r="K3392" i="1"/>
  <c r="S3392" i="1" s="1"/>
  <c r="J3392" i="1"/>
  <c r="J3380" i="1"/>
  <c r="K3380" i="1"/>
  <c r="S3380" i="1" s="1"/>
  <c r="K3368" i="1"/>
  <c r="S3368" i="1" s="1"/>
  <c r="J3368" i="1"/>
  <c r="K3356" i="1"/>
  <c r="S3356" i="1" s="1"/>
  <c r="J3356" i="1"/>
  <c r="K3344" i="1"/>
  <c r="S3344" i="1" s="1"/>
  <c r="J3344" i="1"/>
  <c r="K3332" i="1"/>
  <c r="S3332" i="1" s="1"/>
  <c r="J3332" i="1"/>
  <c r="K3320" i="1"/>
  <c r="S3320" i="1" s="1"/>
  <c r="J3320" i="1"/>
  <c r="K3308" i="1"/>
  <c r="S3308" i="1" s="1"/>
  <c r="J3308" i="1"/>
  <c r="K3296" i="1"/>
  <c r="S3296" i="1" s="1"/>
  <c r="J3296" i="1"/>
  <c r="K3284" i="1"/>
  <c r="S3284" i="1" s="1"/>
  <c r="J3284" i="1"/>
  <c r="K3272" i="1"/>
  <c r="S3272" i="1" s="1"/>
  <c r="J3272" i="1"/>
  <c r="K3260" i="1"/>
  <c r="S3260" i="1" s="1"/>
  <c r="J3260" i="1"/>
  <c r="K3248" i="1"/>
  <c r="S3248" i="1" s="1"/>
  <c r="J3248" i="1"/>
  <c r="K3236" i="1"/>
  <c r="S3236" i="1" s="1"/>
  <c r="J3236" i="1"/>
  <c r="K3224" i="1"/>
  <c r="S3224" i="1" s="1"/>
  <c r="J3224" i="1"/>
  <c r="K3212" i="1"/>
  <c r="S3212" i="1" s="1"/>
  <c r="J3212" i="1"/>
  <c r="K3200" i="1"/>
  <c r="S3200" i="1" s="1"/>
  <c r="J3200" i="1"/>
  <c r="K3188" i="1"/>
  <c r="S3188" i="1" s="1"/>
  <c r="J3188" i="1"/>
  <c r="K3176" i="1"/>
  <c r="S3176" i="1" s="1"/>
  <c r="J3176" i="1"/>
  <c r="K3164" i="1"/>
  <c r="S3164" i="1" s="1"/>
  <c r="J3164" i="1"/>
  <c r="K3152" i="1"/>
  <c r="S3152" i="1" s="1"/>
  <c r="J3152" i="1"/>
  <c r="K3140" i="1"/>
  <c r="S3140" i="1" s="1"/>
  <c r="J3140" i="1"/>
  <c r="K3128" i="1"/>
  <c r="S3128" i="1" s="1"/>
  <c r="J3128" i="1"/>
  <c r="K3116" i="1"/>
  <c r="S3116" i="1" s="1"/>
  <c r="J3116" i="1"/>
  <c r="K3104" i="1"/>
  <c r="S3104" i="1" s="1"/>
  <c r="J3104" i="1"/>
  <c r="K3092" i="1"/>
  <c r="S3092" i="1" s="1"/>
  <c r="J3092" i="1"/>
  <c r="K3080" i="1"/>
  <c r="S3080" i="1" s="1"/>
  <c r="J3080" i="1"/>
  <c r="K3068" i="1"/>
  <c r="S3068" i="1" s="1"/>
  <c r="J3068" i="1"/>
  <c r="K3056" i="1"/>
  <c r="S3056" i="1" s="1"/>
  <c r="J3056" i="1"/>
  <c r="K3044" i="1"/>
  <c r="S3044" i="1" s="1"/>
  <c r="J3044" i="1"/>
  <c r="K3032" i="1"/>
  <c r="S3032" i="1" s="1"/>
  <c r="J3032" i="1"/>
  <c r="K3020" i="1"/>
  <c r="S3020" i="1" s="1"/>
  <c r="J3020" i="1"/>
  <c r="K3008" i="1"/>
  <c r="S3008" i="1" s="1"/>
  <c r="J3008" i="1"/>
  <c r="K2996" i="1"/>
  <c r="S2996" i="1" s="1"/>
  <c r="J2996" i="1"/>
  <c r="K2984" i="1"/>
  <c r="S2984" i="1" s="1"/>
  <c r="J2984" i="1"/>
  <c r="K2972" i="1"/>
  <c r="S2972" i="1" s="1"/>
  <c r="J2972" i="1"/>
  <c r="K2960" i="1"/>
  <c r="S2960" i="1" s="1"/>
  <c r="J2960" i="1"/>
  <c r="K2948" i="1"/>
  <c r="S2948" i="1" s="1"/>
  <c r="J2948" i="1"/>
  <c r="K2936" i="1"/>
  <c r="S2936" i="1" s="1"/>
  <c r="J2936" i="1"/>
  <c r="K2924" i="1"/>
  <c r="S2924" i="1" s="1"/>
  <c r="J2924" i="1"/>
  <c r="K2912" i="1"/>
  <c r="S2912" i="1" s="1"/>
  <c r="J2912" i="1"/>
  <c r="K2900" i="1"/>
  <c r="S2900" i="1" s="1"/>
  <c r="J2900" i="1"/>
  <c r="K2888" i="1"/>
  <c r="S2888" i="1" s="1"/>
  <c r="J2888" i="1"/>
  <c r="K2876" i="1"/>
  <c r="S2876" i="1" s="1"/>
  <c r="J2876" i="1"/>
  <c r="K2864" i="1"/>
  <c r="S2864" i="1" s="1"/>
  <c r="J2864" i="1"/>
  <c r="K2852" i="1"/>
  <c r="S2852" i="1" s="1"/>
  <c r="J2852" i="1"/>
  <c r="K2840" i="1"/>
  <c r="S2840" i="1" s="1"/>
  <c r="J2840" i="1"/>
  <c r="K2828" i="1"/>
  <c r="S2828" i="1" s="1"/>
  <c r="J2828" i="1"/>
  <c r="K2816" i="1"/>
  <c r="S2816" i="1" s="1"/>
  <c r="J2816" i="1"/>
  <c r="K2804" i="1"/>
  <c r="S2804" i="1" s="1"/>
  <c r="J2804" i="1"/>
  <c r="K2792" i="1"/>
  <c r="S2792" i="1" s="1"/>
  <c r="J2792" i="1"/>
  <c r="K2780" i="1"/>
  <c r="S2780" i="1" s="1"/>
  <c r="J2780" i="1"/>
  <c r="K2768" i="1"/>
  <c r="S2768" i="1" s="1"/>
  <c r="J2768" i="1"/>
  <c r="K2756" i="1"/>
  <c r="S2756" i="1" s="1"/>
  <c r="J2756" i="1"/>
  <c r="K2744" i="1"/>
  <c r="S2744" i="1" s="1"/>
  <c r="J2744" i="1"/>
  <c r="K2732" i="1"/>
  <c r="S2732" i="1" s="1"/>
  <c r="J2732" i="1"/>
  <c r="K2720" i="1"/>
  <c r="S2720" i="1" s="1"/>
  <c r="J2720" i="1"/>
  <c r="K2708" i="1"/>
  <c r="S2708" i="1" s="1"/>
  <c r="J2708" i="1"/>
  <c r="K2696" i="1"/>
  <c r="S2696" i="1" s="1"/>
  <c r="J2696" i="1"/>
  <c r="K2684" i="1"/>
  <c r="S2684" i="1" s="1"/>
  <c r="J2684" i="1"/>
  <c r="K2672" i="1"/>
  <c r="S2672" i="1" s="1"/>
  <c r="J2672" i="1"/>
  <c r="K2660" i="1"/>
  <c r="S2660" i="1" s="1"/>
  <c r="J2660" i="1"/>
  <c r="K2648" i="1"/>
  <c r="S2648" i="1" s="1"/>
  <c r="J2648" i="1"/>
  <c r="K2636" i="1"/>
  <c r="S2636" i="1" s="1"/>
  <c r="J2636" i="1"/>
  <c r="K2624" i="1"/>
  <c r="S2624" i="1" s="1"/>
  <c r="J2624" i="1"/>
  <c r="K2612" i="1"/>
  <c r="S2612" i="1" s="1"/>
  <c r="J2612" i="1"/>
  <c r="K2600" i="1"/>
  <c r="S2600" i="1" s="1"/>
  <c r="J2600" i="1"/>
  <c r="K2588" i="1"/>
  <c r="S2588" i="1" s="1"/>
  <c r="J2588" i="1"/>
  <c r="K2576" i="1"/>
  <c r="S2576" i="1" s="1"/>
  <c r="J2576" i="1"/>
  <c r="K2564" i="1"/>
  <c r="S2564" i="1" s="1"/>
  <c r="J2564" i="1"/>
  <c r="K2552" i="1"/>
  <c r="S2552" i="1" s="1"/>
  <c r="J2552" i="1"/>
  <c r="K2540" i="1"/>
  <c r="S2540" i="1" s="1"/>
  <c r="J2540" i="1"/>
  <c r="K2528" i="1"/>
  <c r="S2528" i="1" s="1"/>
  <c r="J2528" i="1"/>
  <c r="K2516" i="1"/>
  <c r="S2516" i="1" s="1"/>
  <c r="J2516" i="1"/>
  <c r="K2504" i="1"/>
  <c r="S2504" i="1" s="1"/>
  <c r="J2504" i="1"/>
  <c r="K2492" i="1"/>
  <c r="S2492" i="1" s="1"/>
  <c r="J2492" i="1"/>
  <c r="K2480" i="1"/>
  <c r="S2480" i="1" s="1"/>
  <c r="J2480" i="1"/>
  <c r="K2468" i="1"/>
  <c r="S2468" i="1" s="1"/>
  <c r="J2468" i="1"/>
  <c r="K2456" i="1"/>
  <c r="S2456" i="1" s="1"/>
  <c r="J2456" i="1"/>
  <c r="K2444" i="1"/>
  <c r="S2444" i="1" s="1"/>
  <c r="J2444" i="1"/>
  <c r="K2432" i="1"/>
  <c r="S2432" i="1" s="1"/>
  <c r="J2432" i="1"/>
  <c r="K2420" i="1"/>
  <c r="S2420" i="1" s="1"/>
  <c r="J2420" i="1"/>
  <c r="K2408" i="1"/>
  <c r="S2408" i="1" s="1"/>
  <c r="J2408" i="1"/>
  <c r="K2396" i="1"/>
  <c r="S2396" i="1" s="1"/>
  <c r="J2396" i="1"/>
  <c r="K2384" i="1"/>
  <c r="S2384" i="1" s="1"/>
  <c r="J2384" i="1"/>
  <c r="K2372" i="1"/>
  <c r="S2372" i="1" s="1"/>
  <c r="J2372" i="1"/>
  <c r="K2360" i="1"/>
  <c r="S2360" i="1" s="1"/>
  <c r="J2360" i="1"/>
  <c r="K2348" i="1"/>
  <c r="S2348" i="1" s="1"/>
  <c r="J2348" i="1"/>
  <c r="K2336" i="1"/>
  <c r="S2336" i="1" s="1"/>
  <c r="J2336" i="1"/>
  <c r="K2324" i="1"/>
  <c r="S2324" i="1" s="1"/>
  <c r="J2324" i="1"/>
  <c r="K2312" i="1"/>
  <c r="S2312" i="1" s="1"/>
  <c r="J2312" i="1"/>
  <c r="K2300" i="1"/>
  <c r="S2300" i="1" s="1"/>
  <c r="J2300" i="1"/>
  <c r="K2288" i="1"/>
  <c r="S2288" i="1" s="1"/>
  <c r="J2288" i="1"/>
  <c r="K2276" i="1"/>
  <c r="S2276" i="1" s="1"/>
  <c r="J2276" i="1"/>
  <c r="K2264" i="1"/>
  <c r="S2264" i="1" s="1"/>
  <c r="J2264" i="1"/>
  <c r="K2252" i="1"/>
  <c r="S2252" i="1" s="1"/>
  <c r="J2252" i="1"/>
  <c r="K2240" i="1"/>
  <c r="S2240" i="1" s="1"/>
  <c r="J2240" i="1"/>
  <c r="K2228" i="1"/>
  <c r="S2228" i="1" s="1"/>
  <c r="J2228" i="1"/>
  <c r="K2216" i="1"/>
  <c r="S2216" i="1" s="1"/>
  <c r="J2216" i="1"/>
  <c r="K2204" i="1"/>
  <c r="S2204" i="1" s="1"/>
  <c r="J2204" i="1"/>
  <c r="K2192" i="1"/>
  <c r="S2192" i="1" s="1"/>
  <c r="J2192" i="1"/>
  <c r="K2180" i="1"/>
  <c r="S2180" i="1" s="1"/>
  <c r="J2180" i="1"/>
  <c r="K2168" i="1"/>
  <c r="S2168" i="1" s="1"/>
  <c r="J2168" i="1"/>
  <c r="K2156" i="1"/>
  <c r="S2156" i="1" s="1"/>
  <c r="J2156" i="1"/>
  <c r="K2144" i="1"/>
  <c r="S2144" i="1" s="1"/>
  <c r="J2144" i="1"/>
  <c r="K2132" i="1"/>
  <c r="S2132" i="1" s="1"/>
  <c r="J2132" i="1"/>
  <c r="K2120" i="1"/>
  <c r="S2120" i="1" s="1"/>
  <c r="J2120" i="1"/>
  <c r="K2108" i="1"/>
  <c r="S2108" i="1" s="1"/>
  <c r="J2108" i="1"/>
  <c r="K2096" i="1"/>
  <c r="S2096" i="1" s="1"/>
  <c r="J2096" i="1"/>
  <c r="K2084" i="1"/>
  <c r="S2084" i="1" s="1"/>
  <c r="J2084" i="1"/>
  <c r="K2072" i="1"/>
  <c r="S2072" i="1" s="1"/>
  <c r="J2072" i="1"/>
  <c r="K2060" i="1"/>
  <c r="S2060" i="1" s="1"/>
  <c r="J2060" i="1"/>
  <c r="K2048" i="1"/>
  <c r="S2048" i="1" s="1"/>
  <c r="J2048" i="1"/>
  <c r="K2036" i="1"/>
  <c r="S2036" i="1" s="1"/>
  <c r="J2036" i="1"/>
  <c r="K2024" i="1"/>
  <c r="S2024" i="1" s="1"/>
  <c r="J2024" i="1"/>
  <c r="K2012" i="1"/>
  <c r="S2012" i="1" s="1"/>
  <c r="J2012" i="1"/>
  <c r="K2000" i="1"/>
  <c r="S2000" i="1" s="1"/>
  <c r="J2000" i="1"/>
  <c r="K1988" i="1"/>
  <c r="S1988" i="1" s="1"/>
  <c r="J1988" i="1"/>
  <c r="K1976" i="1"/>
  <c r="S1976" i="1" s="1"/>
  <c r="J1976" i="1"/>
  <c r="K1964" i="1"/>
  <c r="S1964" i="1" s="1"/>
  <c r="J1964" i="1"/>
  <c r="K1952" i="1"/>
  <c r="S1952" i="1" s="1"/>
  <c r="J1952" i="1"/>
  <c r="K1940" i="1"/>
  <c r="S1940" i="1" s="1"/>
  <c r="J1940" i="1"/>
  <c r="K1928" i="1"/>
  <c r="S1928" i="1" s="1"/>
  <c r="J1928" i="1"/>
  <c r="K1916" i="1"/>
  <c r="S1916" i="1" s="1"/>
  <c r="J1916" i="1"/>
  <c r="K1904" i="1"/>
  <c r="S1904" i="1" s="1"/>
  <c r="J1904" i="1"/>
  <c r="K1892" i="1"/>
  <c r="S1892" i="1" s="1"/>
  <c r="J1892" i="1"/>
  <c r="K1880" i="1"/>
  <c r="S1880" i="1" s="1"/>
  <c r="J1880" i="1"/>
  <c r="K1868" i="1"/>
  <c r="S1868" i="1" s="1"/>
  <c r="J1868" i="1"/>
  <c r="K1856" i="1"/>
  <c r="S1856" i="1" s="1"/>
  <c r="J1856" i="1"/>
  <c r="K1844" i="1"/>
  <c r="S1844" i="1" s="1"/>
  <c r="J1844" i="1"/>
  <c r="K1832" i="1"/>
  <c r="S1832" i="1" s="1"/>
  <c r="J1832" i="1"/>
  <c r="K1820" i="1"/>
  <c r="S1820" i="1" s="1"/>
  <c r="J1820" i="1"/>
  <c r="J1808" i="1"/>
  <c r="K1808" i="1"/>
  <c r="S1808" i="1" s="1"/>
  <c r="K1796" i="1"/>
  <c r="S1796" i="1" s="1"/>
  <c r="J1796" i="1"/>
  <c r="K1784" i="1"/>
  <c r="S1784" i="1" s="1"/>
  <c r="J1784" i="1"/>
  <c r="K1772" i="1"/>
  <c r="S1772" i="1" s="1"/>
  <c r="J1772" i="1"/>
  <c r="K1760" i="1"/>
  <c r="S1760" i="1" s="1"/>
  <c r="J1760" i="1"/>
  <c r="K1748" i="1"/>
  <c r="S1748" i="1" s="1"/>
  <c r="J1748" i="1"/>
  <c r="K1736" i="1"/>
  <c r="S1736" i="1" s="1"/>
  <c r="J1736" i="1"/>
  <c r="K1724" i="1"/>
  <c r="S1724" i="1" s="1"/>
  <c r="J1724" i="1"/>
  <c r="K1712" i="1"/>
  <c r="S1712" i="1" s="1"/>
  <c r="J1712" i="1"/>
  <c r="K1700" i="1"/>
  <c r="S1700" i="1" s="1"/>
  <c r="J1700" i="1"/>
  <c r="K1688" i="1"/>
  <c r="S1688" i="1" s="1"/>
  <c r="J1688" i="1"/>
  <c r="K1676" i="1"/>
  <c r="S1676" i="1" s="1"/>
  <c r="J1676" i="1"/>
  <c r="K1664" i="1"/>
  <c r="S1664" i="1" s="1"/>
  <c r="J1664" i="1"/>
  <c r="K1652" i="1"/>
  <c r="S1652" i="1" s="1"/>
  <c r="J1652" i="1"/>
  <c r="K1640" i="1"/>
  <c r="S1640" i="1" s="1"/>
  <c r="J1640" i="1"/>
  <c r="K1628" i="1"/>
  <c r="S1628" i="1" s="1"/>
  <c r="J1628" i="1"/>
  <c r="K1616" i="1"/>
  <c r="S1616" i="1" s="1"/>
  <c r="J1616" i="1"/>
  <c r="K1604" i="1"/>
  <c r="S1604" i="1" s="1"/>
  <c r="J1604" i="1"/>
  <c r="K1592" i="1"/>
  <c r="S1592" i="1" s="1"/>
  <c r="J1592" i="1"/>
  <c r="K1580" i="1"/>
  <c r="S1580" i="1" s="1"/>
  <c r="J1580" i="1"/>
  <c r="K1568" i="1"/>
  <c r="S1568" i="1" s="1"/>
  <c r="J1568" i="1"/>
  <c r="K1556" i="1"/>
  <c r="S1556" i="1" s="1"/>
  <c r="J1556" i="1"/>
  <c r="K1544" i="1"/>
  <c r="S1544" i="1" s="1"/>
  <c r="J1544" i="1"/>
  <c r="K1532" i="1"/>
  <c r="S1532" i="1" s="1"/>
  <c r="J1532" i="1"/>
  <c r="K1520" i="1"/>
  <c r="S1520" i="1" s="1"/>
  <c r="J1520" i="1"/>
  <c r="K1508" i="1"/>
  <c r="S1508" i="1" s="1"/>
  <c r="J1508" i="1"/>
  <c r="K1496" i="1"/>
  <c r="S1496" i="1" s="1"/>
  <c r="J1496" i="1"/>
  <c r="K1484" i="1"/>
  <c r="S1484" i="1" s="1"/>
  <c r="J1484" i="1"/>
  <c r="K1472" i="1"/>
  <c r="S1472" i="1" s="1"/>
  <c r="J1472" i="1"/>
  <c r="K1460" i="1"/>
  <c r="S1460" i="1" s="1"/>
  <c r="J1460" i="1"/>
  <c r="K1448" i="1"/>
  <c r="S1448" i="1" s="1"/>
  <c r="J1448" i="1"/>
  <c r="K1436" i="1"/>
  <c r="S1436" i="1" s="1"/>
  <c r="J1436" i="1"/>
  <c r="K1424" i="1"/>
  <c r="S1424" i="1" s="1"/>
  <c r="J1424" i="1"/>
  <c r="K1412" i="1"/>
  <c r="S1412" i="1" s="1"/>
  <c r="J1412" i="1"/>
  <c r="K1400" i="1"/>
  <c r="S1400" i="1" s="1"/>
  <c r="J1400" i="1"/>
  <c r="K1388" i="1"/>
  <c r="S1388" i="1" s="1"/>
  <c r="J1388" i="1"/>
  <c r="K1376" i="1"/>
  <c r="S1376" i="1" s="1"/>
  <c r="J1376" i="1"/>
  <c r="K1364" i="1"/>
  <c r="S1364" i="1" s="1"/>
  <c r="J1364" i="1"/>
  <c r="K1352" i="1"/>
  <c r="S1352" i="1" s="1"/>
  <c r="J1352" i="1"/>
  <c r="K1340" i="1"/>
  <c r="S1340" i="1" s="1"/>
  <c r="J1340" i="1"/>
  <c r="K1328" i="1"/>
  <c r="S1328" i="1" s="1"/>
  <c r="J1328" i="1"/>
  <c r="K1316" i="1"/>
  <c r="S1316" i="1" s="1"/>
  <c r="J1316" i="1"/>
  <c r="K1304" i="1"/>
  <c r="S1304" i="1" s="1"/>
  <c r="J1304" i="1"/>
  <c r="K1292" i="1"/>
  <c r="S1292" i="1" s="1"/>
  <c r="J1292" i="1"/>
  <c r="K1280" i="1"/>
  <c r="S1280" i="1" s="1"/>
  <c r="J1280" i="1"/>
  <c r="K1268" i="1"/>
  <c r="S1268" i="1" s="1"/>
  <c r="J1268" i="1"/>
  <c r="K1256" i="1"/>
  <c r="S1256" i="1" s="1"/>
  <c r="J1256" i="1"/>
  <c r="K1244" i="1"/>
  <c r="S1244" i="1" s="1"/>
  <c r="J1244" i="1"/>
  <c r="K1232" i="1"/>
  <c r="S1232" i="1" s="1"/>
  <c r="J1232" i="1"/>
  <c r="K1220" i="1"/>
  <c r="S1220" i="1" s="1"/>
  <c r="J1220" i="1"/>
  <c r="K1208" i="1"/>
  <c r="S1208" i="1" s="1"/>
  <c r="J1208" i="1"/>
  <c r="K1196" i="1"/>
  <c r="S1196" i="1" s="1"/>
  <c r="J1196" i="1"/>
  <c r="K1184" i="1"/>
  <c r="S1184" i="1" s="1"/>
  <c r="J1184" i="1"/>
  <c r="K1172" i="1"/>
  <c r="S1172" i="1" s="1"/>
  <c r="J1172" i="1"/>
  <c r="K1160" i="1"/>
  <c r="S1160" i="1" s="1"/>
  <c r="J1160" i="1"/>
  <c r="K1148" i="1"/>
  <c r="S1148" i="1" s="1"/>
  <c r="J1148" i="1"/>
  <c r="K1136" i="1"/>
  <c r="S1136" i="1" s="1"/>
  <c r="J1136" i="1"/>
  <c r="K1124" i="1"/>
  <c r="S1124" i="1" s="1"/>
  <c r="J1124" i="1"/>
  <c r="K1112" i="1"/>
  <c r="S1112" i="1" s="1"/>
  <c r="J1112" i="1"/>
  <c r="K1100" i="1"/>
  <c r="S1100" i="1" s="1"/>
  <c r="J1100" i="1"/>
  <c r="K1088" i="1"/>
  <c r="S1088" i="1" s="1"/>
  <c r="J1088" i="1"/>
  <c r="K1076" i="1"/>
  <c r="S1076" i="1" s="1"/>
  <c r="J1076" i="1"/>
  <c r="K1064" i="1"/>
  <c r="S1064" i="1" s="1"/>
  <c r="J1064" i="1"/>
  <c r="K1052" i="1"/>
  <c r="S1052" i="1" s="1"/>
  <c r="J1052" i="1"/>
  <c r="K1040" i="1"/>
  <c r="S1040" i="1" s="1"/>
  <c r="J1040" i="1"/>
  <c r="K1028" i="1"/>
  <c r="S1028" i="1" s="1"/>
  <c r="J1028" i="1"/>
  <c r="K1016" i="1"/>
  <c r="S1016" i="1" s="1"/>
  <c r="J1016" i="1"/>
  <c r="K1004" i="1"/>
  <c r="S1004" i="1" s="1"/>
  <c r="J1004" i="1"/>
  <c r="K992" i="1"/>
  <c r="S992" i="1" s="1"/>
  <c r="J992" i="1"/>
  <c r="K980" i="1"/>
  <c r="S980" i="1" s="1"/>
  <c r="J980" i="1"/>
  <c r="K968" i="1"/>
  <c r="S968" i="1" s="1"/>
  <c r="J968" i="1"/>
  <c r="K956" i="1"/>
  <c r="S956" i="1" s="1"/>
  <c r="J956" i="1"/>
  <c r="K944" i="1"/>
  <c r="S944" i="1" s="1"/>
  <c r="J944" i="1"/>
  <c r="K932" i="1"/>
  <c r="S932" i="1" s="1"/>
  <c r="J932" i="1"/>
  <c r="K920" i="1"/>
  <c r="S920" i="1" s="1"/>
  <c r="J920" i="1"/>
  <c r="K908" i="1"/>
  <c r="S908" i="1" s="1"/>
  <c r="J908" i="1"/>
  <c r="K896" i="1"/>
  <c r="S896" i="1" s="1"/>
  <c r="J896" i="1"/>
  <c r="K884" i="1"/>
  <c r="S884" i="1" s="1"/>
  <c r="J884" i="1"/>
  <c r="K872" i="1"/>
  <c r="S872" i="1" s="1"/>
  <c r="J872" i="1"/>
  <c r="K860" i="1"/>
  <c r="S860" i="1" s="1"/>
  <c r="J860" i="1"/>
  <c r="K848" i="1"/>
  <c r="S848" i="1" s="1"/>
  <c r="J848" i="1"/>
  <c r="K836" i="1"/>
  <c r="S836" i="1" s="1"/>
  <c r="J836" i="1"/>
  <c r="K824" i="1"/>
  <c r="S824" i="1" s="1"/>
  <c r="J824" i="1"/>
  <c r="K812" i="1"/>
  <c r="S812" i="1" s="1"/>
  <c r="J812" i="1"/>
  <c r="K800" i="1"/>
  <c r="S800" i="1" s="1"/>
  <c r="J800" i="1"/>
  <c r="K788" i="1"/>
  <c r="S788" i="1" s="1"/>
  <c r="J788" i="1"/>
  <c r="K776" i="1"/>
  <c r="S776" i="1" s="1"/>
  <c r="J776" i="1"/>
  <c r="K764" i="1"/>
  <c r="S764" i="1" s="1"/>
  <c r="J764" i="1"/>
  <c r="K752" i="1"/>
  <c r="S752" i="1" s="1"/>
  <c r="J752" i="1"/>
  <c r="K740" i="1"/>
  <c r="S740" i="1" s="1"/>
  <c r="J740" i="1"/>
  <c r="K728" i="1"/>
  <c r="S728" i="1" s="1"/>
  <c r="J728" i="1"/>
  <c r="K716" i="1"/>
  <c r="S716" i="1" s="1"/>
  <c r="J716" i="1"/>
  <c r="K704" i="1"/>
  <c r="S704" i="1" s="1"/>
  <c r="J704" i="1"/>
  <c r="K692" i="1"/>
  <c r="S692" i="1" s="1"/>
  <c r="J692" i="1"/>
  <c r="K680" i="1"/>
  <c r="S680" i="1" s="1"/>
  <c r="J680" i="1"/>
  <c r="K668" i="1"/>
  <c r="S668" i="1" s="1"/>
  <c r="J668" i="1"/>
  <c r="K656" i="1"/>
  <c r="S656" i="1" s="1"/>
  <c r="J656" i="1"/>
  <c r="K644" i="1"/>
  <c r="S644" i="1" s="1"/>
  <c r="J644" i="1"/>
  <c r="K632" i="1"/>
  <c r="S632" i="1" s="1"/>
  <c r="J632" i="1"/>
  <c r="K620" i="1"/>
  <c r="S620" i="1" s="1"/>
  <c r="J620" i="1"/>
  <c r="K608" i="1"/>
  <c r="S608" i="1" s="1"/>
  <c r="J608" i="1"/>
  <c r="K596" i="1"/>
  <c r="S596" i="1" s="1"/>
  <c r="J596" i="1"/>
  <c r="K584" i="1"/>
  <c r="S584" i="1" s="1"/>
  <c r="J584" i="1"/>
  <c r="K572" i="1"/>
  <c r="S572" i="1" s="1"/>
  <c r="J572" i="1"/>
  <c r="K560" i="1"/>
  <c r="S560" i="1" s="1"/>
  <c r="J560" i="1"/>
  <c r="K548" i="1"/>
  <c r="S548" i="1" s="1"/>
  <c r="J548" i="1"/>
  <c r="K536" i="1"/>
  <c r="S536" i="1" s="1"/>
  <c r="J536" i="1"/>
  <c r="K524" i="1"/>
  <c r="S524" i="1" s="1"/>
  <c r="J524" i="1"/>
  <c r="K512" i="1"/>
  <c r="S512" i="1" s="1"/>
  <c r="J512" i="1"/>
  <c r="K500" i="1"/>
  <c r="S500" i="1" s="1"/>
  <c r="J500" i="1"/>
  <c r="K488" i="1"/>
  <c r="S488" i="1" s="1"/>
  <c r="J488" i="1"/>
  <c r="K476" i="1"/>
  <c r="S476" i="1" s="1"/>
  <c r="J476" i="1"/>
  <c r="K464" i="1"/>
  <c r="S464" i="1" s="1"/>
  <c r="J464" i="1"/>
  <c r="K452" i="1"/>
  <c r="S452" i="1" s="1"/>
  <c r="J452" i="1"/>
  <c r="K440" i="1"/>
  <c r="S440" i="1" s="1"/>
  <c r="J440" i="1"/>
  <c r="K428" i="1"/>
  <c r="S428" i="1" s="1"/>
  <c r="J428" i="1"/>
  <c r="K416" i="1"/>
  <c r="S416" i="1" s="1"/>
  <c r="J416" i="1"/>
  <c r="K404" i="1"/>
  <c r="S404" i="1" s="1"/>
  <c r="J404" i="1"/>
  <c r="K392" i="1"/>
  <c r="S392" i="1" s="1"/>
  <c r="J392" i="1"/>
  <c r="K380" i="1"/>
  <c r="S380" i="1" s="1"/>
  <c r="J380" i="1"/>
  <c r="K368" i="1"/>
  <c r="S368" i="1" s="1"/>
  <c r="J368" i="1"/>
  <c r="K356" i="1"/>
  <c r="S356" i="1" s="1"/>
  <c r="J356" i="1"/>
  <c r="K344" i="1"/>
  <c r="S344" i="1" s="1"/>
  <c r="J344" i="1"/>
  <c r="K332" i="1"/>
  <c r="S332" i="1" s="1"/>
  <c r="J332" i="1"/>
  <c r="K320" i="1"/>
  <c r="S320" i="1" s="1"/>
  <c r="J320" i="1"/>
  <c r="K308" i="1"/>
  <c r="S308" i="1" s="1"/>
  <c r="J308" i="1"/>
  <c r="K296" i="1"/>
  <c r="S296" i="1" s="1"/>
  <c r="J296" i="1"/>
  <c r="K284" i="1"/>
  <c r="S284" i="1" s="1"/>
  <c r="J284" i="1"/>
  <c r="K272" i="1"/>
  <c r="S272" i="1" s="1"/>
  <c r="J272" i="1"/>
  <c r="K260" i="1"/>
  <c r="S260" i="1" s="1"/>
  <c r="J260" i="1"/>
  <c r="K248" i="1"/>
  <c r="S248" i="1" s="1"/>
  <c r="J248" i="1"/>
  <c r="J29" i="1"/>
  <c r="K58" i="1"/>
  <c r="S58" i="1" s="1"/>
  <c r="K82" i="1"/>
  <c r="S82" i="1" s="1"/>
  <c r="K106" i="1"/>
  <c r="S106" i="1" s="1"/>
  <c r="K130" i="1"/>
  <c r="S130" i="1" s="1"/>
  <c r="K154" i="1"/>
  <c r="S154" i="1" s="1"/>
  <c r="K178" i="1"/>
  <c r="S178" i="1" s="1"/>
  <c r="K202" i="1"/>
  <c r="S202" i="1" s="1"/>
  <c r="K226" i="1"/>
  <c r="S226" i="1" s="1"/>
  <c r="K269" i="1"/>
  <c r="S269" i="1" s="1"/>
  <c r="K341" i="1"/>
  <c r="S341" i="1" s="1"/>
  <c r="K413" i="1"/>
  <c r="S413" i="1" s="1"/>
  <c r="K485" i="1"/>
  <c r="S485" i="1" s="1"/>
  <c r="K557" i="1"/>
  <c r="S557" i="1" s="1"/>
  <c r="J643" i="1"/>
  <c r="J931" i="1"/>
  <c r="K4111" i="1"/>
  <c r="S4111" i="1" s="1"/>
  <c r="J4111" i="1"/>
  <c r="J4099" i="1"/>
  <c r="K4099" i="1"/>
  <c r="S4099" i="1" s="1"/>
  <c r="J4087" i="1"/>
  <c r="K4087" i="1"/>
  <c r="S4087" i="1" s="1"/>
  <c r="J4075" i="1"/>
  <c r="K4075" i="1"/>
  <c r="S4075" i="1" s="1"/>
  <c r="J4063" i="1"/>
  <c r="K4063" i="1"/>
  <c r="S4063" i="1" s="1"/>
  <c r="J4051" i="1"/>
  <c r="K4051" i="1"/>
  <c r="S4051" i="1" s="1"/>
  <c r="J4039" i="1"/>
  <c r="K4039" i="1"/>
  <c r="S4039" i="1" s="1"/>
  <c r="J4027" i="1"/>
  <c r="K4027" i="1"/>
  <c r="S4027" i="1" s="1"/>
  <c r="J4015" i="1"/>
  <c r="K4015" i="1"/>
  <c r="S4015" i="1" s="1"/>
  <c r="J4003" i="1"/>
  <c r="K4003" i="1"/>
  <c r="S4003" i="1" s="1"/>
  <c r="J3991" i="1"/>
  <c r="K3991" i="1"/>
  <c r="S3991" i="1" s="1"/>
  <c r="J3979" i="1"/>
  <c r="K3979" i="1"/>
  <c r="S3979" i="1" s="1"/>
  <c r="J3967" i="1"/>
  <c r="K3967" i="1"/>
  <c r="S3967" i="1" s="1"/>
  <c r="J3955" i="1"/>
  <c r="K3955" i="1"/>
  <c r="S3955" i="1" s="1"/>
  <c r="J3943" i="1"/>
  <c r="K3943" i="1"/>
  <c r="S3943" i="1" s="1"/>
  <c r="J3931" i="1"/>
  <c r="K3931" i="1"/>
  <c r="S3931" i="1" s="1"/>
  <c r="J3919" i="1"/>
  <c r="K3919" i="1"/>
  <c r="S3919" i="1" s="1"/>
  <c r="J3907" i="1"/>
  <c r="K3907" i="1"/>
  <c r="S3907" i="1" s="1"/>
  <c r="J3895" i="1"/>
  <c r="K3895" i="1"/>
  <c r="S3895" i="1" s="1"/>
  <c r="J3883" i="1"/>
  <c r="K3883" i="1"/>
  <c r="S3883" i="1" s="1"/>
  <c r="J3871" i="1"/>
  <c r="K3871" i="1"/>
  <c r="S3871" i="1" s="1"/>
  <c r="J3859" i="1"/>
  <c r="K3859" i="1"/>
  <c r="S3859" i="1" s="1"/>
  <c r="J3847" i="1"/>
  <c r="K3847" i="1"/>
  <c r="S3847" i="1" s="1"/>
  <c r="J3835" i="1"/>
  <c r="K3835" i="1"/>
  <c r="S3835" i="1" s="1"/>
  <c r="J3823" i="1"/>
  <c r="K3823" i="1"/>
  <c r="S3823" i="1" s="1"/>
  <c r="J3811" i="1"/>
  <c r="K3811" i="1"/>
  <c r="S3811" i="1" s="1"/>
  <c r="J3799" i="1"/>
  <c r="K3799" i="1"/>
  <c r="S3799" i="1" s="1"/>
  <c r="J3787" i="1"/>
  <c r="K3787" i="1"/>
  <c r="S3787" i="1" s="1"/>
  <c r="J3775" i="1"/>
  <c r="K3775" i="1"/>
  <c r="S3775" i="1" s="1"/>
  <c r="J3763" i="1"/>
  <c r="K3763" i="1"/>
  <c r="S3763" i="1" s="1"/>
  <c r="J3751" i="1"/>
  <c r="K3751" i="1"/>
  <c r="S3751" i="1" s="1"/>
  <c r="J3739" i="1"/>
  <c r="K3739" i="1"/>
  <c r="S3739" i="1" s="1"/>
  <c r="J3727" i="1"/>
  <c r="K3727" i="1"/>
  <c r="S3727" i="1" s="1"/>
  <c r="J3715" i="1"/>
  <c r="K3715" i="1"/>
  <c r="S3715" i="1" s="1"/>
  <c r="J3703" i="1"/>
  <c r="K3703" i="1"/>
  <c r="S3703" i="1" s="1"/>
  <c r="J3691" i="1"/>
  <c r="K3691" i="1"/>
  <c r="S3691" i="1" s="1"/>
  <c r="J3679" i="1"/>
  <c r="K3679" i="1"/>
  <c r="S3679" i="1" s="1"/>
  <c r="J3667" i="1"/>
  <c r="K3667" i="1"/>
  <c r="S3667" i="1" s="1"/>
  <c r="J3655" i="1"/>
  <c r="K3655" i="1"/>
  <c r="S3655" i="1" s="1"/>
  <c r="J3643" i="1"/>
  <c r="K3643" i="1"/>
  <c r="S3643" i="1" s="1"/>
  <c r="K3631" i="1"/>
  <c r="S3631" i="1" s="1"/>
  <c r="J3631" i="1"/>
  <c r="K3619" i="1"/>
  <c r="S3619" i="1" s="1"/>
  <c r="J3619" i="1"/>
  <c r="J3607" i="1"/>
  <c r="K3607" i="1"/>
  <c r="S3607" i="1" s="1"/>
  <c r="J3595" i="1"/>
  <c r="K3595" i="1"/>
  <c r="S3595" i="1" s="1"/>
  <c r="J3583" i="1"/>
  <c r="K3583" i="1"/>
  <c r="S3583" i="1" s="1"/>
  <c r="J3571" i="1"/>
  <c r="K3571" i="1"/>
  <c r="S3571" i="1" s="1"/>
  <c r="J3559" i="1"/>
  <c r="K3559" i="1"/>
  <c r="S3559" i="1" s="1"/>
  <c r="J3547" i="1"/>
  <c r="K3547" i="1"/>
  <c r="S3547" i="1" s="1"/>
  <c r="J3535" i="1"/>
  <c r="K3535" i="1"/>
  <c r="S3535" i="1" s="1"/>
  <c r="J3523" i="1"/>
  <c r="K3523" i="1"/>
  <c r="S3523" i="1" s="1"/>
  <c r="J3511" i="1"/>
  <c r="K3511" i="1"/>
  <c r="S3511" i="1" s="1"/>
  <c r="J3499" i="1"/>
  <c r="K3499" i="1"/>
  <c r="S3499" i="1" s="1"/>
  <c r="J3487" i="1"/>
  <c r="K3487" i="1"/>
  <c r="S3487" i="1" s="1"/>
  <c r="J3475" i="1"/>
  <c r="K3475" i="1"/>
  <c r="S3475" i="1" s="1"/>
  <c r="J3463" i="1"/>
  <c r="K3463" i="1"/>
  <c r="S3463" i="1" s="1"/>
  <c r="J3451" i="1"/>
  <c r="K3451" i="1"/>
  <c r="S3451" i="1" s="1"/>
  <c r="J3439" i="1"/>
  <c r="K3439" i="1"/>
  <c r="S3439" i="1" s="1"/>
  <c r="J3427" i="1"/>
  <c r="K3427" i="1"/>
  <c r="S3427" i="1" s="1"/>
  <c r="J3415" i="1"/>
  <c r="K3415" i="1"/>
  <c r="S3415" i="1" s="1"/>
  <c r="J3403" i="1"/>
  <c r="K3403" i="1"/>
  <c r="S3403" i="1" s="1"/>
  <c r="J3391" i="1"/>
  <c r="K3391" i="1"/>
  <c r="S3391" i="1" s="1"/>
  <c r="J3379" i="1"/>
  <c r="K3379" i="1"/>
  <c r="S3379" i="1" s="1"/>
  <c r="J3367" i="1"/>
  <c r="K3367" i="1"/>
  <c r="S3367" i="1" s="1"/>
  <c r="J3355" i="1"/>
  <c r="K3355" i="1"/>
  <c r="S3355" i="1" s="1"/>
  <c r="J3343" i="1"/>
  <c r="K3343" i="1"/>
  <c r="S3343" i="1" s="1"/>
  <c r="K3331" i="1"/>
  <c r="S3331" i="1" s="1"/>
  <c r="J3331" i="1"/>
  <c r="K3319" i="1"/>
  <c r="S3319" i="1" s="1"/>
  <c r="J3319" i="1"/>
  <c r="K3307" i="1"/>
  <c r="S3307" i="1" s="1"/>
  <c r="J3307" i="1"/>
  <c r="K3295" i="1"/>
  <c r="S3295" i="1" s="1"/>
  <c r="J3295" i="1"/>
  <c r="K3283" i="1"/>
  <c r="S3283" i="1" s="1"/>
  <c r="J3283" i="1"/>
  <c r="K3271" i="1"/>
  <c r="S3271" i="1" s="1"/>
  <c r="J3271" i="1"/>
  <c r="K3259" i="1"/>
  <c r="S3259" i="1" s="1"/>
  <c r="J3259" i="1"/>
  <c r="K3247" i="1"/>
  <c r="S3247" i="1" s="1"/>
  <c r="J3247" i="1"/>
  <c r="K3235" i="1"/>
  <c r="S3235" i="1" s="1"/>
  <c r="J3235" i="1"/>
  <c r="K3223" i="1"/>
  <c r="S3223" i="1" s="1"/>
  <c r="J3223" i="1"/>
  <c r="K3211" i="1"/>
  <c r="S3211" i="1" s="1"/>
  <c r="J3211" i="1"/>
  <c r="K3199" i="1"/>
  <c r="S3199" i="1" s="1"/>
  <c r="J3199" i="1"/>
  <c r="K3187" i="1"/>
  <c r="S3187" i="1" s="1"/>
  <c r="J3187" i="1"/>
  <c r="K3175" i="1"/>
  <c r="S3175" i="1" s="1"/>
  <c r="J3175" i="1"/>
  <c r="K3163" i="1"/>
  <c r="S3163" i="1" s="1"/>
  <c r="J3163" i="1"/>
  <c r="K3151" i="1"/>
  <c r="S3151" i="1" s="1"/>
  <c r="J3151" i="1"/>
  <c r="K3139" i="1"/>
  <c r="S3139" i="1" s="1"/>
  <c r="J3139" i="1"/>
  <c r="K3127" i="1"/>
  <c r="S3127" i="1" s="1"/>
  <c r="J3127" i="1"/>
  <c r="K3115" i="1"/>
  <c r="S3115" i="1" s="1"/>
  <c r="J3115" i="1"/>
  <c r="K3103" i="1"/>
  <c r="S3103" i="1" s="1"/>
  <c r="J3103" i="1"/>
  <c r="K3091" i="1"/>
  <c r="S3091" i="1" s="1"/>
  <c r="J3091" i="1"/>
  <c r="K3079" i="1"/>
  <c r="S3079" i="1" s="1"/>
  <c r="J3079" i="1"/>
  <c r="K3067" i="1"/>
  <c r="S3067" i="1" s="1"/>
  <c r="J3067" i="1"/>
  <c r="K3055" i="1"/>
  <c r="S3055" i="1" s="1"/>
  <c r="J3055" i="1"/>
  <c r="K3043" i="1"/>
  <c r="S3043" i="1" s="1"/>
  <c r="J3043" i="1"/>
  <c r="K3031" i="1"/>
  <c r="S3031" i="1" s="1"/>
  <c r="J3031" i="1"/>
  <c r="K3019" i="1"/>
  <c r="S3019" i="1" s="1"/>
  <c r="J3019" i="1"/>
  <c r="K3007" i="1"/>
  <c r="S3007" i="1" s="1"/>
  <c r="J3007" i="1"/>
  <c r="K2995" i="1"/>
  <c r="S2995" i="1" s="1"/>
  <c r="J2995" i="1"/>
  <c r="K2983" i="1"/>
  <c r="S2983" i="1" s="1"/>
  <c r="J2983" i="1"/>
  <c r="K2971" i="1"/>
  <c r="S2971" i="1" s="1"/>
  <c r="J2971" i="1"/>
  <c r="K2959" i="1"/>
  <c r="S2959" i="1" s="1"/>
  <c r="J2959" i="1"/>
  <c r="K2947" i="1"/>
  <c r="S2947" i="1" s="1"/>
  <c r="J2947" i="1"/>
  <c r="K2935" i="1"/>
  <c r="S2935" i="1" s="1"/>
  <c r="J2935" i="1"/>
  <c r="K2923" i="1"/>
  <c r="S2923" i="1" s="1"/>
  <c r="J2923" i="1"/>
  <c r="J2911" i="1"/>
  <c r="K2911" i="1"/>
  <c r="S2911" i="1" s="1"/>
  <c r="J2899" i="1"/>
  <c r="K2899" i="1"/>
  <c r="S2899" i="1" s="1"/>
  <c r="J2887" i="1"/>
  <c r="K2887" i="1"/>
  <c r="S2887" i="1" s="1"/>
  <c r="J2875" i="1"/>
  <c r="K2875" i="1"/>
  <c r="S2875" i="1" s="1"/>
  <c r="J2863" i="1"/>
  <c r="K2863" i="1"/>
  <c r="S2863" i="1" s="1"/>
  <c r="J2851" i="1"/>
  <c r="K2851" i="1"/>
  <c r="S2851" i="1" s="1"/>
  <c r="J2839" i="1"/>
  <c r="K2839" i="1"/>
  <c r="S2839" i="1" s="1"/>
  <c r="J2827" i="1"/>
  <c r="K2827" i="1"/>
  <c r="S2827" i="1" s="1"/>
  <c r="J2815" i="1"/>
  <c r="K2815" i="1"/>
  <c r="S2815" i="1" s="1"/>
  <c r="J2803" i="1"/>
  <c r="K2803" i="1"/>
  <c r="S2803" i="1" s="1"/>
  <c r="J2791" i="1"/>
  <c r="K2791" i="1"/>
  <c r="S2791" i="1" s="1"/>
  <c r="J2779" i="1"/>
  <c r="K2779" i="1"/>
  <c r="S2779" i="1" s="1"/>
  <c r="J2767" i="1"/>
  <c r="K2767" i="1"/>
  <c r="S2767" i="1" s="1"/>
  <c r="J2755" i="1"/>
  <c r="K2755" i="1"/>
  <c r="S2755" i="1" s="1"/>
  <c r="J2743" i="1"/>
  <c r="K2743" i="1"/>
  <c r="S2743" i="1" s="1"/>
  <c r="J2731" i="1"/>
  <c r="K2731" i="1"/>
  <c r="S2731" i="1" s="1"/>
  <c r="J2719" i="1"/>
  <c r="K2719" i="1"/>
  <c r="S2719" i="1" s="1"/>
  <c r="J2707" i="1"/>
  <c r="K2707" i="1"/>
  <c r="S2707" i="1" s="1"/>
  <c r="J2695" i="1"/>
  <c r="K2695" i="1"/>
  <c r="S2695" i="1" s="1"/>
  <c r="J2683" i="1"/>
  <c r="K2683" i="1"/>
  <c r="S2683" i="1" s="1"/>
  <c r="J2671" i="1"/>
  <c r="K2671" i="1"/>
  <c r="S2671" i="1" s="1"/>
  <c r="J2659" i="1"/>
  <c r="K2659" i="1"/>
  <c r="S2659" i="1" s="1"/>
  <c r="J2647" i="1"/>
  <c r="K2647" i="1"/>
  <c r="S2647" i="1" s="1"/>
  <c r="J2635" i="1"/>
  <c r="K2635" i="1"/>
  <c r="S2635" i="1" s="1"/>
  <c r="J2623" i="1"/>
  <c r="K2623" i="1"/>
  <c r="S2623" i="1" s="1"/>
  <c r="J2611" i="1"/>
  <c r="K2611" i="1"/>
  <c r="S2611" i="1" s="1"/>
  <c r="J2599" i="1"/>
  <c r="K2599" i="1"/>
  <c r="S2599" i="1" s="1"/>
  <c r="J2587" i="1"/>
  <c r="K2587" i="1"/>
  <c r="S2587" i="1" s="1"/>
  <c r="J2575" i="1"/>
  <c r="K2575" i="1"/>
  <c r="S2575" i="1" s="1"/>
  <c r="J2563" i="1"/>
  <c r="K2563" i="1"/>
  <c r="S2563" i="1" s="1"/>
  <c r="J2551" i="1"/>
  <c r="K2551" i="1"/>
  <c r="S2551" i="1" s="1"/>
  <c r="J2539" i="1"/>
  <c r="K2539" i="1"/>
  <c r="S2539" i="1" s="1"/>
  <c r="J2527" i="1"/>
  <c r="K2527" i="1"/>
  <c r="S2527" i="1" s="1"/>
  <c r="J2515" i="1"/>
  <c r="K2515" i="1"/>
  <c r="S2515" i="1" s="1"/>
  <c r="J2503" i="1"/>
  <c r="K2503" i="1"/>
  <c r="S2503" i="1" s="1"/>
  <c r="J2491" i="1"/>
  <c r="K2491" i="1"/>
  <c r="S2491" i="1" s="1"/>
  <c r="J2479" i="1"/>
  <c r="K2479" i="1"/>
  <c r="S2479" i="1" s="1"/>
  <c r="J2467" i="1"/>
  <c r="K2467" i="1"/>
  <c r="S2467" i="1" s="1"/>
  <c r="J2455" i="1"/>
  <c r="K2455" i="1"/>
  <c r="S2455" i="1" s="1"/>
  <c r="J2443" i="1"/>
  <c r="K2443" i="1"/>
  <c r="S2443" i="1" s="1"/>
  <c r="J2431" i="1"/>
  <c r="K2431" i="1"/>
  <c r="S2431" i="1" s="1"/>
  <c r="J2419" i="1"/>
  <c r="K2419" i="1"/>
  <c r="S2419" i="1" s="1"/>
  <c r="J2407" i="1"/>
  <c r="K2407" i="1"/>
  <c r="S2407" i="1" s="1"/>
  <c r="J2395" i="1"/>
  <c r="K2395" i="1"/>
  <c r="S2395" i="1" s="1"/>
  <c r="J2383" i="1"/>
  <c r="K2383" i="1"/>
  <c r="S2383" i="1" s="1"/>
  <c r="J2371" i="1"/>
  <c r="K2371" i="1"/>
  <c r="S2371" i="1" s="1"/>
  <c r="J2359" i="1"/>
  <c r="K2359" i="1"/>
  <c r="S2359" i="1" s="1"/>
  <c r="J2347" i="1"/>
  <c r="K2347" i="1"/>
  <c r="S2347" i="1" s="1"/>
  <c r="J2335" i="1"/>
  <c r="K2335" i="1"/>
  <c r="S2335" i="1" s="1"/>
  <c r="J2323" i="1"/>
  <c r="K2323" i="1"/>
  <c r="S2323" i="1" s="1"/>
  <c r="J2311" i="1"/>
  <c r="K2311" i="1"/>
  <c r="S2311" i="1" s="1"/>
  <c r="J2299" i="1"/>
  <c r="K2299" i="1"/>
  <c r="S2299" i="1" s="1"/>
  <c r="J2287" i="1"/>
  <c r="K2287" i="1"/>
  <c r="S2287" i="1" s="1"/>
  <c r="J2275" i="1"/>
  <c r="K2275" i="1"/>
  <c r="S2275" i="1" s="1"/>
  <c r="J2263" i="1"/>
  <c r="K2263" i="1"/>
  <c r="S2263" i="1" s="1"/>
  <c r="J2251" i="1"/>
  <c r="K2251" i="1"/>
  <c r="S2251" i="1" s="1"/>
  <c r="J2239" i="1"/>
  <c r="K2239" i="1"/>
  <c r="S2239" i="1" s="1"/>
  <c r="J2227" i="1"/>
  <c r="K2227" i="1"/>
  <c r="S2227" i="1" s="1"/>
  <c r="J2215" i="1"/>
  <c r="K2215" i="1"/>
  <c r="S2215" i="1" s="1"/>
  <c r="J2203" i="1"/>
  <c r="K2203" i="1"/>
  <c r="S2203" i="1" s="1"/>
  <c r="K2191" i="1"/>
  <c r="S2191" i="1" s="1"/>
  <c r="J2191" i="1"/>
  <c r="K2179" i="1"/>
  <c r="S2179" i="1" s="1"/>
  <c r="J2179" i="1"/>
  <c r="K2167" i="1"/>
  <c r="S2167" i="1" s="1"/>
  <c r="J2167" i="1"/>
  <c r="K2155" i="1"/>
  <c r="S2155" i="1" s="1"/>
  <c r="J2155" i="1"/>
  <c r="K2143" i="1"/>
  <c r="S2143" i="1" s="1"/>
  <c r="J2143" i="1"/>
  <c r="K2131" i="1"/>
  <c r="S2131" i="1" s="1"/>
  <c r="J2131" i="1"/>
  <c r="K2119" i="1"/>
  <c r="S2119" i="1" s="1"/>
  <c r="J2119" i="1"/>
  <c r="K2107" i="1"/>
  <c r="S2107" i="1" s="1"/>
  <c r="J2107" i="1"/>
  <c r="K2095" i="1"/>
  <c r="S2095" i="1" s="1"/>
  <c r="J2095" i="1"/>
  <c r="K2083" i="1"/>
  <c r="S2083" i="1" s="1"/>
  <c r="J2083" i="1"/>
  <c r="K2071" i="1"/>
  <c r="S2071" i="1" s="1"/>
  <c r="J2071" i="1"/>
  <c r="K2059" i="1"/>
  <c r="S2059" i="1" s="1"/>
  <c r="J2059" i="1"/>
  <c r="K2047" i="1"/>
  <c r="S2047" i="1" s="1"/>
  <c r="J2047" i="1"/>
  <c r="K2035" i="1"/>
  <c r="S2035" i="1" s="1"/>
  <c r="J2035" i="1"/>
  <c r="K2023" i="1"/>
  <c r="S2023" i="1" s="1"/>
  <c r="J2023" i="1"/>
  <c r="K2011" i="1"/>
  <c r="S2011" i="1" s="1"/>
  <c r="J2011" i="1"/>
  <c r="K1999" i="1"/>
  <c r="S1999" i="1" s="1"/>
  <c r="J1999" i="1"/>
  <c r="K1987" i="1"/>
  <c r="S1987" i="1" s="1"/>
  <c r="J1987" i="1"/>
  <c r="K1975" i="1"/>
  <c r="S1975" i="1" s="1"/>
  <c r="J1975" i="1"/>
  <c r="K1963" i="1"/>
  <c r="S1963" i="1" s="1"/>
  <c r="J1963" i="1"/>
  <c r="K1951" i="1"/>
  <c r="S1951" i="1" s="1"/>
  <c r="J1951" i="1"/>
  <c r="K1939" i="1"/>
  <c r="S1939" i="1" s="1"/>
  <c r="J1939" i="1"/>
  <c r="K1927" i="1"/>
  <c r="S1927" i="1" s="1"/>
  <c r="J1927" i="1"/>
  <c r="K1915" i="1"/>
  <c r="S1915" i="1" s="1"/>
  <c r="J1915" i="1"/>
  <c r="K1903" i="1"/>
  <c r="S1903" i="1" s="1"/>
  <c r="J1903" i="1"/>
  <c r="K1891" i="1"/>
  <c r="S1891" i="1" s="1"/>
  <c r="J1891" i="1"/>
  <c r="K1879" i="1"/>
  <c r="S1879" i="1" s="1"/>
  <c r="J1879" i="1"/>
  <c r="K1867" i="1"/>
  <c r="S1867" i="1" s="1"/>
  <c r="J1867" i="1"/>
  <c r="K1855" i="1"/>
  <c r="S1855" i="1" s="1"/>
  <c r="J1855" i="1"/>
  <c r="K1843" i="1"/>
  <c r="S1843" i="1" s="1"/>
  <c r="J1843" i="1"/>
  <c r="K1831" i="1"/>
  <c r="S1831" i="1" s="1"/>
  <c r="J1831" i="1"/>
  <c r="K1819" i="1"/>
  <c r="S1819" i="1" s="1"/>
  <c r="J1819" i="1"/>
  <c r="K1807" i="1"/>
  <c r="S1807" i="1" s="1"/>
  <c r="J1807" i="1"/>
  <c r="K1795" i="1"/>
  <c r="S1795" i="1" s="1"/>
  <c r="J1795" i="1"/>
  <c r="K1783" i="1"/>
  <c r="S1783" i="1" s="1"/>
  <c r="J1783" i="1"/>
  <c r="K1771" i="1"/>
  <c r="S1771" i="1" s="1"/>
  <c r="J1771" i="1"/>
  <c r="K1759" i="1"/>
  <c r="S1759" i="1" s="1"/>
  <c r="J1759" i="1"/>
  <c r="K1747" i="1"/>
  <c r="S1747" i="1" s="1"/>
  <c r="J1747" i="1"/>
  <c r="K1735" i="1"/>
  <c r="S1735" i="1" s="1"/>
  <c r="J1735" i="1"/>
  <c r="K1723" i="1"/>
  <c r="S1723" i="1" s="1"/>
  <c r="J1723" i="1"/>
  <c r="K1711" i="1"/>
  <c r="S1711" i="1" s="1"/>
  <c r="J1711" i="1"/>
  <c r="K1699" i="1"/>
  <c r="S1699" i="1" s="1"/>
  <c r="J1699" i="1"/>
  <c r="K1687" i="1"/>
  <c r="S1687" i="1" s="1"/>
  <c r="J1687" i="1"/>
  <c r="K1675" i="1"/>
  <c r="S1675" i="1" s="1"/>
  <c r="J1675" i="1"/>
  <c r="K1663" i="1"/>
  <c r="S1663" i="1" s="1"/>
  <c r="J1663" i="1"/>
  <c r="K1651" i="1"/>
  <c r="S1651" i="1" s="1"/>
  <c r="J1651" i="1"/>
  <c r="K1639" i="1"/>
  <c r="S1639" i="1" s="1"/>
  <c r="J1639" i="1"/>
  <c r="K1627" i="1"/>
  <c r="S1627" i="1" s="1"/>
  <c r="J1627" i="1"/>
  <c r="K1615" i="1"/>
  <c r="S1615" i="1" s="1"/>
  <c r="J1615" i="1"/>
  <c r="K1603" i="1"/>
  <c r="S1603" i="1" s="1"/>
  <c r="J1603" i="1"/>
  <c r="K1591" i="1"/>
  <c r="S1591" i="1" s="1"/>
  <c r="J1591" i="1"/>
  <c r="K1579" i="1"/>
  <c r="S1579" i="1" s="1"/>
  <c r="J1579" i="1"/>
  <c r="K1567" i="1"/>
  <c r="S1567" i="1" s="1"/>
  <c r="J1567" i="1"/>
  <c r="K1555" i="1"/>
  <c r="S1555" i="1" s="1"/>
  <c r="J1555" i="1"/>
  <c r="K1543" i="1"/>
  <c r="S1543" i="1" s="1"/>
  <c r="J1543" i="1"/>
  <c r="K1531" i="1"/>
  <c r="S1531" i="1" s="1"/>
  <c r="J1531" i="1"/>
  <c r="K1519" i="1"/>
  <c r="S1519" i="1" s="1"/>
  <c r="J1519" i="1"/>
  <c r="K1507" i="1"/>
  <c r="S1507" i="1" s="1"/>
  <c r="J1507" i="1"/>
  <c r="K1495" i="1"/>
  <c r="S1495" i="1" s="1"/>
  <c r="J1495" i="1"/>
  <c r="K1483" i="1"/>
  <c r="S1483" i="1" s="1"/>
  <c r="J1483" i="1"/>
  <c r="K1471" i="1"/>
  <c r="S1471" i="1" s="1"/>
  <c r="J1471" i="1"/>
  <c r="K1459" i="1"/>
  <c r="S1459" i="1" s="1"/>
  <c r="J1459" i="1"/>
  <c r="K1447" i="1"/>
  <c r="S1447" i="1" s="1"/>
  <c r="J1447" i="1"/>
  <c r="K1435" i="1"/>
  <c r="S1435" i="1" s="1"/>
  <c r="J1435" i="1"/>
  <c r="K1423" i="1"/>
  <c r="S1423" i="1" s="1"/>
  <c r="J1423" i="1"/>
  <c r="K1411" i="1"/>
  <c r="S1411" i="1" s="1"/>
  <c r="J1411" i="1"/>
  <c r="K1399" i="1"/>
  <c r="S1399" i="1" s="1"/>
  <c r="J1399" i="1"/>
  <c r="J1387" i="1"/>
  <c r="K1387" i="1"/>
  <c r="S1387" i="1" s="1"/>
  <c r="J1375" i="1"/>
  <c r="K1375" i="1"/>
  <c r="S1375" i="1" s="1"/>
  <c r="J1363" i="1"/>
  <c r="K1363" i="1"/>
  <c r="S1363" i="1" s="1"/>
  <c r="J1351" i="1"/>
  <c r="K1351" i="1"/>
  <c r="S1351" i="1" s="1"/>
  <c r="J1339" i="1"/>
  <c r="K1339" i="1"/>
  <c r="S1339" i="1" s="1"/>
  <c r="J1327" i="1"/>
  <c r="K1327" i="1"/>
  <c r="S1327" i="1" s="1"/>
  <c r="J1315" i="1"/>
  <c r="K1315" i="1"/>
  <c r="S1315" i="1" s="1"/>
  <c r="J1303" i="1"/>
  <c r="K1303" i="1"/>
  <c r="S1303" i="1" s="1"/>
  <c r="J1291" i="1"/>
  <c r="K1291" i="1"/>
  <c r="S1291" i="1" s="1"/>
  <c r="J1279" i="1"/>
  <c r="K1279" i="1"/>
  <c r="S1279" i="1" s="1"/>
  <c r="J1267" i="1"/>
  <c r="K1267" i="1"/>
  <c r="S1267" i="1" s="1"/>
  <c r="J1255" i="1"/>
  <c r="K1255" i="1"/>
  <c r="S1255" i="1" s="1"/>
  <c r="J1243" i="1"/>
  <c r="K1243" i="1"/>
  <c r="S1243" i="1" s="1"/>
  <c r="J1231" i="1"/>
  <c r="K1231" i="1"/>
  <c r="S1231" i="1" s="1"/>
  <c r="J1219" i="1"/>
  <c r="K1219" i="1"/>
  <c r="S1219" i="1" s="1"/>
  <c r="J1207" i="1"/>
  <c r="K1207" i="1"/>
  <c r="S1207" i="1" s="1"/>
  <c r="J1195" i="1"/>
  <c r="K1195" i="1"/>
  <c r="S1195" i="1" s="1"/>
  <c r="J1183" i="1"/>
  <c r="K1183" i="1"/>
  <c r="S1183" i="1" s="1"/>
  <c r="J1171" i="1"/>
  <c r="K1171" i="1"/>
  <c r="S1171" i="1" s="1"/>
  <c r="J1159" i="1"/>
  <c r="K1159" i="1"/>
  <c r="S1159" i="1" s="1"/>
  <c r="J1147" i="1"/>
  <c r="K1147" i="1"/>
  <c r="S1147" i="1" s="1"/>
  <c r="J1135" i="1"/>
  <c r="K1135" i="1"/>
  <c r="S1135" i="1" s="1"/>
  <c r="J1123" i="1"/>
  <c r="K1123" i="1"/>
  <c r="S1123" i="1" s="1"/>
  <c r="J1111" i="1"/>
  <c r="K1111" i="1"/>
  <c r="S1111" i="1" s="1"/>
  <c r="J1099" i="1"/>
  <c r="K1099" i="1"/>
  <c r="S1099" i="1" s="1"/>
  <c r="J1087" i="1"/>
  <c r="K1087" i="1"/>
  <c r="S1087" i="1" s="1"/>
  <c r="J1075" i="1"/>
  <c r="K1075" i="1"/>
  <c r="S1075" i="1" s="1"/>
  <c r="J1063" i="1"/>
  <c r="K1063" i="1"/>
  <c r="S1063" i="1" s="1"/>
  <c r="J1051" i="1"/>
  <c r="K1051" i="1"/>
  <c r="S1051" i="1" s="1"/>
  <c r="J1039" i="1"/>
  <c r="K1039" i="1"/>
  <c r="S1039" i="1" s="1"/>
  <c r="J1027" i="1"/>
  <c r="K1027" i="1"/>
  <c r="S1027" i="1" s="1"/>
  <c r="K1015" i="1"/>
  <c r="S1015" i="1" s="1"/>
  <c r="J1015" i="1"/>
  <c r="K1003" i="1"/>
  <c r="S1003" i="1" s="1"/>
  <c r="J1003" i="1"/>
  <c r="K991" i="1"/>
  <c r="S991" i="1" s="1"/>
  <c r="J991" i="1"/>
  <c r="K967" i="1"/>
  <c r="S967" i="1" s="1"/>
  <c r="J967" i="1"/>
  <c r="K943" i="1"/>
  <c r="S943" i="1" s="1"/>
  <c r="J943" i="1"/>
  <c r="K919" i="1"/>
  <c r="S919" i="1" s="1"/>
  <c r="J919" i="1"/>
  <c r="K895" i="1"/>
  <c r="S895" i="1" s="1"/>
  <c r="J895" i="1"/>
  <c r="K871" i="1"/>
  <c r="S871" i="1" s="1"/>
  <c r="J871" i="1"/>
  <c r="K847" i="1"/>
  <c r="S847" i="1" s="1"/>
  <c r="J847" i="1"/>
  <c r="K823" i="1"/>
  <c r="S823" i="1" s="1"/>
  <c r="J823" i="1"/>
  <c r="K799" i="1"/>
  <c r="S799" i="1" s="1"/>
  <c r="J799" i="1"/>
  <c r="K775" i="1"/>
  <c r="S775" i="1" s="1"/>
  <c r="J775" i="1"/>
  <c r="K751" i="1"/>
  <c r="S751" i="1" s="1"/>
  <c r="J751" i="1"/>
  <c r="K727" i="1"/>
  <c r="S727" i="1" s="1"/>
  <c r="J727" i="1"/>
  <c r="K703" i="1"/>
  <c r="S703" i="1" s="1"/>
  <c r="J703" i="1"/>
  <c r="K679" i="1"/>
  <c r="S679" i="1" s="1"/>
  <c r="J679" i="1"/>
  <c r="K655" i="1"/>
  <c r="S655" i="1" s="1"/>
  <c r="J655" i="1"/>
  <c r="K631" i="1"/>
  <c r="S631" i="1" s="1"/>
  <c r="J631" i="1"/>
  <c r="K619" i="1"/>
  <c r="S619" i="1" s="1"/>
  <c r="J619" i="1"/>
  <c r="K607" i="1"/>
  <c r="S607" i="1" s="1"/>
  <c r="J607" i="1"/>
  <c r="K595" i="1"/>
  <c r="S595" i="1" s="1"/>
  <c r="J595" i="1"/>
  <c r="K583" i="1"/>
  <c r="S583" i="1" s="1"/>
  <c r="J583" i="1"/>
  <c r="K571" i="1"/>
  <c r="S571" i="1" s="1"/>
  <c r="J571" i="1"/>
  <c r="K559" i="1"/>
  <c r="S559" i="1" s="1"/>
  <c r="J559" i="1"/>
  <c r="K547" i="1"/>
  <c r="S547" i="1" s="1"/>
  <c r="J547" i="1"/>
  <c r="K535" i="1"/>
  <c r="S535" i="1" s="1"/>
  <c r="J535" i="1"/>
  <c r="K523" i="1"/>
  <c r="S523" i="1" s="1"/>
  <c r="J523" i="1"/>
  <c r="K511" i="1"/>
  <c r="S511" i="1" s="1"/>
  <c r="J511" i="1"/>
  <c r="K499" i="1"/>
  <c r="S499" i="1" s="1"/>
  <c r="J499" i="1"/>
  <c r="K487" i="1"/>
  <c r="S487" i="1" s="1"/>
  <c r="J487" i="1"/>
  <c r="K475" i="1"/>
  <c r="S475" i="1" s="1"/>
  <c r="J475" i="1"/>
  <c r="K463" i="1"/>
  <c r="S463" i="1" s="1"/>
  <c r="J463" i="1"/>
  <c r="K451" i="1"/>
  <c r="S451" i="1" s="1"/>
  <c r="J451" i="1"/>
  <c r="K439" i="1"/>
  <c r="S439" i="1" s="1"/>
  <c r="J439" i="1"/>
  <c r="K427" i="1"/>
  <c r="S427" i="1" s="1"/>
  <c r="J427" i="1"/>
  <c r="K415" i="1"/>
  <c r="S415" i="1" s="1"/>
  <c r="J415" i="1"/>
  <c r="K403" i="1"/>
  <c r="S403" i="1" s="1"/>
  <c r="J403" i="1"/>
  <c r="K391" i="1"/>
  <c r="S391" i="1" s="1"/>
  <c r="J391" i="1"/>
  <c r="K379" i="1"/>
  <c r="S379" i="1" s="1"/>
  <c r="J379" i="1"/>
  <c r="K367" i="1"/>
  <c r="S367" i="1" s="1"/>
  <c r="J367" i="1"/>
  <c r="K355" i="1"/>
  <c r="S355" i="1" s="1"/>
  <c r="J355" i="1"/>
  <c r="K343" i="1"/>
  <c r="S343" i="1" s="1"/>
  <c r="J343" i="1"/>
  <c r="K331" i="1"/>
  <c r="S331" i="1" s="1"/>
  <c r="J331" i="1"/>
  <c r="K319" i="1"/>
  <c r="S319" i="1" s="1"/>
  <c r="J319" i="1"/>
  <c r="K307" i="1"/>
  <c r="S307" i="1" s="1"/>
  <c r="J307" i="1"/>
  <c r="K295" i="1"/>
  <c r="S295" i="1" s="1"/>
  <c r="J295" i="1"/>
  <c r="K283" i="1"/>
  <c r="S283" i="1" s="1"/>
  <c r="J283" i="1"/>
  <c r="K271" i="1"/>
  <c r="S271" i="1" s="1"/>
  <c r="J271" i="1"/>
  <c r="K259" i="1"/>
  <c r="S259" i="1" s="1"/>
  <c r="J259" i="1"/>
  <c r="K247" i="1"/>
  <c r="S247" i="1" s="1"/>
  <c r="J247" i="1"/>
  <c r="K235" i="1"/>
  <c r="S235" i="1" s="1"/>
  <c r="J235" i="1"/>
  <c r="K223" i="1"/>
  <c r="S223" i="1" s="1"/>
  <c r="J223" i="1"/>
  <c r="K211" i="1"/>
  <c r="S211" i="1" s="1"/>
  <c r="J211" i="1"/>
  <c r="K199" i="1"/>
  <c r="S199" i="1" s="1"/>
  <c r="J199" i="1"/>
  <c r="K187" i="1"/>
  <c r="S187" i="1" s="1"/>
  <c r="J187" i="1"/>
  <c r="K175" i="1"/>
  <c r="S175" i="1" s="1"/>
  <c r="J175" i="1"/>
  <c r="K163" i="1"/>
  <c r="S163" i="1" s="1"/>
  <c r="J163" i="1"/>
  <c r="K151" i="1"/>
  <c r="S151" i="1" s="1"/>
  <c r="J151" i="1"/>
  <c r="K139" i="1"/>
  <c r="S139" i="1" s="1"/>
  <c r="J139" i="1"/>
  <c r="K127" i="1"/>
  <c r="S127" i="1" s="1"/>
  <c r="J127" i="1"/>
  <c r="K115" i="1"/>
  <c r="S115" i="1" s="1"/>
  <c r="J115" i="1"/>
  <c r="K103" i="1"/>
  <c r="S103" i="1" s="1"/>
  <c r="J103" i="1"/>
  <c r="K91" i="1"/>
  <c r="S91" i="1" s="1"/>
  <c r="J91" i="1"/>
  <c r="K79" i="1"/>
  <c r="S79" i="1" s="1"/>
  <c r="J79" i="1"/>
  <c r="K67" i="1"/>
  <c r="S67" i="1" s="1"/>
  <c r="J67" i="1"/>
  <c r="K55" i="1"/>
  <c r="S55" i="1" s="1"/>
  <c r="J55" i="1"/>
  <c r="K43" i="1"/>
  <c r="S43" i="1" s="1"/>
  <c r="J43" i="1"/>
  <c r="K59" i="1"/>
  <c r="S59" i="1" s="1"/>
  <c r="K83" i="1"/>
  <c r="S83" i="1" s="1"/>
  <c r="K107" i="1"/>
  <c r="S107" i="1" s="1"/>
  <c r="K131" i="1"/>
  <c r="S131" i="1" s="1"/>
  <c r="K155" i="1"/>
  <c r="S155" i="1" s="1"/>
  <c r="K179" i="1"/>
  <c r="S179" i="1" s="1"/>
  <c r="K203" i="1"/>
  <c r="S203" i="1" s="1"/>
  <c r="K227" i="1"/>
  <c r="S227" i="1" s="1"/>
  <c r="K275" i="1"/>
  <c r="S275" i="1" s="1"/>
  <c r="K347" i="1"/>
  <c r="S347" i="1" s="1"/>
  <c r="K419" i="1"/>
  <c r="S419" i="1" s="1"/>
  <c r="K491" i="1"/>
  <c r="S491" i="1" s="1"/>
  <c r="K563" i="1"/>
  <c r="S563" i="1" s="1"/>
  <c r="J667" i="1"/>
  <c r="J955" i="1"/>
  <c r="K4110" i="1"/>
  <c r="S4110" i="1" s="1"/>
  <c r="J4110" i="1"/>
  <c r="J4098" i="1"/>
  <c r="K4098" i="1"/>
  <c r="S4098" i="1" s="1"/>
  <c r="J4086" i="1"/>
  <c r="K4086" i="1"/>
  <c r="S4086" i="1" s="1"/>
  <c r="J4074" i="1"/>
  <c r="K4074" i="1"/>
  <c r="S4074" i="1" s="1"/>
  <c r="J4062" i="1"/>
  <c r="K4062" i="1"/>
  <c r="S4062" i="1" s="1"/>
  <c r="J4050" i="1"/>
  <c r="K4050" i="1"/>
  <c r="S4050" i="1" s="1"/>
  <c r="J4038" i="1"/>
  <c r="K4038" i="1"/>
  <c r="S4038" i="1" s="1"/>
  <c r="J4026" i="1"/>
  <c r="K4026" i="1"/>
  <c r="S4026" i="1" s="1"/>
  <c r="J4014" i="1"/>
  <c r="K4014" i="1"/>
  <c r="S4014" i="1" s="1"/>
  <c r="J4002" i="1"/>
  <c r="K4002" i="1"/>
  <c r="S4002" i="1" s="1"/>
  <c r="J3990" i="1"/>
  <c r="K3990" i="1"/>
  <c r="S3990" i="1" s="1"/>
  <c r="J3978" i="1"/>
  <c r="K3978" i="1"/>
  <c r="S3978" i="1" s="1"/>
  <c r="J3966" i="1"/>
  <c r="K3966" i="1"/>
  <c r="S3966" i="1" s="1"/>
  <c r="J3954" i="1"/>
  <c r="K3954" i="1"/>
  <c r="S3954" i="1" s="1"/>
  <c r="J3942" i="1"/>
  <c r="K3942" i="1"/>
  <c r="S3942" i="1" s="1"/>
  <c r="J3930" i="1"/>
  <c r="K3930" i="1"/>
  <c r="S3930" i="1" s="1"/>
  <c r="J3918" i="1"/>
  <c r="K3918" i="1"/>
  <c r="S3918" i="1" s="1"/>
  <c r="J3906" i="1"/>
  <c r="K3906" i="1"/>
  <c r="S3906" i="1" s="1"/>
  <c r="J3894" i="1"/>
  <c r="K3894" i="1"/>
  <c r="S3894" i="1" s="1"/>
  <c r="J3882" i="1"/>
  <c r="K3882" i="1"/>
  <c r="S3882" i="1" s="1"/>
  <c r="J3870" i="1"/>
  <c r="K3870" i="1"/>
  <c r="S3870" i="1" s="1"/>
  <c r="J3858" i="1"/>
  <c r="K3858" i="1"/>
  <c r="S3858" i="1" s="1"/>
  <c r="J3846" i="1"/>
  <c r="K3846" i="1"/>
  <c r="S3846" i="1" s="1"/>
  <c r="J3834" i="1"/>
  <c r="K3834" i="1"/>
  <c r="S3834" i="1" s="1"/>
  <c r="J3822" i="1"/>
  <c r="K3822" i="1"/>
  <c r="S3822" i="1" s="1"/>
  <c r="J3810" i="1"/>
  <c r="K3810" i="1"/>
  <c r="S3810" i="1" s="1"/>
  <c r="J3798" i="1"/>
  <c r="K3798" i="1"/>
  <c r="S3798" i="1" s="1"/>
  <c r="J3786" i="1"/>
  <c r="K3786" i="1"/>
  <c r="S3786" i="1" s="1"/>
  <c r="J3774" i="1"/>
  <c r="K3774" i="1"/>
  <c r="S3774" i="1" s="1"/>
  <c r="J3762" i="1"/>
  <c r="K3762" i="1"/>
  <c r="S3762" i="1" s="1"/>
  <c r="J3750" i="1"/>
  <c r="K3750" i="1"/>
  <c r="S3750" i="1" s="1"/>
  <c r="J3738" i="1"/>
  <c r="K3738" i="1"/>
  <c r="S3738" i="1" s="1"/>
  <c r="J3726" i="1"/>
  <c r="K3726" i="1"/>
  <c r="S3726" i="1" s="1"/>
  <c r="J3714" i="1"/>
  <c r="K3714" i="1"/>
  <c r="S3714" i="1" s="1"/>
  <c r="J3702" i="1"/>
  <c r="K3702" i="1"/>
  <c r="S3702" i="1" s="1"/>
  <c r="J3690" i="1"/>
  <c r="K3690" i="1"/>
  <c r="S3690" i="1" s="1"/>
  <c r="J3678" i="1"/>
  <c r="K3678" i="1"/>
  <c r="S3678" i="1" s="1"/>
  <c r="J3666" i="1"/>
  <c r="K3666" i="1"/>
  <c r="S3666" i="1" s="1"/>
  <c r="J3654" i="1"/>
  <c r="K3654" i="1"/>
  <c r="S3654" i="1" s="1"/>
  <c r="J3642" i="1"/>
  <c r="K3642" i="1"/>
  <c r="S3642" i="1" s="1"/>
  <c r="J3630" i="1"/>
  <c r="K3630" i="1"/>
  <c r="S3630" i="1" s="1"/>
  <c r="J3618" i="1"/>
  <c r="K3618" i="1"/>
  <c r="S3618" i="1" s="1"/>
  <c r="K3606" i="1"/>
  <c r="S3606" i="1" s="1"/>
  <c r="J3606" i="1"/>
  <c r="K3594" i="1"/>
  <c r="S3594" i="1" s="1"/>
  <c r="J3594" i="1"/>
  <c r="K3582" i="1"/>
  <c r="S3582" i="1" s="1"/>
  <c r="J3582" i="1"/>
  <c r="K3570" i="1"/>
  <c r="S3570" i="1" s="1"/>
  <c r="J3570" i="1"/>
  <c r="K3558" i="1"/>
  <c r="S3558" i="1" s="1"/>
  <c r="J3558" i="1"/>
  <c r="K3546" i="1"/>
  <c r="S3546" i="1" s="1"/>
  <c r="J3546" i="1"/>
  <c r="K3534" i="1"/>
  <c r="S3534" i="1" s="1"/>
  <c r="J3534" i="1"/>
  <c r="K3522" i="1"/>
  <c r="S3522" i="1" s="1"/>
  <c r="J3522" i="1"/>
  <c r="K3510" i="1"/>
  <c r="S3510" i="1" s="1"/>
  <c r="J3510" i="1"/>
  <c r="K3498" i="1"/>
  <c r="S3498" i="1" s="1"/>
  <c r="J3498" i="1"/>
  <c r="K3486" i="1"/>
  <c r="S3486" i="1" s="1"/>
  <c r="J3486" i="1"/>
  <c r="K3474" i="1"/>
  <c r="S3474" i="1" s="1"/>
  <c r="J3474" i="1"/>
  <c r="K3462" i="1"/>
  <c r="S3462" i="1" s="1"/>
  <c r="J3462" i="1"/>
  <c r="K3450" i="1"/>
  <c r="S3450" i="1" s="1"/>
  <c r="J3450" i="1"/>
  <c r="K3438" i="1"/>
  <c r="S3438" i="1" s="1"/>
  <c r="J3438" i="1"/>
  <c r="K3426" i="1"/>
  <c r="S3426" i="1" s="1"/>
  <c r="J3426" i="1"/>
  <c r="K3414" i="1"/>
  <c r="S3414" i="1" s="1"/>
  <c r="J3414" i="1"/>
  <c r="K3402" i="1"/>
  <c r="S3402" i="1" s="1"/>
  <c r="J3402" i="1"/>
  <c r="K3390" i="1"/>
  <c r="S3390" i="1" s="1"/>
  <c r="J3390" i="1"/>
  <c r="K3378" i="1"/>
  <c r="S3378" i="1" s="1"/>
  <c r="J3378" i="1"/>
  <c r="K3366" i="1"/>
  <c r="S3366" i="1" s="1"/>
  <c r="J3366" i="1"/>
  <c r="K3354" i="1"/>
  <c r="S3354" i="1" s="1"/>
  <c r="J3354" i="1"/>
  <c r="K3342" i="1"/>
  <c r="S3342" i="1" s="1"/>
  <c r="J3342" i="1"/>
  <c r="K3330" i="1"/>
  <c r="S3330" i="1" s="1"/>
  <c r="J3330" i="1"/>
  <c r="K3318" i="1"/>
  <c r="S3318" i="1" s="1"/>
  <c r="J3318" i="1"/>
  <c r="K3306" i="1"/>
  <c r="S3306" i="1" s="1"/>
  <c r="J3306" i="1"/>
  <c r="K3294" i="1"/>
  <c r="S3294" i="1" s="1"/>
  <c r="J3294" i="1"/>
  <c r="K3282" i="1"/>
  <c r="S3282" i="1" s="1"/>
  <c r="J3282" i="1"/>
  <c r="K3270" i="1"/>
  <c r="S3270" i="1" s="1"/>
  <c r="J3270" i="1"/>
  <c r="K3258" i="1"/>
  <c r="S3258" i="1" s="1"/>
  <c r="J3258" i="1"/>
  <c r="K3246" i="1"/>
  <c r="S3246" i="1" s="1"/>
  <c r="J3246" i="1"/>
  <c r="K3234" i="1"/>
  <c r="S3234" i="1" s="1"/>
  <c r="J3234" i="1"/>
  <c r="K3222" i="1"/>
  <c r="S3222" i="1" s="1"/>
  <c r="J3222" i="1"/>
  <c r="K3210" i="1"/>
  <c r="S3210" i="1" s="1"/>
  <c r="J3210" i="1"/>
  <c r="K3198" i="1"/>
  <c r="S3198" i="1" s="1"/>
  <c r="J3198" i="1"/>
  <c r="K3186" i="1"/>
  <c r="S3186" i="1" s="1"/>
  <c r="J3186" i="1"/>
  <c r="K3174" i="1"/>
  <c r="S3174" i="1" s="1"/>
  <c r="J3174" i="1"/>
  <c r="K3162" i="1"/>
  <c r="S3162" i="1" s="1"/>
  <c r="J3162" i="1"/>
  <c r="K3150" i="1"/>
  <c r="S3150" i="1" s="1"/>
  <c r="J3150" i="1"/>
  <c r="K3138" i="1"/>
  <c r="S3138" i="1" s="1"/>
  <c r="J3138" i="1"/>
  <c r="K3126" i="1"/>
  <c r="S3126" i="1" s="1"/>
  <c r="J3126" i="1"/>
  <c r="K3114" i="1"/>
  <c r="S3114" i="1" s="1"/>
  <c r="J3114" i="1"/>
  <c r="K3102" i="1"/>
  <c r="S3102" i="1" s="1"/>
  <c r="J3102" i="1"/>
  <c r="K3090" i="1"/>
  <c r="S3090" i="1" s="1"/>
  <c r="J3090" i="1"/>
  <c r="K3078" i="1"/>
  <c r="S3078" i="1" s="1"/>
  <c r="J3078" i="1"/>
  <c r="K3066" i="1"/>
  <c r="S3066" i="1" s="1"/>
  <c r="J3066" i="1"/>
  <c r="K3054" i="1"/>
  <c r="S3054" i="1" s="1"/>
  <c r="J3054" i="1"/>
  <c r="K3042" i="1"/>
  <c r="S3042" i="1" s="1"/>
  <c r="J3042" i="1"/>
  <c r="K3030" i="1"/>
  <c r="S3030" i="1" s="1"/>
  <c r="J3030" i="1"/>
  <c r="K3018" i="1"/>
  <c r="S3018" i="1" s="1"/>
  <c r="J3018" i="1"/>
  <c r="K3006" i="1"/>
  <c r="S3006" i="1" s="1"/>
  <c r="J3006" i="1"/>
  <c r="K2994" i="1"/>
  <c r="S2994" i="1" s="1"/>
  <c r="J2994" i="1"/>
  <c r="K2982" i="1"/>
  <c r="S2982" i="1" s="1"/>
  <c r="J2982" i="1"/>
  <c r="K2970" i="1"/>
  <c r="S2970" i="1" s="1"/>
  <c r="J2970" i="1"/>
  <c r="K2958" i="1"/>
  <c r="S2958" i="1" s="1"/>
  <c r="J2958" i="1"/>
  <c r="K2946" i="1"/>
  <c r="S2946" i="1" s="1"/>
  <c r="J2946" i="1"/>
  <c r="K2934" i="1"/>
  <c r="S2934" i="1" s="1"/>
  <c r="J2934" i="1"/>
  <c r="K2922" i="1"/>
  <c r="S2922" i="1" s="1"/>
  <c r="J2922" i="1"/>
  <c r="J2910" i="1"/>
  <c r="K2910" i="1"/>
  <c r="S2910" i="1" s="1"/>
  <c r="J2898" i="1"/>
  <c r="K2898" i="1"/>
  <c r="S2898" i="1" s="1"/>
  <c r="J2886" i="1"/>
  <c r="K2886" i="1"/>
  <c r="S2886" i="1" s="1"/>
  <c r="J2874" i="1"/>
  <c r="K2874" i="1"/>
  <c r="S2874" i="1" s="1"/>
  <c r="J2862" i="1"/>
  <c r="K2862" i="1"/>
  <c r="S2862" i="1" s="1"/>
  <c r="J2850" i="1"/>
  <c r="K2850" i="1"/>
  <c r="S2850" i="1" s="1"/>
  <c r="J2838" i="1"/>
  <c r="K2838" i="1"/>
  <c r="S2838" i="1" s="1"/>
  <c r="J2826" i="1"/>
  <c r="K2826" i="1"/>
  <c r="S2826" i="1" s="1"/>
  <c r="J2814" i="1"/>
  <c r="K2814" i="1"/>
  <c r="S2814" i="1" s="1"/>
  <c r="J2802" i="1"/>
  <c r="K2802" i="1"/>
  <c r="S2802" i="1" s="1"/>
  <c r="J2790" i="1"/>
  <c r="K2790" i="1"/>
  <c r="S2790" i="1" s="1"/>
  <c r="J2778" i="1"/>
  <c r="K2778" i="1"/>
  <c r="S2778" i="1" s="1"/>
  <c r="J2766" i="1"/>
  <c r="K2766" i="1"/>
  <c r="S2766" i="1" s="1"/>
  <c r="J2754" i="1"/>
  <c r="K2754" i="1"/>
  <c r="S2754" i="1" s="1"/>
  <c r="J2742" i="1"/>
  <c r="K2742" i="1"/>
  <c r="S2742" i="1" s="1"/>
  <c r="J2730" i="1"/>
  <c r="K2730" i="1"/>
  <c r="S2730" i="1" s="1"/>
  <c r="J2718" i="1"/>
  <c r="K2718" i="1"/>
  <c r="S2718" i="1" s="1"/>
  <c r="J2706" i="1"/>
  <c r="K2706" i="1"/>
  <c r="S2706" i="1" s="1"/>
  <c r="J2694" i="1"/>
  <c r="K2694" i="1"/>
  <c r="S2694" i="1" s="1"/>
  <c r="J2682" i="1"/>
  <c r="K2682" i="1"/>
  <c r="S2682" i="1" s="1"/>
  <c r="J2670" i="1"/>
  <c r="K2670" i="1"/>
  <c r="S2670" i="1" s="1"/>
  <c r="J2658" i="1"/>
  <c r="K2658" i="1"/>
  <c r="S2658" i="1" s="1"/>
  <c r="J2646" i="1"/>
  <c r="K2646" i="1"/>
  <c r="S2646" i="1" s="1"/>
  <c r="J2634" i="1"/>
  <c r="K2634" i="1"/>
  <c r="S2634" i="1" s="1"/>
  <c r="J2622" i="1"/>
  <c r="K2622" i="1"/>
  <c r="S2622" i="1" s="1"/>
  <c r="J2610" i="1"/>
  <c r="K2610" i="1"/>
  <c r="S2610" i="1" s="1"/>
  <c r="J2598" i="1"/>
  <c r="K2598" i="1"/>
  <c r="S2598" i="1" s="1"/>
  <c r="J2586" i="1"/>
  <c r="K2586" i="1"/>
  <c r="S2586" i="1" s="1"/>
  <c r="J2574" i="1"/>
  <c r="K2574" i="1"/>
  <c r="S2574" i="1" s="1"/>
  <c r="J2562" i="1"/>
  <c r="K2562" i="1"/>
  <c r="S2562" i="1" s="1"/>
  <c r="J2550" i="1"/>
  <c r="K2550" i="1"/>
  <c r="S2550" i="1" s="1"/>
  <c r="J2538" i="1"/>
  <c r="K2538" i="1"/>
  <c r="S2538" i="1" s="1"/>
  <c r="K2526" i="1"/>
  <c r="S2526" i="1" s="1"/>
  <c r="J2526" i="1"/>
  <c r="K2514" i="1"/>
  <c r="S2514" i="1" s="1"/>
  <c r="J2514" i="1"/>
  <c r="K2502" i="1"/>
  <c r="S2502" i="1" s="1"/>
  <c r="J2502" i="1"/>
  <c r="K2490" i="1"/>
  <c r="S2490" i="1" s="1"/>
  <c r="J2490" i="1"/>
  <c r="K2478" i="1"/>
  <c r="S2478" i="1" s="1"/>
  <c r="J2478" i="1"/>
  <c r="K2466" i="1"/>
  <c r="S2466" i="1" s="1"/>
  <c r="J2466" i="1"/>
  <c r="K2454" i="1"/>
  <c r="S2454" i="1" s="1"/>
  <c r="J2454" i="1"/>
  <c r="K2442" i="1"/>
  <c r="S2442" i="1" s="1"/>
  <c r="J2442" i="1"/>
  <c r="K2430" i="1"/>
  <c r="S2430" i="1" s="1"/>
  <c r="J2430" i="1"/>
  <c r="K2418" i="1"/>
  <c r="S2418" i="1" s="1"/>
  <c r="J2418" i="1"/>
  <c r="K2406" i="1"/>
  <c r="S2406" i="1" s="1"/>
  <c r="J2406" i="1"/>
  <c r="K2394" i="1"/>
  <c r="S2394" i="1" s="1"/>
  <c r="J2394" i="1"/>
  <c r="K2382" i="1"/>
  <c r="S2382" i="1" s="1"/>
  <c r="J2382" i="1"/>
  <c r="K2370" i="1"/>
  <c r="S2370" i="1" s="1"/>
  <c r="J2370" i="1"/>
  <c r="K2358" i="1"/>
  <c r="S2358" i="1" s="1"/>
  <c r="J2358" i="1"/>
  <c r="K2346" i="1"/>
  <c r="S2346" i="1" s="1"/>
  <c r="J2346" i="1"/>
  <c r="K2334" i="1"/>
  <c r="S2334" i="1" s="1"/>
  <c r="J2334" i="1"/>
  <c r="K2322" i="1"/>
  <c r="S2322" i="1" s="1"/>
  <c r="J2322" i="1"/>
  <c r="K2310" i="1"/>
  <c r="S2310" i="1" s="1"/>
  <c r="J2310" i="1"/>
  <c r="K2298" i="1"/>
  <c r="S2298" i="1" s="1"/>
  <c r="J2298" i="1"/>
  <c r="K2286" i="1"/>
  <c r="S2286" i="1" s="1"/>
  <c r="J2286" i="1"/>
  <c r="K2274" i="1"/>
  <c r="S2274" i="1" s="1"/>
  <c r="J2274" i="1"/>
  <c r="K2262" i="1"/>
  <c r="S2262" i="1" s="1"/>
  <c r="J2262" i="1"/>
  <c r="K2250" i="1"/>
  <c r="S2250" i="1" s="1"/>
  <c r="J2250" i="1"/>
  <c r="K2238" i="1"/>
  <c r="S2238" i="1" s="1"/>
  <c r="J2238" i="1"/>
  <c r="K2226" i="1"/>
  <c r="S2226" i="1" s="1"/>
  <c r="J2226" i="1"/>
  <c r="K2214" i="1"/>
  <c r="S2214" i="1" s="1"/>
  <c r="J2214" i="1"/>
  <c r="K2202" i="1"/>
  <c r="S2202" i="1" s="1"/>
  <c r="J2202" i="1"/>
  <c r="K2190" i="1"/>
  <c r="S2190" i="1" s="1"/>
  <c r="J2190" i="1"/>
  <c r="K2178" i="1"/>
  <c r="S2178" i="1" s="1"/>
  <c r="J2178" i="1"/>
  <c r="K2166" i="1"/>
  <c r="S2166" i="1" s="1"/>
  <c r="J2166" i="1"/>
  <c r="K2154" i="1"/>
  <c r="S2154" i="1" s="1"/>
  <c r="J2154" i="1"/>
  <c r="K2142" i="1"/>
  <c r="S2142" i="1" s="1"/>
  <c r="J2142" i="1"/>
  <c r="K2130" i="1"/>
  <c r="S2130" i="1" s="1"/>
  <c r="J2130" i="1"/>
  <c r="K2118" i="1"/>
  <c r="S2118" i="1" s="1"/>
  <c r="J2118" i="1"/>
  <c r="K2106" i="1"/>
  <c r="S2106" i="1" s="1"/>
  <c r="J2106" i="1"/>
  <c r="K2094" i="1"/>
  <c r="S2094" i="1" s="1"/>
  <c r="J2094" i="1"/>
  <c r="K2082" i="1"/>
  <c r="S2082" i="1" s="1"/>
  <c r="J2082" i="1"/>
  <c r="K2070" i="1"/>
  <c r="S2070" i="1" s="1"/>
  <c r="J2070" i="1"/>
  <c r="K2058" i="1"/>
  <c r="S2058" i="1" s="1"/>
  <c r="J2058" i="1"/>
  <c r="K2046" i="1"/>
  <c r="S2046" i="1" s="1"/>
  <c r="J2046" i="1"/>
  <c r="K2034" i="1"/>
  <c r="S2034" i="1" s="1"/>
  <c r="J2034" i="1"/>
  <c r="K2022" i="1"/>
  <c r="S2022" i="1" s="1"/>
  <c r="J2022" i="1"/>
  <c r="K2010" i="1"/>
  <c r="S2010" i="1" s="1"/>
  <c r="J2010" i="1"/>
  <c r="K1998" i="1"/>
  <c r="S1998" i="1" s="1"/>
  <c r="J1998" i="1"/>
  <c r="K1986" i="1"/>
  <c r="S1986" i="1" s="1"/>
  <c r="J1986" i="1"/>
  <c r="K1974" i="1"/>
  <c r="S1974" i="1" s="1"/>
  <c r="J1974" i="1"/>
  <c r="K1962" i="1"/>
  <c r="S1962" i="1" s="1"/>
  <c r="J1962" i="1"/>
  <c r="K1950" i="1"/>
  <c r="S1950" i="1" s="1"/>
  <c r="J1950" i="1"/>
  <c r="K1938" i="1"/>
  <c r="S1938" i="1" s="1"/>
  <c r="J1938" i="1"/>
  <c r="K1926" i="1"/>
  <c r="S1926" i="1" s="1"/>
  <c r="J1926" i="1"/>
  <c r="K1914" i="1"/>
  <c r="S1914" i="1" s="1"/>
  <c r="J1914" i="1"/>
  <c r="K1902" i="1"/>
  <c r="S1902" i="1" s="1"/>
  <c r="J1902" i="1"/>
  <c r="K1890" i="1"/>
  <c r="S1890" i="1" s="1"/>
  <c r="J1890" i="1"/>
  <c r="K1878" i="1"/>
  <c r="S1878" i="1" s="1"/>
  <c r="J1878" i="1"/>
  <c r="K1866" i="1"/>
  <c r="S1866" i="1" s="1"/>
  <c r="J1866" i="1"/>
  <c r="K1854" i="1"/>
  <c r="S1854" i="1" s="1"/>
  <c r="J1854" i="1"/>
  <c r="K1842" i="1"/>
  <c r="S1842" i="1" s="1"/>
  <c r="J1842" i="1"/>
  <c r="K1830" i="1"/>
  <c r="S1830" i="1" s="1"/>
  <c r="J1830" i="1"/>
  <c r="K1818" i="1"/>
  <c r="S1818" i="1" s="1"/>
  <c r="J1818" i="1"/>
  <c r="K1806" i="1"/>
  <c r="S1806" i="1" s="1"/>
  <c r="J1806" i="1"/>
  <c r="K1794" i="1"/>
  <c r="S1794" i="1" s="1"/>
  <c r="J1794" i="1"/>
  <c r="K1782" i="1"/>
  <c r="S1782" i="1" s="1"/>
  <c r="J1782" i="1"/>
  <c r="K1770" i="1"/>
  <c r="S1770" i="1" s="1"/>
  <c r="J1770" i="1"/>
  <c r="K1758" i="1"/>
  <c r="S1758" i="1" s="1"/>
  <c r="J1758" i="1"/>
  <c r="K1746" i="1"/>
  <c r="S1746" i="1" s="1"/>
  <c r="J1746" i="1"/>
  <c r="K1734" i="1"/>
  <c r="S1734" i="1" s="1"/>
  <c r="J1734" i="1"/>
  <c r="K1722" i="1"/>
  <c r="S1722" i="1" s="1"/>
  <c r="J1722" i="1"/>
  <c r="K1710" i="1"/>
  <c r="S1710" i="1" s="1"/>
  <c r="J1710" i="1"/>
  <c r="K1698" i="1"/>
  <c r="S1698" i="1" s="1"/>
  <c r="J1698" i="1"/>
  <c r="K1686" i="1"/>
  <c r="S1686" i="1" s="1"/>
  <c r="J1686" i="1"/>
  <c r="K1674" i="1"/>
  <c r="S1674" i="1" s="1"/>
  <c r="J1674" i="1"/>
  <c r="K1662" i="1"/>
  <c r="S1662" i="1" s="1"/>
  <c r="J1662" i="1"/>
  <c r="K1650" i="1"/>
  <c r="S1650" i="1" s="1"/>
  <c r="J1650" i="1"/>
  <c r="K1638" i="1"/>
  <c r="S1638" i="1" s="1"/>
  <c r="J1638" i="1"/>
  <c r="K1626" i="1"/>
  <c r="S1626" i="1" s="1"/>
  <c r="J1626" i="1"/>
  <c r="K1614" i="1"/>
  <c r="S1614" i="1" s="1"/>
  <c r="J1614" i="1"/>
  <c r="K1602" i="1"/>
  <c r="S1602" i="1" s="1"/>
  <c r="J1602" i="1"/>
  <c r="K1590" i="1"/>
  <c r="S1590" i="1" s="1"/>
  <c r="J1590" i="1"/>
  <c r="K1578" i="1"/>
  <c r="S1578" i="1" s="1"/>
  <c r="J1578" i="1"/>
  <c r="K1566" i="1"/>
  <c r="S1566" i="1" s="1"/>
  <c r="J1566" i="1"/>
  <c r="K1554" i="1"/>
  <c r="S1554" i="1" s="1"/>
  <c r="J1554" i="1"/>
  <c r="K1542" i="1"/>
  <c r="S1542" i="1" s="1"/>
  <c r="J1542" i="1"/>
  <c r="K1530" i="1"/>
  <c r="S1530" i="1" s="1"/>
  <c r="J1530" i="1"/>
  <c r="K1518" i="1"/>
  <c r="S1518" i="1" s="1"/>
  <c r="J1518" i="1"/>
  <c r="K1506" i="1"/>
  <c r="S1506" i="1" s="1"/>
  <c r="J1506" i="1"/>
  <c r="K1494" i="1"/>
  <c r="S1494" i="1" s="1"/>
  <c r="J1494" i="1"/>
  <c r="K1482" i="1"/>
  <c r="S1482" i="1" s="1"/>
  <c r="J1482" i="1"/>
  <c r="K1470" i="1"/>
  <c r="S1470" i="1" s="1"/>
  <c r="J1470" i="1"/>
  <c r="K1458" i="1"/>
  <c r="S1458" i="1" s="1"/>
  <c r="J1458" i="1"/>
  <c r="K1446" i="1"/>
  <c r="S1446" i="1" s="1"/>
  <c r="J1446" i="1"/>
  <c r="K1434" i="1"/>
  <c r="S1434" i="1" s="1"/>
  <c r="J1434" i="1"/>
  <c r="K1422" i="1"/>
  <c r="S1422" i="1" s="1"/>
  <c r="J1422" i="1"/>
  <c r="K1410" i="1"/>
  <c r="S1410" i="1" s="1"/>
  <c r="J1410" i="1"/>
  <c r="K1398" i="1"/>
  <c r="S1398" i="1" s="1"/>
  <c r="J1398" i="1"/>
  <c r="K1386" i="1"/>
  <c r="S1386" i="1" s="1"/>
  <c r="J1386" i="1"/>
  <c r="K1374" i="1"/>
  <c r="S1374" i="1" s="1"/>
  <c r="J1374" i="1"/>
  <c r="K1362" i="1"/>
  <c r="S1362" i="1" s="1"/>
  <c r="J1362" i="1"/>
  <c r="K1350" i="1"/>
  <c r="S1350" i="1" s="1"/>
  <c r="J1350" i="1"/>
  <c r="K1338" i="1"/>
  <c r="S1338" i="1" s="1"/>
  <c r="J1338" i="1"/>
  <c r="K1326" i="1"/>
  <c r="S1326" i="1" s="1"/>
  <c r="J1326" i="1"/>
  <c r="K1314" i="1"/>
  <c r="S1314" i="1" s="1"/>
  <c r="J1314" i="1"/>
  <c r="K1302" i="1"/>
  <c r="S1302" i="1" s="1"/>
  <c r="J1302" i="1"/>
  <c r="K1290" i="1"/>
  <c r="S1290" i="1" s="1"/>
  <c r="J1290" i="1"/>
  <c r="K1278" i="1"/>
  <c r="S1278" i="1" s="1"/>
  <c r="J1278" i="1"/>
  <c r="K1266" i="1"/>
  <c r="S1266" i="1" s="1"/>
  <c r="J1266" i="1"/>
  <c r="K1254" i="1"/>
  <c r="S1254" i="1" s="1"/>
  <c r="J1254" i="1"/>
  <c r="K1242" i="1"/>
  <c r="S1242" i="1" s="1"/>
  <c r="J1242" i="1"/>
  <c r="K1230" i="1"/>
  <c r="S1230" i="1" s="1"/>
  <c r="J1230" i="1"/>
  <c r="K1218" i="1"/>
  <c r="S1218" i="1" s="1"/>
  <c r="J1218" i="1"/>
  <c r="K1206" i="1"/>
  <c r="S1206" i="1" s="1"/>
  <c r="J1206" i="1"/>
  <c r="K1194" i="1"/>
  <c r="S1194" i="1" s="1"/>
  <c r="J1194" i="1"/>
  <c r="K1182" i="1"/>
  <c r="S1182" i="1" s="1"/>
  <c r="J1182" i="1"/>
  <c r="K1170" i="1"/>
  <c r="S1170" i="1" s="1"/>
  <c r="J1170" i="1"/>
  <c r="K1158" i="1"/>
  <c r="S1158" i="1" s="1"/>
  <c r="J1158" i="1"/>
  <c r="K1146" i="1"/>
  <c r="S1146" i="1" s="1"/>
  <c r="J1146" i="1"/>
  <c r="K1134" i="1"/>
  <c r="S1134" i="1" s="1"/>
  <c r="J1134" i="1"/>
  <c r="K1122" i="1"/>
  <c r="S1122" i="1" s="1"/>
  <c r="J1122" i="1"/>
  <c r="K1110" i="1"/>
  <c r="S1110" i="1" s="1"/>
  <c r="J1110" i="1"/>
  <c r="K1098" i="1"/>
  <c r="S1098" i="1" s="1"/>
  <c r="J1098" i="1"/>
  <c r="K1086" i="1"/>
  <c r="S1086" i="1" s="1"/>
  <c r="J1086" i="1"/>
  <c r="K1074" i="1"/>
  <c r="S1074" i="1" s="1"/>
  <c r="J1074" i="1"/>
  <c r="K1062" i="1"/>
  <c r="S1062" i="1" s="1"/>
  <c r="J1062" i="1"/>
  <c r="K1050" i="1"/>
  <c r="S1050" i="1" s="1"/>
  <c r="J1050" i="1"/>
  <c r="K1038" i="1"/>
  <c r="S1038" i="1" s="1"/>
  <c r="J1038" i="1"/>
  <c r="K1026" i="1"/>
  <c r="S1026" i="1" s="1"/>
  <c r="J1026" i="1"/>
  <c r="K1014" i="1"/>
  <c r="S1014" i="1" s="1"/>
  <c r="J1014" i="1"/>
  <c r="J1002" i="1"/>
  <c r="K1002" i="1"/>
  <c r="S1002" i="1" s="1"/>
  <c r="K990" i="1"/>
  <c r="S990" i="1" s="1"/>
  <c r="J990" i="1"/>
  <c r="J978" i="1"/>
  <c r="K978" i="1"/>
  <c r="S978" i="1" s="1"/>
  <c r="J966" i="1"/>
  <c r="K966" i="1"/>
  <c r="S966" i="1" s="1"/>
  <c r="J954" i="1"/>
  <c r="K954" i="1"/>
  <c r="S954" i="1" s="1"/>
  <c r="J942" i="1"/>
  <c r="K942" i="1"/>
  <c r="S942" i="1" s="1"/>
  <c r="J930" i="1"/>
  <c r="K930" i="1"/>
  <c r="S930" i="1" s="1"/>
  <c r="J918" i="1"/>
  <c r="K918" i="1"/>
  <c r="S918" i="1" s="1"/>
  <c r="J906" i="1"/>
  <c r="K906" i="1"/>
  <c r="S906" i="1" s="1"/>
  <c r="J894" i="1"/>
  <c r="K894" i="1"/>
  <c r="S894" i="1" s="1"/>
  <c r="J882" i="1"/>
  <c r="K882" i="1"/>
  <c r="S882" i="1" s="1"/>
  <c r="J870" i="1"/>
  <c r="K870" i="1"/>
  <c r="S870" i="1" s="1"/>
  <c r="J858" i="1"/>
  <c r="K858" i="1"/>
  <c r="S858" i="1" s="1"/>
  <c r="J846" i="1"/>
  <c r="K846" i="1"/>
  <c r="S846" i="1" s="1"/>
  <c r="J834" i="1"/>
  <c r="K834" i="1"/>
  <c r="S834" i="1" s="1"/>
  <c r="J822" i="1"/>
  <c r="K822" i="1"/>
  <c r="S822" i="1" s="1"/>
  <c r="J810" i="1"/>
  <c r="K810" i="1"/>
  <c r="S810" i="1" s="1"/>
  <c r="J798" i="1"/>
  <c r="K798" i="1"/>
  <c r="S798" i="1" s="1"/>
  <c r="J786" i="1"/>
  <c r="K786" i="1"/>
  <c r="S786" i="1" s="1"/>
  <c r="J774" i="1"/>
  <c r="K774" i="1"/>
  <c r="S774" i="1" s="1"/>
  <c r="J762" i="1"/>
  <c r="K762" i="1"/>
  <c r="S762" i="1" s="1"/>
  <c r="J750" i="1"/>
  <c r="K750" i="1"/>
  <c r="S750" i="1" s="1"/>
  <c r="J738" i="1"/>
  <c r="K738" i="1"/>
  <c r="S738" i="1" s="1"/>
  <c r="J726" i="1"/>
  <c r="K726" i="1"/>
  <c r="S726" i="1" s="1"/>
  <c r="J714" i="1"/>
  <c r="K714" i="1"/>
  <c r="S714" i="1" s="1"/>
  <c r="J702" i="1"/>
  <c r="K702" i="1"/>
  <c r="S702" i="1" s="1"/>
  <c r="J690" i="1"/>
  <c r="K690" i="1"/>
  <c r="S690" i="1" s="1"/>
  <c r="J678" i="1"/>
  <c r="K678" i="1"/>
  <c r="S678" i="1" s="1"/>
  <c r="J666" i="1"/>
  <c r="K666" i="1"/>
  <c r="S666" i="1" s="1"/>
  <c r="J654" i="1"/>
  <c r="K654" i="1"/>
  <c r="S654" i="1" s="1"/>
  <c r="J642" i="1"/>
  <c r="K642" i="1"/>
  <c r="S642" i="1" s="1"/>
  <c r="J630" i="1"/>
  <c r="K630" i="1"/>
  <c r="S630" i="1" s="1"/>
  <c r="K618" i="1"/>
  <c r="S618" i="1" s="1"/>
  <c r="J618" i="1"/>
  <c r="K606" i="1"/>
  <c r="S606" i="1" s="1"/>
  <c r="J606" i="1"/>
  <c r="K594" i="1"/>
  <c r="S594" i="1" s="1"/>
  <c r="J594" i="1"/>
  <c r="K582" i="1"/>
  <c r="S582" i="1" s="1"/>
  <c r="J582" i="1"/>
  <c r="K570" i="1"/>
  <c r="S570" i="1" s="1"/>
  <c r="J570" i="1"/>
  <c r="K558" i="1"/>
  <c r="S558" i="1" s="1"/>
  <c r="J558" i="1"/>
  <c r="K546" i="1"/>
  <c r="S546" i="1" s="1"/>
  <c r="J546" i="1"/>
  <c r="K534" i="1"/>
  <c r="S534" i="1" s="1"/>
  <c r="J534" i="1"/>
  <c r="K522" i="1"/>
  <c r="S522" i="1" s="1"/>
  <c r="J522" i="1"/>
  <c r="K510" i="1"/>
  <c r="S510" i="1" s="1"/>
  <c r="J510" i="1"/>
  <c r="K498" i="1"/>
  <c r="S498" i="1" s="1"/>
  <c r="J498" i="1"/>
  <c r="K486" i="1"/>
  <c r="S486" i="1" s="1"/>
  <c r="J486" i="1"/>
  <c r="K474" i="1"/>
  <c r="S474" i="1" s="1"/>
  <c r="J474" i="1"/>
  <c r="K462" i="1"/>
  <c r="S462" i="1" s="1"/>
  <c r="J462" i="1"/>
  <c r="K450" i="1"/>
  <c r="S450" i="1" s="1"/>
  <c r="J450" i="1"/>
  <c r="K438" i="1"/>
  <c r="S438" i="1" s="1"/>
  <c r="J438" i="1"/>
  <c r="K426" i="1"/>
  <c r="S426" i="1" s="1"/>
  <c r="J426" i="1"/>
  <c r="K414" i="1"/>
  <c r="S414" i="1" s="1"/>
  <c r="J414" i="1"/>
  <c r="K402" i="1"/>
  <c r="S402" i="1" s="1"/>
  <c r="J402" i="1"/>
  <c r="K390" i="1"/>
  <c r="S390" i="1" s="1"/>
  <c r="J390" i="1"/>
  <c r="K378" i="1"/>
  <c r="S378" i="1" s="1"/>
  <c r="J378" i="1"/>
  <c r="K366" i="1"/>
  <c r="S366" i="1" s="1"/>
  <c r="J366" i="1"/>
  <c r="K354" i="1"/>
  <c r="S354" i="1" s="1"/>
  <c r="J354" i="1"/>
  <c r="K342" i="1"/>
  <c r="S342" i="1" s="1"/>
  <c r="J342" i="1"/>
  <c r="K330" i="1"/>
  <c r="S330" i="1" s="1"/>
  <c r="J330" i="1"/>
  <c r="K318" i="1"/>
  <c r="S318" i="1" s="1"/>
  <c r="J318" i="1"/>
  <c r="K306" i="1"/>
  <c r="S306" i="1" s="1"/>
  <c r="J306" i="1"/>
  <c r="K294" i="1"/>
  <c r="S294" i="1" s="1"/>
  <c r="J294" i="1"/>
  <c r="K282" i="1"/>
  <c r="S282" i="1" s="1"/>
  <c r="J282" i="1"/>
  <c r="K270" i="1"/>
  <c r="S270" i="1" s="1"/>
  <c r="J270" i="1"/>
  <c r="K258" i="1"/>
  <c r="S258" i="1" s="1"/>
  <c r="J258" i="1"/>
  <c r="K246" i="1"/>
  <c r="S246" i="1" s="1"/>
  <c r="J246" i="1"/>
  <c r="K234" i="1"/>
  <c r="S234" i="1" s="1"/>
  <c r="J234" i="1"/>
  <c r="K222" i="1"/>
  <c r="S222" i="1" s="1"/>
  <c r="J222" i="1"/>
  <c r="K210" i="1"/>
  <c r="S210" i="1" s="1"/>
  <c r="J210" i="1"/>
  <c r="K198" i="1"/>
  <c r="S198" i="1" s="1"/>
  <c r="J198" i="1"/>
  <c r="K186" i="1"/>
  <c r="S186" i="1" s="1"/>
  <c r="J186" i="1"/>
  <c r="K174" i="1"/>
  <c r="S174" i="1" s="1"/>
  <c r="J174" i="1"/>
  <c r="K162" i="1"/>
  <c r="S162" i="1" s="1"/>
  <c r="J162" i="1"/>
  <c r="K150" i="1"/>
  <c r="S150" i="1" s="1"/>
  <c r="J150" i="1"/>
  <c r="K138" i="1"/>
  <c r="S138" i="1" s="1"/>
  <c r="J138" i="1"/>
  <c r="K126" i="1"/>
  <c r="S126" i="1" s="1"/>
  <c r="J126" i="1"/>
  <c r="K114" i="1"/>
  <c r="S114" i="1" s="1"/>
  <c r="J114" i="1"/>
  <c r="K102" i="1"/>
  <c r="S102" i="1" s="1"/>
  <c r="J102" i="1"/>
  <c r="K90" i="1"/>
  <c r="S90" i="1" s="1"/>
  <c r="J90" i="1"/>
  <c r="K78" i="1"/>
  <c r="S78" i="1" s="1"/>
  <c r="J78" i="1"/>
  <c r="K66" i="1"/>
  <c r="S66" i="1" s="1"/>
  <c r="J66" i="1"/>
  <c r="K54" i="1"/>
  <c r="S54" i="1" s="1"/>
  <c r="J54" i="1"/>
  <c r="K42" i="1"/>
  <c r="S42" i="1" s="1"/>
  <c r="J42" i="1"/>
  <c r="J6" i="1"/>
  <c r="J18" i="1"/>
  <c r="J24" i="1"/>
  <c r="J30" i="1"/>
  <c r="J38" i="1"/>
  <c r="J62" i="1"/>
  <c r="J86" i="1"/>
  <c r="J110" i="1"/>
  <c r="J134" i="1"/>
  <c r="J158" i="1"/>
  <c r="J182" i="1"/>
  <c r="J206" i="1"/>
  <c r="J230" i="1"/>
  <c r="K281" i="1"/>
  <c r="S281" i="1" s="1"/>
  <c r="K353" i="1"/>
  <c r="S353" i="1" s="1"/>
  <c r="K425" i="1"/>
  <c r="S425" i="1" s="1"/>
  <c r="K497" i="1"/>
  <c r="S497" i="1" s="1"/>
  <c r="K569" i="1"/>
  <c r="S569" i="1" s="1"/>
  <c r="J691" i="1"/>
  <c r="J979" i="1"/>
  <c r="K4109" i="1"/>
  <c r="S4109" i="1" s="1"/>
  <c r="J4109" i="1"/>
  <c r="K4097" i="1"/>
  <c r="S4097" i="1" s="1"/>
  <c r="J4097" i="1"/>
  <c r="K4085" i="1"/>
  <c r="S4085" i="1" s="1"/>
  <c r="J4085" i="1"/>
  <c r="K4073" i="1"/>
  <c r="S4073" i="1" s="1"/>
  <c r="J4073" i="1"/>
  <c r="K4061" i="1"/>
  <c r="S4061" i="1" s="1"/>
  <c r="J4061" i="1"/>
  <c r="K4049" i="1"/>
  <c r="S4049" i="1" s="1"/>
  <c r="J4049" i="1"/>
  <c r="K4037" i="1"/>
  <c r="S4037" i="1" s="1"/>
  <c r="J4037" i="1"/>
  <c r="J4025" i="1"/>
  <c r="K4025" i="1"/>
  <c r="S4025" i="1" s="1"/>
  <c r="J4013" i="1"/>
  <c r="K4013" i="1"/>
  <c r="S4013" i="1" s="1"/>
  <c r="J4001" i="1"/>
  <c r="K4001" i="1"/>
  <c r="S4001" i="1" s="1"/>
  <c r="J3989" i="1"/>
  <c r="K3989" i="1"/>
  <c r="S3989" i="1" s="1"/>
  <c r="J3977" i="1"/>
  <c r="K3977" i="1"/>
  <c r="S3977" i="1" s="1"/>
  <c r="J3965" i="1"/>
  <c r="K3965" i="1"/>
  <c r="S3965" i="1" s="1"/>
  <c r="J3953" i="1"/>
  <c r="K3953" i="1"/>
  <c r="S3953" i="1" s="1"/>
  <c r="J3941" i="1"/>
  <c r="K3941" i="1"/>
  <c r="S3941" i="1" s="1"/>
  <c r="J3929" i="1"/>
  <c r="K3929" i="1"/>
  <c r="S3929" i="1" s="1"/>
  <c r="J3917" i="1"/>
  <c r="K3917" i="1"/>
  <c r="S3917" i="1" s="1"/>
  <c r="J3905" i="1"/>
  <c r="K3905" i="1"/>
  <c r="S3905" i="1" s="1"/>
  <c r="J3893" i="1"/>
  <c r="K3893" i="1"/>
  <c r="S3893" i="1" s="1"/>
  <c r="J3881" i="1"/>
  <c r="K3881" i="1"/>
  <c r="S3881" i="1" s="1"/>
  <c r="J3869" i="1"/>
  <c r="K3869" i="1"/>
  <c r="S3869" i="1" s="1"/>
  <c r="J3857" i="1"/>
  <c r="K3857" i="1"/>
  <c r="S3857" i="1" s="1"/>
  <c r="J3845" i="1"/>
  <c r="K3845" i="1"/>
  <c r="S3845" i="1" s="1"/>
  <c r="K3833" i="1"/>
  <c r="S3833" i="1" s="1"/>
  <c r="J3833" i="1"/>
  <c r="J3821" i="1"/>
  <c r="K3821" i="1"/>
  <c r="S3821" i="1" s="1"/>
  <c r="K3809" i="1"/>
  <c r="S3809" i="1" s="1"/>
  <c r="J3809" i="1"/>
  <c r="K3797" i="1"/>
  <c r="S3797" i="1" s="1"/>
  <c r="J3797" i="1"/>
  <c r="K3785" i="1"/>
  <c r="S3785" i="1" s="1"/>
  <c r="J3785" i="1"/>
  <c r="K3773" i="1"/>
  <c r="S3773" i="1" s="1"/>
  <c r="J3773" i="1"/>
  <c r="K3761" i="1"/>
  <c r="S3761" i="1" s="1"/>
  <c r="J3761" i="1"/>
  <c r="J3749" i="1"/>
  <c r="K3749" i="1"/>
  <c r="S3749" i="1" s="1"/>
  <c r="K3737" i="1"/>
  <c r="S3737" i="1" s="1"/>
  <c r="J3737" i="1"/>
  <c r="K3725" i="1"/>
  <c r="S3725" i="1" s="1"/>
  <c r="J3725" i="1"/>
  <c r="K3713" i="1"/>
  <c r="S3713" i="1" s="1"/>
  <c r="J3713" i="1"/>
  <c r="K3701" i="1"/>
  <c r="S3701" i="1" s="1"/>
  <c r="J3701" i="1"/>
  <c r="K3689" i="1"/>
  <c r="S3689" i="1" s="1"/>
  <c r="J3689" i="1"/>
  <c r="J3677" i="1"/>
  <c r="K3677" i="1"/>
  <c r="S3677" i="1" s="1"/>
  <c r="K3665" i="1"/>
  <c r="S3665" i="1" s="1"/>
  <c r="J3665" i="1"/>
  <c r="K3653" i="1"/>
  <c r="S3653" i="1" s="1"/>
  <c r="J3653" i="1"/>
  <c r="K3641" i="1"/>
  <c r="S3641" i="1" s="1"/>
  <c r="J3641" i="1"/>
  <c r="J3629" i="1"/>
  <c r="K3629" i="1"/>
  <c r="S3629" i="1" s="1"/>
  <c r="K3617" i="1"/>
  <c r="S3617" i="1" s="1"/>
  <c r="J3617" i="1"/>
  <c r="K3605" i="1"/>
  <c r="S3605" i="1" s="1"/>
  <c r="J3605" i="1"/>
  <c r="K3593" i="1"/>
  <c r="S3593" i="1" s="1"/>
  <c r="J3593" i="1"/>
  <c r="K3581" i="1"/>
  <c r="S3581" i="1" s="1"/>
  <c r="J3581" i="1"/>
  <c r="K3569" i="1"/>
  <c r="S3569" i="1" s="1"/>
  <c r="J3569" i="1"/>
  <c r="K3557" i="1"/>
  <c r="S3557" i="1" s="1"/>
  <c r="J3557" i="1"/>
  <c r="K3545" i="1"/>
  <c r="S3545" i="1" s="1"/>
  <c r="J3545" i="1"/>
  <c r="K3533" i="1"/>
  <c r="S3533" i="1" s="1"/>
  <c r="J3533" i="1"/>
  <c r="K3521" i="1"/>
  <c r="S3521" i="1" s="1"/>
  <c r="J3521" i="1"/>
  <c r="K3509" i="1"/>
  <c r="S3509" i="1" s="1"/>
  <c r="J3509" i="1"/>
  <c r="K3497" i="1"/>
  <c r="S3497" i="1" s="1"/>
  <c r="J3497" i="1"/>
  <c r="K3485" i="1"/>
  <c r="S3485" i="1" s="1"/>
  <c r="J3485" i="1"/>
  <c r="K3473" i="1"/>
  <c r="S3473" i="1" s="1"/>
  <c r="J3473" i="1"/>
  <c r="K3461" i="1"/>
  <c r="S3461" i="1" s="1"/>
  <c r="J3461" i="1"/>
  <c r="K3449" i="1"/>
  <c r="S3449" i="1" s="1"/>
  <c r="J3449" i="1"/>
  <c r="K3437" i="1"/>
  <c r="S3437" i="1" s="1"/>
  <c r="J3437" i="1"/>
  <c r="K3425" i="1"/>
  <c r="S3425" i="1" s="1"/>
  <c r="J3425" i="1"/>
  <c r="K3413" i="1"/>
  <c r="S3413" i="1" s="1"/>
  <c r="J3413" i="1"/>
  <c r="K3401" i="1"/>
  <c r="S3401" i="1" s="1"/>
  <c r="J3401" i="1"/>
  <c r="K3389" i="1"/>
  <c r="S3389" i="1" s="1"/>
  <c r="J3389" i="1"/>
  <c r="K3377" i="1"/>
  <c r="S3377" i="1" s="1"/>
  <c r="J3377" i="1"/>
  <c r="K3365" i="1"/>
  <c r="S3365" i="1" s="1"/>
  <c r="J3365" i="1"/>
  <c r="K3353" i="1"/>
  <c r="S3353" i="1" s="1"/>
  <c r="J3353" i="1"/>
  <c r="K3341" i="1"/>
  <c r="S3341" i="1" s="1"/>
  <c r="J3341" i="1"/>
  <c r="K3329" i="1"/>
  <c r="S3329" i="1" s="1"/>
  <c r="J3329" i="1"/>
  <c r="K3317" i="1"/>
  <c r="S3317" i="1" s="1"/>
  <c r="J3317" i="1"/>
  <c r="K3305" i="1"/>
  <c r="S3305" i="1" s="1"/>
  <c r="J3305" i="1"/>
  <c r="K3293" i="1"/>
  <c r="S3293" i="1" s="1"/>
  <c r="J3293" i="1"/>
  <c r="K3281" i="1"/>
  <c r="S3281" i="1" s="1"/>
  <c r="J3281" i="1"/>
  <c r="K3269" i="1"/>
  <c r="S3269" i="1" s="1"/>
  <c r="J3269" i="1"/>
  <c r="K3257" i="1"/>
  <c r="S3257" i="1" s="1"/>
  <c r="J3257" i="1"/>
  <c r="K3245" i="1"/>
  <c r="S3245" i="1" s="1"/>
  <c r="J3245" i="1"/>
  <c r="K3233" i="1"/>
  <c r="S3233" i="1" s="1"/>
  <c r="J3233" i="1"/>
  <c r="K3221" i="1"/>
  <c r="S3221" i="1" s="1"/>
  <c r="J3221" i="1"/>
  <c r="K3209" i="1"/>
  <c r="S3209" i="1" s="1"/>
  <c r="J3209" i="1"/>
  <c r="K3197" i="1"/>
  <c r="S3197" i="1" s="1"/>
  <c r="J3197" i="1"/>
  <c r="K3185" i="1"/>
  <c r="S3185" i="1" s="1"/>
  <c r="J3185" i="1"/>
  <c r="K3173" i="1"/>
  <c r="S3173" i="1" s="1"/>
  <c r="J3173" i="1"/>
  <c r="K3161" i="1"/>
  <c r="S3161" i="1" s="1"/>
  <c r="J3161" i="1"/>
  <c r="K3149" i="1"/>
  <c r="S3149" i="1" s="1"/>
  <c r="J3149" i="1"/>
  <c r="K3137" i="1"/>
  <c r="S3137" i="1" s="1"/>
  <c r="J3137" i="1"/>
  <c r="K3125" i="1"/>
  <c r="S3125" i="1" s="1"/>
  <c r="J3125" i="1"/>
  <c r="K3113" i="1"/>
  <c r="S3113" i="1" s="1"/>
  <c r="J3113" i="1"/>
  <c r="K3101" i="1"/>
  <c r="S3101" i="1" s="1"/>
  <c r="J3101" i="1"/>
  <c r="K3089" i="1"/>
  <c r="S3089" i="1" s="1"/>
  <c r="J3089" i="1"/>
  <c r="K3077" i="1"/>
  <c r="S3077" i="1" s="1"/>
  <c r="J3077" i="1"/>
  <c r="K3065" i="1"/>
  <c r="S3065" i="1" s="1"/>
  <c r="J3065" i="1"/>
  <c r="K3053" i="1"/>
  <c r="S3053" i="1" s="1"/>
  <c r="J3053" i="1"/>
  <c r="K3041" i="1"/>
  <c r="S3041" i="1" s="1"/>
  <c r="J3041" i="1"/>
  <c r="K3029" i="1"/>
  <c r="S3029" i="1" s="1"/>
  <c r="J3029" i="1"/>
  <c r="K3017" i="1"/>
  <c r="S3017" i="1" s="1"/>
  <c r="J3017" i="1"/>
  <c r="K3005" i="1"/>
  <c r="S3005" i="1" s="1"/>
  <c r="J3005" i="1"/>
  <c r="K2993" i="1"/>
  <c r="S2993" i="1" s="1"/>
  <c r="J2993" i="1"/>
  <c r="K2981" i="1"/>
  <c r="S2981" i="1" s="1"/>
  <c r="J2981" i="1"/>
  <c r="K2969" i="1"/>
  <c r="S2969" i="1" s="1"/>
  <c r="J2969" i="1"/>
  <c r="K2957" i="1"/>
  <c r="S2957" i="1" s="1"/>
  <c r="J2957" i="1"/>
  <c r="K2945" i="1"/>
  <c r="S2945" i="1" s="1"/>
  <c r="J2945" i="1"/>
  <c r="K2933" i="1"/>
  <c r="S2933" i="1" s="1"/>
  <c r="J2933" i="1"/>
  <c r="K2921" i="1"/>
  <c r="S2921" i="1" s="1"/>
  <c r="J2921" i="1"/>
  <c r="K2909" i="1"/>
  <c r="S2909" i="1" s="1"/>
  <c r="J2909" i="1"/>
  <c r="K2897" i="1"/>
  <c r="S2897" i="1" s="1"/>
  <c r="J2897" i="1"/>
  <c r="K2885" i="1"/>
  <c r="S2885" i="1" s="1"/>
  <c r="J2885" i="1"/>
  <c r="K2873" i="1"/>
  <c r="S2873" i="1" s="1"/>
  <c r="J2873" i="1"/>
  <c r="K2861" i="1"/>
  <c r="S2861" i="1" s="1"/>
  <c r="J2861" i="1"/>
  <c r="K2849" i="1"/>
  <c r="S2849" i="1" s="1"/>
  <c r="J2849" i="1"/>
  <c r="K2837" i="1"/>
  <c r="S2837" i="1" s="1"/>
  <c r="J2837" i="1"/>
  <c r="K2825" i="1"/>
  <c r="S2825" i="1" s="1"/>
  <c r="J2825" i="1"/>
  <c r="K2813" i="1"/>
  <c r="S2813" i="1" s="1"/>
  <c r="J2813" i="1"/>
  <c r="K2801" i="1"/>
  <c r="S2801" i="1" s="1"/>
  <c r="J2801" i="1"/>
  <c r="K2789" i="1"/>
  <c r="S2789" i="1" s="1"/>
  <c r="J2789" i="1"/>
  <c r="K2777" i="1"/>
  <c r="S2777" i="1" s="1"/>
  <c r="J2777" i="1"/>
  <c r="K2765" i="1"/>
  <c r="S2765" i="1" s="1"/>
  <c r="J2765" i="1"/>
  <c r="K2753" i="1"/>
  <c r="S2753" i="1" s="1"/>
  <c r="J2753" i="1"/>
  <c r="K2741" i="1"/>
  <c r="S2741" i="1" s="1"/>
  <c r="J2741" i="1"/>
  <c r="K2729" i="1"/>
  <c r="S2729" i="1" s="1"/>
  <c r="J2729" i="1"/>
  <c r="K2717" i="1"/>
  <c r="S2717" i="1" s="1"/>
  <c r="J2717" i="1"/>
  <c r="K2705" i="1"/>
  <c r="S2705" i="1" s="1"/>
  <c r="J2705" i="1"/>
  <c r="K2693" i="1"/>
  <c r="S2693" i="1" s="1"/>
  <c r="J2693" i="1"/>
  <c r="K2681" i="1"/>
  <c r="S2681" i="1" s="1"/>
  <c r="J2681" i="1"/>
  <c r="K2669" i="1"/>
  <c r="S2669" i="1" s="1"/>
  <c r="J2669" i="1"/>
  <c r="K2657" i="1"/>
  <c r="S2657" i="1" s="1"/>
  <c r="J2657" i="1"/>
  <c r="K2645" i="1"/>
  <c r="S2645" i="1" s="1"/>
  <c r="J2645" i="1"/>
  <c r="K2633" i="1"/>
  <c r="S2633" i="1" s="1"/>
  <c r="J2633" i="1"/>
  <c r="K2621" i="1"/>
  <c r="S2621" i="1" s="1"/>
  <c r="J2621" i="1"/>
  <c r="K2609" i="1"/>
  <c r="S2609" i="1" s="1"/>
  <c r="J2609" i="1"/>
  <c r="K2597" i="1"/>
  <c r="S2597" i="1" s="1"/>
  <c r="J2597" i="1"/>
  <c r="K2585" i="1"/>
  <c r="S2585" i="1" s="1"/>
  <c r="J2585" i="1"/>
  <c r="K2573" i="1"/>
  <c r="S2573" i="1" s="1"/>
  <c r="J2573" i="1"/>
  <c r="K2561" i="1"/>
  <c r="S2561" i="1" s="1"/>
  <c r="J2561" i="1"/>
  <c r="K2549" i="1"/>
  <c r="S2549" i="1" s="1"/>
  <c r="J2549" i="1"/>
  <c r="K2537" i="1"/>
  <c r="S2537" i="1" s="1"/>
  <c r="J2537" i="1"/>
  <c r="K2525" i="1"/>
  <c r="S2525" i="1" s="1"/>
  <c r="J2525" i="1"/>
  <c r="K2513" i="1"/>
  <c r="S2513" i="1" s="1"/>
  <c r="J2513" i="1"/>
  <c r="K2501" i="1"/>
  <c r="S2501" i="1" s="1"/>
  <c r="J2501" i="1"/>
  <c r="K2489" i="1"/>
  <c r="S2489" i="1" s="1"/>
  <c r="J2489" i="1"/>
  <c r="K2477" i="1"/>
  <c r="S2477" i="1" s="1"/>
  <c r="J2477" i="1"/>
  <c r="K2465" i="1"/>
  <c r="S2465" i="1" s="1"/>
  <c r="J2465" i="1"/>
  <c r="K2453" i="1"/>
  <c r="S2453" i="1" s="1"/>
  <c r="J2453" i="1"/>
  <c r="K2441" i="1"/>
  <c r="S2441" i="1" s="1"/>
  <c r="J2441" i="1"/>
  <c r="K2429" i="1"/>
  <c r="S2429" i="1" s="1"/>
  <c r="J2429" i="1"/>
  <c r="K2417" i="1"/>
  <c r="S2417" i="1" s="1"/>
  <c r="J2417" i="1"/>
  <c r="K2405" i="1"/>
  <c r="S2405" i="1" s="1"/>
  <c r="J2405" i="1"/>
  <c r="K2393" i="1"/>
  <c r="S2393" i="1" s="1"/>
  <c r="J2393" i="1"/>
  <c r="K2381" i="1"/>
  <c r="S2381" i="1" s="1"/>
  <c r="J2381" i="1"/>
  <c r="K2369" i="1"/>
  <c r="S2369" i="1" s="1"/>
  <c r="J2369" i="1"/>
  <c r="K2357" i="1"/>
  <c r="S2357" i="1" s="1"/>
  <c r="J2357" i="1"/>
  <c r="K2345" i="1"/>
  <c r="S2345" i="1" s="1"/>
  <c r="J2345" i="1"/>
  <c r="K2333" i="1"/>
  <c r="S2333" i="1" s="1"/>
  <c r="J2333" i="1"/>
  <c r="K2321" i="1"/>
  <c r="S2321" i="1" s="1"/>
  <c r="J2321" i="1"/>
  <c r="K2309" i="1"/>
  <c r="S2309" i="1" s="1"/>
  <c r="J2309" i="1"/>
  <c r="K2297" i="1"/>
  <c r="S2297" i="1" s="1"/>
  <c r="J2297" i="1"/>
  <c r="K2285" i="1"/>
  <c r="S2285" i="1" s="1"/>
  <c r="J2285" i="1"/>
  <c r="K2273" i="1"/>
  <c r="S2273" i="1" s="1"/>
  <c r="J2273" i="1"/>
  <c r="K2261" i="1"/>
  <c r="S2261" i="1" s="1"/>
  <c r="J2261" i="1"/>
  <c r="K2249" i="1"/>
  <c r="S2249" i="1" s="1"/>
  <c r="J2249" i="1"/>
  <c r="K2237" i="1"/>
  <c r="S2237" i="1" s="1"/>
  <c r="J2237" i="1"/>
  <c r="K2225" i="1"/>
  <c r="S2225" i="1" s="1"/>
  <c r="J2225" i="1"/>
  <c r="K2213" i="1"/>
  <c r="S2213" i="1" s="1"/>
  <c r="J2213" i="1"/>
  <c r="K2201" i="1"/>
  <c r="S2201" i="1" s="1"/>
  <c r="J2201" i="1"/>
  <c r="J2189" i="1"/>
  <c r="K2189" i="1"/>
  <c r="S2189" i="1" s="1"/>
  <c r="J2177" i="1"/>
  <c r="K2177" i="1"/>
  <c r="S2177" i="1" s="1"/>
  <c r="J2165" i="1"/>
  <c r="K2165" i="1"/>
  <c r="S2165" i="1" s="1"/>
  <c r="J2153" i="1"/>
  <c r="K2153" i="1"/>
  <c r="S2153" i="1" s="1"/>
  <c r="J2141" i="1"/>
  <c r="K2141" i="1"/>
  <c r="S2141" i="1" s="1"/>
  <c r="J2129" i="1"/>
  <c r="K2129" i="1"/>
  <c r="S2129" i="1" s="1"/>
  <c r="J2117" i="1"/>
  <c r="K2117" i="1"/>
  <c r="S2117" i="1" s="1"/>
  <c r="J2105" i="1"/>
  <c r="K2105" i="1"/>
  <c r="S2105" i="1" s="1"/>
  <c r="J2093" i="1"/>
  <c r="K2093" i="1"/>
  <c r="S2093" i="1" s="1"/>
  <c r="J2081" i="1"/>
  <c r="K2081" i="1"/>
  <c r="S2081" i="1" s="1"/>
  <c r="J2069" i="1"/>
  <c r="K2069" i="1"/>
  <c r="S2069" i="1" s="1"/>
  <c r="J2057" i="1"/>
  <c r="K2057" i="1"/>
  <c r="S2057" i="1" s="1"/>
  <c r="J2045" i="1"/>
  <c r="K2045" i="1"/>
  <c r="S2045" i="1" s="1"/>
  <c r="J2033" i="1"/>
  <c r="K2033" i="1"/>
  <c r="S2033" i="1" s="1"/>
  <c r="J2021" i="1"/>
  <c r="K2021" i="1"/>
  <c r="S2021" i="1" s="1"/>
  <c r="J2009" i="1"/>
  <c r="K2009" i="1"/>
  <c r="S2009" i="1" s="1"/>
  <c r="J1997" i="1"/>
  <c r="K1997" i="1"/>
  <c r="S1997" i="1" s="1"/>
  <c r="J1985" i="1"/>
  <c r="K1985" i="1"/>
  <c r="S1985" i="1" s="1"/>
  <c r="J1973" i="1"/>
  <c r="K1973" i="1"/>
  <c r="S1973" i="1" s="1"/>
  <c r="J1961" i="1"/>
  <c r="K1961" i="1"/>
  <c r="S1961" i="1" s="1"/>
  <c r="J1949" i="1"/>
  <c r="K1949" i="1"/>
  <c r="S1949" i="1" s="1"/>
  <c r="J1937" i="1"/>
  <c r="K1937" i="1"/>
  <c r="S1937" i="1" s="1"/>
  <c r="J1925" i="1"/>
  <c r="K1925" i="1"/>
  <c r="S1925" i="1" s="1"/>
  <c r="J1913" i="1"/>
  <c r="K1913" i="1"/>
  <c r="S1913" i="1" s="1"/>
  <c r="J1901" i="1"/>
  <c r="K1901" i="1"/>
  <c r="S1901" i="1" s="1"/>
  <c r="J1889" i="1"/>
  <c r="K1889" i="1"/>
  <c r="S1889" i="1" s="1"/>
  <c r="J1877" i="1"/>
  <c r="K1877" i="1"/>
  <c r="S1877" i="1" s="1"/>
  <c r="J1865" i="1"/>
  <c r="K1865" i="1"/>
  <c r="S1865" i="1" s="1"/>
  <c r="J1853" i="1"/>
  <c r="K1853" i="1"/>
  <c r="S1853" i="1" s="1"/>
  <c r="J1841" i="1"/>
  <c r="K1841" i="1"/>
  <c r="S1841" i="1" s="1"/>
  <c r="J1829" i="1"/>
  <c r="K1829" i="1"/>
  <c r="S1829" i="1" s="1"/>
  <c r="J1817" i="1"/>
  <c r="K1817" i="1"/>
  <c r="S1817" i="1" s="1"/>
  <c r="K1805" i="1"/>
  <c r="S1805" i="1" s="1"/>
  <c r="J1805" i="1"/>
  <c r="K1793" i="1"/>
  <c r="S1793" i="1" s="1"/>
  <c r="J1793" i="1"/>
  <c r="K1781" i="1"/>
  <c r="S1781" i="1" s="1"/>
  <c r="J1781" i="1"/>
  <c r="K1769" i="1"/>
  <c r="S1769" i="1" s="1"/>
  <c r="J1769" i="1"/>
  <c r="K1757" i="1"/>
  <c r="S1757" i="1" s="1"/>
  <c r="J1757" i="1"/>
  <c r="K1745" i="1"/>
  <c r="S1745" i="1" s="1"/>
  <c r="J1745" i="1"/>
  <c r="K1733" i="1"/>
  <c r="S1733" i="1" s="1"/>
  <c r="J1733" i="1"/>
  <c r="K1721" i="1"/>
  <c r="S1721" i="1" s="1"/>
  <c r="J1721" i="1"/>
  <c r="K1709" i="1"/>
  <c r="S1709" i="1" s="1"/>
  <c r="J1709" i="1"/>
  <c r="K1697" i="1"/>
  <c r="S1697" i="1" s="1"/>
  <c r="J1697" i="1"/>
  <c r="K1685" i="1"/>
  <c r="S1685" i="1" s="1"/>
  <c r="J1685" i="1"/>
  <c r="K1673" i="1"/>
  <c r="S1673" i="1" s="1"/>
  <c r="J1673" i="1"/>
  <c r="K1661" i="1"/>
  <c r="S1661" i="1" s="1"/>
  <c r="J1661" i="1"/>
  <c r="K1637" i="1"/>
  <c r="S1637" i="1" s="1"/>
  <c r="J1637" i="1"/>
  <c r="K1625" i="1"/>
  <c r="S1625" i="1" s="1"/>
  <c r="J1625" i="1"/>
  <c r="K1613" i="1"/>
  <c r="S1613" i="1" s="1"/>
  <c r="J1613" i="1"/>
  <c r="K1601" i="1"/>
  <c r="S1601" i="1" s="1"/>
  <c r="J1601" i="1"/>
  <c r="K1589" i="1"/>
  <c r="S1589" i="1" s="1"/>
  <c r="J1589" i="1"/>
  <c r="K1577" i="1"/>
  <c r="S1577" i="1" s="1"/>
  <c r="J1577" i="1"/>
  <c r="K1565" i="1"/>
  <c r="S1565" i="1" s="1"/>
  <c r="J1565" i="1"/>
  <c r="K1553" i="1"/>
  <c r="S1553" i="1" s="1"/>
  <c r="J1553" i="1"/>
  <c r="K1541" i="1"/>
  <c r="S1541" i="1" s="1"/>
  <c r="J1541" i="1"/>
  <c r="K1529" i="1"/>
  <c r="S1529" i="1" s="1"/>
  <c r="J1529" i="1"/>
  <c r="K1517" i="1"/>
  <c r="S1517" i="1" s="1"/>
  <c r="J1517" i="1"/>
  <c r="K1505" i="1"/>
  <c r="S1505" i="1" s="1"/>
  <c r="J1505" i="1"/>
  <c r="K1493" i="1"/>
  <c r="S1493" i="1" s="1"/>
  <c r="J1493" i="1"/>
  <c r="K1481" i="1"/>
  <c r="S1481" i="1" s="1"/>
  <c r="J1481" i="1"/>
  <c r="K1469" i="1"/>
  <c r="S1469" i="1" s="1"/>
  <c r="J1469" i="1"/>
  <c r="K1457" i="1"/>
  <c r="S1457" i="1" s="1"/>
  <c r="J1457" i="1"/>
  <c r="K1445" i="1"/>
  <c r="S1445" i="1" s="1"/>
  <c r="J1445" i="1"/>
  <c r="K1433" i="1"/>
  <c r="S1433" i="1" s="1"/>
  <c r="J1433" i="1"/>
  <c r="J1421" i="1"/>
  <c r="K1421" i="1"/>
  <c r="S1421" i="1" s="1"/>
  <c r="K1409" i="1"/>
  <c r="S1409" i="1" s="1"/>
  <c r="J1409" i="1"/>
  <c r="K1397" i="1"/>
  <c r="S1397" i="1" s="1"/>
  <c r="J1397" i="1"/>
  <c r="K1385" i="1"/>
  <c r="S1385" i="1" s="1"/>
  <c r="J1385" i="1"/>
  <c r="K1373" i="1"/>
  <c r="S1373" i="1" s="1"/>
  <c r="J1373" i="1"/>
  <c r="K1361" i="1"/>
  <c r="S1361" i="1" s="1"/>
  <c r="J1361" i="1"/>
  <c r="K1349" i="1"/>
  <c r="S1349" i="1" s="1"/>
  <c r="J1349" i="1"/>
  <c r="K1337" i="1"/>
  <c r="S1337" i="1" s="1"/>
  <c r="J1337" i="1"/>
  <c r="K1325" i="1"/>
  <c r="S1325" i="1" s="1"/>
  <c r="J1325" i="1"/>
  <c r="K1313" i="1"/>
  <c r="S1313" i="1" s="1"/>
  <c r="J1313" i="1"/>
  <c r="K1301" i="1"/>
  <c r="S1301" i="1" s="1"/>
  <c r="J1301" i="1"/>
  <c r="K1289" i="1"/>
  <c r="S1289" i="1" s="1"/>
  <c r="J1289" i="1"/>
  <c r="K1277" i="1"/>
  <c r="S1277" i="1" s="1"/>
  <c r="J1277" i="1"/>
  <c r="K1265" i="1"/>
  <c r="S1265" i="1" s="1"/>
  <c r="J1265" i="1"/>
  <c r="K1253" i="1"/>
  <c r="S1253" i="1" s="1"/>
  <c r="J1253" i="1"/>
  <c r="K1241" i="1"/>
  <c r="S1241" i="1" s="1"/>
  <c r="J1241" i="1"/>
  <c r="K1229" i="1"/>
  <c r="S1229" i="1" s="1"/>
  <c r="J1229" i="1"/>
  <c r="K1217" i="1"/>
  <c r="S1217" i="1" s="1"/>
  <c r="J1217" i="1"/>
  <c r="K1205" i="1"/>
  <c r="S1205" i="1" s="1"/>
  <c r="J1205" i="1"/>
  <c r="K1193" i="1"/>
  <c r="S1193" i="1" s="1"/>
  <c r="J1193" i="1"/>
  <c r="K1181" i="1"/>
  <c r="S1181" i="1" s="1"/>
  <c r="J1181" i="1"/>
  <c r="K1169" i="1"/>
  <c r="S1169" i="1" s="1"/>
  <c r="J1169" i="1"/>
  <c r="K1157" i="1"/>
  <c r="S1157" i="1" s="1"/>
  <c r="J1157" i="1"/>
  <c r="K1145" i="1"/>
  <c r="S1145" i="1" s="1"/>
  <c r="J1145" i="1"/>
  <c r="K1133" i="1"/>
  <c r="S1133" i="1" s="1"/>
  <c r="J1133" i="1"/>
  <c r="K1121" i="1"/>
  <c r="S1121" i="1" s="1"/>
  <c r="J1121" i="1"/>
  <c r="K1109" i="1"/>
  <c r="S1109" i="1" s="1"/>
  <c r="J1109" i="1"/>
  <c r="K1097" i="1"/>
  <c r="S1097" i="1" s="1"/>
  <c r="J1097" i="1"/>
  <c r="K1085" i="1"/>
  <c r="S1085" i="1" s="1"/>
  <c r="J1085" i="1"/>
  <c r="K1073" i="1"/>
  <c r="S1073" i="1" s="1"/>
  <c r="J1073" i="1"/>
  <c r="K1061" i="1"/>
  <c r="S1061" i="1" s="1"/>
  <c r="J1061" i="1"/>
  <c r="K1049" i="1"/>
  <c r="S1049" i="1" s="1"/>
  <c r="J1049" i="1"/>
  <c r="K1037" i="1"/>
  <c r="S1037" i="1" s="1"/>
  <c r="J1037" i="1"/>
  <c r="J1025" i="1"/>
  <c r="K1025" i="1"/>
  <c r="S1025" i="1" s="1"/>
  <c r="K1001" i="1"/>
  <c r="S1001" i="1" s="1"/>
  <c r="J1001" i="1"/>
  <c r="K989" i="1"/>
  <c r="S989" i="1" s="1"/>
  <c r="J989" i="1"/>
  <c r="K977" i="1"/>
  <c r="S977" i="1" s="1"/>
  <c r="J977" i="1"/>
  <c r="K965" i="1"/>
  <c r="S965" i="1" s="1"/>
  <c r="J965" i="1"/>
  <c r="K953" i="1"/>
  <c r="S953" i="1" s="1"/>
  <c r="J953" i="1"/>
  <c r="K941" i="1"/>
  <c r="S941" i="1" s="1"/>
  <c r="J941" i="1"/>
  <c r="K929" i="1"/>
  <c r="S929" i="1" s="1"/>
  <c r="J929" i="1"/>
  <c r="K917" i="1"/>
  <c r="S917" i="1" s="1"/>
  <c r="J917" i="1"/>
  <c r="K905" i="1"/>
  <c r="S905" i="1" s="1"/>
  <c r="J905" i="1"/>
  <c r="K893" i="1"/>
  <c r="S893" i="1" s="1"/>
  <c r="J893" i="1"/>
  <c r="K881" i="1"/>
  <c r="S881" i="1" s="1"/>
  <c r="J881" i="1"/>
  <c r="K869" i="1"/>
  <c r="S869" i="1" s="1"/>
  <c r="J869" i="1"/>
  <c r="K857" i="1"/>
  <c r="S857" i="1" s="1"/>
  <c r="J857" i="1"/>
  <c r="K845" i="1"/>
  <c r="S845" i="1" s="1"/>
  <c r="J845" i="1"/>
  <c r="K833" i="1"/>
  <c r="S833" i="1" s="1"/>
  <c r="J833" i="1"/>
  <c r="K821" i="1"/>
  <c r="S821" i="1" s="1"/>
  <c r="J821" i="1"/>
  <c r="K809" i="1"/>
  <c r="S809" i="1" s="1"/>
  <c r="J809" i="1"/>
  <c r="K797" i="1"/>
  <c r="S797" i="1" s="1"/>
  <c r="J797" i="1"/>
  <c r="K785" i="1"/>
  <c r="S785" i="1" s="1"/>
  <c r="J785" i="1"/>
  <c r="K773" i="1"/>
  <c r="S773" i="1" s="1"/>
  <c r="J773" i="1"/>
  <c r="K761" i="1"/>
  <c r="S761" i="1" s="1"/>
  <c r="J761" i="1"/>
  <c r="K749" i="1"/>
  <c r="S749" i="1" s="1"/>
  <c r="J749" i="1"/>
  <c r="K737" i="1"/>
  <c r="S737" i="1" s="1"/>
  <c r="J737" i="1"/>
  <c r="K725" i="1"/>
  <c r="S725" i="1" s="1"/>
  <c r="J725" i="1"/>
  <c r="K713" i="1"/>
  <c r="S713" i="1" s="1"/>
  <c r="J713" i="1"/>
  <c r="K701" i="1"/>
  <c r="S701" i="1" s="1"/>
  <c r="J701" i="1"/>
  <c r="K689" i="1"/>
  <c r="S689" i="1" s="1"/>
  <c r="J689" i="1"/>
  <c r="K677" i="1"/>
  <c r="S677" i="1" s="1"/>
  <c r="J677" i="1"/>
  <c r="K665" i="1"/>
  <c r="S665" i="1" s="1"/>
  <c r="J665" i="1"/>
  <c r="K653" i="1"/>
  <c r="S653" i="1" s="1"/>
  <c r="J653" i="1"/>
  <c r="K641" i="1"/>
  <c r="S641" i="1" s="1"/>
  <c r="J641" i="1"/>
  <c r="K629" i="1"/>
  <c r="S629" i="1" s="1"/>
  <c r="J629" i="1"/>
  <c r="K40" i="1"/>
  <c r="S40" i="1" s="1"/>
  <c r="K64" i="1"/>
  <c r="S64" i="1" s="1"/>
  <c r="K88" i="1"/>
  <c r="S88" i="1" s="1"/>
  <c r="K112" i="1"/>
  <c r="S112" i="1" s="1"/>
  <c r="K136" i="1"/>
  <c r="S136" i="1" s="1"/>
  <c r="K160" i="1"/>
  <c r="S160" i="1" s="1"/>
  <c r="K184" i="1"/>
  <c r="S184" i="1" s="1"/>
  <c r="K208" i="1"/>
  <c r="S208" i="1" s="1"/>
  <c r="K232" i="1"/>
  <c r="S232" i="1" s="1"/>
  <c r="K287" i="1"/>
  <c r="S287" i="1" s="1"/>
  <c r="K359" i="1"/>
  <c r="S359" i="1" s="1"/>
  <c r="K431" i="1"/>
  <c r="S431" i="1" s="1"/>
  <c r="K503" i="1"/>
  <c r="S503" i="1" s="1"/>
  <c r="K575" i="1"/>
  <c r="S575" i="1" s="1"/>
  <c r="J715" i="1"/>
  <c r="K1013" i="1"/>
  <c r="S1013" i="1" s="1"/>
  <c r="K4108" i="1"/>
  <c r="S4108" i="1" s="1"/>
  <c r="J4108" i="1"/>
  <c r="K4096" i="1"/>
  <c r="S4096" i="1" s="1"/>
  <c r="J4096" i="1"/>
  <c r="K4084" i="1"/>
  <c r="S4084" i="1" s="1"/>
  <c r="J4084" i="1"/>
  <c r="K4072" i="1"/>
  <c r="S4072" i="1" s="1"/>
  <c r="J4072" i="1"/>
  <c r="K4060" i="1"/>
  <c r="S4060" i="1" s="1"/>
  <c r="J4060" i="1"/>
  <c r="K4048" i="1"/>
  <c r="S4048" i="1" s="1"/>
  <c r="J4048" i="1"/>
  <c r="K4036" i="1"/>
  <c r="S4036" i="1" s="1"/>
  <c r="J4036" i="1"/>
  <c r="K4024" i="1"/>
  <c r="S4024" i="1" s="1"/>
  <c r="J4024" i="1"/>
  <c r="K4012" i="1"/>
  <c r="S4012" i="1" s="1"/>
  <c r="J4012" i="1"/>
  <c r="K4000" i="1"/>
  <c r="S4000" i="1" s="1"/>
  <c r="J4000" i="1"/>
  <c r="K3988" i="1"/>
  <c r="S3988" i="1" s="1"/>
  <c r="J3988" i="1"/>
  <c r="K3976" i="1"/>
  <c r="S3976" i="1" s="1"/>
  <c r="J3976" i="1"/>
  <c r="K3964" i="1"/>
  <c r="S3964" i="1" s="1"/>
  <c r="J3964" i="1"/>
  <c r="K3952" i="1"/>
  <c r="S3952" i="1" s="1"/>
  <c r="J3952" i="1"/>
  <c r="K3940" i="1"/>
  <c r="S3940" i="1" s="1"/>
  <c r="J3940" i="1"/>
  <c r="K3928" i="1"/>
  <c r="S3928" i="1" s="1"/>
  <c r="J3928" i="1"/>
  <c r="K3916" i="1"/>
  <c r="S3916" i="1" s="1"/>
  <c r="J3916" i="1"/>
  <c r="K3904" i="1"/>
  <c r="S3904" i="1" s="1"/>
  <c r="J3904" i="1"/>
  <c r="K3892" i="1"/>
  <c r="S3892" i="1" s="1"/>
  <c r="J3892" i="1"/>
  <c r="K3880" i="1"/>
  <c r="S3880" i="1" s="1"/>
  <c r="J3880" i="1"/>
  <c r="K3868" i="1"/>
  <c r="S3868" i="1" s="1"/>
  <c r="J3868" i="1"/>
  <c r="K3856" i="1"/>
  <c r="S3856" i="1" s="1"/>
  <c r="J3856" i="1"/>
  <c r="K3844" i="1"/>
  <c r="S3844" i="1" s="1"/>
  <c r="J3844" i="1"/>
  <c r="K3832" i="1"/>
  <c r="S3832" i="1" s="1"/>
  <c r="J3832" i="1"/>
  <c r="J3820" i="1"/>
  <c r="K3820" i="1"/>
  <c r="S3820" i="1" s="1"/>
  <c r="J3808" i="1"/>
  <c r="K3808" i="1"/>
  <c r="S3808" i="1" s="1"/>
  <c r="J3796" i="1"/>
  <c r="K3796" i="1"/>
  <c r="S3796" i="1" s="1"/>
  <c r="J3784" i="1"/>
  <c r="K3784" i="1"/>
  <c r="S3784" i="1" s="1"/>
  <c r="J3772" i="1"/>
  <c r="K3772" i="1"/>
  <c r="S3772" i="1" s="1"/>
  <c r="J3760" i="1"/>
  <c r="K3760" i="1"/>
  <c r="S3760" i="1" s="1"/>
  <c r="J3748" i="1"/>
  <c r="K3748" i="1"/>
  <c r="S3748" i="1" s="1"/>
  <c r="J3736" i="1"/>
  <c r="K3736" i="1"/>
  <c r="S3736" i="1" s="1"/>
  <c r="J3724" i="1"/>
  <c r="K3724" i="1"/>
  <c r="S3724" i="1" s="1"/>
  <c r="J3712" i="1"/>
  <c r="K3712" i="1"/>
  <c r="S3712" i="1" s="1"/>
  <c r="J3700" i="1"/>
  <c r="K3700" i="1"/>
  <c r="S3700" i="1" s="1"/>
  <c r="J3688" i="1"/>
  <c r="K3688" i="1"/>
  <c r="S3688" i="1" s="1"/>
  <c r="J3676" i="1"/>
  <c r="K3676" i="1"/>
  <c r="S3676" i="1" s="1"/>
  <c r="J3664" i="1"/>
  <c r="K3664" i="1"/>
  <c r="S3664" i="1" s="1"/>
  <c r="J3652" i="1"/>
  <c r="K3652" i="1"/>
  <c r="S3652" i="1" s="1"/>
  <c r="J3640" i="1"/>
  <c r="K3640" i="1"/>
  <c r="S3640" i="1" s="1"/>
  <c r="J3628" i="1"/>
  <c r="K3628" i="1"/>
  <c r="S3628" i="1" s="1"/>
  <c r="J3616" i="1"/>
  <c r="K3616" i="1"/>
  <c r="S3616" i="1" s="1"/>
  <c r="K3604" i="1"/>
  <c r="S3604" i="1" s="1"/>
  <c r="J3604" i="1"/>
  <c r="K3592" i="1"/>
  <c r="S3592" i="1" s="1"/>
  <c r="J3592" i="1"/>
  <c r="K3580" i="1"/>
  <c r="S3580" i="1" s="1"/>
  <c r="J3580" i="1"/>
  <c r="K3568" i="1"/>
  <c r="S3568" i="1" s="1"/>
  <c r="J3568" i="1"/>
  <c r="K3556" i="1"/>
  <c r="S3556" i="1" s="1"/>
  <c r="J3556" i="1"/>
  <c r="K3544" i="1"/>
  <c r="S3544" i="1" s="1"/>
  <c r="J3544" i="1"/>
  <c r="K3532" i="1"/>
  <c r="S3532" i="1" s="1"/>
  <c r="J3532" i="1"/>
  <c r="K3520" i="1"/>
  <c r="S3520" i="1" s="1"/>
  <c r="J3520" i="1"/>
  <c r="K3508" i="1"/>
  <c r="S3508" i="1" s="1"/>
  <c r="J3508" i="1"/>
  <c r="K3496" i="1"/>
  <c r="S3496" i="1" s="1"/>
  <c r="J3496" i="1"/>
  <c r="K3484" i="1"/>
  <c r="S3484" i="1" s="1"/>
  <c r="J3484" i="1"/>
  <c r="K3472" i="1"/>
  <c r="S3472" i="1" s="1"/>
  <c r="J3472" i="1"/>
  <c r="K3460" i="1"/>
  <c r="S3460" i="1" s="1"/>
  <c r="J3460" i="1"/>
  <c r="K3448" i="1"/>
  <c r="S3448" i="1" s="1"/>
  <c r="J3448" i="1"/>
  <c r="K3436" i="1"/>
  <c r="S3436" i="1" s="1"/>
  <c r="J3436" i="1"/>
  <c r="K3424" i="1"/>
  <c r="S3424" i="1" s="1"/>
  <c r="J3424" i="1"/>
  <c r="K3412" i="1"/>
  <c r="S3412" i="1" s="1"/>
  <c r="J3412" i="1"/>
  <c r="K3400" i="1"/>
  <c r="S3400" i="1" s="1"/>
  <c r="J3400" i="1"/>
  <c r="K3388" i="1"/>
  <c r="S3388" i="1" s="1"/>
  <c r="J3388" i="1"/>
  <c r="K3376" i="1"/>
  <c r="S3376" i="1" s="1"/>
  <c r="J3376" i="1"/>
  <c r="K3364" i="1"/>
  <c r="S3364" i="1" s="1"/>
  <c r="J3364" i="1"/>
  <c r="K3352" i="1"/>
  <c r="S3352" i="1" s="1"/>
  <c r="J3352" i="1"/>
  <c r="K3340" i="1"/>
  <c r="S3340" i="1" s="1"/>
  <c r="J3340" i="1"/>
  <c r="K3328" i="1"/>
  <c r="S3328" i="1" s="1"/>
  <c r="J3328" i="1"/>
  <c r="K3316" i="1"/>
  <c r="S3316" i="1" s="1"/>
  <c r="J3316" i="1"/>
  <c r="K3304" i="1"/>
  <c r="S3304" i="1" s="1"/>
  <c r="J3304" i="1"/>
  <c r="K3292" i="1"/>
  <c r="S3292" i="1" s="1"/>
  <c r="J3292" i="1"/>
  <c r="K3280" i="1"/>
  <c r="S3280" i="1" s="1"/>
  <c r="J3280" i="1"/>
  <c r="K3268" i="1"/>
  <c r="S3268" i="1" s="1"/>
  <c r="J3268" i="1"/>
  <c r="K3256" i="1"/>
  <c r="S3256" i="1" s="1"/>
  <c r="J3256" i="1"/>
  <c r="K3244" i="1"/>
  <c r="S3244" i="1" s="1"/>
  <c r="J3244" i="1"/>
  <c r="K3232" i="1"/>
  <c r="S3232" i="1" s="1"/>
  <c r="J3232" i="1"/>
  <c r="K3220" i="1"/>
  <c r="S3220" i="1" s="1"/>
  <c r="J3220" i="1"/>
  <c r="K3208" i="1"/>
  <c r="S3208" i="1" s="1"/>
  <c r="J3208" i="1"/>
  <c r="K3196" i="1"/>
  <c r="S3196" i="1" s="1"/>
  <c r="J3196" i="1"/>
  <c r="K3184" i="1"/>
  <c r="S3184" i="1" s="1"/>
  <c r="J3184" i="1"/>
  <c r="K3172" i="1"/>
  <c r="S3172" i="1" s="1"/>
  <c r="J3172" i="1"/>
  <c r="K3160" i="1"/>
  <c r="S3160" i="1" s="1"/>
  <c r="J3160" i="1"/>
  <c r="K3148" i="1"/>
  <c r="S3148" i="1" s="1"/>
  <c r="J3148" i="1"/>
  <c r="K3136" i="1"/>
  <c r="S3136" i="1" s="1"/>
  <c r="J3136" i="1"/>
  <c r="K3124" i="1"/>
  <c r="S3124" i="1" s="1"/>
  <c r="J3124" i="1"/>
  <c r="K3112" i="1"/>
  <c r="S3112" i="1" s="1"/>
  <c r="J3112" i="1"/>
  <c r="K3100" i="1"/>
  <c r="S3100" i="1" s="1"/>
  <c r="J3100" i="1"/>
  <c r="K3088" i="1"/>
  <c r="S3088" i="1" s="1"/>
  <c r="J3088" i="1"/>
  <c r="K3076" i="1"/>
  <c r="S3076" i="1" s="1"/>
  <c r="J3076" i="1"/>
  <c r="K3064" i="1"/>
  <c r="S3064" i="1" s="1"/>
  <c r="J3064" i="1"/>
  <c r="K3052" i="1"/>
  <c r="S3052" i="1" s="1"/>
  <c r="J3052" i="1"/>
  <c r="K3040" i="1"/>
  <c r="S3040" i="1" s="1"/>
  <c r="J3040" i="1"/>
  <c r="K3028" i="1"/>
  <c r="S3028" i="1" s="1"/>
  <c r="J3028" i="1"/>
  <c r="K3016" i="1"/>
  <c r="S3016" i="1" s="1"/>
  <c r="J3016" i="1"/>
  <c r="K3004" i="1"/>
  <c r="S3004" i="1" s="1"/>
  <c r="J3004" i="1"/>
  <c r="K2992" i="1"/>
  <c r="S2992" i="1" s="1"/>
  <c r="J2992" i="1"/>
  <c r="K2980" i="1"/>
  <c r="S2980" i="1" s="1"/>
  <c r="J2980" i="1"/>
  <c r="K2968" i="1"/>
  <c r="S2968" i="1" s="1"/>
  <c r="J2968" i="1"/>
  <c r="K2956" i="1"/>
  <c r="S2956" i="1" s="1"/>
  <c r="J2956" i="1"/>
  <c r="K2944" i="1"/>
  <c r="S2944" i="1" s="1"/>
  <c r="J2944" i="1"/>
  <c r="K2932" i="1"/>
  <c r="S2932" i="1" s="1"/>
  <c r="J2932" i="1"/>
  <c r="K2920" i="1"/>
  <c r="S2920" i="1" s="1"/>
  <c r="J2920" i="1"/>
  <c r="K2908" i="1"/>
  <c r="S2908" i="1" s="1"/>
  <c r="J2908" i="1"/>
  <c r="K2896" i="1"/>
  <c r="S2896" i="1" s="1"/>
  <c r="J2896" i="1"/>
  <c r="K2884" i="1"/>
  <c r="S2884" i="1" s="1"/>
  <c r="J2884" i="1"/>
  <c r="K2872" i="1"/>
  <c r="S2872" i="1" s="1"/>
  <c r="J2872" i="1"/>
  <c r="K2860" i="1"/>
  <c r="S2860" i="1" s="1"/>
  <c r="J2860" i="1"/>
  <c r="K2848" i="1"/>
  <c r="S2848" i="1" s="1"/>
  <c r="J2848" i="1"/>
  <c r="K2836" i="1"/>
  <c r="S2836" i="1" s="1"/>
  <c r="J2836" i="1"/>
  <c r="K2824" i="1"/>
  <c r="S2824" i="1" s="1"/>
  <c r="J2824" i="1"/>
  <c r="K2812" i="1"/>
  <c r="S2812" i="1" s="1"/>
  <c r="J2812" i="1"/>
  <c r="K2800" i="1"/>
  <c r="S2800" i="1" s="1"/>
  <c r="J2800" i="1"/>
  <c r="K2788" i="1"/>
  <c r="S2788" i="1" s="1"/>
  <c r="J2788" i="1"/>
  <c r="K2776" i="1"/>
  <c r="S2776" i="1" s="1"/>
  <c r="J2776" i="1"/>
  <c r="K2764" i="1"/>
  <c r="S2764" i="1" s="1"/>
  <c r="J2764" i="1"/>
  <c r="K2752" i="1"/>
  <c r="S2752" i="1" s="1"/>
  <c r="J2752" i="1"/>
  <c r="K2740" i="1"/>
  <c r="S2740" i="1" s="1"/>
  <c r="J2740" i="1"/>
  <c r="K2728" i="1"/>
  <c r="S2728" i="1" s="1"/>
  <c r="J2728" i="1"/>
  <c r="K2716" i="1"/>
  <c r="S2716" i="1" s="1"/>
  <c r="J2716" i="1"/>
  <c r="K2704" i="1"/>
  <c r="S2704" i="1" s="1"/>
  <c r="J2704" i="1"/>
  <c r="K2692" i="1"/>
  <c r="S2692" i="1" s="1"/>
  <c r="J2692" i="1"/>
  <c r="K2680" i="1"/>
  <c r="S2680" i="1" s="1"/>
  <c r="J2680" i="1"/>
  <c r="K2668" i="1"/>
  <c r="S2668" i="1" s="1"/>
  <c r="J2668" i="1"/>
  <c r="K2656" i="1"/>
  <c r="S2656" i="1" s="1"/>
  <c r="J2656" i="1"/>
  <c r="K2644" i="1"/>
  <c r="S2644" i="1" s="1"/>
  <c r="J2644" i="1"/>
  <c r="K2632" i="1"/>
  <c r="S2632" i="1" s="1"/>
  <c r="J2632" i="1"/>
  <c r="K2620" i="1"/>
  <c r="S2620" i="1" s="1"/>
  <c r="J2620" i="1"/>
  <c r="K2608" i="1"/>
  <c r="S2608" i="1" s="1"/>
  <c r="J2608" i="1"/>
  <c r="K2596" i="1"/>
  <c r="S2596" i="1" s="1"/>
  <c r="J2596" i="1"/>
  <c r="K2584" i="1"/>
  <c r="S2584" i="1" s="1"/>
  <c r="J2584" i="1"/>
  <c r="K2572" i="1"/>
  <c r="S2572" i="1" s="1"/>
  <c r="J2572" i="1"/>
  <c r="K2560" i="1"/>
  <c r="S2560" i="1" s="1"/>
  <c r="J2560" i="1"/>
  <c r="K2548" i="1"/>
  <c r="S2548" i="1" s="1"/>
  <c r="J2548" i="1"/>
  <c r="K2536" i="1"/>
  <c r="S2536" i="1" s="1"/>
  <c r="J2536" i="1"/>
  <c r="K2524" i="1"/>
  <c r="S2524" i="1" s="1"/>
  <c r="J2524" i="1"/>
  <c r="K2512" i="1"/>
  <c r="S2512" i="1" s="1"/>
  <c r="J2512" i="1"/>
  <c r="K2500" i="1"/>
  <c r="S2500" i="1" s="1"/>
  <c r="J2500" i="1"/>
  <c r="K2488" i="1"/>
  <c r="S2488" i="1" s="1"/>
  <c r="J2488" i="1"/>
  <c r="K2476" i="1"/>
  <c r="S2476" i="1" s="1"/>
  <c r="J2476" i="1"/>
  <c r="K2464" i="1"/>
  <c r="S2464" i="1" s="1"/>
  <c r="J2464" i="1"/>
  <c r="K2452" i="1"/>
  <c r="S2452" i="1" s="1"/>
  <c r="J2452" i="1"/>
  <c r="K2440" i="1"/>
  <c r="S2440" i="1" s="1"/>
  <c r="J2440" i="1"/>
  <c r="K2428" i="1"/>
  <c r="S2428" i="1" s="1"/>
  <c r="J2428" i="1"/>
  <c r="K2416" i="1"/>
  <c r="S2416" i="1" s="1"/>
  <c r="J2416" i="1"/>
  <c r="K2404" i="1"/>
  <c r="S2404" i="1" s="1"/>
  <c r="J2404" i="1"/>
  <c r="K2392" i="1"/>
  <c r="S2392" i="1" s="1"/>
  <c r="J2392" i="1"/>
  <c r="K2380" i="1"/>
  <c r="S2380" i="1" s="1"/>
  <c r="J2380" i="1"/>
  <c r="K2368" i="1"/>
  <c r="S2368" i="1" s="1"/>
  <c r="J2368" i="1"/>
  <c r="K2356" i="1"/>
  <c r="S2356" i="1" s="1"/>
  <c r="J2356" i="1"/>
  <c r="K2344" i="1"/>
  <c r="S2344" i="1" s="1"/>
  <c r="J2344" i="1"/>
  <c r="K2332" i="1"/>
  <c r="S2332" i="1" s="1"/>
  <c r="J2332" i="1"/>
  <c r="K2320" i="1"/>
  <c r="S2320" i="1" s="1"/>
  <c r="J2320" i="1"/>
  <c r="K2308" i="1"/>
  <c r="S2308" i="1" s="1"/>
  <c r="J2308" i="1"/>
  <c r="K2296" i="1"/>
  <c r="S2296" i="1" s="1"/>
  <c r="J2296" i="1"/>
  <c r="K2284" i="1"/>
  <c r="S2284" i="1" s="1"/>
  <c r="J2284" i="1"/>
  <c r="K2272" i="1"/>
  <c r="S2272" i="1" s="1"/>
  <c r="J2272" i="1"/>
  <c r="K2260" i="1"/>
  <c r="S2260" i="1" s="1"/>
  <c r="J2260" i="1"/>
  <c r="K2248" i="1"/>
  <c r="S2248" i="1" s="1"/>
  <c r="J2248" i="1"/>
  <c r="K2236" i="1"/>
  <c r="S2236" i="1" s="1"/>
  <c r="J2236" i="1"/>
  <c r="K2224" i="1"/>
  <c r="S2224" i="1" s="1"/>
  <c r="J2224" i="1"/>
  <c r="K2212" i="1"/>
  <c r="S2212" i="1" s="1"/>
  <c r="J2212" i="1"/>
  <c r="K2200" i="1"/>
  <c r="S2200" i="1" s="1"/>
  <c r="J2200" i="1"/>
  <c r="K2188" i="1"/>
  <c r="S2188" i="1" s="1"/>
  <c r="J2188" i="1"/>
  <c r="K2176" i="1"/>
  <c r="S2176" i="1" s="1"/>
  <c r="J2176" i="1"/>
  <c r="K2164" i="1"/>
  <c r="S2164" i="1" s="1"/>
  <c r="J2164" i="1"/>
  <c r="K2152" i="1"/>
  <c r="S2152" i="1" s="1"/>
  <c r="J2152" i="1"/>
  <c r="K2140" i="1"/>
  <c r="S2140" i="1" s="1"/>
  <c r="J2140" i="1"/>
  <c r="K2128" i="1"/>
  <c r="S2128" i="1" s="1"/>
  <c r="J2128" i="1"/>
  <c r="K2116" i="1"/>
  <c r="S2116" i="1" s="1"/>
  <c r="J2116" i="1"/>
  <c r="K2104" i="1"/>
  <c r="S2104" i="1" s="1"/>
  <c r="J2104" i="1"/>
  <c r="K2092" i="1"/>
  <c r="S2092" i="1" s="1"/>
  <c r="J2092" i="1"/>
  <c r="K2080" i="1"/>
  <c r="S2080" i="1" s="1"/>
  <c r="J2080" i="1"/>
  <c r="K2068" i="1"/>
  <c r="S2068" i="1" s="1"/>
  <c r="J2068" i="1"/>
  <c r="K2056" i="1"/>
  <c r="S2056" i="1" s="1"/>
  <c r="J2056" i="1"/>
  <c r="K2044" i="1"/>
  <c r="S2044" i="1" s="1"/>
  <c r="J2044" i="1"/>
  <c r="K2032" i="1"/>
  <c r="S2032" i="1" s="1"/>
  <c r="J2032" i="1"/>
  <c r="K2020" i="1"/>
  <c r="S2020" i="1" s="1"/>
  <c r="J2020" i="1"/>
  <c r="K2008" i="1"/>
  <c r="S2008" i="1" s="1"/>
  <c r="J2008" i="1"/>
  <c r="K1996" i="1"/>
  <c r="S1996" i="1" s="1"/>
  <c r="J1996" i="1"/>
  <c r="K1984" i="1"/>
  <c r="S1984" i="1" s="1"/>
  <c r="J1984" i="1"/>
  <c r="K1972" i="1"/>
  <c r="S1972" i="1" s="1"/>
  <c r="J1972" i="1"/>
  <c r="K1960" i="1"/>
  <c r="S1960" i="1" s="1"/>
  <c r="J1960" i="1"/>
  <c r="K1948" i="1"/>
  <c r="S1948" i="1" s="1"/>
  <c r="J1948" i="1"/>
  <c r="K1936" i="1"/>
  <c r="S1936" i="1" s="1"/>
  <c r="J1936" i="1"/>
  <c r="K1924" i="1"/>
  <c r="S1924" i="1" s="1"/>
  <c r="J1924" i="1"/>
  <c r="K1912" i="1"/>
  <c r="S1912" i="1" s="1"/>
  <c r="J1912" i="1"/>
  <c r="K1900" i="1"/>
  <c r="S1900" i="1" s="1"/>
  <c r="J1900" i="1"/>
  <c r="K1888" i="1"/>
  <c r="S1888" i="1" s="1"/>
  <c r="J1888" i="1"/>
  <c r="K1876" i="1"/>
  <c r="S1876" i="1" s="1"/>
  <c r="J1876" i="1"/>
  <c r="K1864" i="1"/>
  <c r="S1864" i="1" s="1"/>
  <c r="J1864" i="1"/>
  <c r="K1852" i="1"/>
  <c r="S1852" i="1" s="1"/>
  <c r="J1852" i="1"/>
  <c r="K1840" i="1"/>
  <c r="S1840" i="1" s="1"/>
  <c r="J1840" i="1"/>
  <c r="K1828" i="1"/>
  <c r="S1828" i="1" s="1"/>
  <c r="J1828" i="1"/>
  <c r="K1816" i="1"/>
  <c r="S1816" i="1" s="1"/>
  <c r="J1816" i="1"/>
  <c r="J1804" i="1"/>
  <c r="K1804" i="1"/>
  <c r="S1804" i="1" s="1"/>
  <c r="J1792" i="1"/>
  <c r="K1792" i="1"/>
  <c r="S1792" i="1" s="1"/>
  <c r="J1780" i="1"/>
  <c r="K1780" i="1"/>
  <c r="S1780" i="1" s="1"/>
  <c r="J1768" i="1"/>
  <c r="K1768" i="1"/>
  <c r="S1768" i="1" s="1"/>
  <c r="J1756" i="1"/>
  <c r="K1756" i="1"/>
  <c r="S1756" i="1" s="1"/>
  <c r="J1744" i="1"/>
  <c r="K1744" i="1"/>
  <c r="S1744" i="1" s="1"/>
  <c r="J1732" i="1"/>
  <c r="K1732" i="1"/>
  <c r="S1732" i="1" s="1"/>
  <c r="J1720" i="1"/>
  <c r="K1720" i="1"/>
  <c r="S1720" i="1" s="1"/>
  <c r="J1708" i="1"/>
  <c r="K1708" i="1"/>
  <c r="S1708" i="1" s="1"/>
  <c r="J1696" i="1"/>
  <c r="K1696" i="1"/>
  <c r="S1696" i="1" s="1"/>
  <c r="J1684" i="1"/>
  <c r="K1684" i="1"/>
  <c r="S1684" i="1" s="1"/>
  <c r="J1672" i="1"/>
  <c r="K1672" i="1"/>
  <c r="S1672" i="1" s="1"/>
  <c r="J1660" i="1"/>
  <c r="K1660" i="1"/>
  <c r="S1660" i="1" s="1"/>
  <c r="J1648" i="1"/>
  <c r="K1648" i="1"/>
  <c r="S1648" i="1" s="1"/>
  <c r="J1636" i="1"/>
  <c r="K1636" i="1"/>
  <c r="S1636" i="1" s="1"/>
  <c r="J1624" i="1"/>
  <c r="K1624" i="1"/>
  <c r="S1624" i="1" s="1"/>
  <c r="J1612" i="1"/>
  <c r="K1612" i="1"/>
  <c r="S1612" i="1" s="1"/>
  <c r="J1600" i="1"/>
  <c r="K1600" i="1"/>
  <c r="S1600" i="1" s="1"/>
  <c r="J1588" i="1"/>
  <c r="K1588" i="1"/>
  <c r="S1588" i="1" s="1"/>
  <c r="J1576" i="1"/>
  <c r="K1576" i="1"/>
  <c r="S1576" i="1" s="1"/>
  <c r="J1564" i="1"/>
  <c r="K1564" i="1"/>
  <c r="S1564" i="1" s="1"/>
  <c r="J1552" i="1"/>
  <c r="K1552" i="1"/>
  <c r="S1552" i="1" s="1"/>
  <c r="J1540" i="1"/>
  <c r="K1540" i="1"/>
  <c r="S1540" i="1" s="1"/>
  <c r="J1528" i="1"/>
  <c r="K1528" i="1"/>
  <c r="S1528" i="1" s="1"/>
  <c r="J1516" i="1"/>
  <c r="K1516" i="1"/>
  <c r="S1516" i="1" s="1"/>
  <c r="J1504" i="1"/>
  <c r="K1504" i="1"/>
  <c r="S1504" i="1" s="1"/>
  <c r="J1492" i="1"/>
  <c r="K1492" i="1"/>
  <c r="S1492" i="1" s="1"/>
  <c r="J1480" i="1"/>
  <c r="K1480" i="1"/>
  <c r="S1480" i="1" s="1"/>
  <c r="J1468" i="1"/>
  <c r="K1468" i="1"/>
  <c r="S1468" i="1" s="1"/>
  <c r="J1456" i="1"/>
  <c r="K1456" i="1"/>
  <c r="S1456" i="1" s="1"/>
  <c r="J1444" i="1"/>
  <c r="K1444" i="1"/>
  <c r="S1444" i="1" s="1"/>
  <c r="J1432" i="1"/>
  <c r="K1432" i="1"/>
  <c r="S1432" i="1" s="1"/>
  <c r="J1420" i="1"/>
  <c r="K1420" i="1"/>
  <c r="S1420" i="1" s="1"/>
  <c r="J1408" i="1"/>
  <c r="K1408" i="1"/>
  <c r="S1408" i="1" s="1"/>
  <c r="K1396" i="1"/>
  <c r="S1396" i="1" s="1"/>
  <c r="J1396" i="1"/>
  <c r="K1384" i="1"/>
  <c r="S1384" i="1" s="1"/>
  <c r="J1384" i="1"/>
  <c r="K1372" i="1"/>
  <c r="S1372" i="1" s="1"/>
  <c r="J1372" i="1"/>
  <c r="K1360" i="1"/>
  <c r="S1360" i="1" s="1"/>
  <c r="J1360" i="1"/>
  <c r="K1348" i="1"/>
  <c r="S1348" i="1" s="1"/>
  <c r="J1348" i="1"/>
  <c r="K1336" i="1"/>
  <c r="S1336" i="1" s="1"/>
  <c r="J1336" i="1"/>
  <c r="K1324" i="1"/>
  <c r="S1324" i="1" s="1"/>
  <c r="J1324" i="1"/>
  <c r="K1312" i="1"/>
  <c r="S1312" i="1" s="1"/>
  <c r="J1312" i="1"/>
  <c r="K1300" i="1"/>
  <c r="S1300" i="1" s="1"/>
  <c r="J1300" i="1"/>
  <c r="K1288" i="1"/>
  <c r="S1288" i="1" s="1"/>
  <c r="J1288" i="1"/>
  <c r="K1276" i="1"/>
  <c r="S1276" i="1" s="1"/>
  <c r="J1276" i="1"/>
  <c r="K1264" i="1"/>
  <c r="S1264" i="1" s="1"/>
  <c r="J1264" i="1"/>
  <c r="K1252" i="1"/>
  <c r="S1252" i="1" s="1"/>
  <c r="J1252" i="1"/>
  <c r="K1240" i="1"/>
  <c r="S1240" i="1" s="1"/>
  <c r="J1240" i="1"/>
  <c r="K1228" i="1"/>
  <c r="S1228" i="1" s="1"/>
  <c r="J1228" i="1"/>
  <c r="K1216" i="1"/>
  <c r="S1216" i="1" s="1"/>
  <c r="J1216" i="1"/>
  <c r="K1204" i="1"/>
  <c r="S1204" i="1" s="1"/>
  <c r="J1204" i="1"/>
  <c r="K1192" i="1"/>
  <c r="S1192" i="1" s="1"/>
  <c r="J1192" i="1"/>
  <c r="K1180" i="1"/>
  <c r="S1180" i="1" s="1"/>
  <c r="J1180" i="1"/>
  <c r="K1168" i="1"/>
  <c r="S1168" i="1" s="1"/>
  <c r="J1168" i="1"/>
  <c r="K1156" i="1"/>
  <c r="S1156" i="1" s="1"/>
  <c r="J1156" i="1"/>
  <c r="K1144" i="1"/>
  <c r="S1144" i="1" s="1"/>
  <c r="J1144" i="1"/>
  <c r="K1132" i="1"/>
  <c r="S1132" i="1" s="1"/>
  <c r="J1132" i="1"/>
  <c r="K1120" i="1"/>
  <c r="S1120" i="1" s="1"/>
  <c r="J1120" i="1"/>
  <c r="K1108" i="1"/>
  <c r="S1108" i="1" s="1"/>
  <c r="J1108" i="1"/>
  <c r="K1096" i="1"/>
  <c r="S1096" i="1" s="1"/>
  <c r="J1096" i="1"/>
  <c r="K1084" i="1"/>
  <c r="S1084" i="1" s="1"/>
  <c r="J1084" i="1"/>
  <c r="K1072" i="1"/>
  <c r="S1072" i="1" s="1"/>
  <c r="J1072" i="1"/>
  <c r="K1060" i="1"/>
  <c r="S1060" i="1" s="1"/>
  <c r="J1060" i="1"/>
  <c r="K1048" i="1"/>
  <c r="S1048" i="1" s="1"/>
  <c r="J1048" i="1"/>
  <c r="K1036" i="1"/>
  <c r="S1036" i="1" s="1"/>
  <c r="J1036" i="1"/>
  <c r="K1024" i="1"/>
  <c r="S1024" i="1" s="1"/>
  <c r="J1024" i="1"/>
  <c r="K1012" i="1"/>
  <c r="S1012" i="1" s="1"/>
  <c r="J1012" i="1"/>
  <c r="K1000" i="1"/>
  <c r="S1000" i="1" s="1"/>
  <c r="J1000" i="1"/>
  <c r="K988" i="1"/>
  <c r="S988" i="1" s="1"/>
  <c r="J988" i="1"/>
  <c r="K976" i="1"/>
  <c r="S976" i="1" s="1"/>
  <c r="J976" i="1"/>
  <c r="K964" i="1"/>
  <c r="S964" i="1" s="1"/>
  <c r="J964" i="1"/>
  <c r="K952" i="1"/>
  <c r="S952" i="1" s="1"/>
  <c r="J952" i="1"/>
  <c r="K940" i="1"/>
  <c r="S940" i="1" s="1"/>
  <c r="J940" i="1"/>
  <c r="K928" i="1"/>
  <c r="S928" i="1" s="1"/>
  <c r="J928" i="1"/>
  <c r="K916" i="1"/>
  <c r="S916" i="1" s="1"/>
  <c r="J916" i="1"/>
  <c r="K904" i="1"/>
  <c r="S904" i="1" s="1"/>
  <c r="J904" i="1"/>
  <c r="K892" i="1"/>
  <c r="S892" i="1" s="1"/>
  <c r="J892" i="1"/>
  <c r="K880" i="1"/>
  <c r="S880" i="1" s="1"/>
  <c r="J880" i="1"/>
  <c r="K868" i="1"/>
  <c r="S868" i="1" s="1"/>
  <c r="J868" i="1"/>
  <c r="K856" i="1"/>
  <c r="S856" i="1" s="1"/>
  <c r="J856" i="1"/>
  <c r="K844" i="1"/>
  <c r="S844" i="1" s="1"/>
  <c r="J844" i="1"/>
  <c r="K832" i="1"/>
  <c r="S832" i="1" s="1"/>
  <c r="J832" i="1"/>
  <c r="K820" i="1"/>
  <c r="S820" i="1" s="1"/>
  <c r="J820" i="1"/>
  <c r="K808" i="1"/>
  <c r="S808" i="1" s="1"/>
  <c r="J808" i="1"/>
  <c r="K796" i="1"/>
  <c r="S796" i="1" s="1"/>
  <c r="J796" i="1"/>
  <c r="K784" i="1"/>
  <c r="S784" i="1" s="1"/>
  <c r="J784" i="1"/>
  <c r="K772" i="1"/>
  <c r="S772" i="1" s="1"/>
  <c r="J772" i="1"/>
  <c r="K760" i="1"/>
  <c r="S760" i="1" s="1"/>
  <c r="J760" i="1"/>
  <c r="K748" i="1"/>
  <c r="S748" i="1" s="1"/>
  <c r="J748" i="1"/>
  <c r="K736" i="1"/>
  <c r="S736" i="1" s="1"/>
  <c r="J736" i="1"/>
  <c r="K724" i="1"/>
  <c r="S724" i="1" s="1"/>
  <c r="J724" i="1"/>
  <c r="K712" i="1"/>
  <c r="S712" i="1" s="1"/>
  <c r="J712" i="1"/>
  <c r="K700" i="1"/>
  <c r="S700" i="1" s="1"/>
  <c r="J700" i="1"/>
  <c r="K688" i="1"/>
  <c r="S688" i="1" s="1"/>
  <c r="J688" i="1"/>
  <c r="K676" i="1"/>
  <c r="S676" i="1" s="1"/>
  <c r="J676" i="1"/>
  <c r="K664" i="1"/>
  <c r="S664" i="1" s="1"/>
  <c r="J664" i="1"/>
  <c r="K652" i="1"/>
  <c r="S652" i="1" s="1"/>
  <c r="J652" i="1"/>
  <c r="K640" i="1"/>
  <c r="S640" i="1" s="1"/>
  <c r="J640" i="1"/>
  <c r="K628" i="1"/>
  <c r="S628" i="1" s="1"/>
  <c r="J628" i="1"/>
  <c r="K616" i="1"/>
  <c r="S616" i="1" s="1"/>
  <c r="J616" i="1"/>
  <c r="K604" i="1"/>
  <c r="S604" i="1" s="1"/>
  <c r="J604" i="1"/>
  <c r="K592" i="1"/>
  <c r="S592" i="1" s="1"/>
  <c r="J592" i="1"/>
  <c r="K580" i="1"/>
  <c r="S580" i="1" s="1"/>
  <c r="J580" i="1"/>
  <c r="K568" i="1"/>
  <c r="S568" i="1" s="1"/>
  <c r="J568" i="1"/>
  <c r="K556" i="1"/>
  <c r="S556" i="1" s="1"/>
  <c r="J556" i="1"/>
  <c r="K544" i="1"/>
  <c r="S544" i="1" s="1"/>
  <c r="J544" i="1"/>
  <c r="K532" i="1"/>
  <c r="S532" i="1" s="1"/>
  <c r="J532" i="1"/>
  <c r="K520" i="1"/>
  <c r="S520" i="1" s="1"/>
  <c r="J520" i="1"/>
  <c r="K508" i="1"/>
  <c r="S508" i="1" s="1"/>
  <c r="J508" i="1"/>
  <c r="K496" i="1"/>
  <c r="S496" i="1" s="1"/>
  <c r="J496" i="1"/>
  <c r="K484" i="1"/>
  <c r="S484" i="1" s="1"/>
  <c r="J484" i="1"/>
  <c r="K472" i="1"/>
  <c r="S472" i="1" s="1"/>
  <c r="J472" i="1"/>
  <c r="K460" i="1"/>
  <c r="S460" i="1" s="1"/>
  <c r="J460" i="1"/>
  <c r="K448" i="1"/>
  <c r="S448" i="1" s="1"/>
  <c r="J448" i="1"/>
  <c r="K436" i="1"/>
  <c r="S436" i="1" s="1"/>
  <c r="J436" i="1"/>
  <c r="K424" i="1"/>
  <c r="S424" i="1" s="1"/>
  <c r="J424" i="1"/>
  <c r="K412" i="1"/>
  <c r="S412" i="1" s="1"/>
  <c r="J412" i="1"/>
  <c r="K400" i="1"/>
  <c r="S400" i="1" s="1"/>
  <c r="J400" i="1"/>
  <c r="K388" i="1"/>
  <c r="S388" i="1" s="1"/>
  <c r="J388" i="1"/>
  <c r="K376" i="1"/>
  <c r="S376" i="1" s="1"/>
  <c r="J376" i="1"/>
  <c r="K364" i="1"/>
  <c r="S364" i="1" s="1"/>
  <c r="J364" i="1"/>
  <c r="K352" i="1"/>
  <c r="S352" i="1" s="1"/>
  <c r="J352" i="1"/>
  <c r="K340" i="1"/>
  <c r="S340" i="1" s="1"/>
  <c r="J340" i="1"/>
  <c r="K328" i="1"/>
  <c r="S328" i="1" s="1"/>
  <c r="J328" i="1"/>
  <c r="K316" i="1"/>
  <c r="S316" i="1" s="1"/>
  <c r="J316" i="1"/>
  <c r="K304" i="1"/>
  <c r="S304" i="1" s="1"/>
  <c r="J304" i="1"/>
  <c r="K292" i="1"/>
  <c r="S292" i="1" s="1"/>
  <c r="J292" i="1"/>
  <c r="K280" i="1"/>
  <c r="S280" i="1" s="1"/>
  <c r="J280" i="1"/>
  <c r="K268" i="1"/>
  <c r="S268" i="1" s="1"/>
  <c r="J268" i="1"/>
  <c r="K256" i="1"/>
  <c r="S256" i="1" s="1"/>
  <c r="J256" i="1"/>
  <c r="K244" i="1"/>
  <c r="S244" i="1" s="1"/>
  <c r="J244" i="1"/>
  <c r="J7" i="1"/>
  <c r="J13" i="1"/>
  <c r="J19" i="1"/>
  <c r="J25" i="1"/>
  <c r="J31" i="1"/>
  <c r="K41" i="1"/>
  <c r="S41" i="1" s="1"/>
  <c r="K65" i="1"/>
  <c r="S65" i="1" s="1"/>
  <c r="K89" i="1"/>
  <c r="S89" i="1" s="1"/>
  <c r="K113" i="1"/>
  <c r="S113" i="1" s="1"/>
  <c r="K137" i="1"/>
  <c r="S137" i="1" s="1"/>
  <c r="K161" i="1"/>
  <c r="S161" i="1" s="1"/>
  <c r="K185" i="1"/>
  <c r="S185" i="1" s="1"/>
  <c r="K209" i="1"/>
  <c r="S209" i="1" s="1"/>
  <c r="K233" i="1"/>
  <c r="S233" i="1" s="1"/>
  <c r="K293" i="1"/>
  <c r="S293" i="1" s="1"/>
  <c r="K365" i="1"/>
  <c r="S365" i="1" s="1"/>
  <c r="K437" i="1"/>
  <c r="S437" i="1" s="1"/>
  <c r="K509" i="1"/>
  <c r="S509" i="1" s="1"/>
  <c r="K581" i="1"/>
  <c r="S581" i="1" s="1"/>
  <c r="J739" i="1"/>
  <c r="K1091" i="1"/>
  <c r="S1091" i="1" s="1"/>
  <c r="K4107" i="1"/>
  <c r="S4107" i="1" s="1"/>
  <c r="J4107" i="1"/>
  <c r="K4095" i="1"/>
  <c r="S4095" i="1" s="1"/>
  <c r="J4095" i="1"/>
  <c r="K4083" i="1"/>
  <c r="S4083" i="1" s="1"/>
  <c r="J4083" i="1"/>
  <c r="J4071" i="1"/>
  <c r="K4071" i="1"/>
  <c r="S4071" i="1" s="1"/>
  <c r="J4059" i="1"/>
  <c r="K4059" i="1"/>
  <c r="S4059" i="1" s="1"/>
  <c r="J4047" i="1"/>
  <c r="K4047" i="1"/>
  <c r="S4047" i="1" s="1"/>
  <c r="J4035" i="1"/>
  <c r="K4035" i="1"/>
  <c r="S4035" i="1" s="1"/>
  <c r="J4023" i="1"/>
  <c r="K4023" i="1"/>
  <c r="S4023" i="1" s="1"/>
  <c r="J4011" i="1"/>
  <c r="K4011" i="1"/>
  <c r="S4011" i="1" s="1"/>
  <c r="J3999" i="1"/>
  <c r="K3999" i="1"/>
  <c r="S3999" i="1" s="1"/>
  <c r="J3987" i="1"/>
  <c r="K3987" i="1"/>
  <c r="S3987" i="1" s="1"/>
  <c r="J3975" i="1"/>
  <c r="K3975" i="1"/>
  <c r="S3975" i="1" s="1"/>
  <c r="J3963" i="1"/>
  <c r="K3963" i="1"/>
  <c r="S3963" i="1" s="1"/>
  <c r="J3951" i="1"/>
  <c r="K3951" i="1"/>
  <c r="S3951" i="1" s="1"/>
  <c r="J3939" i="1"/>
  <c r="K3939" i="1"/>
  <c r="S3939" i="1" s="1"/>
  <c r="J3927" i="1"/>
  <c r="K3927" i="1"/>
  <c r="S3927" i="1" s="1"/>
  <c r="J3915" i="1"/>
  <c r="K3915" i="1"/>
  <c r="S3915" i="1" s="1"/>
  <c r="J3903" i="1"/>
  <c r="K3903" i="1"/>
  <c r="S3903" i="1" s="1"/>
  <c r="J3891" i="1"/>
  <c r="K3891" i="1"/>
  <c r="S3891" i="1" s="1"/>
  <c r="J3879" i="1"/>
  <c r="K3879" i="1"/>
  <c r="S3879" i="1" s="1"/>
  <c r="J3867" i="1"/>
  <c r="K3867" i="1"/>
  <c r="S3867" i="1" s="1"/>
  <c r="J3855" i="1"/>
  <c r="K3855" i="1"/>
  <c r="S3855" i="1" s="1"/>
  <c r="J3843" i="1"/>
  <c r="K3843" i="1"/>
  <c r="S3843" i="1" s="1"/>
  <c r="J3831" i="1"/>
  <c r="K3831" i="1"/>
  <c r="S3831" i="1" s="1"/>
  <c r="J3819" i="1"/>
  <c r="K3819" i="1"/>
  <c r="S3819" i="1" s="1"/>
  <c r="J3807" i="1"/>
  <c r="K3807" i="1"/>
  <c r="S3807" i="1" s="1"/>
  <c r="J3795" i="1"/>
  <c r="K3795" i="1"/>
  <c r="S3795" i="1" s="1"/>
  <c r="J3783" i="1"/>
  <c r="K3783" i="1"/>
  <c r="S3783" i="1" s="1"/>
  <c r="J3771" i="1"/>
  <c r="K3771" i="1"/>
  <c r="S3771" i="1" s="1"/>
  <c r="J3759" i="1"/>
  <c r="K3759" i="1"/>
  <c r="S3759" i="1" s="1"/>
  <c r="J3747" i="1"/>
  <c r="K3747" i="1"/>
  <c r="S3747" i="1" s="1"/>
  <c r="J3735" i="1"/>
  <c r="K3735" i="1"/>
  <c r="S3735" i="1" s="1"/>
  <c r="J3723" i="1"/>
  <c r="K3723" i="1"/>
  <c r="S3723" i="1" s="1"/>
  <c r="J3711" i="1"/>
  <c r="K3711" i="1"/>
  <c r="S3711" i="1" s="1"/>
  <c r="J3699" i="1"/>
  <c r="K3699" i="1"/>
  <c r="S3699" i="1" s="1"/>
  <c r="J3687" i="1"/>
  <c r="K3687" i="1"/>
  <c r="S3687" i="1" s="1"/>
  <c r="J3675" i="1"/>
  <c r="K3675" i="1"/>
  <c r="S3675" i="1" s="1"/>
  <c r="J3663" i="1"/>
  <c r="K3663" i="1"/>
  <c r="S3663" i="1" s="1"/>
  <c r="J3651" i="1"/>
  <c r="K3651" i="1"/>
  <c r="S3651" i="1" s="1"/>
  <c r="K3639" i="1"/>
  <c r="S3639" i="1" s="1"/>
  <c r="J3639" i="1"/>
  <c r="K3627" i="1"/>
  <c r="S3627" i="1" s="1"/>
  <c r="J3627" i="1"/>
  <c r="K3615" i="1"/>
  <c r="S3615" i="1" s="1"/>
  <c r="J3615" i="1"/>
  <c r="K3603" i="1"/>
  <c r="S3603" i="1" s="1"/>
  <c r="J3603" i="1"/>
  <c r="K3591" i="1"/>
  <c r="S3591" i="1" s="1"/>
  <c r="J3591" i="1"/>
  <c r="K3579" i="1"/>
  <c r="S3579" i="1" s="1"/>
  <c r="J3579" i="1"/>
  <c r="K3567" i="1"/>
  <c r="S3567" i="1" s="1"/>
  <c r="J3567" i="1"/>
  <c r="K3555" i="1"/>
  <c r="S3555" i="1" s="1"/>
  <c r="J3555" i="1"/>
  <c r="K3543" i="1"/>
  <c r="S3543" i="1" s="1"/>
  <c r="J3543" i="1"/>
  <c r="K3531" i="1"/>
  <c r="S3531" i="1" s="1"/>
  <c r="J3531" i="1"/>
  <c r="K3519" i="1"/>
  <c r="S3519" i="1" s="1"/>
  <c r="J3519" i="1"/>
  <c r="K3507" i="1"/>
  <c r="S3507" i="1" s="1"/>
  <c r="J3507" i="1"/>
  <c r="K3495" i="1"/>
  <c r="S3495" i="1" s="1"/>
  <c r="J3495" i="1"/>
  <c r="K3483" i="1"/>
  <c r="S3483" i="1" s="1"/>
  <c r="J3483" i="1"/>
  <c r="K3471" i="1"/>
  <c r="S3471" i="1" s="1"/>
  <c r="J3471" i="1"/>
  <c r="K3459" i="1"/>
  <c r="S3459" i="1" s="1"/>
  <c r="J3459" i="1"/>
  <c r="K3447" i="1"/>
  <c r="S3447" i="1" s="1"/>
  <c r="J3447" i="1"/>
  <c r="K3435" i="1"/>
  <c r="S3435" i="1" s="1"/>
  <c r="J3435" i="1"/>
  <c r="K3423" i="1"/>
  <c r="S3423" i="1" s="1"/>
  <c r="J3423" i="1"/>
  <c r="K3411" i="1"/>
  <c r="S3411" i="1" s="1"/>
  <c r="J3411" i="1"/>
  <c r="K3399" i="1"/>
  <c r="S3399" i="1" s="1"/>
  <c r="J3399" i="1"/>
  <c r="K3387" i="1"/>
  <c r="S3387" i="1" s="1"/>
  <c r="J3387" i="1"/>
  <c r="K3375" i="1"/>
  <c r="S3375" i="1" s="1"/>
  <c r="J3375" i="1"/>
  <c r="K3363" i="1"/>
  <c r="S3363" i="1" s="1"/>
  <c r="J3363" i="1"/>
  <c r="K3351" i="1"/>
  <c r="S3351" i="1" s="1"/>
  <c r="J3351" i="1"/>
  <c r="K3339" i="1"/>
  <c r="S3339" i="1" s="1"/>
  <c r="J3339" i="1"/>
  <c r="K3327" i="1"/>
  <c r="S3327" i="1" s="1"/>
  <c r="J3327" i="1"/>
  <c r="K3315" i="1"/>
  <c r="S3315" i="1" s="1"/>
  <c r="J3315" i="1"/>
  <c r="K3303" i="1"/>
  <c r="S3303" i="1" s="1"/>
  <c r="J3303" i="1"/>
  <c r="K3291" i="1"/>
  <c r="S3291" i="1" s="1"/>
  <c r="J3291" i="1"/>
  <c r="K3279" i="1"/>
  <c r="S3279" i="1" s="1"/>
  <c r="J3279" i="1"/>
  <c r="K3267" i="1"/>
  <c r="S3267" i="1" s="1"/>
  <c r="J3267" i="1"/>
  <c r="K3255" i="1"/>
  <c r="S3255" i="1" s="1"/>
  <c r="J3255" i="1"/>
  <c r="K3243" i="1"/>
  <c r="S3243" i="1" s="1"/>
  <c r="J3243" i="1"/>
  <c r="K3231" i="1"/>
  <c r="S3231" i="1" s="1"/>
  <c r="J3231" i="1"/>
  <c r="K3219" i="1"/>
  <c r="S3219" i="1" s="1"/>
  <c r="J3219" i="1"/>
  <c r="K3207" i="1"/>
  <c r="S3207" i="1" s="1"/>
  <c r="J3207" i="1"/>
  <c r="K3195" i="1"/>
  <c r="S3195" i="1" s="1"/>
  <c r="J3195" i="1"/>
  <c r="K3183" i="1"/>
  <c r="S3183" i="1" s="1"/>
  <c r="J3183" i="1"/>
  <c r="K3171" i="1"/>
  <c r="S3171" i="1" s="1"/>
  <c r="J3171" i="1"/>
  <c r="K3159" i="1"/>
  <c r="S3159" i="1" s="1"/>
  <c r="J3159" i="1"/>
  <c r="K3147" i="1"/>
  <c r="S3147" i="1" s="1"/>
  <c r="J3147" i="1"/>
  <c r="K3135" i="1"/>
  <c r="S3135" i="1" s="1"/>
  <c r="J3135" i="1"/>
  <c r="K3123" i="1"/>
  <c r="S3123" i="1" s="1"/>
  <c r="J3123" i="1"/>
  <c r="K3111" i="1"/>
  <c r="S3111" i="1" s="1"/>
  <c r="J3111" i="1"/>
  <c r="K3099" i="1"/>
  <c r="S3099" i="1" s="1"/>
  <c r="J3099" i="1"/>
  <c r="K3087" i="1"/>
  <c r="S3087" i="1" s="1"/>
  <c r="J3087" i="1"/>
  <c r="K3075" i="1"/>
  <c r="S3075" i="1" s="1"/>
  <c r="J3075" i="1"/>
  <c r="K3063" i="1"/>
  <c r="S3063" i="1" s="1"/>
  <c r="J3063" i="1"/>
  <c r="K3051" i="1"/>
  <c r="S3051" i="1" s="1"/>
  <c r="J3051" i="1"/>
  <c r="K3039" i="1"/>
  <c r="S3039" i="1" s="1"/>
  <c r="J3039" i="1"/>
  <c r="K3027" i="1"/>
  <c r="S3027" i="1" s="1"/>
  <c r="J3027" i="1"/>
  <c r="K3015" i="1"/>
  <c r="S3015" i="1" s="1"/>
  <c r="J3015" i="1"/>
  <c r="K3003" i="1"/>
  <c r="S3003" i="1" s="1"/>
  <c r="J3003" i="1"/>
  <c r="K2991" i="1"/>
  <c r="S2991" i="1" s="1"/>
  <c r="J2991" i="1"/>
  <c r="K2979" i="1"/>
  <c r="S2979" i="1" s="1"/>
  <c r="J2979" i="1"/>
  <c r="K2967" i="1"/>
  <c r="S2967" i="1" s="1"/>
  <c r="J2967" i="1"/>
  <c r="K2955" i="1"/>
  <c r="S2955" i="1" s="1"/>
  <c r="J2955" i="1"/>
  <c r="K2943" i="1"/>
  <c r="S2943" i="1" s="1"/>
  <c r="J2943" i="1"/>
  <c r="K2931" i="1"/>
  <c r="S2931" i="1" s="1"/>
  <c r="J2931" i="1"/>
  <c r="K2919" i="1"/>
  <c r="S2919" i="1" s="1"/>
  <c r="J2919" i="1"/>
  <c r="K2907" i="1"/>
  <c r="S2907" i="1" s="1"/>
  <c r="J2907" i="1"/>
  <c r="K2895" i="1"/>
  <c r="S2895" i="1" s="1"/>
  <c r="J2895" i="1"/>
  <c r="K2883" i="1"/>
  <c r="S2883" i="1" s="1"/>
  <c r="J2883" i="1"/>
  <c r="K2871" i="1"/>
  <c r="S2871" i="1" s="1"/>
  <c r="J2871" i="1"/>
  <c r="K2859" i="1"/>
  <c r="S2859" i="1" s="1"/>
  <c r="J2859" i="1"/>
  <c r="K2847" i="1"/>
  <c r="S2847" i="1" s="1"/>
  <c r="J2847" i="1"/>
  <c r="K2835" i="1"/>
  <c r="S2835" i="1" s="1"/>
  <c r="J2835" i="1"/>
  <c r="K2823" i="1"/>
  <c r="S2823" i="1" s="1"/>
  <c r="J2823" i="1"/>
  <c r="K2811" i="1"/>
  <c r="S2811" i="1" s="1"/>
  <c r="J2811" i="1"/>
  <c r="K2799" i="1"/>
  <c r="S2799" i="1" s="1"/>
  <c r="J2799" i="1"/>
  <c r="K2787" i="1"/>
  <c r="S2787" i="1" s="1"/>
  <c r="J2787" i="1"/>
  <c r="K2775" i="1"/>
  <c r="S2775" i="1" s="1"/>
  <c r="J2775" i="1"/>
  <c r="K2763" i="1"/>
  <c r="S2763" i="1" s="1"/>
  <c r="J2763" i="1"/>
  <c r="K2751" i="1"/>
  <c r="S2751" i="1" s="1"/>
  <c r="J2751" i="1"/>
  <c r="K2739" i="1"/>
  <c r="S2739" i="1" s="1"/>
  <c r="J2739" i="1"/>
  <c r="K2727" i="1"/>
  <c r="S2727" i="1" s="1"/>
  <c r="J2727" i="1"/>
  <c r="K2715" i="1"/>
  <c r="S2715" i="1" s="1"/>
  <c r="J2715" i="1"/>
  <c r="K2703" i="1"/>
  <c r="S2703" i="1" s="1"/>
  <c r="J2703" i="1"/>
  <c r="K2691" i="1"/>
  <c r="S2691" i="1" s="1"/>
  <c r="J2691" i="1"/>
  <c r="K2679" i="1"/>
  <c r="S2679" i="1" s="1"/>
  <c r="J2679" i="1"/>
  <c r="K2667" i="1"/>
  <c r="S2667" i="1" s="1"/>
  <c r="J2667" i="1"/>
  <c r="K2655" i="1"/>
  <c r="S2655" i="1" s="1"/>
  <c r="J2655" i="1"/>
  <c r="K2643" i="1"/>
  <c r="S2643" i="1" s="1"/>
  <c r="J2643" i="1"/>
  <c r="K2631" i="1"/>
  <c r="S2631" i="1" s="1"/>
  <c r="J2631" i="1"/>
  <c r="K2619" i="1"/>
  <c r="S2619" i="1" s="1"/>
  <c r="J2619" i="1"/>
  <c r="K2607" i="1"/>
  <c r="S2607" i="1" s="1"/>
  <c r="J2607" i="1"/>
  <c r="K2595" i="1"/>
  <c r="S2595" i="1" s="1"/>
  <c r="J2595" i="1"/>
  <c r="K2583" i="1"/>
  <c r="S2583" i="1" s="1"/>
  <c r="J2583" i="1"/>
  <c r="K2571" i="1"/>
  <c r="S2571" i="1" s="1"/>
  <c r="J2571" i="1"/>
  <c r="K2559" i="1"/>
  <c r="S2559" i="1" s="1"/>
  <c r="J2559" i="1"/>
  <c r="K2547" i="1"/>
  <c r="S2547" i="1" s="1"/>
  <c r="J2547" i="1"/>
  <c r="K2535" i="1"/>
  <c r="S2535" i="1" s="1"/>
  <c r="J2535" i="1"/>
  <c r="K2523" i="1"/>
  <c r="S2523" i="1" s="1"/>
  <c r="J2523" i="1"/>
  <c r="K2511" i="1"/>
  <c r="S2511" i="1" s="1"/>
  <c r="J2511" i="1"/>
  <c r="K2499" i="1"/>
  <c r="S2499" i="1" s="1"/>
  <c r="J2499" i="1"/>
  <c r="K2487" i="1"/>
  <c r="S2487" i="1" s="1"/>
  <c r="J2487" i="1"/>
  <c r="K2475" i="1"/>
  <c r="S2475" i="1" s="1"/>
  <c r="J2475" i="1"/>
  <c r="K2463" i="1"/>
  <c r="S2463" i="1" s="1"/>
  <c r="J2463" i="1"/>
  <c r="K2451" i="1"/>
  <c r="S2451" i="1" s="1"/>
  <c r="J2451" i="1"/>
  <c r="K2439" i="1"/>
  <c r="S2439" i="1" s="1"/>
  <c r="J2439" i="1"/>
  <c r="K2427" i="1"/>
  <c r="S2427" i="1" s="1"/>
  <c r="J2427" i="1"/>
  <c r="K2415" i="1"/>
  <c r="S2415" i="1" s="1"/>
  <c r="J2415" i="1"/>
  <c r="K2403" i="1"/>
  <c r="S2403" i="1" s="1"/>
  <c r="J2403" i="1"/>
  <c r="K2391" i="1"/>
  <c r="S2391" i="1" s="1"/>
  <c r="J2391" i="1"/>
  <c r="K2379" i="1"/>
  <c r="S2379" i="1" s="1"/>
  <c r="J2379" i="1"/>
  <c r="K2367" i="1"/>
  <c r="S2367" i="1" s="1"/>
  <c r="J2367" i="1"/>
  <c r="K2355" i="1"/>
  <c r="S2355" i="1" s="1"/>
  <c r="J2355" i="1"/>
  <c r="K2343" i="1"/>
  <c r="S2343" i="1" s="1"/>
  <c r="J2343" i="1"/>
  <c r="K2331" i="1"/>
  <c r="S2331" i="1" s="1"/>
  <c r="J2331" i="1"/>
  <c r="K2319" i="1"/>
  <c r="S2319" i="1" s="1"/>
  <c r="J2319" i="1"/>
  <c r="K2307" i="1"/>
  <c r="S2307" i="1" s="1"/>
  <c r="J2307" i="1"/>
  <c r="K2295" i="1"/>
  <c r="S2295" i="1" s="1"/>
  <c r="J2295" i="1"/>
  <c r="K2283" i="1"/>
  <c r="S2283" i="1" s="1"/>
  <c r="J2283" i="1"/>
  <c r="K2271" i="1"/>
  <c r="S2271" i="1" s="1"/>
  <c r="J2271" i="1"/>
  <c r="K2259" i="1"/>
  <c r="S2259" i="1" s="1"/>
  <c r="J2259" i="1"/>
  <c r="K2247" i="1"/>
  <c r="S2247" i="1" s="1"/>
  <c r="J2247" i="1"/>
  <c r="K2235" i="1"/>
  <c r="S2235" i="1" s="1"/>
  <c r="J2235" i="1"/>
  <c r="K2223" i="1"/>
  <c r="S2223" i="1" s="1"/>
  <c r="J2223" i="1"/>
  <c r="K2211" i="1"/>
  <c r="S2211" i="1" s="1"/>
  <c r="J2211" i="1"/>
  <c r="K2199" i="1"/>
  <c r="S2199" i="1" s="1"/>
  <c r="J2199" i="1"/>
  <c r="K2187" i="1"/>
  <c r="S2187" i="1" s="1"/>
  <c r="J2187" i="1"/>
  <c r="K2175" i="1"/>
  <c r="S2175" i="1" s="1"/>
  <c r="J2175" i="1"/>
  <c r="K2163" i="1"/>
  <c r="S2163" i="1" s="1"/>
  <c r="J2163" i="1"/>
  <c r="K2151" i="1"/>
  <c r="S2151" i="1" s="1"/>
  <c r="J2151" i="1"/>
  <c r="K2139" i="1"/>
  <c r="S2139" i="1" s="1"/>
  <c r="J2139" i="1"/>
  <c r="K2127" i="1"/>
  <c r="S2127" i="1" s="1"/>
  <c r="J2127" i="1"/>
  <c r="K2115" i="1"/>
  <c r="S2115" i="1" s="1"/>
  <c r="J2115" i="1"/>
  <c r="K2103" i="1"/>
  <c r="S2103" i="1" s="1"/>
  <c r="J2103" i="1"/>
  <c r="K2091" i="1"/>
  <c r="S2091" i="1" s="1"/>
  <c r="J2091" i="1"/>
  <c r="K2079" i="1"/>
  <c r="S2079" i="1" s="1"/>
  <c r="J2079" i="1"/>
  <c r="K2067" i="1"/>
  <c r="S2067" i="1" s="1"/>
  <c r="J2067" i="1"/>
  <c r="K2055" i="1"/>
  <c r="S2055" i="1" s="1"/>
  <c r="J2055" i="1"/>
  <c r="K2043" i="1"/>
  <c r="S2043" i="1" s="1"/>
  <c r="J2043" i="1"/>
  <c r="K2031" i="1"/>
  <c r="S2031" i="1" s="1"/>
  <c r="J2031" i="1"/>
  <c r="K2019" i="1"/>
  <c r="S2019" i="1" s="1"/>
  <c r="J2019" i="1"/>
  <c r="K2007" i="1"/>
  <c r="S2007" i="1" s="1"/>
  <c r="J2007" i="1"/>
  <c r="K1995" i="1"/>
  <c r="S1995" i="1" s="1"/>
  <c r="J1995" i="1"/>
  <c r="K1983" i="1"/>
  <c r="S1983" i="1" s="1"/>
  <c r="J1983" i="1"/>
  <c r="K1971" i="1"/>
  <c r="S1971" i="1" s="1"/>
  <c r="J1971" i="1"/>
  <c r="K1959" i="1"/>
  <c r="S1959" i="1" s="1"/>
  <c r="J1959" i="1"/>
  <c r="K1947" i="1"/>
  <c r="S1947" i="1" s="1"/>
  <c r="J1947" i="1"/>
  <c r="K1935" i="1"/>
  <c r="S1935" i="1" s="1"/>
  <c r="J1935" i="1"/>
  <c r="K1923" i="1"/>
  <c r="S1923" i="1" s="1"/>
  <c r="J1923" i="1"/>
  <c r="K1911" i="1"/>
  <c r="S1911" i="1" s="1"/>
  <c r="J1911" i="1"/>
  <c r="K1899" i="1"/>
  <c r="S1899" i="1" s="1"/>
  <c r="J1899" i="1"/>
  <c r="K1887" i="1"/>
  <c r="S1887" i="1" s="1"/>
  <c r="J1887" i="1"/>
  <c r="K1875" i="1"/>
  <c r="S1875" i="1" s="1"/>
  <c r="J1875" i="1"/>
  <c r="K1863" i="1"/>
  <c r="S1863" i="1" s="1"/>
  <c r="J1863" i="1"/>
  <c r="K1851" i="1"/>
  <c r="S1851" i="1" s="1"/>
  <c r="J1851" i="1"/>
  <c r="K1839" i="1"/>
  <c r="S1839" i="1" s="1"/>
  <c r="J1839" i="1"/>
  <c r="K1827" i="1"/>
  <c r="S1827" i="1" s="1"/>
  <c r="J1827" i="1"/>
  <c r="K1815" i="1"/>
  <c r="S1815" i="1" s="1"/>
  <c r="J1815" i="1"/>
  <c r="K1803" i="1"/>
  <c r="S1803" i="1" s="1"/>
  <c r="J1803" i="1"/>
  <c r="K1791" i="1"/>
  <c r="S1791" i="1" s="1"/>
  <c r="J1791" i="1"/>
  <c r="K1779" i="1"/>
  <c r="S1779" i="1" s="1"/>
  <c r="J1779" i="1"/>
  <c r="K1767" i="1"/>
  <c r="S1767" i="1" s="1"/>
  <c r="J1767" i="1"/>
  <c r="K1755" i="1"/>
  <c r="S1755" i="1" s="1"/>
  <c r="J1755" i="1"/>
  <c r="K1743" i="1"/>
  <c r="S1743" i="1" s="1"/>
  <c r="J1743" i="1"/>
  <c r="K1731" i="1"/>
  <c r="S1731" i="1" s="1"/>
  <c r="J1731" i="1"/>
  <c r="K1719" i="1"/>
  <c r="S1719" i="1" s="1"/>
  <c r="J1719" i="1"/>
  <c r="K1707" i="1"/>
  <c r="S1707" i="1" s="1"/>
  <c r="J1707" i="1"/>
  <c r="K1695" i="1"/>
  <c r="S1695" i="1" s="1"/>
  <c r="J1695" i="1"/>
  <c r="K1683" i="1"/>
  <c r="S1683" i="1" s="1"/>
  <c r="J1683" i="1"/>
  <c r="K1671" i="1"/>
  <c r="S1671" i="1" s="1"/>
  <c r="J1671" i="1"/>
  <c r="K1659" i="1"/>
  <c r="S1659" i="1" s="1"/>
  <c r="J1659" i="1"/>
  <c r="K1647" i="1"/>
  <c r="S1647" i="1" s="1"/>
  <c r="J1647" i="1"/>
  <c r="K1635" i="1"/>
  <c r="S1635" i="1" s="1"/>
  <c r="J1635" i="1"/>
  <c r="K1623" i="1"/>
  <c r="S1623" i="1" s="1"/>
  <c r="J1623" i="1"/>
  <c r="K1611" i="1"/>
  <c r="S1611" i="1" s="1"/>
  <c r="J1611" i="1"/>
  <c r="K1599" i="1"/>
  <c r="S1599" i="1" s="1"/>
  <c r="J1599" i="1"/>
  <c r="K1587" i="1"/>
  <c r="S1587" i="1" s="1"/>
  <c r="J1587" i="1"/>
  <c r="K1575" i="1"/>
  <c r="S1575" i="1" s="1"/>
  <c r="J1575" i="1"/>
  <c r="K1563" i="1"/>
  <c r="S1563" i="1" s="1"/>
  <c r="J1563" i="1"/>
  <c r="K1551" i="1"/>
  <c r="S1551" i="1" s="1"/>
  <c r="J1551" i="1"/>
  <c r="K1539" i="1"/>
  <c r="S1539" i="1" s="1"/>
  <c r="J1539" i="1"/>
  <c r="K1527" i="1"/>
  <c r="S1527" i="1" s="1"/>
  <c r="J1527" i="1"/>
  <c r="K1515" i="1"/>
  <c r="S1515" i="1" s="1"/>
  <c r="J1515" i="1"/>
  <c r="K1503" i="1"/>
  <c r="S1503" i="1" s="1"/>
  <c r="J1503" i="1"/>
  <c r="K1491" i="1"/>
  <c r="S1491" i="1" s="1"/>
  <c r="J1491" i="1"/>
  <c r="K1479" i="1"/>
  <c r="S1479" i="1" s="1"/>
  <c r="J1479" i="1"/>
  <c r="K1467" i="1"/>
  <c r="S1467" i="1" s="1"/>
  <c r="J1467" i="1"/>
  <c r="K1455" i="1"/>
  <c r="S1455" i="1" s="1"/>
  <c r="J1455" i="1"/>
  <c r="K1443" i="1"/>
  <c r="S1443" i="1" s="1"/>
  <c r="J1443" i="1"/>
  <c r="K1431" i="1"/>
  <c r="S1431" i="1" s="1"/>
  <c r="J1431" i="1"/>
  <c r="K1419" i="1"/>
  <c r="S1419" i="1" s="1"/>
  <c r="J1419" i="1"/>
  <c r="K1407" i="1"/>
  <c r="S1407" i="1" s="1"/>
  <c r="J1407" i="1"/>
  <c r="K1395" i="1"/>
  <c r="S1395" i="1" s="1"/>
  <c r="J1395" i="1"/>
  <c r="K1383" i="1"/>
  <c r="S1383" i="1" s="1"/>
  <c r="J1383" i="1"/>
  <c r="K1371" i="1"/>
  <c r="S1371" i="1" s="1"/>
  <c r="J1371" i="1"/>
  <c r="K1359" i="1"/>
  <c r="S1359" i="1" s="1"/>
  <c r="J1359" i="1"/>
  <c r="K1347" i="1"/>
  <c r="S1347" i="1" s="1"/>
  <c r="J1347" i="1"/>
  <c r="K1335" i="1"/>
  <c r="S1335" i="1" s="1"/>
  <c r="J1335" i="1"/>
  <c r="K1323" i="1"/>
  <c r="S1323" i="1" s="1"/>
  <c r="J1323" i="1"/>
  <c r="K1311" i="1"/>
  <c r="S1311" i="1" s="1"/>
  <c r="J1311" i="1"/>
  <c r="K1299" i="1"/>
  <c r="S1299" i="1" s="1"/>
  <c r="J1299" i="1"/>
  <c r="K1287" i="1"/>
  <c r="S1287" i="1" s="1"/>
  <c r="J1287" i="1"/>
  <c r="K1275" i="1"/>
  <c r="S1275" i="1" s="1"/>
  <c r="J1275" i="1"/>
  <c r="K1263" i="1"/>
  <c r="S1263" i="1" s="1"/>
  <c r="J1263" i="1"/>
  <c r="K1251" i="1"/>
  <c r="S1251" i="1" s="1"/>
  <c r="J1251" i="1"/>
  <c r="K1239" i="1"/>
  <c r="S1239" i="1" s="1"/>
  <c r="J1239" i="1"/>
  <c r="K1227" i="1"/>
  <c r="S1227" i="1" s="1"/>
  <c r="J1227" i="1"/>
  <c r="K1215" i="1"/>
  <c r="S1215" i="1" s="1"/>
  <c r="J1215" i="1"/>
  <c r="K1203" i="1"/>
  <c r="S1203" i="1" s="1"/>
  <c r="J1203" i="1"/>
  <c r="K1191" i="1"/>
  <c r="S1191" i="1" s="1"/>
  <c r="J1191" i="1"/>
  <c r="K1179" i="1"/>
  <c r="S1179" i="1" s="1"/>
  <c r="J1179" i="1"/>
  <c r="K1167" i="1"/>
  <c r="S1167" i="1" s="1"/>
  <c r="J1167" i="1"/>
  <c r="K1155" i="1"/>
  <c r="S1155" i="1" s="1"/>
  <c r="J1155" i="1"/>
  <c r="K1143" i="1"/>
  <c r="S1143" i="1" s="1"/>
  <c r="J1143" i="1"/>
  <c r="K1131" i="1"/>
  <c r="S1131" i="1" s="1"/>
  <c r="J1131" i="1"/>
  <c r="K1119" i="1"/>
  <c r="S1119" i="1" s="1"/>
  <c r="J1119" i="1"/>
  <c r="K1107" i="1"/>
  <c r="S1107" i="1" s="1"/>
  <c r="J1107" i="1"/>
  <c r="K1095" i="1"/>
  <c r="S1095" i="1" s="1"/>
  <c r="J1095" i="1"/>
  <c r="K1083" i="1"/>
  <c r="S1083" i="1" s="1"/>
  <c r="J1083" i="1"/>
  <c r="K1071" i="1"/>
  <c r="S1071" i="1" s="1"/>
  <c r="J1071" i="1"/>
  <c r="K1059" i="1"/>
  <c r="S1059" i="1" s="1"/>
  <c r="J1059" i="1"/>
  <c r="K1047" i="1"/>
  <c r="S1047" i="1" s="1"/>
  <c r="J1047" i="1"/>
  <c r="K1035" i="1"/>
  <c r="S1035" i="1" s="1"/>
  <c r="J1035" i="1"/>
  <c r="K1023" i="1"/>
  <c r="S1023" i="1" s="1"/>
  <c r="J1023" i="1"/>
  <c r="K1011" i="1"/>
  <c r="S1011" i="1" s="1"/>
  <c r="J1011" i="1"/>
  <c r="K999" i="1"/>
  <c r="S999" i="1" s="1"/>
  <c r="J999" i="1"/>
  <c r="K987" i="1"/>
  <c r="S987" i="1" s="1"/>
  <c r="J987" i="1"/>
  <c r="K975" i="1"/>
  <c r="S975" i="1" s="1"/>
  <c r="J975" i="1"/>
  <c r="K963" i="1"/>
  <c r="S963" i="1" s="1"/>
  <c r="J963" i="1"/>
  <c r="K951" i="1"/>
  <c r="S951" i="1" s="1"/>
  <c r="J951" i="1"/>
  <c r="K939" i="1"/>
  <c r="S939" i="1" s="1"/>
  <c r="J939" i="1"/>
  <c r="K927" i="1"/>
  <c r="S927" i="1" s="1"/>
  <c r="J927" i="1"/>
  <c r="K915" i="1"/>
  <c r="S915" i="1" s="1"/>
  <c r="J915" i="1"/>
  <c r="K903" i="1"/>
  <c r="S903" i="1" s="1"/>
  <c r="J903" i="1"/>
  <c r="K891" i="1"/>
  <c r="S891" i="1" s="1"/>
  <c r="J891" i="1"/>
  <c r="K879" i="1"/>
  <c r="S879" i="1" s="1"/>
  <c r="J879" i="1"/>
  <c r="K867" i="1"/>
  <c r="S867" i="1" s="1"/>
  <c r="J867" i="1"/>
  <c r="K855" i="1"/>
  <c r="S855" i="1" s="1"/>
  <c r="J855" i="1"/>
  <c r="K843" i="1"/>
  <c r="S843" i="1" s="1"/>
  <c r="J843" i="1"/>
  <c r="K831" i="1"/>
  <c r="S831" i="1" s="1"/>
  <c r="J831" i="1"/>
  <c r="K819" i="1"/>
  <c r="S819" i="1" s="1"/>
  <c r="J819" i="1"/>
  <c r="K807" i="1"/>
  <c r="S807" i="1" s="1"/>
  <c r="J807" i="1"/>
  <c r="K795" i="1"/>
  <c r="S795" i="1" s="1"/>
  <c r="J795" i="1"/>
  <c r="K783" i="1"/>
  <c r="S783" i="1" s="1"/>
  <c r="J783" i="1"/>
  <c r="K771" i="1"/>
  <c r="S771" i="1" s="1"/>
  <c r="J771" i="1"/>
  <c r="K759" i="1"/>
  <c r="S759" i="1" s="1"/>
  <c r="J759" i="1"/>
  <c r="K747" i="1"/>
  <c r="S747" i="1" s="1"/>
  <c r="J747" i="1"/>
  <c r="K735" i="1"/>
  <c r="S735" i="1" s="1"/>
  <c r="J735" i="1"/>
  <c r="K723" i="1"/>
  <c r="S723" i="1" s="1"/>
  <c r="J723" i="1"/>
  <c r="K711" i="1"/>
  <c r="S711" i="1" s="1"/>
  <c r="J711" i="1"/>
  <c r="K699" i="1"/>
  <c r="S699" i="1" s="1"/>
  <c r="J699" i="1"/>
  <c r="K687" i="1"/>
  <c r="S687" i="1" s="1"/>
  <c r="J687" i="1"/>
  <c r="K675" i="1"/>
  <c r="S675" i="1" s="1"/>
  <c r="J675" i="1"/>
  <c r="K663" i="1"/>
  <c r="S663" i="1" s="1"/>
  <c r="J663" i="1"/>
  <c r="K651" i="1"/>
  <c r="S651" i="1" s="1"/>
  <c r="J651" i="1"/>
  <c r="K639" i="1"/>
  <c r="S639" i="1" s="1"/>
  <c r="J639" i="1"/>
  <c r="K627" i="1"/>
  <c r="S627" i="1" s="1"/>
  <c r="J627" i="1"/>
  <c r="K615" i="1"/>
  <c r="S615" i="1" s="1"/>
  <c r="J615" i="1"/>
  <c r="K603" i="1"/>
  <c r="S603" i="1" s="1"/>
  <c r="J603" i="1"/>
  <c r="K591" i="1"/>
  <c r="S591" i="1" s="1"/>
  <c r="J591" i="1"/>
  <c r="K579" i="1"/>
  <c r="S579" i="1" s="1"/>
  <c r="J579" i="1"/>
  <c r="K567" i="1"/>
  <c r="S567" i="1" s="1"/>
  <c r="J567" i="1"/>
  <c r="K555" i="1"/>
  <c r="S555" i="1" s="1"/>
  <c r="J555" i="1"/>
  <c r="K543" i="1"/>
  <c r="S543" i="1" s="1"/>
  <c r="J543" i="1"/>
  <c r="K531" i="1"/>
  <c r="S531" i="1" s="1"/>
  <c r="J531" i="1"/>
  <c r="K519" i="1"/>
  <c r="S519" i="1" s="1"/>
  <c r="J519" i="1"/>
  <c r="K507" i="1"/>
  <c r="S507" i="1" s="1"/>
  <c r="J507" i="1"/>
  <c r="K495" i="1"/>
  <c r="S495" i="1" s="1"/>
  <c r="J495" i="1"/>
  <c r="K483" i="1"/>
  <c r="S483" i="1" s="1"/>
  <c r="J483" i="1"/>
  <c r="K471" i="1"/>
  <c r="S471" i="1" s="1"/>
  <c r="J471" i="1"/>
  <c r="K459" i="1"/>
  <c r="S459" i="1" s="1"/>
  <c r="J459" i="1"/>
  <c r="K447" i="1"/>
  <c r="S447" i="1" s="1"/>
  <c r="J447" i="1"/>
  <c r="K435" i="1"/>
  <c r="S435" i="1" s="1"/>
  <c r="J435" i="1"/>
  <c r="K423" i="1"/>
  <c r="S423" i="1" s="1"/>
  <c r="J423" i="1"/>
  <c r="K411" i="1"/>
  <c r="S411" i="1" s="1"/>
  <c r="J411" i="1"/>
  <c r="K399" i="1"/>
  <c r="S399" i="1" s="1"/>
  <c r="J399" i="1"/>
  <c r="K387" i="1"/>
  <c r="S387" i="1" s="1"/>
  <c r="J387" i="1"/>
  <c r="K375" i="1"/>
  <c r="S375" i="1" s="1"/>
  <c r="J375" i="1"/>
  <c r="K363" i="1"/>
  <c r="S363" i="1" s="1"/>
  <c r="J363" i="1"/>
  <c r="K351" i="1"/>
  <c r="S351" i="1" s="1"/>
  <c r="J351" i="1"/>
  <c r="K339" i="1"/>
  <c r="S339" i="1" s="1"/>
  <c r="J339" i="1"/>
  <c r="K327" i="1"/>
  <c r="S327" i="1" s="1"/>
  <c r="J327" i="1"/>
  <c r="K315" i="1"/>
  <c r="S315" i="1" s="1"/>
  <c r="J315" i="1"/>
  <c r="K303" i="1"/>
  <c r="S303" i="1" s="1"/>
  <c r="J303" i="1"/>
  <c r="K291" i="1"/>
  <c r="S291" i="1" s="1"/>
  <c r="J291" i="1"/>
  <c r="K279" i="1"/>
  <c r="S279" i="1" s="1"/>
  <c r="J279" i="1"/>
  <c r="K267" i="1"/>
  <c r="S267" i="1" s="1"/>
  <c r="J267" i="1"/>
  <c r="K255" i="1"/>
  <c r="S255" i="1" s="1"/>
  <c r="J255" i="1"/>
  <c r="K243" i="1"/>
  <c r="S243" i="1" s="1"/>
  <c r="J243" i="1"/>
  <c r="K231" i="1"/>
  <c r="S231" i="1" s="1"/>
  <c r="J231" i="1"/>
  <c r="K219" i="1"/>
  <c r="S219" i="1" s="1"/>
  <c r="J219" i="1"/>
  <c r="K207" i="1"/>
  <c r="S207" i="1" s="1"/>
  <c r="J207" i="1"/>
  <c r="K195" i="1"/>
  <c r="S195" i="1" s="1"/>
  <c r="J195" i="1"/>
  <c r="K183" i="1"/>
  <c r="S183" i="1" s="1"/>
  <c r="J183" i="1"/>
  <c r="K171" i="1"/>
  <c r="S171" i="1" s="1"/>
  <c r="J171" i="1"/>
  <c r="K159" i="1"/>
  <c r="S159" i="1" s="1"/>
  <c r="J159" i="1"/>
  <c r="K147" i="1"/>
  <c r="S147" i="1" s="1"/>
  <c r="J147" i="1"/>
  <c r="K135" i="1"/>
  <c r="S135" i="1" s="1"/>
  <c r="J135" i="1"/>
  <c r="K123" i="1"/>
  <c r="S123" i="1" s="1"/>
  <c r="J123" i="1"/>
  <c r="K111" i="1"/>
  <c r="S111" i="1" s="1"/>
  <c r="J111" i="1"/>
  <c r="K99" i="1"/>
  <c r="S99" i="1" s="1"/>
  <c r="J99" i="1"/>
  <c r="K87" i="1"/>
  <c r="S87" i="1" s="1"/>
  <c r="J87" i="1"/>
  <c r="K75" i="1"/>
  <c r="S75" i="1" s="1"/>
  <c r="J75" i="1"/>
  <c r="K63" i="1"/>
  <c r="S63" i="1" s="1"/>
  <c r="J63" i="1"/>
  <c r="K51" i="1"/>
  <c r="S51" i="1" s="1"/>
  <c r="J51" i="1"/>
  <c r="K39" i="1"/>
  <c r="S39" i="1" s="1"/>
  <c r="J39" i="1"/>
  <c r="J44" i="1"/>
  <c r="J68" i="1"/>
  <c r="J92" i="1"/>
  <c r="J116" i="1"/>
  <c r="J140" i="1"/>
  <c r="J164" i="1"/>
  <c r="J188" i="1"/>
  <c r="J212" i="1"/>
  <c r="J236" i="1"/>
  <c r="K299" i="1"/>
  <c r="S299" i="1" s="1"/>
  <c r="K371" i="1"/>
  <c r="S371" i="1" s="1"/>
  <c r="K443" i="1"/>
  <c r="S443" i="1" s="1"/>
  <c r="K515" i="1"/>
  <c r="S515" i="1" s="1"/>
  <c r="K587" i="1"/>
  <c r="S587" i="1" s="1"/>
  <c r="J763" i="1"/>
  <c r="K1187" i="1"/>
  <c r="S1187" i="1" s="1"/>
  <c r="K4106" i="1"/>
  <c r="S4106" i="1" s="1"/>
  <c r="J4106" i="1"/>
  <c r="K4094" i="1"/>
  <c r="S4094" i="1" s="1"/>
  <c r="J4094" i="1"/>
  <c r="K4082" i="1"/>
  <c r="S4082" i="1" s="1"/>
  <c r="J4082" i="1"/>
  <c r="K4070" i="1"/>
  <c r="S4070" i="1" s="1"/>
  <c r="J4070" i="1"/>
  <c r="K4058" i="1"/>
  <c r="S4058" i="1" s="1"/>
  <c r="J4058" i="1"/>
  <c r="K4046" i="1"/>
  <c r="S4046" i="1" s="1"/>
  <c r="J4046" i="1"/>
  <c r="J4034" i="1"/>
  <c r="K4034" i="1"/>
  <c r="S4034" i="1" s="1"/>
  <c r="J4022" i="1"/>
  <c r="K4022" i="1"/>
  <c r="S4022" i="1" s="1"/>
  <c r="J4010" i="1"/>
  <c r="K4010" i="1"/>
  <c r="S4010" i="1" s="1"/>
  <c r="J3998" i="1"/>
  <c r="K3998" i="1"/>
  <c r="S3998" i="1" s="1"/>
  <c r="J3986" i="1"/>
  <c r="K3986" i="1"/>
  <c r="S3986" i="1" s="1"/>
  <c r="J3974" i="1"/>
  <c r="K3974" i="1"/>
  <c r="S3974" i="1" s="1"/>
  <c r="J3962" i="1"/>
  <c r="K3962" i="1"/>
  <c r="S3962" i="1" s="1"/>
  <c r="J3950" i="1"/>
  <c r="K3950" i="1"/>
  <c r="S3950" i="1" s="1"/>
  <c r="J3938" i="1"/>
  <c r="K3938" i="1"/>
  <c r="S3938" i="1" s="1"/>
  <c r="J3926" i="1"/>
  <c r="K3926" i="1"/>
  <c r="S3926" i="1" s="1"/>
  <c r="J3914" i="1"/>
  <c r="K3914" i="1"/>
  <c r="S3914" i="1" s="1"/>
  <c r="J3902" i="1"/>
  <c r="K3902" i="1"/>
  <c r="S3902" i="1" s="1"/>
  <c r="J3890" i="1"/>
  <c r="K3890" i="1"/>
  <c r="S3890" i="1" s="1"/>
  <c r="J3878" i="1"/>
  <c r="K3878" i="1"/>
  <c r="S3878" i="1" s="1"/>
  <c r="J3866" i="1"/>
  <c r="K3866" i="1"/>
  <c r="S3866" i="1" s="1"/>
  <c r="J3854" i="1"/>
  <c r="K3854" i="1"/>
  <c r="S3854" i="1" s="1"/>
  <c r="J3842" i="1"/>
  <c r="K3842" i="1"/>
  <c r="S3842" i="1" s="1"/>
  <c r="J3830" i="1"/>
  <c r="K3830" i="1"/>
  <c r="S3830" i="1" s="1"/>
  <c r="J3818" i="1"/>
  <c r="K3818" i="1"/>
  <c r="S3818" i="1" s="1"/>
  <c r="J3806" i="1"/>
  <c r="K3806" i="1"/>
  <c r="S3806" i="1" s="1"/>
  <c r="J3794" i="1"/>
  <c r="K3794" i="1"/>
  <c r="S3794" i="1" s="1"/>
  <c r="J3782" i="1"/>
  <c r="K3782" i="1"/>
  <c r="S3782" i="1" s="1"/>
  <c r="J3770" i="1"/>
  <c r="K3770" i="1"/>
  <c r="S3770" i="1" s="1"/>
  <c r="J3758" i="1"/>
  <c r="K3758" i="1"/>
  <c r="S3758" i="1" s="1"/>
  <c r="J3746" i="1"/>
  <c r="K3746" i="1"/>
  <c r="S3746" i="1" s="1"/>
  <c r="J3734" i="1"/>
  <c r="K3734" i="1"/>
  <c r="S3734" i="1" s="1"/>
  <c r="J3722" i="1"/>
  <c r="K3722" i="1"/>
  <c r="S3722" i="1" s="1"/>
  <c r="J3710" i="1"/>
  <c r="K3710" i="1"/>
  <c r="S3710" i="1" s="1"/>
  <c r="J3698" i="1"/>
  <c r="K3698" i="1"/>
  <c r="S3698" i="1" s="1"/>
  <c r="J3686" i="1"/>
  <c r="K3686" i="1"/>
  <c r="S3686" i="1" s="1"/>
  <c r="J3674" i="1"/>
  <c r="K3674" i="1"/>
  <c r="S3674" i="1" s="1"/>
  <c r="J3662" i="1"/>
  <c r="K3662" i="1"/>
  <c r="S3662" i="1" s="1"/>
  <c r="J3650" i="1"/>
  <c r="K3650" i="1"/>
  <c r="S3650" i="1" s="1"/>
  <c r="J3638" i="1"/>
  <c r="K3638" i="1"/>
  <c r="S3638" i="1" s="1"/>
  <c r="K3626" i="1"/>
  <c r="S3626" i="1" s="1"/>
  <c r="J3626" i="1"/>
  <c r="J3614" i="1"/>
  <c r="K3614" i="1"/>
  <c r="S3614" i="1" s="1"/>
  <c r="K3602" i="1"/>
  <c r="S3602" i="1" s="1"/>
  <c r="J3602" i="1"/>
  <c r="K3590" i="1"/>
  <c r="S3590" i="1" s="1"/>
  <c r="J3590" i="1"/>
  <c r="K3578" i="1"/>
  <c r="S3578" i="1" s="1"/>
  <c r="J3578" i="1"/>
  <c r="K3566" i="1"/>
  <c r="S3566" i="1" s="1"/>
  <c r="J3566" i="1"/>
  <c r="K3554" i="1"/>
  <c r="S3554" i="1" s="1"/>
  <c r="J3554" i="1"/>
  <c r="K3542" i="1"/>
  <c r="S3542" i="1" s="1"/>
  <c r="J3542" i="1"/>
  <c r="K3530" i="1"/>
  <c r="S3530" i="1" s="1"/>
  <c r="J3530" i="1"/>
  <c r="K3518" i="1"/>
  <c r="S3518" i="1" s="1"/>
  <c r="J3518" i="1"/>
  <c r="K3506" i="1"/>
  <c r="S3506" i="1" s="1"/>
  <c r="J3506" i="1"/>
  <c r="K3494" i="1"/>
  <c r="S3494" i="1" s="1"/>
  <c r="J3494" i="1"/>
  <c r="K3482" i="1"/>
  <c r="S3482" i="1" s="1"/>
  <c r="J3482" i="1"/>
  <c r="K3470" i="1"/>
  <c r="S3470" i="1" s="1"/>
  <c r="J3470" i="1"/>
  <c r="K3458" i="1"/>
  <c r="S3458" i="1" s="1"/>
  <c r="J3458" i="1"/>
  <c r="K3446" i="1"/>
  <c r="S3446" i="1" s="1"/>
  <c r="J3446" i="1"/>
  <c r="K3434" i="1"/>
  <c r="S3434" i="1" s="1"/>
  <c r="J3434" i="1"/>
  <c r="K3422" i="1"/>
  <c r="S3422" i="1" s="1"/>
  <c r="J3422" i="1"/>
  <c r="K3410" i="1"/>
  <c r="S3410" i="1" s="1"/>
  <c r="J3410" i="1"/>
  <c r="K3398" i="1"/>
  <c r="S3398" i="1" s="1"/>
  <c r="J3398" i="1"/>
  <c r="K3386" i="1"/>
  <c r="S3386" i="1" s="1"/>
  <c r="J3386" i="1"/>
  <c r="K3374" i="1"/>
  <c r="S3374" i="1" s="1"/>
  <c r="J3374" i="1"/>
  <c r="K3362" i="1"/>
  <c r="S3362" i="1" s="1"/>
  <c r="J3362" i="1"/>
  <c r="K3350" i="1"/>
  <c r="S3350" i="1" s="1"/>
  <c r="J3350" i="1"/>
  <c r="K3338" i="1"/>
  <c r="S3338" i="1" s="1"/>
  <c r="J3338" i="1"/>
  <c r="K3326" i="1"/>
  <c r="S3326" i="1" s="1"/>
  <c r="J3326" i="1"/>
  <c r="K3314" i="1"/>
  <c r="S3314" i="1" s="1"/>
  <c r="J3314" i="1"/>
  <c r="K3302" i="1"/>
  <c r="S3302" i="1" s="1"/>
  <c r="J3302" i="1"/>
  <c r="K3290" i="1"/>
  <c r="S3290" i="1" s="1"/>
  <c r="J3290" i="1"/>
  <c r="K3278" i="1"/>
  <c r="S3278" i="1" s="1"/>
  <c r="J3278" i="1"/>
  <c r="K3266" i="1"/>
  <c r="S3266" i="1" s="1"/>
  <c r="J3266" i="1"/>
  <c r="K3254" i="1"/>
  <c r="S3254" i="1" s="1"/>
  <c r="J3254" i="1"/>
  <c r="K3242" i="1"/>
  <c r="S3242" i="1" s="1"/>
  <c r="J3242" i="1"/>
  <c r="K3230" i="1"/>
  <c r="S3230" i="1" s="1"/>
  <c r="J3230" i="1"/>
  <c r="K3218" i="1"/>
  <c r="S3218" i="1" s="1"/>
  <c r="J3218" i="1"/>
  <c r="K3206" i="1"/>
  <c r="S3206" i="1" s="1"/>
  <c r="J3206" i="1"/>
  <c r="K3194" i="1"/>
  <c r="S3194" i="1" s="1"/>
  <c r="J3194" i="1"/>
  <c r="K3182" i="1"/>
  <c r="S3182" i="1" s="1"/>
  <c r="J3182" i="1"/>
  <c r="K3170" i="1"/>
  <c r="S3170" i="1" s="1"/>
  <c r="J3170" i="1"/>
  <c r="K3158" i="1"/>
  <c r="S3158" i="1" s="1"/>
  <c r="J3158" i="1"/>
  <c r="K3146" i="1"/>
  <c r="S3146" i="1" s="1"/>
  <c r="J3146" i="1"/>
  <c r="K3134" i="1"/>
  <c r="S3134" i="1" s="1"/>
  <c r="J3134" i="1"/>
  <c r="K3122" i="1"/>
  <c r="S3122" i="1" s="1"/>
  <c r="J3122" i="1"/>
  <c r="K3110" i="1"/>
  <c r="S3110" i="1" s="1"/>
  <c r="J3110" i="1"/>
  <c r="K3098" i="1"/>
  <c r="S3098" i="1" s="1"/>
  <c r="J3098" i="1"/>
  <c r="K3086" i="1"/>
  <c r="S3086" i="1" s="1"/>
  <c r="J3086" i="1"/>
  <c r="K3074" i="1"/>
  <c r="S3074" i="1" s="1"/>
  <c r="J3074" i="1"/>
  <c r="K3062" i="1"/>
  <c r="S3062" i="1" s="1"/>
  <c r="J3062" i="1"/>
  <c r="K3050" i="1"/>
  <c r="S3050" i="1" s="1"/>
  <c r="J3050" i="1"/>
  <c r="K3038" i="1"/>
  <c r="S3038" i="1" s="1"/>
  <c r="J3038" i="1"/>
  <c r="K3026" i="1"/>
  <c r="S3026" i="1" s="1"/>
  <c r="J3026" i="1"/>
  <c r="K3014" i="1"/>
  <c r="S3014" i="1" s="1"/>
  <c r="J3014" i="1"/>
  <c r="K3002" i="1"/>
  <c r="S3002" i="1" s="1"/>
  <c r="J3002" i="1"/>
  <c r="K2990" i="1"/>
  <c r="S2990" i="1" s="1"/>
  <c r="J2990" i="1"/>
  <c r="K2978" i="1"/>
  <c r="S2978" i="1" s="1"/>
  <c r="J2978" i="1"/>
  <c r="K2966" i="1"/>
  <c r="S2966" i="1" s="1"/>
  <c r="J2966" i="1"/>
  <c r="K2954" i="1"/>
  <c r="S2954" i="1" s="1"/>
  <c r="J2954" i="1"/>
  <c r="K2942" i="1"/>
  <c r="S2942" i="1" s="1"/>
  <c r="J2942" i="1"/>
  <c r="K2930" i="1"/>
  <c r="S2930" i="1" s="1"/>
  <c r="J2930" i="1"/>
  <c r="K2918" i="1"/>
  <c r="S2918" i="1" s="1"/>
  <c r="J2918" i="1"/>
  <c r="K2906" i="1"/>
  <c r="S2906" i="1" s="1"/>
  <c r="J2906" i="1"/>
  <c r="K2894" i="1"/>
  <c r="S2894" i="1" s="1"/>
  <c r="J2894" i="1"/>
  <c r="K2882" i="1"/>
  <c r="S2882" i="1" s="1"/>
  <c r="J2882" i="1"/>
  <c r="K2870" i="1"/>
  <c r="S2870" i="1" s="1"/>
  <c r="J2870" i="1"/>
  <c r="K2858" i="1"/>
  <c r="S2858" i="1" s="1"/>
  <c r="J2858" i="1"/>
  <c r="K2846" i="1"/>
  <c r="S2846" i="1" s="1"/>
  <c r="J2846" i="1"/>
  <c r="K2834" i="1"/>
  <c r="S2834" i="1" s="1"/>
  <c r="J2834" i="1"/>
  <c r="K2822" i="1"/>
  <c r="S2822" i="1" s="1"/>
  <c r="J2822" i="1"/>
  <c r="K2810" i="1"/>
  <c r="S2810" i="1" s="1"/>
  <c r="J2810" i="1"/>
  <c r="K2798" i="1"/>
  <c r="S2798" i="1" s="1"/>
  <c r="J2798" i="1"/>
  <c r="K2786" i="1"/>
  <c r="S2786" i="1" s="1"/>
  <c r="J2786" i="1"/>
  <c r="K2774" i="1"/>
  <c r="S2774" i="1" s="1"/>
  <c r="J2774" i="1"/>
  <c r="K2762" i="1"/>
  <c r="S2762" i="1" s="1"/>
  <c r="J2762" i="1"/>
  <c r="K2750" i="1"/>
  <c r="S2750" i="1" s="1"/>
  <c r="J2750" i="1"/>
  <c r="K2738" i="1"/>
  <c r="S2738" i="1" s="1"/>
  <c r="J2738" i="1"/>
  <c r="K2726" i="1"/>
  <c r="S2726" i="1" s="1"/>
  <c r="J2726" i="1"/>
  <c r="K2714" i="1"/>
  <c r="S2714" i="1" s="1"/>
  <c r="J2714" i="1"/>
  <c r="K2702" i="1"/>
  <c r="S2702" i="1" s="1"/>
  <c r="J2702" i="1"/>
  <c r="K2690" i="1"/>
  <c r="S2690" i="1" s="1"/>
  <c r="J2690" i="1"/>
  <c r="K2678" i="1"/>
  <c r="S2678" i="1" s="1"/>
  <c r="J2678" i="1"/>
  <c r="K2666" i="1"/>
  <c r="S2666" i="1" s="1"/>
  <c r="J2666" i="1"/>
  <c r="K2654" i="1"/>
  <c r="S2654" i="1" s="1"/>
  <c r="J2654" i="1"/>
  <c r="K2642" i="1"/>
  <c r="S2642" i="1" s="1"/>
  <c r="J2642" i="1"/>
  <c r="K2630" i="1"/>
  <c r="S2630" i="1" s="1"/>
  <c r="J2630" i="1"/>
  <c r="K2618" i="1"/>
  <c r="S2618" i="1" s="1"/>
  <c r="J2618" i="1"/>
  <c r="K2606" i="1"/>
  <c r="S2606" i="1" s="1"/>
  <c r="J2606" i="1"/>
  <c r="K2594" i="1"/>
  <c r="S2594" i="1" s="1"/>
  <c r="J2594" i="1"/>
  <c r="K2582" i="1"/>
  <c r="S2582" i="1" s="1"/>
  <c r="J2582" i="1"/>
  <c r="K2570" i="1"/>
  <c r="S2570" i="1" s="1"/>
  <c r="J2570" i="1"/>
  <c r="K2558" i="1"/>
  <c r="S2558" i="1" s="1"/>
  <c r="J2558" i="1"/>
  <c r="K2546" i="1"/>
  <c r="S2546" i="1" s="1"/>
  <c r="J2546" i="1"/>
  <c r="K2534" i="1"/>
  <c r="S2534" i="1" s="1"/>
  <c r="J2534" i="1"/>
  <c r="K2522" i="1"/>
  <c r="S2522" i="1" s="1"/>
  <c r="J2522" i="1"/>
  <c r="K2510" i="1"/>
  <c r="S2510" i="1" s="1"/>
  <c r="J2510" i="1"/>
  <c r="K2498" i="1"/>
  <c r="S2498" i="1" s="1"/>
  <c r="J2498" i="1"/>
  <c r="K2486" i="1"/>
  <c r="S2486" i="1" s="1"/>
  <c r="J2486" i="1"/>
  <c r="K2474" i="1"/>
  <c r="S2474" i="1" s="1"/>
  <c r="J2474" i="1"/>
  <c r="K2462" i="1"/>
  <c r="S2462" i="1" s="1"/>
  <c r="J2462" i="1"/>
  <c r="K2450" i="1"/>
  <c r="S2450" i="1" s="1"/>
  <c r="J2450" i="1"/>
  <c r="K2438" i="1"/>
  <c r="S2438" i="1" s="1"/>
  <c r="J2438" i="1"/>
  <c r="K2426" i="1"/>
  <c r="S2426" i="1" s="1"/>
  <c r="J2426" i="1"/>
  <c r="K2414" i="1"/>
  <c r="S2414" i="1" s="1"/>
  <c r="J2414" i="1"/>
  <c r="K2402" i="1"/>
  <c r="S2402" i="1" s="1"/>
  <c r="J2402" i="1"/>
  <c r="K2390" i="1"/>
  <c r="S2390" i="1" s="1"/>
  <c r="J2390" i="1"/>
  <c r="K2378" i="1"/>
  <c r="S2378" i="1" s="1"/>
  <c r="J2378" i="1"/>
  <c r="K2366" i="1"/>
  <c r="S2366" i="1" s="1"/>
  <c r="J2366" i="1"/>
  <c r="K2354" i="1"/>
  <c r="S2354" i="1" s="1"/>
  <c r="J2354" i="1"/>
  <c r="K2342" i="1"/>
  <c r="S2342" i="1" s="1"/>
  <c r="J2342" i="1"/>
  <c r="K2330" i="1"/>
  <c r="S2330" i="1" s="1"/>
  <c r="J2330" i="1"/>
  <c r="K2318" i="1"/>
  <c r="S2318" i="1" s="1"/>
  <c r="J2318" i="1"/>
  <c r="K2306" i="1"/>
  <c r="S2306" i="1" s="1"/>
  <c r="J2306" i="1"/>
  <c r="K2294" i="1"/>
  <c r="S2294" i="1" s="1"/>
  <c r="J2294" i="1"/>
  <c r="K2282" i="1"/>
  <c r="S2282" i="1" s="1"/>
  <c r="J2282" i="1"/>
  <c r="K2270" i="1"/>
  <c r="S2270" i="1" s="1"/>
  <c r="J2270" i="1"/>
  <c r="K2258" i="1"/>
  <c r="S2258" i="1" s="1"/>
  <c r="J2258" i="1"/>
  <c r="K2246" i="1"/>
  <c r="S2246" i="1" s="1"/>
  <c r="J2246" i="1"/>
  <c r="K2234" i="1"/>
  <c r="S2234" i="1" s="1"/>
  <c r="J2234" i="1"/>
  <c r="K2222" i="1"/>
  <c r="S2222" i="1" s="1"/>
  <c r="J2222" i="1"/>
  <c r="K2210" i="1"/>
  <c r="S2210" i="1" s="1"/>
  <c r="J2210" i="1"/>
  <c r="K2198" i="1"/>
  <c r="S2198" i="1" s="1"/>
  <c r="J2198" i="1"/>
  <c r="K2186" i="1"/>
  <c r="S2186" i="1" s="1"/>
  <c r="J2186" i="1"/>
  <c r="K2174" i="1"/>
  <c r="S2174" i="1" s="1"/>
  <c r="J2174" i="1"/>
  <c r="K2162" i="1"/>
  <c r="S2162" i="1" s="1"/>
  <c r="J2162" i="1"/>
  <c r="K2150" i="1"/>
  <c r="S2150" i="1" s="1"/>
  <c r="J2150" i="1"/>
  <c r="K2138" i="1"/>
  <c r="S2138" i="1" s="1"/>
  <c r="J2138" i="1"/>
  <c r="K2126" i="1"/>
  <c r="S2126" i="1" s="1"/>
  <c r="J2126" i="1"/>
  <c r="K2114" i="1"/>
  <c r="S2114" i="1" s="1"/>
  <c r="J2114" i="1"/>
  <c r="K2102" i="1"/>
  <c r="S2102" i="1" s="1"/>
  <c r="J2102" i="1"/>
  <c r="K2090" i="1"/>
  <c r="S2090" i="1" s="1"/>
  <c r="J2090" i="1"/>
  <c r="K2078" i="1"/>
  <c r="S2078" i="1" s="1"/>
  <c r="J2078" i="1"/>
  <c r="K2066" i="1"/>
  <c r="S2066" i="1" s="1"/>
  <c r="J2066" i="1"/>
  <c r="K2054" i="1"/>
  <c r="S2054" i="1" s="1"/>
  <c r="J2054" i="1"/>
  <c r="K2042" i="1"/>
  <c r="S2042" i="1" s="1"/>
  <c r="J2042" i="1"/>
  <c r="K2030" i="1"/>
  <c r="S2030" i="1" s="1"/>
  <c r="J2030" i="1"/>
  <c r="K2018" i="1"/>
  <c r="S2018" i="1" s="1"/>
  <c r="J2018" i="1"/>
  <c r="K2006" i="1"/>
  <c r="S2006" i="1" s="1"/>
  <c r="J2006" i="1"/>
  <c r="K1994" i="1"/>
  <c r="S1994" i="1" s="1"/>
  <c r="J1994" i="1"/>
  <c r="K1982" i="1"/>
  <c r="S1982" i="1" s="1"/>
  <c r="J1982" i="1"/>
  <c r="K1970" i="1"/>
  <c r="S1970" i="1" s="1"/>
  <c r="J1970" i="1"/>
  <c r="K1958" i="1"/>
  <c r="S1958" i="1" s="1"/>
  <c r="J1958" i="1"/>
  <c r="K1946" i="1"/>
  <c r="S1946" i="1" s="1"/>
  <c r="J1946" i="1"/>
  <c r="K1934" i="1"/>
  <c r="S1934" i="1" s="1"/>
  <c r="J1934" i="1"/>
  <c r="K1922" i="1"/>
  <c r="S1922" i="1" s="1"/>
  <c r="J1922" i="1"/>
  <c r="K1910" i="1"/>
  <c r="S1910" i="1" s="1"/>
  <c r="J1910" i="1"/>
  <c r="K1898" i="1"/>
  <c r="S1898" i="1" s="1"/>
  <c r="J1898" i="1"/>
  <c r="K1886" i="1"/>
  <c r="S1886" i="1" s="1"/>
  <c r="J1886" i="1"/>
  <c r="K1874" i="1"/>
  <c r="S1874" i="1" s="1"/>
  <c r="J1874" i="1"/>
  <c r="K1862" i="1"/>
  <c r="S1862" i="1" s="1"/>
  <c r="J1862" i="1"/>
  <c r="K1850" i="1"/>
  <c r="S1850" i="1" s="1"/>
  <c r="J1850" i="1"/>
  <c r="K1838" i="1"/>
  <c r="S1838" i="1" s="1"/>
  <c r="J1838" i="1"/>
  <c r="K1826" i="1"/>
  <c r="S1826" i="1" s="1"/>
  <c r="J1826" i="1"/>
  <c r="K1814" i="1"/>
  <c r="S1814" i="1" s="1"/>
  <c r="J1814" i="1"/>
  <c r="K1802" i="1"/>
  <c r="S1802" i="1" s="1"/>
  <c r="J1802" i="1"/>
  <c r="K1790" i="1"/>
  <c r="S1790" i="1" s="1"/>
  <c r="J1790" i="1"/>
  <c r="K1778" i="1"/>
  <c r="S1778" i="1" s="1"/>
  <c r="J1778" i="1"/>
  <c r="K1766" i="1"/>
  <c r="S1766" i="1" s="1"/>
  <c r="J1766" i="1"/>
  <c r="K1754" i="1"/>
  <c r="S1754" i="1" s="1"/>
  <c r="J1754" i="1"/>
  <c r="K1742" i="1"/>
  <c r="S1742" i="1" s="1"/>
  <c r="J1742" i="1"/>
  <c r="K1730" i="1"/>
  <c r="S1730" i="1" s="1"/>
  <c r="J1730" i="1"/>
  <c r="K1718" i="1"/>
  <c r="S1718" i="1" s="1"/>
  <c r="J1718" i="1"/>
  <c r="K1706" i="1"/>
  <c r="S1706" i="1" s="1"/>
  <c r="J1706" i="1"/>
  <c r="K1694" i="1"/>
  <c r="S1694" i="1" s="1"/>
  <c r="J1694" i="1"/>
  <c r="K1682" i="1"/>
  <c r="S1682" i="1" s="1"/>
  <c r="J1682" i="1"/>
  <c r="K1670" i="1"/>
  <c r="S1670" i="1" s="1"/>
  <c r="J1670" i="1"/>
  <c r="K1658" i="1"/>
  <c r="S1658" i="1" s="1"/>
  <c r="J1658" i="1"/>
  <c r="K1646" i="1"/>
  <c r="S1646" i="1" s="1"/>
  <c r="J1646" i="1"/>
  <c r="K1634" i="1"/>
  <c r="S1634" i="1" s="1"/>
  <c r="J1634" i="1"/>
  <c r="K1622" i="1"/>
  <c r="S1622" i="1" s="1"/>
  <c r="J1622" i="1"/>
  <c r="K1610" i="1"/>
  <c r="S1610" i="1" s="1"/>
  <c r="J1610" i="1"/>
  <c r="K1598" i="1"/>
  <c r="S1598" i="1" s="1"/>
  <c r="J1598" i="1"/>
  <c r="K1586" i="1"/>
  <c r="S1586" i="1" s="1"/>
  <c r="J1586" i="1"/>
  <c r="K1574" i="1"/>
  <c r="S1574" i="1" s="1"/>
  <c r="J1574" i="1"/>
  <c r="K1562" i="1"/>
  <c r="S1562" i="1" s="1"/>
  <c r="J1562" i="1"/>
  <c r="K1550" i="1"/>
  <c r="S1550" i="1" s="1"/>
  <c r="J1550" i="1"/>
  <c r="K1538" i="1"/>
  <c r="S1538" i="1" s="1"/>
  <c r="J1538" i="1"/>
  <c r="K1526" i="1"/>
  <c r="S1526" i="1" s="1"/>
  <c r="J1526" i="1"/>
  <c r="K1514" i="1"/>
  <c r="S1514" i="1" s="1"/>
  <c r="J1514" i="1"/>
  <c r="K1502" i="1"/>
  <c r="S1502" i="1" s="1"/>
  <c r="J1502" i="1"/>
  <c r="K1490" i="1"/>
  <c r="S1490" i="1" s="1"/>
  <c r="J1490" i="1"/>
  <c r="K1478" i="1"/>
  <c r="S1478" i="1" s="1"/>
  <c r="J1478" i="1"/>
  <c r="K1466" i="1"/>
  <c r="S1466" i="1" s="1"/>
  <c r="J1466" i="1"/>
  <c r="K1454" i="1"/>
  <c r="S1454" i="1" s="1"/>
  <c r="J1454" i="1"/>
  <c r="K1442" i="1"/>
  <c r="S1442" i="1" s="1"/>
  <c r="J1442" i="1"/>
  <c r="K1430" i="1"/>
  <c r="S1430" i="1" s="1"/>
  <c r="J1430" i="1"/>
  <c r="J1418" i="1"/>
  <c r="K1418" i="1"/>
  <c r="S1418" i="1" s="1"/>
  <c r="K1406" i="1"/>
  <c r="S1406" i="1" s="1"/>
  <c r="J1406" i="1"/>
  <c r="K1394" i="1"/>
  <c r="S1394" i="1" s="1"/>
  <c r="J1394" i="1"/>
  <c r="K1382" i="1"/>
  <c r="S1382" i="1" s="1"/>
  <c r="J1382" i="1"/>
  <c r="K1370" i="1"/>
  <c r="S1370" i="1" s="1"/>
  <c r="J1370" i="1"/>
  <c r="K1358" i="1"/>
  <c r="S1358" i="1" s="1"/>
  <c r="J1358" i="1"/>
  <c r="K1346" i="1"/>
  <c r="S1346" i="1" s="1"/>
  <c r="J1346" i="1"/>
  <c r="K1334" i="1"/>
  <c r="S1334" i="1" s="1"/>
  <c r="J1334" i="1"/>
  <c r="K1322" i="1"/>
  <c r="S1322" i="1" s="1"/>
  <c r="J1322" i="1"/>
  <c r="K1310" i="1"/>
  <c r="S1310" i="1" s="1"/>
  <c r="J1310" i="1"/>
  <c r="K1298" i="1"/>
  <c r="S1298" i="1" s="1"/>
  <c r="J1298" i="1"/>
  <c r="K1286" i="1"/>
  <c r="S1286" i="1" s="1"/>
  <c r="J1286" i="1"/>
  <c r="K1274" i="1"/>
  <c r="S1274" i="1" s="1"/>
  <c r="J1274" i="1"/>
  <c r="K1262" i="1"/>
  <c r="S1262" i="1" s="1"/>
  <c r="J1262" i="1"/>
  <c r="K1250" i="1"/>
  <c r="S1250" i="1" s="1"/>
  <c r="J1250" i="1"/>
  <c r="K1238" i="1"/>
  <c r="S1238" i="1" s="1"/>
  <c r="J1238" i="1"/>
  <c r="K1226" i="1"/>
  <c r="S1226" i="1" s="1"/>
  <c r="J1226" i="1"/>
  <c r="K1214" i="1"/>
  <c r="S1214" i="1" s="1"/>
  <c r="J1214" i="1"/>
  <c r="K1202" i="1"/>
  <c r="S1202" i="1" s="1"/>
  <c r="J1202" i="1"/>
  <c r="K1190" i="1"/>
  <c r="S1190" i="1" s="1"/>
  <c r="J1190" i="1"/>
  <c r="K1178" i="1"/>
  <c r="S1178" i="1" s="1"/>
  <c r="J1178" i="1"/>
  <c r="K1166" i="1"/>
  <c r="S1166" i="1" s="1"/>
  <c r="J1166" i="1"/>
  <c r="K1154" i="1"/>
  <c r="S1154" i="1" s="1"/>
  <c r="J1154" i="1"/>
  <c r="K1142" i="1"/>
  <c r="S1142" i="1" s="1"/>
  <c r="J1142" i="1"/>
  <c r="K1130" i="1"/>
  <c r="S1130" i="1" s="1"/>
  <c r="J1130" i="1"/>
  <c r="K1118" i="1"/>
  <c r="S1118" i="1" s="1"/>
  <c r="J1118" i="1"/>
  <c r="K1106" i="1"/>
  <c r="S1106" i="1" s="1"/>
  <c r="J1106" i="1"/>
  <c r="K1094" i="1"/>
  <c r="S1094" i="1" s="1"/>
  <c r="J1094" i="1"/>
  <c r="K1082" i="1"/>
  <c r="S1082" i="1" s="1"/>
  <c r="J1082" i="1"/>
  <c r="K1070" i="1"/>
  <c r="S1070" i="1" s="1"/>
  <c r="J1070" i="1"/>
  <c r="K1058" i="1"/>
  <c r="S1058" i="1" s="1"/>
  <c r="J1058" i="1"/>
  <c r="K1046" i="1"/>
  <c r="S1046" i="1" s="1"/>
  <c r="J1046" i="1"/>
  <c r="K1034" i="1"/>
  <c r="S1034" i="1" s="1"/>
  <c r="J1034" i="1"/>
  <c r="K1022" i="1"/>
  <c r="S1022" i="1" s="1"/>
  <c r="J1022" i="1"/>
  <c r="K1010" i="1"/>
  <c r="S1010" i="1" s="1"/>
  <c r="J1010" i="1"/>
  <c r="K998" i="1"/>
  <c r="S998" i="1" s="1"/>
  <c r="J998" i="1"/>
  <c r="J986" i="1"/>
  <c r="K986" i="1"/>
  <c r="S986" i="1" s="1"/>
  <c r="K974" i="1"/>
  <c r="S974" i="1" s="1"/>
  <c r="J974" i="1"/>
  <c r="K962" i="1"/>
  <c r="S962" i="1" s="1"/>
  <c r="J962" i="1"/>
  <c r="K950" i="1"/>
  <c r="S950" i="1" s="1"/>
  <c r="J950" i="1"/>
  <c r="K938" i="1"/>
  <c r="S938" i="1" s="1"/>
  <c r="J938" i="1"/>
  <c r="K926" i="1"/>
  <c r="S926" i="1" s="1"/>
  <c r="J926" i="1"/>
  <c r="K914" i="1"/>
  <c r="S914" i="1" s="1"/>
  <c r="J914" i="1"/>
  <c r="K902" i="1"/>
  <c r="S902" i="1" s="1"/>
  <c r="J902" i="1"/>
  <c r="K890" i="1"/>
  <c r="S890" i="1" s="1"/>
  <c r="J890" i="1"/>
  <c r="K878" i="1"/>
  <c r="S878" i="1" s="1"/>
  <c r="J878" i="1"/>
  <c r="K866" i="1"/>
  <c r="S866" i="1" s="1"/>
  <c r="J866" i="1"/>
  <c r="K854" i="1"/>
  <c r="S854" i="1" s="1"/>
  <c r="J854" i="1"/>
  <c r="K842" i="1"/>
  <c r="S842" i="1" s="1"/>
  <c r="J842" i="1"/>
  <c r="K830" i="1"/>
  <c r="S830" i="1" s="1"/>
  <c r="J830" i="1"/>
  <c r="K818" i="1"/>
  <c r="S818" i="1" s="1"/>
  <c r="J818" i="1"/>
  <c r="K806" i="1"/>
  <c r="S806" i="1" s="1"/>
  <c r="J806" i="1"/>
  <c r="K794" i="1"/>
  <c r="S794" i="1" s="1"/>
  <c r="J794" i="1"/>
  <c r="K782" i="1"/>
  <c r="S782" i="1" s="1"/>
  <c r="J782" i="1"/>
  <c r="K770" i="1"/>
  <c r="S770" i="1" s="1"/>
  <c r="J770" i="1"/>
  <c r="K758" i="1"/>
  <c r="S758" i="1" s="1"/>
  <c r="J758" i="1"/>
  <c r="K746" i="1"/>
  <c r="S746" i="1" s="1"/>
  <c r="J746" i="1"/>
  <c r="K734" i="1"/>
  <c r="S734" i="1" s="1"/>
  <c r="J734" i="1"/>
  <c r="K722" i="1"/>
  <c r="S722" i="1" s="1"/>
  <c r="J722" i="1"/>
  <c r="K710" i="1"/>
  <c r="S710" i="1" s="1"/>
  <c r="J710" i="1"/>
  <c r="K698" i="1"/>
  <c r="S698" i="1" s="1"/>
  <c r="J698" i="1"/>
  <c r="K686" i="1"/>
  <c r="S686" i="1" s="1"/>
  <c r="J686" i="1"/>
  <c r="K674" i="1"/>
  <c r="S674" i="1" s="1"/>
  <c r="J674" i="1"/>
  <c r="K662" i="1"/>
  <c r="S662" i="1" s="1"/>
  <c r="J662" i="1"/>
  <c r="K650" i="1"/>
  <c r="S650" i="1" s="1"/>
  <c r="J650" i="1"/>
  <c r="K638" i="1"/>
  <c r="S638" i="1" s="1"/>
  <c r="J638" i="1"/>
  <c r="K626" i="1"/>
  <c r="S626" i="1" s="1"/>
  <c r="J626" i="1"/>
  <c r="K614" i="1"/>
  <c r="S614" i="1" s="1"/>
  <c r="J614" i="1"/>
  <c r="K602" i="1"/>
  <c r="S602" i="1" s="1"/>
  <c r="J602" i="1"/>
  <c r="K590" i="1"/>
  <c r="S590" i="1" s="1"/>
  <c r="J590" i="1"/>
  <c r="K578" i="1"/>
  <c r="S578" i="1" s="1"/>
  <c r="J578" i="1"/>
  <c r="K566" i="1"/>
  <c r="S566" i="1" s="1"/>
  <c r="J566" i="1"/>
  <c r="K554" i="1"/>
  <c r="S554" i="1" s="1"/>
  <c r="J554" i="1"/>
  <c r="K542" i="1"/>
  <c r="S542" i="1" s="1"/>
  <c r="J542" i="1"/>
  <c r="K530" i="1"/>
  <c r="S530" i="1" s="1"/>
  <c r="J530" i="1"/>
  <c r="K518" i="1"/>
  <c r="S518" i="1" s="1"/>
  <c r="J518" i="1"/>
  <c r="K506" i="1"/>
  <c r="S506" i="1" s="1"/>
  <c r="J506" i="1"/>
  <c r="K494" i="1"/>
  <c r="S494" i="1" s="1"/>
  <c r="J494" i="1"/>
  <c r="K482" i="1"/>
  <c r="S482" i="1" s="1"/>
  <c r="J482" i="1"/>
  <c r="K470" i="1"/>
  <c r="S470" i="1" s="1"/>
  <c r="J470" i="1"/>
  <c r="K458" i="1"/>
  <c r="S458" i="1" s="1"/>
  <c r="J458" i="1"/>
  <c r="K446" i="1"/>
  <c r="S446" i="1" s="1"/>
  <c r="J446" i="1"/>
  <c r="K434" i="1"/>
  <c r="S434" i="1" s="1"/>
  <c r="J434" i="1"/>
  <c r="K422" i="1"/>
  <c r="S422" i="1" s="1"/>
  <c r="J422" i="1"/>
  <c r="K410" i="1"/>
  <c r="S410" i="1" s="1"/>
  <c r="J410" i="1"/>
  <c r="K398" i="1"/>
  <c r="S398" i="1" s="1"/>
  <c r="J398" i="1"/>
  <c r="K386" i="1"/>
  <c r="S386" i="1" s="1"/>
  <c r="J386" i="1"/>
  <c r="K374" i="1"/>
  <c r="S374" i="1" s="1"/>
  <c r="J374" i="1"/>
  <c r="K362" i="1"/>
  <c r="S362" i="1" s="1"/>
  <c r="J362" i="1"/>
  <c r="K350" i="1"/>
  <c r="S350" i="1" s="1"/>
  <c r="J350" i="1"/>
  <c r="K338" i="1"/>
  <c r="S338" i="1" s="1"/>
  <c r="J338" i="1"/>
  <c r="K326" i="1"/>
  <c r="S326" i="1" s="1"/>
  <c r="J326" i="1"/>
  <c r="K314" i="1"/>
  <c r="S314" i="1" s="1"/>
  <c r="J314" i="1"/>
  <c r="K302" i="1"/>
  <c r="S302" i="1" s="1"/>
  <c r="J302" i="1"/>
  <c r="K290" i="1"/>
  <c r="S290" i="1" s="1"/>
  <c r="J290" i="1"/>
  <c r="K278" i="1"/>
  <c r="S278" i="1" s="1"/>
  <c r="J278" i="1"/>
  <c r="K266" i="1"/>
  <c r="S266" i="1" s="1"/>
  <c r="J266" i="1"/>
  <c r="K254" i="1"/>
  <c r="S254" i="1" s="1"/>
  <c r="J254" i="1"/>
  <c r="K242" i="1"/>
  <c r="S242" i="1" s="1"/>
  <c r="J242" i="1"/>
  <c r="J2" i="1"/>
  <c r="J8" i="1"/>
  <c r="J14" i="1"/>
  <c r="J20" i="1"/>
  <c r="J26" i="1"/>
  <c r="J32" i="1"/>
  <c r="K46" i="1"/>
  <c r="S46" i="1" s="1"/>
  <c r="K70" i="1"/>
  <c r="S70" i="1" s="1"/>
  <c r="K94" i="1"/>
  <c r="S94" i="1" s="1"/>
  <c r="K118" i="1"/>
  <c r="S118" i="1" s="1"/>
  <c r="K142" i="1"/>
  <c r="S142" i="1" s="1"/>
  <c r="K166" i="1"/>
  <c r="S166" i="1" s="1"/>
  <c r="K190" i="1"/>
  <c r="S190" i="1" s="1"/>
  <c r="K214" i="1"/>
  <c r="S214" i="1" s="1"/>
  <c r="K238" i="1"/>
  <c r="S238" i="1" s="1"/>
  <c r="K305" i="1"/>
  <c r="S305" i="1" s="1"/>
  <c r="K377" i="1"/>
  <c r="S377" i="1" s="1"/>
  <c r="K449" i="1"/>
  <c r="S449" i="1" s="1"/>
  <c r="K521" i="1"/>
  <c r="S521" i="1" s="1"/>
  <c r="K593" i="1"/>
  <c r="S593" i="1" s="1"/>
  <c r="J787" i="1"/>
  <c r="K1283" i="1"/>
  <c r="S1283" i="1" s="1"/>
  <c r="J4105" i="1"/>
  <c r="K4105" i="1"/>
  <c r="S4105" i="1" s="1"/>
  <c r="J4093" i="1"/>
  <c r="K4093" i="1"/>
  <c r="S4093" i="1" s="1"/>
  <c r="J4081" i="1"/>
  <c r="K4081" i="1"/>
  <c r="S4081" i="1" s="1"/>
  <c r="J4069" i="1"/>
  <c r="K4069" i="1"/>
  <c r="S4069" i="1" s="1"/>
  <c r="J4057" i="1"/>
  <c r="K4057" i="1"/>
  <c r="S4057" i="1" s="1"/>
  <c r="J4045" i="1"/>
  <c r="K4045" i="1"/>
  <c r="S4045" i="1" s="1"/>
  <c r="J4033" i="1"/>
  <c r="K4033" i="1"/>
  <c r="S4033" i="1" s="1"/>
  <c r="J4021" i="1"/>
  <c r="K4021" i="1"/>
  <c r="S4021" i="1" s="1"/>
  <c r="J4009" i="1"/>
  <c r="K4009" i="1"/>
  <c r="S4009" i="1" s="1"/>
  <c r="J3997" i="1"/>
  <c r="K3997" i="1"/>
  <c r="S3997" i="1" s="1"/>
  <c r="J3985" i="1"/>
  <c r="K3985" i="1"/>
  <c r="S3985" i="1" s="1"/>
  <c r="J3973" i="1"/>
  <c r="K3973" i="1"/>
  <c r="S3973" i="1" s="1"/>
  <c r="J3961" i="1"/>
  <c r="K3961" i="1"/>
  <c r="S3961" i="1" s="1"/>
  <c r="J3949" i="1"/>
  <c r="K3949" i="1"/>
  <c r="S3949" i="1" s="1"/>
  <c r="J3937" i="1"/>
  <c r="K3937" i="1"/>
  <c r="S3937" i="1" s="1"/>
  <c r="J3925" i="1"/>
  <c r="K3925" i="1"/>
  <c r="S3925" i="1" s="1"/>
  <c r="J3913" i="1"/>
  <c r="K3913" i="1"/>
  <c r="S3913" i="1" s="1"/>
  <c r="J3901" i="1"/>
  <c r="K3901" i="1"/>
  <c r="S3901" i="1" s="1"/>
  <c r="J3889" i="1"/>
  <c r="K3889" i="1"/>
  <c r="S3889" i="1" s="1"/>
  <c r="J3877" i="1"/>
  <c r="K3877" i="1"/>
  <c r="S3877" i="1" s="1"/>
  <c r="J3865" i="1"/>
  <c r="K3865" i="1"/>
  <c r="S3865" i="1" s="1"/>
  <c r="J3853" i="1"/>
  <c r="K3853" i="1"/>
  <c r="S3853" i="1" s="1"/>
  <c r="J3841" i="1"/>
  <c r="K3841" i="1"/>
  <c r="S3841" i="1" s="1"/>
  <c r="J3829" i="1"/>
  <c r="K3829" i="1"/>
  <c r="S3829" i="1" s="1"/>
  <c r="J3817" i="1"/>
  <c r="K3817" i="1"/>
  <c r="S3817" i="1" s="1"/>
  <c r="J3805" i="1"/>
  <c r="K3805" i="1"/>
  <c r="S3805" i="1" s="1"/>
  <c r="J3793" i="1"/>
  <c r="K3793" i="1"/>
  <c r="S3793" i="1" s="1"/>
  <c r="J3781" i="1"/>
  <c r="K3781" i="1"/>
  <c r="S3781" i="1" s="1"/>
  <c r="J3769" i="1"/>
  <c r="K3769" i="1"/>
  <c r="S3769" i="1" s="1"/>
  <c r="J3757" i="1"/>
  <c r="K3757" i="1"/>
  <c r="S3757" i="1" s="1"/>
  <c r="J3745" i="1"/>
  <c r="K3745" i="1"/>
  <c r="S3745" i="1" s="1"/>
  <c r="J3733" i="1"/>
  <c r="K3733" i="1"/>
  <c r="S3733" i="1" s="1"/>
  <c r="J3721" i="1"/>
  <c r="K3721" i="1"/>
  <c r="S3721" i="1" s="1"/>
  <c r="J3709" i="1"/>
  <c r="K3709" i="1"/>
  <c r="S3709" i="1" s="1"/>
  <c r="J3697" i="1"/>
  <c r="K3697" i="1"/>
  <c r="S3697" i="1" s="1"/>
  <c r="J3685" i="1"/>
  <c r="K3685" i="1"/>
  <c r="S3685" i="1" s="1"/>
  <c r="J3673" i="1"/>
  <c r="K3673" i="1"/>
  <c r="S3673" i="1" s="1"/>
  <c r="J3661" i="1"/>
  <c r="K3661" i="1"/>
  <c r="S3661" i="1" s="1"/>
  <c r="J3649" i="1"/>
  <c r="K3649" i="1"/>
  <c r="S3649" i="1" s="1"/>
  <c r="J3637" i="1"/>
  <c r="K3637" i="1"/>
  <c r="S3637" i="1" s="1"/>
  <c r="K3625" i="1"/>
  <c r="S3625" i="1" s="1"/>
  <c r="J3625" i="1"/>
  <c r="K3613" i="1"/>
  <c r="S3613" i="1" s="1"/>
  <c r="J3613" i="1"/>
  <c r="J3601" i="1"/>
  <c r="K3601" i="1"/>
  <c r="S3601" i="1" s="1"/>
  <c r="J3589" i="1"/>
  <c r="K3589" i="1"/>
  <c r="S3589" i="1" s="1"/>
  <c r="J3577" i="1"/>
  <c r="K3577" i="1"/>
  <c r="S3577" i="1" s="1"/>
  <c r="J3565" i="1"/>
  <c r="K3565" i="1"/>
  <c r="S3565" i="1" s="1"/>
  <c r="J3553" i="1"/>
  <c r="K3553" i="1"/>
  <c r="S3553" i="1" s="1"/>
  <c r="J3541" i="1"/>
  <c r="K3541" i="1"/>
  <c r="S3541" i="1" s="1"/>
  <c r="J3529" i="1"/>
  <c r="K3529" i="1"/>
  <c r="S3529" i="1" s="1"/>
  <c r="J3517" i="1"/>
  <c r="K3517" i="1"/>
  <c r="S3517" i="1" s="1"/>
  <c r="J3505" i="1"/>
  <c r="K3505" i="1"/>
  <c r="S3505" i="1" s="1"/>
  <c r="J3493" i="1"/>
  <c r="K3493" i="1"/>
  <c r="S3493" i="1" s="1"/>
  <c r="J3481" i="1"/>
  <c r="K3481" i="1"/>
  <c r="S3481" i="1" s="1"/>
  <c r="J3469" i="1"/>
  <c r="K3469" i="1"/>
  <c r="S3469" i="1" s="1"/>
  <c r="J3457" i="1"/>
  <c r="K3457" i="1"/>
  <c r="S3457" i="1" s="1"/>
  <c r="J3445" i="1"/>
  <c r="K3445" i="1"/>
  <c r="S3445" i="1" s="1"/>
  <c r="J3433" i="1"/>
  <c r="K3433" i="1"/>
  <c r="S3433" i="1" s="1"/>
  <c r="J3421" i="1"/>
  <c r="K3421" i="1"/>
  <c r="S3421" i="1" s="1"/>
  <c r="J3409" i="1"/>
  <c r="K3409" i="1"/>
  <c r="S3409" i="1" s="1"/>
  <c r="J3397" i="1"/>
  <c r="K3397" i="1"/>
  <c r="S3397" i="1" s="1"/>
  <c r="J3385" i="1"/>
  <c r="K3385" i="1"/>
  <c r="S3385" i="1" s="1"/>
  <c r="J3373" i="1"/>
  <c r="K3373" i="1"/>
  <c r="S3373" i="1" s="1"/>
  <c r="J3361" i="1"/>
  <c r="K3361" i="1"/>
  <c r="S3361" i="1" s="1"/>
  <c r="J3349" i="1"/>
  <c r="K3349" i="1"/>
  <c r="S3349" i="1" s="1"/>
  <c r="K3337" i="1"/>
  <c r="S3337" i="1" s="1"/>
  <c r="J3337" i="1"/>
  <c r="J3325" i="1"/>
  <c r="K3325" i="1"/>
  <c r="S3325" i="1" s="1"/>
  <c r="K3313" i="1"/>
  <c r="S3313" i="1" s="1"/>
  <c r="J3313" i="1"/>
  <c r="J3301" i="1"/>
  <c r="K3301" i="1"/>
  <c r="S3301" i="1" s="1"/>
  <c r="K3289" i="1"/>
  <c r="S3289" i="1" s="1"/>
  <c r="J3289" i="1"/>
  <c r="J3277" i="1"/>
  <c r="K3277" i="1"/>
  <c r="S3277" i="1" s="1"/>
  <c r="K3265" i="1"/>
  <c r="S3265" i="1" s="1"/>
  <c r="J3265" i="1"/>
  <c r="J3253" i="1"/>
  <c r="K3253" i="1"/>
  <c r="S3253" i="1" s="1"/>
  <c r="K3241" i="1"/>
  <c r="S3241" i="1" s="1"/>
  <c r="J3241" i="1"/>
  <c r="J3229" i="1"/>
  <c r="K3229" i="1"/>
  <c r="S3229" i="1" s="1"/>
  <c r="K3217" i="1"/>
  <c r="S3217" i="1" s="1"/>
  <c r="J3217" i="1"/>
  <c r="J3205" i="1"/>
  <c r="K3205" i="1"/>
  <c r="S3205" i="1" s="1"/>
  <c r="K3193" i="1"/>
  <c r="S3193" i="1" s="1"/>
  <c r="J3193" i="1"/>
  <c r="J3181" i="1"/>
  <c r="K3181" i="1"/>
  <c r="S3181" i="1" s="1"/>
  <c r="K3169" i="1"/>
  <c r="S3169" i="1" s="1"/>
  <c r="J3169" i="1"/>
  <c r="J3157" i="1"/>
  <c r="K3157" i="1"/>
  <c r="S3157" i="1" s="1"/>
  <c r="K3145" i="1"/>
  <c r="S3145" i="1" s="1"/>
  <c r="J3145" i="1"/>
  <c r="J3133" i="1"/>
  <c r="K3133" i="1"/>
  <c r="S3133" i="1" s="1"/>
  <c r="K3121" i="1"/>
  <c r="S3121" i="1" s="1"/>
  <c r="J3121" i="1"/>
  <c r="J3109" i="1"/>
  <c r="K3109" i="1"/>
  <c r="S3109" i="1" s="1"/>
  <c r="K3097" i="1"/>
  <c r="S3097" i="1" s="1"/>
  <c r="J3097" i="1"/>
  <c r="J3085" i="1"/>
  <c r="K3085" i="1"/>
  <c r="S3085" i="1" s="1"/>
  <c r="K3073" i="1"/>
  <c r="S3073" i="1" s="1"/>
  <c r="J3073" i="1"/>
  <c r="J3061" i="1"/>
  <c r="K3061" i="1"/>
  <c r="S3061" i="1" s="1"/>
  <c r="K3049" i="1"/>
  <c r="S3049" i="1" s="1"/>
  <c r="J3049" i="1"/>
  <c r="J3037" i="1"/>
  <c r="K3037" i="1"/>
  <c r="S3037" i="1" s="1"/>
  <c r="K3025" i="1"/>
  <c r="S3025" i="1" s="1"/>
  <c r="J3025" i="1"/>
  <c r="J3013" i="1"/>
  <c r="K3013" i="1"/>
  <c r="S3013" i="1" s="1"/>
  <c r="K3001" i="1"/>
  <c r="S3001" i="1" s="1"/>
  <c r="J3001" i="1"/>
  <c r="J2989" i="1"/>
  <c r="K2989" i="1"/>
  <c r="S2989" i="1" s="1"/>
  <c r="K2977" i="1"/>
  <c r="S2977" i="1" s="1"/>
  <c r="J2977" i="1"/>
  <c r="J2965" i="1"/>
  <c r="K2965" i="1"/>
  <c r="S2965" i="1" s="1"/>
  <c r="K2953" i="1"/>
  <c r="S2953" i="1" s="1"/>
  <c r="J2953" i="1"/>
  <c r="J2941" i="1"/>
  <c r="K2941" i="1"/>
  <c r="S2941" i="1" s="1"/>
  <c r="K2929" i="1"/>
  <c r="S2929" i="1" s="1"/>
  <c r="J2929" i="1"/>
  <c r="J2917" i="1"/>
  <c r="K2917" i="1"/>
  <c r="S2917" i="1" s="1"/>
  <c r="J2905" i="1"/>
  <c r="K2905" i="1"/>
  <c r="S2905" i="1" s="1"/>
  <c r="J2893" i="1"/>
  <c r="K2893" i="1"/>
  <c r="S2893" i="1" s="1"/>
  <c r="J2881" i="1"/>
  <c r="K2881" i="1"/>
  <c r="S2881" i="1" s="1"/>
  <c r="J2869" i="1"/>
  <c r="K2869" i="1"/>
  <c r="S2869" i="1" s="1"/>
  <c r="J2857" i="1"/>
  <c r="K2857" i="1"/>
  <c r="S2857" i="1" s="1"/>
  <c r="J2845" i="1"/>
  <c r="K2845" i="1"/>
  <c r="S2845" i="1" s="1"/>
  <c r="J2833" i="1"/>
  <c r="K2833" i="1"/>
  <c r="S2833" i="1" s="1"/>
  <c r="J2821" i="1"/>
  <c r="K2821" i="1"/>
  <c r="S2821" i="1" s="1"/>
  <c r="J2809" i="1"/>
  <c r="K2809" i="1"/>
  <c r="S2809" i="1" s="1"/>
  <c r="J2797" i="1"/>
  <c r="K2797" i="1"/>
  <c r="S2797" i="1" s="1"/>
  <c r="J2785" i="1"/>
  <c r="K2785" i="1"/>
  <c r="S2785" i="1" s="1"/>
  <c r="J2773" i="1"/>
  <c r="K2773" i="1"/>
  <c r="S2773" i="1" s="1"/>
  <c r="J2761" i="1"/>
  <c r="K2761" i="1"/>
  <c r="S2761" i="1" s="1"/>
  <c r="J2749" i="1"/>
  <c r="K2749" i="1"/>
  <c r="S2749" i="1" s="1"/>
  <c r="J2737" i="1"/>
  <c r="K2737" i="1"/>
  <c r="S2737" i="1" s="1"/>
  <c r="J2725" i="1"/>
  <c r="K2725" i="1"/>
  <c r="S2725" i="1" s="1"/>
  <c r="J2713" i="1"/>
  <c r="K2713" i="1"/>
  <c r="S2713" i="1" s="1"/>
  <c r="J2701" i="1"/>
  <c r="K2701" i="1"/>
  <c r="S2701" i="1" s="1"/>
  <c r="J2689" i="1"/>
  <c r="K2689" i="1"/>
  <c r="S2689" i="1" s="1"/>
  <c r="J2677" i="1"/>
  <c r="K2677" i="1"/>
  <c r="S2677" i="1" s="1"/>
  <c r="J2665" i="1"/>
  <c r="K2665" i="1"/>
  <c r="S2665" i="1" s="1"/>
  <c r="J2653" i="1"/>
  <c r="K2653" i="1"/>
  <c r="S2653" i="1" s="1"/>
  <c r="J2641" i="1"/>
  <c r="K2641" i="1"/>
  <c r="S2641" i="1" s="1"/>
  <c r="J2629" i="1"/>
  <c r="K2629" i="1"/>
  <c r="S2629" i="1" s="1"/>
  <c r="J2617" i="1"/>
  <c r="K2617" i="1"/>
  <c r="S2617" i="1" s="1"/>
  <c r="J2605" i="1"/>
  <c r="K2605" i="1"/>
  <c r="S2605" i="1" s="1"/>
  <c r="J2593" i="1"/>
  <c r="K2593" i="1"/>
  <c r="S2593" i="1" s="1"/>
  <c r="J2581" i="1"/>
  <c r="K2581" i="1"/>
  <c r="S2581" i="1" s="1"/>
  <c r="J2569" i="1"/>
  <c r="K2569" i="1"/>
  <c r="S2569" i="1" s="1"/>
  <c r="J2557" i="1"/>
  <c r="K2557" i="1"/>
  <c r="S2557" i="1" s="1"/>
  <c r="J2545" i="1"/>
  <c r="K2545" i="1"/>
  <c r="S2545" i="1" s="1"/>
  <c r="J2533" i="1"/>
  <c r="K2533" i="1"/>
  <c r="S2533" i="1" s="1"/>
  <c r="J2521" i="1"/>
  <c r="K2521" i="1"/>
  <c r="S2521" i="1" s="1"/>
  <c r="J2509" i="1"/>
  <c r="K2509" i="1"/>
  <c r="S2509" i="1" s="1"/>
  <c r="J2497" i="1"/>
  <c r="K2497" i="1"/>
  <c r="S2497" i="1" s="1"/>
  <c r="J2485" i="1"/>
  <c r="K2485" i="1"/>
  <c r="S2485" i="1" s="1"/>
  <c r="J2473" i="1"/>
  <c r="K2473" i="1"/>
  <c r="S2473" i="1" s="1"/>
  <c r="J2461" i="1"/>
  <c r="K2461" i="1"/>
  <c r="S2461" i="1" s="1"/>
  <c r="J2449" i="1"/>
  <c r="K2449" i="1"/>
  <c r="S2449" i="1" s="1"/>
  <c r="J2437" i="1"/>
  <c r="K2437" i="1"/>
  <c r="S2437" i="1" s="1"/>
  <c r="J2425" i="1"/>
  <c r="K2425" i="1"/>
  <c r="S2425" i="1" s="1"/>
  <c r="J2413" i="1"/>
  <c r="K2413" i="1"/>
  <c r="S2413" i="1" s="1"/>
  <c r="J2401" i="1"/>
  <c r="K2401" i="1"/>
  <c r="S2401" i="1" s="1"/>
  <c r="J2389" i="1"/>
  <c r="K2389" i="1"/>
  <c r="S2389" i="1" s="1"/>
  <c r="J2377" i="1"/>
  <c r="K2377" i="1"/>
  <c r="S2377" i="1" s="1"/>
  <c r="J2365" i="1"/>
  <c r="K2365" i="1"/>
  <c r="S2365" i="1" s="1"/>
  <c r="J2353" i="1"/>
  <c r="K2353" i="1"/>
  <c r="S2353" i="1" s="1"/>
  <c r="J2341" i="1"/>
  <c r="K2341" i="1"/>
  <c r="S2341" i="1" s="1"/>
  <c r="J2329" i="1"/>
  <c r="K2329" i="1"/>
  <c r="S2329" i="1" s="1"/>
  <c r="J2317" i="1"/>
  <c r="K2317" i="1"/>
  <c r="S2317" i="1" s="1"/>
  <c r="J2305" i="1"/>
  <c r="K2305" i="1"/>
  <c r="S2305" i="1" s="1"/>
  <c r="J2293" i="1"/>
  <c r="K2293" i="1"/>
  <c r="S2293" i="1" s="1"/>
  <c r="J2281" i="1"/>
  <c r="K2281" i="1"/>
  <c r="S2281" i="1" s="1"/>
  <c r="J2269" i="1"/>
  <c r="K2269" i="1"/>
  <c r="S2269" i="1" s="1"/>
  <c r="J2257" i="1"/>
  <c r="K2257" i="1"/>
  <c r="S2257" i="1" s="1"/>
  <c r="J2245" i="1"/>
  <c r="K2245" i="1"/>
  <c r="S2245" i="1" s="1"/>
  <c r="J2233" i="1"/>
  <c r="K2233" i="1"/>
  <c r="S2233" i="1" s="1"/>
  <c r="J2221" i="1"/>
  <c r="K2221" i="1"/>
  <c r="S2221" i="1" s="1"/>
  <c r="J2209" i="1"/>
  <c r="K2209" i="1"/>
  <c r="S2209" i="1" s="1"/>
  <c r="J2197" i="1"/>
  <c r="K2197" i="1"/>
  <c r="S2197" i="1" s="1"/>
  <c r="K2185" i="1"/>
  <c r="S2185" i="1" s="1"/>
  <c r="J2185" i="1"/>
  <c r="K2173" i="1"/>
  <c r="S2173" i="1" s="1"/>
  <c r="J2173" i="1"/>
  <c r="K2161" i="1"/>
  <c r="S2161" i="1" s="1"/>
  <c r="J2161" i="1"/>
  <c r="K2149" i="1"/>
  <c r="S2149" i="1" s="1"/>
  <c r="J2149" i="1"/>
  <c r="K2137" i="1"/>
  <c r="S2137" i="1" s="1"/>
  <c r="J2137" i="1"/>
  <c r="K2125" i="1"/>
  <c r="S2125" i="1" s="1"/>
  <c r="J2125" i="1"/>
  <c r="K2113" i="1"/>
  <c r="S2113" i="1" s="1"/>
  <c r="J2113" i="1"/>
  <c r="K2101" i="1"/>
  <c r="S2101" i="1" s="1"/>
  <c r="J2101" i="1"/>
  <c r="K2089" i="1"/>
  <c r="S2089" i="1" s="1"/>
  <c r="J2089" i="1"/>
  <c r="K2077" i="1"/>
  <c r="S2077" i="1" s="1"/>
  <c r="J2077" i="1"/>
  <c r="K2065" i="1"/>
  <c r="S2065" i="1" s="1"/>
  <c r="J2065" i="1"/>
  <c r="K2053" i="1"/>
  <c r="S2053" i="1" s="1"/>
  <c r="J2053" i="1"/>
  <c r="K2041" i="1"/>
  <c r="S2041" i="1" s="1"/>
  <c r="J2041" i="1"/>
  <c r="K2029" i="1"/>
  <c r="S2029" i="1" s="1"/>
  <c r="J2029" i="1"/>
  <c r="K2017" i="1"/>
  <c r="S2017" i="1" s="1"/>
  <c r="J2017" i="1"/>
  <c r="K2005" i="1"/>
  <c r="S2005" i="1" s="1"/>
  <c r="J2005" i="1"/>
  <c r="K1993" i="1"/>
  <c r="S1993" i="1" s="1"/>
  <c r="J1993" i="1"/>
  <c r="K1981" i="1"/>
  <c r="S1981" i="1" s="1"/>
  <c r="J1981" i="1"/>
  <c r="K1969" i="1"/>
  <c r="S1969" i="1" s="1"/>
  <c r="J1969" i="1"/>
  <c r="K1957" i="1"/>
  <c r="S1957" i="1" s="1"/>
  <c r="J1957" i="1"/>
  <c r="K1945" i="1"/>
  <c r="S1945" i="1" s="1"/>
  <c r="J1945" i="1"/>
  <c r="K1933" i="1"/>
  <c r="S1933" i="1" s="1"/>
  <c r="J1933" i="1"/>
  <c r="K1921" i="1"/>
  <c r="S1921" i="1" s="1"/>
  <c r="J1921" i="1"/>
  <c r="K1909" i="1"/>
  <c r="S1909" i="1" s="1"/>
  <c r="J1909" i="1"/>
  <c r="K1897" i="1"/>
  <c r="S1897" i="1" s="1"/>
  <c r="J1897" i="1"/>
  <c r="K1885" i="1"/>
  <c r="S1885" i="1" s="1"/>
  <c r="J1885" i="1"/>
  <c r="K1873" i="1"/>
  <c r="S1873" i="1" s="1"/>
  <c r="J1873" i="1"/>
  <c r="K1861" i="1"/>
  <c r="S1861" i="1" s="1"/>
  <c r="J1861" i="1"/>
  <c r="K1849" i="1"/>
  <c r="S1849" i="1" s="1"/>
  <c r="J1849" i="1"/>
  <c r="K1837" i="1"/>
  <c r="S1837" i="1" s="1"/>
  <c r="J1837" i="1"/>
  <c r="K1825" i="1"/>
  <c r="S1825" i="1" s="1"/>
  <c r="J1825" i="1"/>
  <c r="K1813" i="1"/>
  <c r="S1813" i="1" s="1"/>
  <c r="J1813" i="1"/>
  <c r="K1801" i="1"/>
  <c r="S1801" i="1" s="1"/>
  <c r="J1801" i="1"/>
  <c r="K1789" i="1"/>
  <c r="S1789" i="1" s="1"/>
  <c r="J1789" i="1"/>
  <c r="K1777" i="1"/>
  <c r="S1777" i="1" s="1"/>
  <c r="J1777" i="1"/>
  <c r="K1765" i="1"/>
  <c r="S1765" i="1" s="1"/>
  <c r="J1765" i="1"/>
  <c r="K1753" i="1"/>
  <c r="S1753" i="1" s="1"/>
  <c r="J1753" i="1"/>
  <c r="K1741" i="1"/>
  <c r="S1741" i="1" s="1"/>
  <c r="J1741" i="1"/>
  <c r="K1729" i="1"/>
  <c r="S1729" i="1" s="1"/>
  <c r="J1729" i="1"/>
  <c r="K1717" i="1"/>
  <c r="S1717" i="1" s="1"/>
  <c r="J1717" i="1"/>
  <c r="K1705" i="1"/>
  <c r="S1705" i="1" s="1"/>
  <c r="J1705" i="1"/>
  <c r="K1693" i="1"/>
  <c r="S1693" i="1" s="1"/>
  <c r="J1693" i="1"/>
  <c r="K1681" i="1"/>
  <c r="S1681" i="1" s="1"/>
  <c r="J1681" i="1"/>
  <c r="K1669" i="1"/>
  <c r="S1669" i="1" s="1"/>
  <c r="J1669" i="1"/>
  <c r="K1657" i="1"/>
  <c r="S1657" i="1" s="1"/>
  <c r="J1657" i="1"/>
  <c r="K1645" i="1"/>
  <c r="S1645" i="1" s="1"/>
  <c r="J1645" i="1"/>
  <c r="K1633" i="1"/>
  <c r="S1633" i="1" s="1"/>
  <c r="J1633" i="1"/>
  <c r="K1621" i="1"/>
  <c r="S1621" i="1" s="1"/>
  <c r="J1621" i="1"/>
  <c r="K1609" i="1"/>
  <c r="S1609" i="1" s="1"/>
  <c r="J1609" i="1"/>
  <c r="K1597" i="1"/>
  <c r="S1597" i="1" s="1"/>
  <c r="J1597" i="1"/>
  <c r="K1585" i="1"/>
  <c r="S1585" i="1" s="1"/>
  <c r="J1585" i="1"/>
  <c r="K1573" i="1"/>
  <c r="S1573" i="1" s="1"/>
  <c r="J1573" i="1"/>
  <c r="K1561" i="1"/>
  <c r="S1561" i="1" s="1"/>
  <c r="J1561" i="1"/>
  <c r="K1549" i="1"/>
  <c r="S1549" i="1" s="1"/>
  <c r="J1549" i="1"/>
  <c r="K1537" i="1"/>
  <c r="S1537" i="1" s="1"/>
  <c r="J1537" i="1"/>
  <c r="K1525" i="1"/>
  <c r="S1525" i="1" s="1"/>
  <c r="J1525" i="1"/>
  <c r="K1513" i="1"/>
  <c r="S1513" i="1" s="1"/>
  <c r="J1513" i="1"/>
  <c r="K1501" i="1"/>
  <c r="S1501" i="1" s="1"/>
  <c r="J1501" i="1"/>
  <c r="K1489" i="1"/>
  <c r="S1489" i="1" s="1"/>
  <c r="J1489" i="1"/>
  <c r="K1477" i="1"/>
  <c r="S1477" i="1" s="1"/>
  <c r="J1477" i="1"/>
  <c r="K1465" i="1"/>
  <c r="S1465" i="1" s="1"/>
  <c r="J1465" i="1"/>
  <c r="K1453" i="1"/>
  <c r="S1453" i="1" s="1"/>
  <c r="J1453" i="1"/>
  <c r="K1441" i="1"/>
  <c r="S1441" i="1" s="1"/>
  <c r="J1441" i="1"/>
  <c r="K1429" i="1"/>
  <c r="S1429" i="1" s="1"/>
  <c r="J1429" i="1"/>
  <c r="K1417" i="1"/>
  <c r="S1417" i="1" s="1"/>
  <c r="J1417" i="1"/>
  <c r="K1405" i="1"/>
  <c r="S1405" i="1" s="1"/>
  <c r="J1405" i="1"/>
  <c r="J1393" i="1"/>
  <c r="K1393" i="1"/>
  <c r="S1393" i="1" s="1"/>
  <c r="J1381" i="1"/>
  <c r="K1381" i="1"/>
  <c r="S1381" i="1" s="1"/>
  <c r="J1369" i="1"/>
  <c r="K1369" i="1"/>
  <c r="S1369" i="1" s="1"/>
  <c r="J1357" i="1"/>
  <c r="K1357" i="1"/>
  <c r="S1357" i="1" s="1"/>
  <c r="J1345" i="1"/>
  <c r="K1345" i="1"/>
  <c r="S1345" i="1" s="1"/>
  <c r="J1333" i="1"/>
  <c r="K1333" i="1"/>
  <c r="S1333" i="1" s="1"/>
  <c r="J1321" i="1"/>
  <c r="K1321" i="1"/>
  <c r="S1321" i="1" s="1"/>
  <c r="J1309" i="1"/>
  <c r="K1309" i="1"/>
  <c r="S1309" i="1" s="1"/>
  <c r="J1297" i="1"/>
  <c r="K1297" i="1"/>
  <c r="S1297" i="1" s="1"/>
  <c r="J1285" i="1"/>
  <c r="K1285" i="1"/>
  <c r="S1285" i="1" s="1"/>
  <c r="J1273" i="1"/>
  <c r="K1273" i="1"/>
  <c r="S1273" i="1" s="1"/>
  <c r="J1261" i="1"/>
  <c r="K1261" i="1"/>
  <c r="S1261" i="1" s="1"/>
  <c r="J1249" i="1"/>
  <c r="K1249" i="1"/>
  <c r="S1249" i="1" s="1"/>
  <c r="J1237" i="1"/>
  <c r="K1237" i="1"/>
  <c r="S1237" i="1" s="1"/>
  <c r="J1225" i="1"/>
  <c r="K1225" i="1"/>
  <c r="S1225" i="1" s="1"/>
  <c r="J1213" i="1"/>
  <c r="K1213" i="1"/>
  <c r="S1213" i="1" s="1"/>
  <c r="J1201" i="1"/>
  <c r="K1201" i="1"/>
  <c r="S1201" i="1" s="1"/>
  <c r="J1189" i="1"/>
  <c r="K1189" i="1"/>
  <c r="S1189" i="1" s="1"/>
  <c r="J1177" i="1"/>
  <c r="K1177" i="1"/>
  <c r="S1177" i="1" s="1"/>
  <c r="J1165" i="1"/>
  <c r="K1165" i="1"/>
  <c r="S1165" i="1" s="1"/>
  <c r="J1153" i="1"/>
  <c r="K1153" i="1"/>
  <c r="S1153" i="1" s="1"/>
  <c r="J1141" i="1"/>
  <c r="K1141" i="1"/>
  <c r="S1141" i="1" s="1"/>
  <c r="J1129" i="1"/>
  <c r="K1129" i="1"/>
  <c r="S1129" i="1" s="1"/>
  <c r="J1117" i="1"/>
  <c r="K1117" i="1"/>
  <c r="S1117" i="1" s="1"/>
  <c r="J1105" i="1"/>
  <c r="K1105" i="1"/>
  <c r="S1105" i="1" s="1"/>
  <c r="J1093" i="1"/>
  <c r="K1093" i="1"/>
  <c r="S1093" i="1" s="1"/>
  <c r="J1081" i="1"/>
  <c r="K1081" i="1"/>
  <c r="S1081" i="1" s="1"/>
  <c r="J1069" i="1"/>
  <c r="K1069" i="1"/>
  <c r="S1069" i="1" s="1"/>
  <c r="J1057" i="1"/>
  <c r="K1057" i="1"/>
  <c r="S1057" i="1" s="1"/>
  <c r="J1045" i="1"/>
  <c r="K1045" i="1"/>
  <c r="S1045" i="1" s="1"/>
  <c r="J1033" i="1"/>
  <c r="K1033" i="1"/>
  <c r="S1033" i="1" s="1"/>
  <c r="K1021" i="1"/>
  <c r="S1021" i="1" s="1"/>
  <c r="J1021" i="1"/>
  <c r="K1009" i="1"/>
  <c r="S1009" i="1" s="1"/>
  <c r="J1009" i="1"/>
  <c r="K997" i="1"/>
  <c r="S997" i="1" s="1"/>
  <c r="J997" i="1"/>
  <c r="J985" i="1"/>
  <c r="K985" i="1"/>
  <c r="S985" i="1" s="1"/>
  <c r="K973" i="1"/>
  <c r="S973" i="1" s="1"/>
  <c r="J973" i="1"/>
  <c r="K961" i="1"/>
  <c r="S961" i="1" s="1"/>
  <c r="J961" i="1"/>
  <c r="K949" i="1"/>
  <c r="S949" i="1" s="1"/>
  <c r="J949" i="1"/>
  <c r="K937" i="1"/>
  <c r="S937" i="1" s="1"/>
  <c r="J937" i="1"/>
  <c r="K925" i="1"/>
  <c r="S925" i="1" s="1"/>
  <c r="J925" i="1"/>
  <c r="K913" i="1"/>
  <c r="S913" i="1" s="1"/>
  <c r="J913" i="1"/>
  <c r="K901" i="1"/>
  <c r="S901" i="1" s="1"/>
  <c r="J901" i="1"/>
  <c r="K889" i="1"/>
  <c r="S889" i="1" s="1"/>
  <c r="J889" i="1"/>
  <c r="K877" i="1"/>
  <c r="S877" i="1" s="1"/>
  <c r="J877" i="1"/>
  <c r="K865" i="1"/>
  <c r="S865" i="1" s="1"/>
  <c r="J865" i="1"/>
  <c r="K853" i="1"/>
  <c r="S853" i="1" s="1"/>
  <c r="J853" i="1"/>
  <c r="K841" i="1"/>
  <c r="S841" i="1" s="1"/>
  <c r="J841" i="1"/>
  <c r="K829" i="1"/>
  <c r="S829" i="1" s="1"/>
  <c r="J829" i="1"/>
  <c r="K817" i="1"/>
  <c r="S817" i="1" s="1"/>
  <c r="J817" i="1"/>
  <c r="K805" i="1"/>
  <c r="S805" i="1" s="1"/>
  <c r="J805" i="1"/>
  <c r="K793" i="1"/>
  <c r="S793" i="1" s="1"/>
  <c r="J793" i="1"/>
  <c r="K781" i="1"/>
  <c r="S781" i="1" s="1"/>
  <c r="J781" i="1"/>
  <c r="K769" i="1"/>
  <c r="S769" i="1" s="1"/>
  <c r="J769" i="1"/>
  <c r="K757" i="1"/>
  <c r="S757" i="1" s="1"/>
  <c r="J757" i="1"/>
  <c r="K745" i="1"/>
  <c r="S745" i="1" s="1"/>
  <c r="J745" i="1"/>
  <c r="K733" i="1"/>
  <c r="S733" i="1" s="1"/>
  <c r="J733" i="1"/>
  <c r="K721" i="1"/>
  <c r="S721" i="1" s="1"/>
  <c r="J721" i="1"/>
  <c r="K709" i="1"/>
  <c r="S709" i="1" s="1"/>
  <c r="J709" i="1"/>
  <c r="K697" i="1"/>
  <c r="S697" i="1" s="1"/>
  <c r="J697" i="1"/>
  <c r="K685" i="1"/>
  <c r="S685" i="1" s="1"/>
  <c r="J685" i="1"/>
  <c r="K673" i="1"/>
  <c r="S673" i="1" s="1"/>
  <c r="J673" i="1"/>
  <c r="K661" i="1"/>
  <c r="S661" i="1" s="1"/>
  <c r="J661" i="1"/>
  <c r="K649" i="1"/>
  <c r="S649" i="1" s="1"/>
  <c r="J649" i="1"/>
  <c r="K637" i="1"/>
  <c r="S637" i="1" s="1"/>
  <c r="J637" i="1"/>
  <c r="K625" i="1"/>
  <c r="S625" i="1" s="1"/>
  <c r="J625" i="1"/>
  <c r="K613" i="1"/>
  <c r="S613" i="1" s="1"/>
  <c r="J613" i="1"/>
  <c r="K601" i="1"/>
  <c r="S601" i="1" s="1"/>
  <c r="J601" i="1"/>
  <c r="K589" i="1"/>
  <c r="S589" i="1" s="1"/>
  <c r="J589" i="1"/>
  <c r="K577" i="1"/>
  <c r="S577" i="1" s="1"/>
  <c r="J577" i="1"/>
  <c r="K565" i="1"/>
  <c r="S565" i="1" s="1"/>
  <c r="J565" i="1"/>
  <c r="K553" i="1"/>
  <c r="S553" i="1" s="1"/>
  <c r="J553" i="1"/>
  <c r="K541" i="1"/>
  <c r="S541" i="1" s="1"/>
  <c r="J541" i="1"/>
  <c r="K529" i="1"/>
  <c r="S529" i="1" s="1"/>
  <c r="J529" i="1"/>
  <c r="K517" i="1"/>
  <c r="S517" i="1" s="1"/>
  <c r="J517" i="1"/>
  <c r="K505" i="1"/>
  <c r="S505" i="1" s="1"/>
  <c r="J505" i="1"/>
  <c r="K493" i="1"/>
  <c r="S493" i="1" s="1"/>
  <c r="J493" i="1"/>
  <c r="K481" i="1"/>
  <c r="S481" i="1" s="1"/>
  <c r="J481" i="1"/>
  <c r="K469" i="1"/>
  <c r="S469" i="1" s="1"/>
  <c r="J469" i="1"/>
  <c r="K457" i="1"/>
  <c r="S457" i="1" s="1"/>
  <c r="J457" i="1"/>
  <c r="K445" i="1"/>
  <c r="S445" i="1" s="1"/>
  <c r="J445" i="1"/>
  <c r="K433" i="1"/>
  <c r="S433" i="1" s="1"/>
  <c r="J433" i="1"/>
  <c r="K421" i="1"/>
  <c r="S421" i="1" s="1"/>
  <c r="J421" i="1"/>
  <c r="K409" i="1"/>
  <c r="S409" i="1" s="1"/>
  <c r="J409" i="1"/>
  <c r="K397" i="1"/>
  <c r="S397" i="1" s="1"/>
  <c r="J397" i="1"/>
  <c r="K385" i="1"/>
  <c r="S385" i="1" s="1"/>
  <c r="J385" i="1"/>
  <c r="K373" i="1"/>
  <c r="S373" i="1" s="1"/>
  <c r="J373" i="1"/>
  <c r="K361" i="1"/>
  <c r="S361" i="1" s="1"/>
  <c r="J361" i="1"/>
  <c r="K349" i="1"/>
  <c r="S349" i="1" s="1"/>
  <c r="J349" i="1"/>
  <c r="K337" i="1"/>
  <c r="S337" i="1" s="1"/>
  <c r="J337" i="1"/>
  <c r="K325" i="1"/>
  <c r="S325" i="1" s="1"/>
  <c r="J325" i="1"/>
  <c r="K313" i="1"/>
  <c r="S313" i="1" s="1"/>
  <c r="J313" i="1"/>
  <c r="K301" i="1"/>
  <c r="S301" i="1" s="1"/>
  <c r="J301" i="1"/>
  <c r="K289" i="1"/>
  <c r="S289" i="1" s="1"/>
  <c r="J289" i="1"/>
  <c r="K277" i="1"/>
  <c r="S277" i="1" s="1"/>
  <c r="J277" i="1"/>
  <c r="K265" i="1"/>
  <c r="S265" i="1" s="1"/>
  <c r="J265" i="1"/>
  <c r="K253" i="1"/>
  <c r="S253" i="1" s="1"/>
  <c r="J253" i="1"/>
  <c r="K241" i="1"/>
  <c r="S241" i="1" s="1"/>
  <c r="J241" i="1"/>
  <c r="K229" i="1"/>
  <c r="S229" i="1" s="1"/>
  <c r="J229" i="1"/>
  <c r="K217" i="1"/>
  <c r="S217" i="1" s="1"/>
  <c r="J217" i="1"/>
  <c r="K205" i="1"/>
  <c r="S205" i="1" s="1"/>
  <c r="J205" i="1"/>
  <c r="K193" i="1"/>
  <c r="S193" i="1" s="1"/>
  <c r="J193" i="1"/>
  <c r="K181" i="1"/>
  <c r="S181" i="1" s="1"/>
  <c r="J181" i="1"/>
  <c r="K169" i="1"/>
  <c r="S169" i="1" s="1"/>
  <c r="J169" i="1"/>
  <c r="K157" i="1"/>
  <c r="S157" i="1" s="1"/>
  <c r="J157" i="1"/>
  <c r="K145" i="1"/>
  <c r="S145" i="1" s="1"/>
  <c r="J145" i="1"/>
  <c r="K133" i="1"/>
  <c r="S133" i="1" s="1"/>
  <c r="J133" i="1"/>
  <c r="K121" i="1"/>
  <c r="S121" i="1" s="1"/>
  <c r="J121" i="1"/>
  <c r="K109" i="1"/>
  <c r="S109" i="1" s="1"/>
  <c r="J109" i="1"/>
  <c r="K97" i="1"/>
  <c r="S97" i="1" s="1"/>
  <c r="J97" i="1"/>
  <c r="K85" i="1"/>
  <c r="S85" i="1" s="1"/>
  <c r="J85" i="1"/>
  <c r="K73" i="1"/>
  <c r="S73" i="1" s="1"/>
  <c r="J73" i="1"/>
  <c r="K61" i="1"/>
  <c r="S61" i="1" s="1"/>
  <c r="J61" i="1"/>
  <c r="K49" i="1"/>
  <c r="S49" i="1" s="1"/>
  <c r="J49" i="1"/>
  <c r="K37" i="1"/>
  <c r="S37" i="1" s="1"/>
  <c r="J37" i="1"/>
  <c r="K47" i="1"/>
  <c r="S47" i="1" s="1"/>
  <c r="K71" i="1"/>
  <c r="S71" i="1" s="1"/>
  <c r="K95" i="1"/>
  <c r="S95" i="1" s="1"/>
  <c r="K119" i="1"/>
  <c r="S119" i="1" s="1"/>
  <c r="K143" i="1"/>
  <c r="S143" i="1" s="1"/>
  <c r="K167" i="1"/>
  <c r="S167" i="1" s="1"/>
  <c r="K191" i="1"/>
  <c r="S191" i="1" s="1"/>
  <c r="K215" i="1"/>
  <c r="S215" i="1" s="1"/>
  <c r="K239" i="1"/>
  <c r="S239" i="1" s="1"/>
  <c r="K311" i="1"/>
  <c r="S311" i="1" s="1"/>
  <c r="K383" i="1"/>
  <c r="S383" i="1" s="1"/>
  <c r="K455" i="1"/>
  <c r="S455" i="1" s="1"/>
  <c r="K527" i="1"/>
  <c r="S527" i="1" s="1"/>
  <c r="K599" i="1"/>
  <c r="S599" i="1" s="1"/>
  <c r="J811" i="1"/>
  <c r="K1379" i="1"/>
  <c r="S1379" i="1" s="1"/>
  <c r="J4104" i="1"/>
  <c r="K4104" i="1"/>
  <c r="S4104" i="1" s="1"/>
  <c r="J4092" i="1"/>
  <c r="K4092" i="1"/>
  <c r="S4092" i="1" s="1"/>
  <c r="J4080" i="1"/>
  <c r="K4080" i="1"/>
  <c r="S4080" i="1" s="1"/>
  <c r="J4068" i="1"/>
  <c r="K4068" i="1"/>
  <c r="S4068" i="1" s="1"/>
  <c r="J4056" i="1"/>
  <c r="K4056" i="1"/>
  <c r="S4056" i="1" s="1"/>
  <c r="J4044" i="1"/>
  <c r="K4044" i="1"/>
  <c r="S4044" i="1" s="1"/>
  <c r="J4032" i="1"/>
  <c r="K4032" i="1"/>
  <c r="S4032" i="1" s="1"/>
  <c r="J4020" i="1"/>
  <c r="K4020" i="1"/>
  <c r="S4020" i="1" s="1"/>
  <c r="J4008" i="1"/>
  <c r="K4008" i="1"/>
  <c r="S4008" i="1" s="1"/>
  <c r="J3996" i="1"/>
  <c r="K3996" i="1"/>
  <c r="S3996" i="1" s="1"/>
  <c r="J3984" i="1"/>
  <c r="K3984" i="1"/>
  <c r="S3984" i="1" s="1"/>
  <c r="J3972" i="1"/>
  <c r="K3972" i="1"/>
  <c r="S3972" i="1" s="1"/>
  <c r="J3960" i="1"/>
  <c r="K3960" i="1"/>
  <c r="S3960" i="1" s="1"/>
  <c r="J3948" i="1"/>
  <c r="K3948" i="1"/>
  <c r="S3948" i="1" s="1"/>
  <c r="J3936" i="1"/>
  <c r="K3936" i="1"/>
  <c r="S3936" i="1" s="1"/>
  <c r="J3924" i="1"/>
  <c r="K3924" i="1"/>
  <c r="S3924" i="1" s="1"/>
  <c r="J3912" i="1"/>
  <c r="K3912" i="1"/>
  <c r="S3912" i="1" s="1"/>
  <c r="J3900" i="1"/>
  <c r="K3900" i="1"/>
  <c r="S3900" i="1" s="1"/>
  <c r="J3888" i="1"/>
  <c r="K3888" i="1"/>
  <c r="S3888" i="1" s="1"/>
  <c r="J3876" i="1"/>
  <c r="K3876" i="1"/>
  <c r="S3876" i="1" s="1"/>
  <c r="J3864" i="1"/>
  <c r="K3864" i="1"/>
  <c r="S3864" i="1" s="1"/>
  <c r="J3852" i="1"/>
  <c r="K3852" i="1"/>
  <c r="S3852" i="1" s="1"/>
  <c r="J3840" i="1"/>
  <c r="K3840" i="1"/>
  <c r="S3840" i="1" s="1"/>
  <c r="J3828" i="1"/>
  <c r="K3828" i="1"/>
  <c r="S3828" i="1" s="1"/>
  <c r="J3816" i="1"/>
  <c r="K3816" i="1"/>
  <c r="S3816" i="1" s="1"/>
  <c r="J3804" i="1"/>
  <c r="K3804" i="1"/>
  <c r="S3804" i="1" s="1"/>
  <c r="J3792" i="1"/>
  <c r="K3792" i="1"/>
  <c r="S3792" i="1" s="1"/>
  <c r="J3780" i="1"/>
  <c r="K3780" i="1"/>
  <c r="S3780" i="1" s="1"/>
  <c r="J3768" i="1"/>
  <c r="K3768" i="1"/>
  <c r="S3768" i="1" s="1"/>
  <c r="J3756" i="1"/>
  <c r="K3756" i="1"/>
  <c r="S3756" i="1" s="1"/>
  <c r="J3744" i="1"/>
  <c r="K3744" i="1"/>
  <c r="S3744" i="1" s="1"/>
  <c r="J3732" i="1"/>
  <c r="K3732" i="1"/>
  <c r="S3732" i="1" s="1"/>
  <c r="J3720" i="1"/>
  <c r="K3720" i="1"/>
  <c r="S3720" i="1" s="1"/>
  <c r="J3708" i="1"/>
  <c r="K3708" i="1"/>
  <c r="S3708" i="1" s="1"/>
  <c r="J3696" i="1"/>
  <c r="K3696" i="1"/>
  <c r="S3696" i="1" s="1"/>
  <c r="J3684" i="1"/>
  <c r="K3684" i="1"/>
  <c r="S3684" i="1" s="1"/>
  <c r="J3672" i="1"/>
  <c r="K3672" i="1"/>
  <c r="S3672" i="1" s="1"/>
  <c r="J3660" i="1"/>
  <c r="K3660" i="1"/>
  <c r="S3660" i="1" s="1"/>
  <c r="J3648" i="1"/>
  <c r="K3648" i="1"/>
  <c r="S3648" i="1" s="1"/>
  <c r="J3636" i="1"/>
  <c r="K3636" i="1"/>
  <c r="S3636" i="1" s="1"/>
  <c r="J3624" i="1"/>
  <c r="K3624" i="1"/>
  <c r="S3624" i="1" s="1"/>
  <c r="J3612" i="1"/>
  <c r="K3612" i="1"/>
  <c r="S3612" i="1" s="1"/>
  <c r="K3600" i="1"/>
  <c r="S3600" i="1" s="1"/>
  <c r="J3600" i="1"/>
  <c r="K3588" i="1"/>
  <c r="S3588" i="1" s="1"/>
  <c r="J3588" i="1"/>
  <c r="K3576" i="1"/>
  <c r="S3576" i="1" s="1"/>
  <c r="J3576" i="1"/>
  <c r="K3564" i="1"/>
  <c r="S3564" i="1" s="1"/>
  <c r="J3564" i="1"/>
  <c r="K3552" i="1"/>
  <c r="S3552" i="1" s="1"/>
  <c r="J3552" i="1"/>
  <c r="K3540" i="1"/>
  <c r="S3540" i="1" s="1"/>
  <c r="J3540" i="1"/>
  <c r="K3528" i="1"/>
  <c r="S3528" i="1" s="1"/>
  <c r="J3528" i="1"/>
  <c r="K3516" i="1"/>
  <c r="S3516" i="1" s="1"/>
  <c r="J3516" i="1"/>
  <c r="K3504" i="1"/>
  <c r="S3504" i="1" s="1"/>
  <c r="J3504" i="1"/>
  <c r="K3492" i="1"/>
  <c r="S3492" i="1" s="1"/>
  <c r="J3492" i="1"/>
  <c r="K3480" i="1"/>
  <c r="S3480" i="1" s="1"/>
  <c r="J3480" i="1"/>
  <c r="K3468" i="1"/>
  <c r="S3468" i="1" s="1"/>
  <c r="J3468" i="1"/>
  <c r="K3456" i="1"/>
  <c r="S3456" i="1" s="1"/>
  <c r="J3456" i="1"/>
  <c r="K3444" i="1"/>
  <c r="S3444" i="1" s="1"/>
  <c r="J3444" i="1"/>
  <c r="K3432" i="1"/>
  <c r="S3432" i="1" s="1"/>
  <c r="J3432" i="1"/>
  <c r="K3420" i="1"/>
  <c r="S3420" i="1" s="1"/>
  <c r="J3420" i="1"/>
  <c r="K3408" i="1"/>
  <c r="S3408" i="1" s="1"/>
  <c r="J3408" i="1"/>
  <c r="K3396" i="1"/>
  <c r="S3396" i="1" s="1"/>
  <c r="J3396" i="1"/>
  <c r="K3384" i="1"/>
  <c r="S3384" i="1" s="1"/>
  <c r="J3384" i="1"/>
  <c r="K3372" i="1"/>
  <c r="S3372" i="1" s="1"/>
  <c r="J3372" i="1"/>
  <c r="K3360" i="1"/>
  <c r="S3360" i="1" s="1"/>
  <c r="J3360" i="1"/>
  <c r="K3348" i="1"/>
  <c r="S3348" i="1" s="1"/>
  <c r="J3348" i="1"/>
  <c r="K3336" i="1"/>
  <c r="S3336" i="1" s="1"/>
  <c r="J3336" i="1"/>
  <c r="K3324" i="1"/>
  <c r="S3324" i="1" s="1"/>
  <c r="J3324" i="1"/>
  <c r="K3312" i="1"/>
  <c r="S3312" i="1" s="1"/>
  <c r="J3312" i="1"/>
  <c r="K3300" i="1"/>
  <c r="S3300" i="1" s="1"/>
  <c r="J3300" i="1"/>
  <c r="K3288" i="1"/>
  <c r="S3288" i="1" s="1"/>
  <c r="J3288" i="1"/>
  <c r="K3276" i="1"/>
  <c r="S3276" i="1" s="1"/>
  <c r="J3276" i="1"/>
  <c r="K3264" i="1"/>
  <c r="S3264" i="1" s="1"/>
  <c r="J3264" i="1"/>
  <c r="K3252" i="1"/>
  <c r="S3252" i="1" s="1"/>
  <c r="J3252" i="1"/>
  <c r="K3240" i="1"/>
  <c r="S3240" i="1" s="1"/>
  <c r="J3240" i="1"/>
  <c r="K3228" i="1"/>
  <c r="S3228" i="1" s="1"/>
  <c r="J3228" i="1"/>
  <c r="K3216" i="1"/>
  <c r="S3216" i="1" s="1"/>
  <c r="J3216" i="1"/>
  <c r="K3204" i="1"/>
  <c r="S3204" i="1" s="1"/>
  <c r="J3204" i="1"/>
  <c r="K3192" i="1"/>
  <c r="S3192" i="1" s="1"/>
  <c r="J3192" i="1"/>
  <c r="K3180" i="1"/>
  <c r="S3180" i="1" s="1"/>
  <c r="J3180" i="1"/>
  <c r="K3168" i="1"/>
  <c r="S3168" i="1" s="1"/>
  <c r="J3168" i="1"/>
  <c r="K3156" i="1"/>
  <c r="S3156" i="1" s="1"/>
  <c r="J3156" i="1"/>
  <c r="K3144" i="1"/>
  <c r="S3144" i="1" s="1"/>
  <c r="J3144" i="1"/>
  <c r="K3132" i="1"/>
  <c r="S3132" i="1" s="1"/>
  <c r="J3132" i="1"/>
  <c r="K3120" i="1"/>
  <c r="S3120" i="1" s="1"/>
  <c r="J3120" i="1"/>
  <c r="K3108" i="1"/>
  <c r="S3108" i="1" s="1"/>
  <c r="J3108" i="1"/>
  <c r="K3096" i="1"/>
  <c r="S3096" i="1" s="1"/>
  <c r="J3096" i="1"/>
  <c r="K3084" i="1"/>
  <c r="S3084" i="1" s="1"/>
  <c r="J3084" i="1"/>
  <c r="K3072" i="1"/>
  <c r="S3072" i="1" s="1"/>
  <c r="J3072" i="1"/>
  <c r="K3060" i="1"/>
  <c r="S3060" i="1" s="1"/>
  <c r="J3060" i="1"/>
  <c r="K3048" i="1"/>
  <c r="S3048" i="1" s="1"/>
  <c r="J3048" i="1"/>
  <c r="K3036" i="1"/>
  <c r="S3036" i="1" s="1"/>
  <c r="J3036" i="1"/>
  <c r="K3024" i="1"/>
  <c r="S3024" i="1" s="1"/>
  <c r="J3024" i="1"/>
  <c r="K3012" i="1"/>
  <c r="S3012" i="1" s="1"/>
  <c r="J3012" i="1"/>
  <c r="K3000" i="1"/>
  <c r="S3000" i="1" s="1"/>
  <c r="J3000" i="1"/>
  <c r="K2988" i="1"/>
  <c r="S2988" i="1" s="1"/>
  <c r="J2988" i="1"/>
  <c r="K2976" i="1"/>
  <c r="S2976" i="1" s="1"/>
  <c r="J2976" i="1"/>
  <c r="K2964" i="1"/>
  <c r="S2964" i="1" s="1"/>
  <c r="J2964" i="1"/>
  <c r="K2952" i="1"/>
  <c r="S2952" i="1" s="1"/>
  <c r="J2952" i="1"/>
  <c r="K2940" i="1"/>
  <c r="S2940" i="1" s="1"/>
  <c r="J2940" i="1"/>
  <c r="K2928" i="1"/>
  <c r="S2928" i="1" s="1"/>
  <c r="J2928" i="1"/>
  <c r="K2916" i="1"/>
  <c r="S2916" i="1" s="1"/>
  <c r="J2916" i="1"/>
  <c r="J2904" i="1"/>
  <c r="K2904" i="1"/>
  <c r="S2904" i="1" s="1"/>
  <c r="J2892" i="1"/>
  <c r="K2892" i="1"/>
  <c r="S2892" i="1" s="1"/>
  <c r="J2880" i="1"/>
  <c r="K2880" i="1"/>
  <c r="S2880" i="1" s="1"/>
  <c r="J2868" i="1"/>
  <c r="K2868" i="1"/>
  <c r="S2868" i="1" s="1"/>
  <c r="J2856" i="1"/>
  <c r="K2856" i="1"/>
  <c r="S2856" i="1" s="1"/>
  <c r="J2844" i="1"/>
  <c r="K2844" i="1"/>
  <c r="S2844" i="1" s="1"/>
  <c r="J2832" i="1"/>
  <c r="K2832" i="1"/>
  <c r="S2832" i="1" s="1"/>
  <c r="J2820" i="1"/>
  <c r="K2820" i="1"/>
  <c r="S2820" i="1" s="1"/>
  <c r="J2808" i="1"/>
  <c r="K2808" i="1"/>
  <c r="S2808" i="1" s="1"/>
  <c r="J2796" i="1"/>
  <c r="K2796" i="1"/>
  <c r="S2796" i="1" s="1"/>
  <c r="J2784" i="1"/>
  <c r="K2784" i="1"/>
  <c r="S2784" i="1" s="1"/>
  <c r="J2772" i="1"/>
  <c r="K2772" i="1"/>
  <c r="S2772" i="1" s="1"/>
  <c r="J2760" i="1"/>
  <c r="K2760" i="1"/>
  <c r="S2760" i="1" s="1"/>
  <c r="J2748" i="1"/>
  <c r="K2748" i="1"/>
  <c r="S2748" i="1" s="1"/>
  <c r="J2736" i="1"/>
  <c r="K2736" i="1"/>
  <c r="S2736" i="1" s="1"/>
  <c r="J2724" i="1"/>
  <c r="K2724" i="1"/>
  <c r="S2724" i="1" s="1"/>
  <c r="J2712" i="1"/>
  <c r="K2712" i="1"/>
  <c r="S2712" i="1" s="1"/>
  <c r="J2700" i="1"/>
  <c r="K2700" i="1"/>
  <c r="S2700" i="1" s="1"/>
  <c r="J2688" i="1"/>
  <c r="K2688" i="1"/>
  <c r="S2688" i="1" s="1"/>
  <c r="J2676" i="1"/>
  <c r="K2676" i="1"/>
  <c r="S2676" i="1" s="1"/>
  <c r="J2664" i="1"/>
  <c r="K2664" i="1"/>
  <c r="S2664" i="1" s="1"/>
  <c r="J2652" i="1"/>
  <c r="K2652" i="1"/>
  <c r="S2652" i="1" s="1"/>
  <c r="J2640" i="1"/>
  <c r="K2640" i="1"/>
  <c r="S2640" i="1" s="1"/>
  <c r="J2628" i="1"/>
  <c r="K2628" i="1"/>
  <c r="S2628" i="1" s="1"/>
  <c r="J2616" i="1"/>
  <c r="K2616" i="1"/>
  <c r="S2616" i="1" s="1"/>
  <c r="J2604" i="1"/>
  <c r="K2604" i="1"/>
  <c r="S2604" i="1" s="1"/>
  <c r="J2592" i="1"/>
  <c r="K2592" i="1"/>
  <c r="S2592" i="1" s="1"/>
  <c r="J2580" i="1"/>
  <c r="K2580" i="1"/>
  <c r="S2580" i="1" s="1"/>
  <c r="J2568" i="1"/>
  <c r="K2568" i="1"/>
  <c r="S2568" i="1" s="1"/>
  <c r="J2556" i="1"/>
  <c r="K2556" i="1"/>
  <c r="S2556" i="1" s="1"/>
  <c r="J2544" i="1"/>
  <c r="K2544" i="1"/>
  <c r="S2544" i="1" s="1"/>
  <c r="J2532" i="1"/>
  <c r="K2532" i="1"/>
  <c r="S2532" i="1" s="1"/>
  <c r="K2520" i="1"/>
  <c r="S2520" i="1" s="1"/>
  <c r="J2520" i="1"/>
  <c r="K2508" i="1"/>
  <c r="S2508" i="1" s="1"/>
  <c r="J2508" i="1"/>
  <c r="K2496" i="1"/>
  <c r="S2496" i="1" s="1"/>
  <c r="J2496" i="1"/>
  <c r="K2484" i="1"/>
  <c r="S2484" i="1" s="1"/>
  <c r="J2484" i="1"/>
  <c r="K2472" i="1"/>
  <c r="S2472" i="1" s="1"/>
  <c r="J2472" i="1"/>
  <c r="K2460" i="1"/>
  <c r="S2460" i="1" s="1"/>
  <c r="J2460" i="1"/>
  <c r="K2448" i="1"/>
  <c r="S2448" i="1" s="1"/>
  <c r="J2448" i="1"/>
  <c r="K2436" i="1"/>
  <c r="S2436" i="1" s="1"/>
  <c r="J2436" i="1"/>
  <c r="K2424" i="1"/>
  <c r="S2424" i="1" s="1"/>
  <c r="J2424" i="1"/>
  <c r="K2412" i="1"/>
  <c r="S2412" i="1" s="1"/>
  <c r="J2412" i="1"/>
  <c r="K2400" i="1"/>
  <c r="S2400" i="1" s="1"/>
  <c r="J2400" i="1"/>
  <c r="K2388" i="1"/>
  <c r="S2388" i="1" s="1"/>
  <c r="J2388" i="1"/>
  <c r="K2376" i="1"/>
  <c r="S2376" i="1" s="1"/>
  <c r="J2376" i="1"/>
  <c r="K2364" i="1"/>
  <c r="S2364" i="1" s="1"/>
  <c r="J2364" i="1"/>
  <c r="K2352" i="1"/>
  <c r="S2352" i="1" s="1"/>
  <c r="J2352" i="1"/>
  <c r="K2340" i="1"/>
  <c r="S2340" i="1" s="1"/>
  <c r="J2340" i="1"/>
  <c r="K2328" i="1"/>
  <c r="S2328" i="1" s="1"/>
  <c r="J2328" i="1"/>
  <c r="K2316" i="1"/>
  <c r="S2316" i="1" s="1"/>
  <c r="J2316" i="1"/>
  <c r="K2304" i="1"/>
  <c r="S2304" i="1" s="1"/>
  <c r="J2304" i="1"/>
  <c r="K2292" i="1"/>
  <c r="S2292" i="1" s="1"/>
  <c r="J2292" i="1"/>
  <c r="K2280" i="1"/>
  <c r="S2280" i="1" s="1"/>
  <c r="J2280" i="1"/>
  <c r="K2268" i="1"/>
  <c r="S2268" i="1" s="1"/>
  <c r="J2268" i="1"/>
  <c r="K2256" i="1"/>
  <c r="S2256" i="1" s="1"/>
  <c r="J2256" i="1"/>
  <c r="K2244" i="1"/>
  <c r="S2244" i="1" s="1"/>
  <c r="J2244" i="1"/>
  <c r="K2232" i="1"/>
  <c r="S2232" i="1" s="1"/>
  <c r="J2232" i="1"/>
  <c r="K2220" i="1"/>
  <c r="S2220" i="1" s="1"/>
  <c r="J2220" i="1"/>
  <c r="K2208" i="1"/>
  <c r="S2208" i="1" s="1"/>
  <c r="J2208" i="1"/>
  <c r="K2196" i="1"/>
  <c r="S2196" i="1" s="1"/>
  <c r="J2196" i="1"/>
  <c r="K2184" i="1"/>
  <c r="S2184" i="1" s="1"/>
  <c r="J2184" i="1"/>
  <c r="K2172" i="1"/>
  <c r="S2172" i="1" s="1"/>
  <c r="J2172" i="1"/>
  <c r="K2160" i="1"/>
  <c r="S2160" i="1" s="1"/>
  <c r="J2160" i="1"/>
  <c r="K2148" i="1"/>
  <c r="S2148" i="1" s="1"/>
  <c r="J2148" i="1"/>
  <c r="K2136" i="1"/>
  <c r="S2136" i="1" s="1"/>
  <c r="J2136" i="1"/>
  <c r="K2124" i="1"/>
  <c r="S2124" i="1" s="1"/>
  <c r="J2124" i="1"/>
  <c r="K2112" i="1"/>
  <c r="S2112" i="1" s="1"/>
  <c r="J2112" i="1"/>
  <c r="K2100" i="1"/>
  <c r="S2100" i="1" s="1"/>
  <c r="J2100" i="1"/>
  <c r="K2088" i="1"/>
  <c r="S2088" i="1" s="1"/>
  <c r="J2088" i="1"/>
  <c r="K2076" i="1"/>
  <c r="S2076" i="1" s="1"/>
  <c r="J2076" i="1"/>
  <c r="K2064" i="1"/>
  <c r="S2064" i="1" s="1"/>
  <c r="J2064" i="1"/>
  <c r="K2052" i="1"/>
  <c r="S2052" i="1" s="1"/>
  <c r="J2052" i="1"/>
  <c r="K2040" i="1"/>
  <c r="S2040" i="1" s="1"/>
  <c r="J2040" i="1"/>
  <c r="K2028" i="1"/>
  <c r="S2028" i="1" s="1"/>
  <c r="J2028" i="1"/>
  <c r="K2016" i="1"/>
  <c r="S2016" i="1" s="1"/>
  <c r="J2016" i="1"/>
  <c r="K2004" i="1"/>
  <c r="S2004" i="1" s="1"/>
  <c r="J2004" i="1"/>
  <c r="K1992" i="1"/>
  <c r="S1992" i="1" s="1"/>
  <c r="J1992" i="1"/>
  <c r="K1980" i="1"/>
  <c r="S1980" i="1" s="1"/>
  <c r="J1980" i="1"/>
  <c r="K1968" i="1"/>
  <c r="S1968" i="1" s="1"/>
  <c r="J1968" i="1"/>
  <c r="K1956" i="1"/>
  <c r="S1956" i="1" s="1"/>
  <c r="J1956" i="1"/>
  <c r="K1944" i="1"/>
  <c r="S1944" i="1" s="1"/>
  <c r="J1944" i="1"/>
  <c r="K1932" i="1"/>
  <c r="S1932" i="1" s="1"/>
  <c r="J1932" i="1"/>
  <c r="K1920" i="1"/>
  <c r="S1920" i="1" s="1"/>
  <c r="J1920" i="1"/>
  <c r="K1908" i="1"/>
  <c r="S1908" i="1" s="1"/>
  <c r="J1908" i="1"/>
  <c r="K1896" i="1"/>
  <c r="S1896" i="1" s="1"/>
  <c r="J1896" i="1"/>
  <c r="K1884" i="1"/>
  <c r="S1884" i="1" s="1"/>
  <c r="J1884" i="1"/>
  <c r="K1872" i="1"/>
  <c r="S1872" i="1" s="1"/>
  <c r="J1872" i="1"/>
  <c r="K1860" i="1"/>
  <c r="S1860" i="1" s="1"/>
  <c r="J1860" i="1"/>
  <c r="K1848" i="1"/>
  <c r="S1848" i="1" s="1"/>
  <c r="J1848" i="1"/>
  <c r="K1836" i="1"/>
  <c r="S1836" i="1" s="1"/>
  <c r="J1836" i="1"/>
  <c r="K1824" i="1"/>
  <c r="S1824" i="1" s="1"/>
  <c r="J1824" i="1"/>
  <c r="K1812" i="1"/>
  <c r="S1812" i="1" s="1"/>
  <c r="J1812" i="1"/>
  <c r="K1800" i="1"/>
  <c r="S1800" i="1" s="1"/>
  <c r="J1800" i="1"/>
  <c r="K1788" i="1"/>
  <c r="S1788" i="1" s="1"/>
  <c r="J1788" i="1"/>
  <c r="K1776" i="1"/>
  <c r="S1776" i="1" s="1"/>
  <c r="J1776" i="1"/>
  <c r="K1764" i="1"/>
  <c r="S1764" i="1" s="1"/>
  <c r="J1764" i="1"/>
  <c r="K1752" i="1"/>
  <c r="S1752" i="1" s="1"/>
  <c r="J1752" i="1"/>
  <c r="K1740" i="1"/>
  <c r="S1740" i="1" s="1"/>
  <c r="J1740" i="1"/>
  <c r="K1728" i="1"/>
  <c r="S1728" i="1" s="1"/>
  <c r="J1728" i="1"/>
  <c r="K1716" i="1"/>
  <c r="S1716" i="1" s="1"/>
  <c r="J1716" i="1"/>
  <c r="K1704" i="1"/>
  <c r="S1704" i="1" s="1"/>
  <c r="J1704" i="1"/>
  <c r="K1692" i="1"/>
  <c r="S1692" i="1" s="1"/>
  <c r="J1692" i="1"/>
  <c r="K1680" i="1"/>
  <c r="S1680" i="1" s="1"/>
  <c r="J1680" i="1"/>
  <c r="K1668" i="1"/>
  <c r="S1668" i="1" s="1"/>
  <c r="J1668" i="1"/>
  <c r="K1656" i="1"/>
  <c r="S1656" i="1" s="1"/>
  <c r="J1656" i="1"/>
  <c r="K1644" i="1"/>
  <c r="S1644" i="1" s="1"/>
  <c r="J1644" i="1"/>
  <c r="K1632" i="1"/>
  <c r="S1632" i="1" s="1"/>
  <c r="J1632" i="1"/>
  <c r="K1620" i="1"/>
  <c r="S1620" i="1" s="1"/>
  <c r="J1620" i="1"/>
  <c r="K1608" i="1"/>
  <c r="S1608" i="1" s="1"/>
  <c r="J1608" i="1"/>
  <c r="K1596" i="1"/>
  <c r="S1596" i="1" s="1"/>
  <c r="J1596" i="1"/>
  <c r="K1584" i="1"/>
  <c r="S1584" i="1" s="1"/>
  <c r="J1584" i="1"/>
  <c r="K1572" i="1"/>
  <c r="S1572" i="1" s="1"/>
  <c r="J1572" i="1"/>
  <c r="K1560" i="1"/>
  <c r="S1560" i="1" s="1"/>
  <c r="J1560" i="1"/>
  <c r="K1548" i="1"/>
  <c r="S1548" i="1" s="1"/>
  <c r="J1548" i="1"/>
  <c r="K1536" i="1"/>
  <c r="S1536" i="1" s="1"/>
  <c r="J1536" i="1"/>
  <c r="K1524" i="1"/>
  <c r="S1524" i="1" s="1"/>
  <c r="J1524" i="1"/>
  <c r="K1512" i="1"/>
  <c r="S1512" i="1" s="1"/>
  <c r="J1512" i="1"/>
  <c r="K1500" i="1"/>
  <c r="S1500" i="1" s="1"/>
  <c r="J1500" i="1"/>
  <c r="K1488" i="1"/>
  <c r="S1488" i="1" s="1"/>
  <c r="J1488" i="1"/>
  <c r="K1476" i="1"/>
  <c r="S1476" i="1" s="1"/>
  <c r="J1476" i="1"/>
  <c r="K1464" i="1"/>
  <c r="S1464" i="1" s="1"/>
  <c r="J1464" i="1"/>
  <c r="K1452" i="1"/>
  <c r="S1452" i="1" s="1"/>
  <c r="J1452" i="1"/>
  <c r="K1440" i="1"/>
  <c r="S1440" i="1" s="1"/>
  <c r="J1440" i="1"/>
  <c r="K1428" i="1"/>
  <c r="S1428" i="1" s="1"/>
  <c r="J1428" i="1"/>
  <c r="K1416" i="1"/>
  <c r="S1416" i="1" s="1"/>
  <c r="J1416" i="1"/>
  <c r="J1404" i="1"/>
  <c r="K1404" i="1"/>
  <c r="S1404" i="1" s="1"/>
  <c r="K1392" i="1"/>
  <c r="S1392" i="1" s="1"/>
  <c r="J1392" i="1"/>
  <c r="K1380" i="1"/>
  <c r="S1380" i="1" s="1"/>
  <c r="J1380" i="1"/>
  <c r="K1368" i="1"/>
  <c r="S1368" i="1" s="1"/>
  <c r="J1368" i="1"/>
  <c r="K1356" i="1"/>
  <c r="S1356" i="1" s="1"/>
  <c r="J1356" i="1"/>
  <c r="K1344" i="1"/>
  <c r="S1344" i="1" s="1"/>
  <c r="J1344" i="1"/>
  <c r="K1332" i="1"/>
  <c r="S1332" i="1" s="1"/>
  <c r="J1332" i="1"/>
  <c r="K1320" i="1"/>
  <c r="S1320" i="1" s="1"/>
  <c r="J1320" i="1"/>
  <c r="K1308" i="1"/>
  <c r="S1308" i="1" s="1"/>
  <c r="J1308" i="1"/>
  <c r="K1296" i="1"/>
  <c r="S1296" i="1" s="1"/>
  <c r="J1296" i="1"/>
  <c r="K1284" i="1"/>
  <c r="S1284" i="1" s="1"/>
  <c r="J1284" i="1"/>
  <c r="K1272" i="1"/>
  <c r="S1272" i="1" s="1"/>
  <c r="J1272" i="1"/>
  <c r="K1260" i="1"/>
  <c r="S1260" i="1" s="1"/>
  <c r="J1260" i="1"/>
  <c r="K1248" i="1"/>
  <c r="S1248" i="1" s="1"/>
  <c r="J1248" i="1"/>
  <c r="K1236" i="1"/>
  <c r="S1236" i="1" s="1"/>
  <c r="J1236" i="1"/>
  <c r="K1224" i="1"/>
  <c r="S1224" i="1" s="1"/>
  <c r="J1224" i="1"/>
  <c r="K1212" i="1"/>
  <c r="S1212" i="1" s="1"/>
  <c r="J1212" i="1"/>
  <c r="K1200" i="1"/>
  <c r="S1200" i="1" s="1"/>
  <c r="J1200" i="1"/>
  <c r="K1188" i="1"/>
  <c r="S1188" i="1" s="1"/>
  <c r="J1188" i="1"/>
  <c r="K1176" i="1"/>
  <c r="S1176" i="1" s="1"/>
  <c r="J1176" i="1"/>
  <c r="K1164" i="1"/>
  <c r="S1164" i="1" s="1"/>
  <c r="J1164" i="1"/>
  <c r="K1152" i="1"/>
  <c r="S1152" i="1" s="1"/>
  <c r="J1152" i="1"/>
  <c r="K1140" i="1"/>
  <c r="S1140" i="1" s="1"/>
  <c r="J1140" i="1"/>
  <c r="K1128" i="1"/>
  <c r="S1128" i="1" s="1"/>
  <c r="J1128" i="1"/>
  <c r="K1116" i="1"/>
  <c r="S1116" i="1" s="1"/>
  <c r="J1116" i="1"/>
  <c r="K1104" i="1"/>
  <c r="S1104" i="1" s="1"/>
  <c r="J1104" i="1"/>
  <c r="K1092" i="1"/>
  <c r="S1092" i="1" s="1"/>
  <c r="J1092" i="1"/>
  <c r="K1080" i="1"/>
  <c r="S1080" i="1" s="1"/>
  <c r="J1080" i="1"/>
  <c r="K1068" i="1"/>
  <c r="S1068" i="1" s="1"/>
  <c r="J1068" i="1"/>
  <c r="K1056" i="1"/>
  <c r="S1056" i="1" s="1"/>
  <c r="J1056" i="1"/>
  <c r="K1044" i="1"/>
  <c r="S1044" i="1" s="1"/>
  <c r="J1044" i="1"/>
  <c r="K1032" i="1"/>
  <c r="S1032" i="1" s="1"/>
  <c r="J1032" i="1"/>
  <c r="K1020" i="1"/>
  <c r="S1020" i="1" s="1"/>
  <c r="J1020" i="1"/>
  <c r="K1008" i="1"/>
  <c r="S1008" i="1" s="1"/>
  <c r="J1008" i="1"/>
  <c r="K996" i="1"/>
  <c r="S996" i="1" s="1"/>
  <c r="J996" i="1"/>
  <c r="K984" i="1"/>
  <c r="S984" i="1" s="1"/>
  <c r="J984" i="1"/>
  <c r="J972" i="1"/>
  <c r="K972" i="1"/>
  <c r="S972" i="1" s="1"/>
  <c r="J960" i="1"/>
  <c r="K960" i="1"/>
  <c r="S960" i="1" s="1"/>
  <c r="J948" i="1"/>
  <c r="K948" i="1"/>
  <c r="S948" i="1" s="1"/>
  <c r="J936" i="1"/>
  <c r="K936" i="1"/>
  <c r="S936" i="1" s="1"/>
  <c r="J924" i="1"/>
  <c r="K924" i="1"/>
  <c r="S924" i="1" s="1"/>
  <c r="J912" i="1"/>
  <c r="K912" i="1"/>
  <c r="S912" i="1" s="1"/>
  <c r="J900" i="1"/>
  <c r="K900" i="1"/>
  <c r="S900" i="1" s="1"/>
  <c r="J888" i="1"/>
  <c r="K888" i="1"/>
  <c r="S888" i="1" s="1"/>
  <c r="J876" i="1"/>
  <c r="K876" i="1"/>
  <c r="S876" i="1" s="1"/>
  <c r="J864" i="1"/>
  <c r="K864" i="1"/>
  <c r="S864" i="1" s="1"/>
  <c r="J852" i="1"/>
  <c r="K852" i="1"/>
  <c r="S852" i="1" s="1"/>
  <c r="J840" i="1"/>
  <c r="K840" i="1"/>
  <c r="S840" i="1" s="1"/>
  <c r="J828" i="1"/>
  <c r="K828" i="1"/>
  <c r="S828" i="1" s="1"/>
  <c r="J816" i="1"/>
  <c r="K816" i="1"/>
  <c r="S816" i="1" s="1"/>
  <c r="J804" i="1"/>
  <c r="K804" i="1"/>
  <c r="S804" i="1" s="1"/>
  <c r="J792" i="1"/>
  <c r="K792" i="1"/>
  <c r="S792" i="1" s="1"/>
  <c r="J780" i="1"/>
  <c r="K780" i="1"/>
  <c r="S780" i="1" s="1"/>
  <c r="J768" i="1"/>
  <c r="K768" i="1"/>
  <c r="S768" i="1" s="1"/>
  <c r="J756" i="1"/>
  <c r="K756" i="1"/>
  <c r="S756" i="1" s="1"/>
  <c r="J744" i="1"/>
  <c r="K744" i="1"/>
  <c r="S744" i="1" s="1"/>
  <c r="J732" i="1"/>
  <c r="K732" i="1"/>
  <c r="S732" i="1" s="1"/>
  <c r="J720" i="1"/>
  <c r="K720" i="1"/>
  <c r="S720" i="1" s="1"/>
  <c r="J708" i="1"/>
  <c r="K708" i="1"/>
  <c r="S708" i="1" s="1"/>
  <c r="J696" i="1"/>
  <c r="K696" i="1"/>
  <c r="S696" i="1" s="1"/>
  <c r="J684" i="1"/>
  <c r="K684" i="1"/>
  <c r="S684" i="1" s="1"/>
  <c r="J672" i="1"/>
  <c r="K672" i="1"/>
  <c r="S672" i="1" s="1"/>
  <c r="J660" i="1"/>
  <c r="K660" i="1"/>
  <c r="S660" i="1" s="1"/>
  <c r="J648" i="1"/>
  <c r="K648" i="1"/>
  <c r="S648" i="1" s="1"/>
  <c r="J636" i="1"/>
  <c r="K636" i="1"/>
  <c r="S636" i="1" s="1"/>
  <c r="K624" i="1"/>
  <c r="S624" i="1" s="1"/>
  <c r="J624" i="1"/>
  <c r="K612" i="1"/>
  <c r="S612" i="1" s="1"/>
  <c r="J612" i="1"/>
  <c r="K600" i="1"/>
  <c r="S600" i="1" s="1"/>
  <c r="J600" i="1"/>
  <c r="K588" i="1"/>
  <c r="S588" i="1" s="1"/>
  <c r="J588" i="1"/>
  <c r="K576" i="1"/>
  <c r="S576" i="1" s="1"/>
  <c r="J576" i="1"/>
  <c r="K564" i="1"/>
  <c r="S564" i="1" s="1"/>
  <c r="J564" i="1"/>
  <c r="K552" i="1"/>
  <c r="S552" i="1" s="1"/>
  <c r="J552" i="1"/>
  <c r="K540" i="1"/>
  <c r="S540" i="1" s="1"/>
  <c r="J540" i="1"/>
  <c r="K528" i="1"/>
  <c r="S528" i="1" s="1"/>
  <c r="J528" i="1"/>
  <c r="K516" i="1"/>
  <c r="S516" i="1" s="1"/>
  <c r="J516" i="1"/>
  <c r="K504" i="1"/>
  <c r="S504" i="1" s="1"/>
  <c r="J504" i="1"/>
  <c r="K492" i="1"/>
  <c r="S492" i="1" s="1"/>
  <c r="J492" i="1"/>
  <c r="K480" i="1"/>
  <c r="S480" i="1" s="1"/>
  <c r="J480" i="1"/>
  <c r="K468" i="1"/>
  <c r="S468" i="1" s="1"/>
  <c r="J468" i="1"/>
  <c r="K456" i="1"/>
  <c r="S456" i="1" s="1"/>
  <c r="J456" i="1"/>
  <c r="K444" i="1"/>
  <c r="S444" i="1" s="1"/>
  <c r="J444" i="1"/>
  <c r="K432" i="1"/>
  <c r="S432" i="1" s="1"/>
  <c r="J432" i="1"/>
  <c r="K420" i="1"/>
  <c r="S420" i="1" s="1"/>
  <c r="J420" i="1"/>
  <c r="K408" i="1"/>
  <c r="S408" i="1" s="1"/>
  <c r="J408" i="1"/>
  <c r="K396" i="1"/>
  <c r="S396" i="1" s="1"/>
  <c r="J396" i="1"/>
  <c r="K384" i="1"/>
  <c r="S384" i="1" s="1"/>
  <c r="J384" i="1"/>
  <c r="K372" i="1"/>
  <c r="S372" i="1" s="1"/>
  <c r="J372" i="1"/>
  <c r="K360" i="1"/>
  <c r="S360" i="1" s="1"/>
  <c r="J360" i="1"/>
  <c r="K348" i="1"/>
  <c r="S348" i="1" s="1"/>
  <c r="J348" i="1"/>
  <c r="K336" i="1"/>
  <c r="S336" i="1" s="1"/>
  <c r="J336" i="1"/>
  <c r="K324" i="1"/>
  <c r="S324" i="1" s="1"/>
  <c r="J324" i="1"/>
  <c r="K312" i="1"/>
  <c r="S312" i="1" s="1"/>
  <c r="J312" i="1"/>
  <c r="K300" i="1"/>
  <c r="S300" i="1" s="1"/>
  <c r="J300" i="1"/>
  <c r="K288" i="1"/>
  <c r="S288" i="1" s="1"/>
  <c r="J288" i="1"/>
  <c r="K276" i="1"/>
  <c r="S276" i="1" s="1"/>
  <c r="J276" i="1"/>
  <c r="K264" i="1"/>
  <c r="S264" i="1" s="1"/>
  <c r="J264" i="1"/>
  <c r="K252" i="1"/>
  <c r="S252" i="1" s="1"/>
  <c r="J252" i="1"/>
  <c r="K240" i="1"/>
  <c r="S240" i="1" s="1"/>
  <c r="J240" i="1"/>
  <c r="K228" i="1"/>
  <c r="S228" i="1" s="1"/>
  <c r="J228" i="1"/>
  <c r="K216" i="1"/>
  <c r="S216" i="1" s="1"/>
  <c r="J216" i="1"/>
  <c r="K204" i="1"/>
  <c r="S204" i="1" s="1"/>
  <c r="J204" i="1"/>
  <c r="K192" i="1"/>
  <c r="S192" i="1" s="1"/>
  <c r="J192" i="1"/>
  <c r="K180" i="1"/>
  <c r="S180" i="1" s="1"/>
  <c r="J180" i="1"/>
  <c r="K168" i="1"/>
  <c r="S168" i="1" s="1"/>
  <c r="J168" i="1"/>
  <c r="K156" i="1"/>
  <c r="S156" i="1" s="1"/>
  <c r="J156" i="1"/>
  <c r="K144" i="1"/>
  <c r="S144" i="1" s="1"/>
  <c r="J144" i="1"/>
  <c r="K132" i="1"/>
  <c r="S132" i="1" s="1"/>
  <c r="J132" i="1"/>
  <c r="K120" i="1"/>
  <c r="S120" i="1" s="1"/>
  <c r="J120" i="1"/>
  <c r="K108" i="1"/>
  <c r="S108" i="1" s="1"/>
  <c r="J108" i="1"/>
  <c r="K96" i="1"/>
  <c r="S96" i="1" s="1"/>
  <c r="J96" i="1"/>
  <c r="K84" i="1"/>
  <c r="S84" i="1" s="1"/>
  <c r="J84" i="1"/>
  <c r="K72" i="1"/>
  <c r="S72" i="1" s="1"/>
  <c r="J72" i="1"/>
  <c r="K60" i="1"/>
  <c r="S60" i="1" s="1"/>
  <c r="J60" i="1"/>
  <c r="K48" i="1"/>
  <c r="S48" i="1" s="1"/>
  <c r="J48" i="1"/>
  <c r="K36" i="1"/>
  <c r="S36" i="1" s="1"/>
  <c r="J36" i="1"/>
  <c r="J50" i="1"/>
  <c r="J74" i="1"/>
  <c r="J98" i="1"/>
  <c r="J122" i="1"/>
  <c r="J146" i="1"/>
  <c r="J170" i="1"/>
  <c r="J194" i="1"/>
  <c r="J218" i="1"/>
  <c r="K245" i="1"/>
  <c r="S245" i="1" s="1"/>
  <c r="K317" i="1"/>
  <c r="S317" i="1" s="1"/>
  <c r="K389" i="1"/>
  <c r="S389" i="1" s="1"/>
  <c r="K461" i="1"/>
  <c r="S461" i="1" s="1"/>
  <c r="K533" i="1"/>
  <c r="S533" i="1" s="1"/>
  <c r="K605" i="1"/>
  <c r="S605" i="1" s="1"/>
  <c r="J835" i="1"/>
  <c r="J164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tc={C2174CEA-525B-4F86-A27B-C11509601855}</author>
    <author>tc={9B583817-A0F9-46F7-B889-2229C3971DFE}</author>
  </authors>
  <commentList>
    <comment ref="I1" authorId="0" shapeId="0" xr:uid="{C2174CEA-525B-4F86-A27B-C1150960185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floating currency data , no date available so using most recent</t>
      </text>
    </comment>
    <comment ref="T1" authorId="1" shapeId="0" xr:uid="{9B583817-A0F9-46F7-B889-2229C3971DFE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txt to coulmn function under DATA sub menu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790E0F-0407-4839-9E0E-AF1D42BFE214}" keepAlive="1" name="Query - usd" description="Connection to the 'usd' query in the workbook." type="5" refreshedVersion="6" background="1" saveData="1">
    <dbPr connection="Provider=Microsoft.Mashup.OleDb.1;Data Source=$Workbook$;Location=usd;Extended Properties=&quot;&quot;" command="SELECT * FROM [usd]"/>
  </connection>
  <connection id="2" xr16:uid="{9F5FD7DC-F9EF-4E29-BCCF-182823D02E2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67C2A12-0486-4DBD-82AB-1ED3C87CCA13}" name="WorksheetConnection_StarterBook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StarterBook.xlsxTable21"/>
        </x15:connection>
      </ext>
    </extLst>
  </connection>
</connections>
</file>

<file path=xl/sharedStrings.xml><?xml version="1.0" encoding="utf-8"?>
<sst xmlns="http://schemas.openxmlformats.org/spreadsheetml/2006/main" count="64889" uniqueCount="9316">
  <si>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</si>
  <si>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</si>
  <si>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</si>
  <si>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</si>
  <si>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</si>
  <si>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</si>
  <si>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</si>
  <si>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</si>
  <si>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</si>
  <si>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</si>
  <si>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</si>
  <si>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</si>
  <si>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</si>
  <si>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</si>
  <si>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</si>
  <si>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</si>
  <si>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</si>
  <si>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</si>
  <si>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</si>
  <si>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</si>
  <si>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</si>
  <si>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</si>
  <si>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</si>
  <si>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</si>
  <si>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</si>
  <si>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</si>
  <si>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</si>
  <si>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</si>
  <si>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</si>
  <si>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</si>
  <si>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</si>
  <si>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</si>
  <si>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</si>
  <si>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</si>
  <si>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</si>
  <si>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</si>
  <si>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</si>
  <si>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</si>
  <si>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</si>
  <si>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</si>
  <si>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</si>
  <si>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</si>
  <si>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</si>
  <si>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</si>
  <si>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</si>
  <si>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</si>
  <si>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</si>
  <si>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</si>
  <si>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</si>
  <si>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</si>
  <si>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</si>
  <si>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</si>
  <si>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</si>
  <si>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</si>
  <si>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</si>
  <si>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</si>
  <si>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</si>
  <si>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</si>
  <si>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</si>
  <si>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</si>
  <si>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</si>
  <si>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</si>
  <si>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</si>
  <si>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</si>
  <si>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</si>
  <si>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</si>
  <si>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</si>
  <si>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</si>
  <si>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</si>
  <si>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</si>
  <si>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</si>
  <si>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</si>
  <si>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</si>
  <si>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</si>
  <si>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</si>
  <si>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</si>
  <si>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</si>
  <si>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</si>
  <si>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</si>
  <si>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</si>
  <si>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</si>
  <si>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</si>
  <si>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</si>
  <si>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</si>
  <si>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</si>
  <si>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</si>
  <si>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</si>
  <si>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</si>
  <si>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</si>
  <si>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</si>
  <si>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</si>
  <si>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</si>
  <si>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</si>
  <si>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</si>
  <si>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</si>
  <si>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</si>
  <si>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</si>
  <si>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</si>
  <si>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</si>
  <si>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</si>
  <si>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</si>
  <si>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</si>
  <si>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</si>
  <si>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</si>
  <si>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</si>
  <si>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</si>
  <si>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</si>
  <si>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</si>
  <si>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</si>
  <si>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</si>
  <si>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</si>
  <si>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</si>
  <si>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</si>
  <si>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</si>
  <si>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</si>
  <si>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</si>
  <si>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</si>
  <si>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</si>
  <si>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</si>
  <si>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</si>
  <si>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</si>
  <si>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</si>
  <si>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</si>
  <si>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</si>
  <si>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</si>
  <si>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</si>
  <si>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</si>
  <si>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</si>
  <si>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</si>
  <si>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</si>
  <si>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</si>
  <si>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</si>
  <si>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</si>
  <si>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</si>
  <si>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</si>
  <si>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</si>
  <si>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</si>
  <si>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</si>
  <si>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</si>
  <si>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</si>
  <si>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</si>
  <si>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</si>
  <si>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</si>
  <si>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</si>
  <si>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</si>
  <si>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</si>
  <si>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</si>
  <si>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</si>
  <si>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</si>
  <si>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</si>
  <si>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</si>
  <si>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</si>
  <si>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</si>
  <si>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</si>
  <si>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</si>
  <si>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</si>
  <si>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</si>
  <si>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</si>
  <si>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</si>
  <si>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</si>
  <si>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</si>
  <si>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</si>
  <si>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</si>
  <si>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</si>
  <si>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</si>
  <si>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</si>
  <si>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</si>
  <si>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</si>
  <si>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</si>
  <si>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</si>
  <si>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</si>
  <si>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</si>
  <si>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</si>
  <si>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</si>
  <si>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</si>
  <si>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</si>
  <si>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</si>
  <si>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</si>
  <si>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</si>
  <si>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</si>
  <si>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</si>
  <si>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</si>
  <si>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</si>
  <si>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</si>
  <si>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</si>
  <si>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</si>
  <si>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</si>
  <si>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</si>
  <si>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</si>
  <si>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</si>
  <si>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</si>
  <si>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</si>
  <si>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</si>
  <si>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</si>
  <si>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</si>
  <si>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</si>
  <si>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</si>
  <si>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</si>
  <si>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</si>
  <si>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</si>
  <si>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</si>
  <si>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</si>
  <si>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</si>
  <si>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</si>
  <si>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</si>
  <si>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</si>
  <si>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</si>
  <si>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</si>
  <si>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</si>
  <si>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</si>
  <si>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</si>
  <si>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</si>
  <si>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</si>
  <si>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</si>
  <si>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</si>
  <si>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</si>
  <si>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</si>
  <si>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</si>
  <si>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</si>
  <si>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</si>
  <si>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</si>
  <si>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</si>
  <si>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</si>
  <si>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</si>
  <si>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</si>
  <si>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</si>
  <si>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</si>
  <si>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</si>
  <si>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</si>
  <si>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</si>
  <si>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</si>
  <si>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</si>
  <si>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</si>
  <si>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</si>
  <si>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</si>
  <si>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</si>
  <si>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</si>
  <si>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</si>
  <si>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</si>
  <si>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</si>
  <si>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</si>
  <si>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</si>
  <si>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</si>
  <si>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</si>
  <si>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</si>
  <si>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</si>
  <si>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</si>
  <si>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</si>
  <si>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</si>
  <si>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</si>
  <si>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</si>
  <si>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</si>
  <si>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</si>
  <si>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</si>
  <si>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</si>
  <si>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</si>
  <si>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</si>
  <si>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</si>
  <si>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</si>
  <si>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</si>
  <si>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</si>
  <si>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</si>
  <si>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</si>
  <si>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</si>
  <si>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</si>
  <si>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</si>
  <si>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</si>
  <si>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</si>
  <si>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</si>
  <si>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</si>
  <si>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</si>
  <si>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</si>
  <si>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</si>
  <si>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</si>
  <si>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</si>
  <si>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</si>
  <si>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</si>
  <si>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</si>
  <si>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</si>
  <si>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</si>
  <si>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</si>
  <si>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</si>
  <si>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</si>
  <si>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</si>
  <si>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</si>
  <si>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</si>
  <si>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</si>
  <si>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</si>
  <si>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</si>
  <si>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</si>
  <si>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</si>
  <si>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</si>
  <si>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</si>
  <si>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</si>
  <si>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</si>
  <si>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</si>
  <si>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</si>
  <si>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</si>
  <si>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</si>
  <si>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</si>
  <si>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</si>
  <si>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</si>
  <si>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</si>
  <si>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</si>
  <si>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</si>
  <si>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</si>
  <si>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</si>
  <si>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</si>
  <si>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</si>
  <si>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</si>
  <si>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</si>
  <si>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</si>
  <si>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</si>
  <si>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</si>
  <si>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</si>
  <si>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</si>
  <si>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</si>
  <si>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</si>
  <si>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</si>
  <si>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</si>
  <si>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</si>
  <si>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</si>
  <si>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</si>
  <si>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</si>
  <si>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</si>
  <si>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</si>
  <si>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</si>
  <si>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</si>
  <si>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</si>
  <si>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</si>
  <si>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</si>
  <si>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</si>
  <si>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</si>
  <si>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</si>
  <si>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</si>
  <si>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</si>
  <si>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</si>
  <si>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</si>
  <si>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</si>
  <si>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</si>
  <si>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</si>
  <si>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</si>
  <si>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</si>
  <si>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</si>
  <si>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</si>
  <si>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</si>
  <si>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</si>
  <si>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</si>
  <si>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</si>
  <si>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</si>
  <si>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</si>
  <si>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</si>
  <si>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</si>
  <si>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</si>
  <si>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</si>
  <si>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</si>
  <si>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</si>
  <si>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</si>
  <si>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</si>
  <si>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</si>
  <si>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</si>
  <si>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</si>
  <si>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</si>
  <si>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</si>
  <si>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</si>
  <si>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</si>
  <si>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</si>
  <si>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</si>
  <si>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</si>
  <si>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</si>
  <si>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</si>
  <si>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</si>
  <si>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</si>
  <si>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</si>
  <si>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</si>
  <si>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</si>
  <si>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</si>
  <si>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</si>
  <si>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</si>
  <si>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</si>
  <si>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</si>
  <si>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</si>
  <si>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</si>
  <si>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</si>
  <si>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</si>
  <si>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</si>
  <si>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</si>
  <si>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</si>
  <si>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</si>
  <si>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</si>
  <si>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</si>
  <si>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</si>
  <si>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</si>
  <si>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</si>
  <si>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</si>
  <si>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</si>
  <si>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</si>
  <si>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</si>
  <si>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</si>
  <si>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</si>
  <si>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</si>
  <si>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</si>
  <si>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</si>
  <si>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</si>
  <si>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</si>
  <si>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</si>
  <si>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</si>
  <si>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</si>
  <si>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</si>
  <si>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</si>
  <si>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</si>
  <si>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</si>
  <si>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</si>
  <si>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</si>
  <si>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</si>
  <si>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</si>
  <si>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</si>
  <si>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</si>
  <si>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</si>
  <si>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</si>
  <si>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</si>
  <si>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</si>
  <si>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</si>
  <si>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</si>
  <si>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</si>
  <si>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</si>
  <si>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</si>
  <si>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</si>
  <si>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</si>
  <si>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</si>
  <si>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</si>
  <si>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</si>
  <si>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</si>
  <si>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</si>
  <si>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</si>
  <si>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</si>
  <si>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</si>
  <si>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</si>
  <si>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</si>
  <si>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</si>
  <si>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</si>
  <si>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</si>
  <si>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</si>
  <si>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</si>
  <si>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</si>
  <si>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</si>
  <si>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</si>
  <si>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</si>
  <si>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</si>
  <si>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</si>
  <si>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</si>
  <si>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</si>
  <si>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</si>
  <si>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</si>
  <si>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</si>
  <si>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</si>
  <si>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</si>
  <si>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</si>
  <si>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</si>
  <si>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</si>
  <si>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</si>
  <si>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</si>
  <si>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</si>
  <si>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</si>
  <si>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</si>
  <si>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</si>
  <si>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</si>
  <si>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</si>
  <si>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</si>
  <si>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</si>
  <si>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</si>
  <si>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</si>
  <si>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</si>
  <si>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</si>
  <si>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</si>
  <si>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</si>
  <si>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</si>
  <si>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</si>
  <si>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</si>
  <si>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</si>
  <si>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</si>
  <si>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</si>
  <si>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</si>
  <si>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</si>
  <si>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</si>
  <si>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</si>
  <si>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</si>
  <si>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</si>
  <si>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</si>
  <si>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</si>
  <si>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</si>
  <si>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</si>
  <si>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</si>
  <si>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</si>
  <si>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</si>
  <si>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</si>
  <si>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</si>
  <si>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</si>
  <si>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</si>
  <si>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</si>
  <si>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</si>
  <si>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</si>
  <si>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</si>
  <si>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</si>
  <si>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</si>
  <si>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</si>
  <si>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</si>
  <si>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</si>
  <si>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</si>
  <si>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</si>
  <si>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</si>
  <si>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</si>
  <si>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</si>
  <si>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</si>
  <si>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</si>
  <si>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</si>
  <si>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</si>
  <si>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</si>
  <si>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</si>
  <si>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</si>
  <si>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</si>
  <si>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</si>
  <si>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</si>
  <si>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</si>
  <si>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</si>
  <si>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</si>
  <si>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</si>
  <si>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</si>
  <si>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</si>
  <si>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</si>
  <si>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</si>
  <si>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</si>
  <si>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</si>
  <si>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</si>
  <si>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</si>
  <si>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</si>
  <si>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</si>
  <si>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</si>
  <si>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</si>
  <si>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</si>
  <si>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</si>
  <si>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</si>
  <si>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</si>
  <si>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</si>
  <si>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</si>
  <si>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</si>
  <si>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</si>
  <si>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</si>
  <si>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</si>
  <si>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</si>
  <si>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</si>
  <si>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</si>
  <si>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</si>
  <si>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</si>
  <si>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</si>
  <si>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</si>
  <si>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</si>
  <si>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</si>
  <si>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</si>
  <si>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</si>
  <si>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</si>
  <si>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</si>
  <si>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</si>
  <si>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</si>
  <si>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</si>
  <si>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</si>
  <si>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</si>
  <si>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</si>
  <si>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</si>
  <si>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</si>
  <si>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</si>
  <si>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</si>
  <si>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</si>
  <si>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</si>
  <si>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</si>
  <si>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</si>
  <si>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</si>
  <si>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</si>
  <si>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</si>
  <si>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</si>
  <si>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</si>
  <si>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</si>
  <si>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</si>
  <si>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</si>
  <si>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</si>
  <si>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</si>
  <si>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</si>
  <si>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</si>
  <si>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</si>
  <si>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</si>
  <si>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</si>
  <si>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</si>
  <si>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</si>
  <si>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</si>
  <si>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</si>
  <si>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</si>
  <si>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</si>
  <si>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</si>
  <si>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</si>
  <si>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</si>
  <si>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</si>
  <si>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</si>
  <si>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</si>
  <si>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</si>
  <si>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</si>
  <si>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</si>
  <si>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</si>
  <si>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</si>
  <si>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</si>
  <si>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</si>
  <si>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</si>
  <si>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</si>
  <si>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</si>
  <si>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</si>
  <si>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</si>
  <si>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</si>
  <si>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</si>
  <si>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</si>
  <si>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</si>
  <si>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</si>
  <si>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</si>
  <si>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</si>
  <si>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</si>
  <si>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</si>
  <si>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</si>
  <si>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</si>
  <si>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</si>
  <si>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</si>
  <si>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</si>
  <si>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</si>
  <si>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</si>
  <si>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</si>
  <si>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</si>
  <si>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</si>
  <si>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</si>
  <si>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</si>
  <si>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</si>
  <si>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</si>
  <si>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</si>
  <si>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</si>
  <si>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</si>
  <si>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</si>
  <si>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</si>
  <si>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</si>
  <si>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</si>
  <si>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</si>
  <si>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</si>
  <si>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</si>
  <si>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</si>
  <si>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</si>
  <si>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</si>
  <si>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</si>
  <si>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</si>
  <si>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</si>
  <si>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</si>
  <si>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</si>
  <si>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</si>
  <si>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</si>
  <si>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</si>
  <si>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</si>
  <si>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</si>
  <si>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</si>
  <si>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</si>
  <si>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</si>
  <si>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</si>
  <si>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</si>
  <si>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</si>
  <si>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</si>
  <si>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</si>
  <si>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</si>
  <si>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</si>
  <si>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</si>
  <si>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</si>
  <si>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</si>
  <si>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</si>
  <si>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</si>
  <si>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</si>
  <si>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</si>
  <si>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</si>
  <si>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</si>
  <si>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</si>
  <si>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</si>
  <si>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</si>
  <si>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</si>
  <si>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</si>
  <si>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</si>
  <si>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</si>
  <si>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</si>
  <si>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</si>
  <si>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</si>
  <si>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</si>
  <si>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</si>
  <si>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</si>
  <si>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</si>
  <si>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</si>
  <si>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</si>
  <si>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</si>
  <si>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</si>
  <si>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</si>
  <si>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</si>
  <si>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</si>
  <si>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</si>
  <si>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</si>
  <si>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</si>
  <si>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</si>
  <si>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</si>
  <si>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</si>
  <si>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</si>
  <si>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</si>
  <si>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</si>
  <si>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</si>
  <si>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</si>
  <si>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</si>
  <si>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</si>
  <si>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</si>
  <si>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</si>
  <si>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</si>
  <si>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</si>
  <si>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</si>
  <si>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</si>
  <si>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</si>
  <si>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</si>
  <si>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</si>
  <si>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</si>
  <si>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</si>
  <si>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</si>
  <si>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</si>
  <si>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</si>
  <si>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</si>
  <si>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</si>
  <si>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</si>
  <si>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</si>
  <si>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</si>
  <si>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</si>
  <si>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</si>
  <si>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</si>
  <si>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</si>
  <si>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</si>
  <si>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</si>
  <si>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</si>
  <si>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</si>
  <si>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</si>
  <si>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</si>
  <si>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</si>
  <si>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</si>
  <si>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</si>
  <si>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</si>
  <si>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</si>
  <si>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</si>
  <si>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</si>
  <si>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</si>
  <si>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</si>
  <si>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</si>
  <si>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</si>
  <si>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</si>
  <si>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</si>
  <si>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</si>
  <si>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</si>
  <si>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</si>
  <si>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</si>
  <si>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</si>
  <si>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</si>
  <si>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</si>
  <si>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</si>
  <si>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</si>
  <si>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</si>
  <si>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</si>
  <si>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</si>
  <si>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</si>
  <si>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</si>
  <si>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</si>
  <si>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</si>
  <si>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</si>
  <si>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</si>
  <si>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</si>
  <si>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</si>
  <si>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</si>
  <si>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</si>
  <si>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</si>
  <si>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</si>
  <si>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</si>
  <si>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</si>
  <si>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</si>
  <si>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</si>
  <si>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</si>
  <si>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</si>
  <si>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</si>
  <si>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</si>
  <si>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</si>
  <si>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</si>
  <si>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</si>
  <si>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</si>
  <si>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</si>
  <si>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</si>
  <si>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</si>
  <si>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</si>
  <si>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</si>
  <si>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</si>
  <si>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</si>
  <si>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</si>
  <si>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</si>
  <si>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</si>
  <si>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</si>
  <si>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</si>
  <si>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</si>
  <si>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</si>
  <si>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</si>
  <si>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</si>
  <si>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</si>
  <si>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</si>
  <si>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</si>
  <si>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</si>
  <si>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</si>
  <si>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</si>
  <si>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</si>
  <si>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</si>
  <si>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</si>
  <si>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</si>
  <si>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</si>
  <si>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</si>
  <si>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</si>
  <si>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</si>
  <si>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</si>
  <si>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</si>
  <si>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</si>
  <si>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</si>
  <si>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</si>
  <si>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</si>
  <si>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</si>
  <si>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</si>
  <si>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</si>
  <si>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</si>
  <si>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</si>
  <si>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</si>
  <si>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</si>
  <si>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</si>
  <si>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</si>
  <si>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</si>
  <si>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</si>
  <si>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</si>
  <si>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</si>
  <si>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</si>
  <si>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</si>
  <si>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</si>
  <si>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</si>
  <si>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</si>
  <si>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</si>
  <si>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</si>
  <si>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</si>
  <si>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</si>
  <si>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</si>
  <si>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</si>
  <si>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</si>
  <si>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</si>
  <si>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</si>
  <si>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</si>
  <si>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</si>
  <si>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</si>
  <si>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</si>
  <si>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</si>
  <si>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</si>
  <si>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</si>
  <si>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</si>
  <si>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</si>
  <si>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</si>
  <si>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</si>
  <si>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</si>
  <si>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</si>
  <si>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</si>
  <si>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</si>
  <si>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</si>
  <si>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</si>
  <si>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</si>
  <si>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</si>
  <si>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</si>
  <si>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</si>
  <si>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</si>
  <si>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</si>
  <si>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</si>
  <si>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</si>
  <si>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</si>
  <si>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</si>
  <si>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</si>
  <si>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</si>
  <si>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</si>
  <si>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</si>
  <si>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</si>
  <si>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</si>
  <si>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</si>
  <si>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</si>
  <si>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</si>
  <si>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</si>
  <si>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</si>
  <si>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</si>
  <si>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</si>
  <si>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</si>
  <si>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</si>
  <si>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</si>
  <si>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</si>
  <si>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</si>
  <si>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</si>
  <si>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</si>
  <si>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</si>
  <si>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</si>
  <si>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</si>
  <si>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</si>
  <si>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</si>
  <si>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</si>
  <si>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</si>
  <si>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</si>
  <si>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</si>
  <si>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</si>
  <si>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</si>
  <si>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</si>
  <si>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</si>
  <si>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</si>
  <si>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</si>
  <si>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</si>
  <si>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</si>
  <si>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</si>
  <si>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</si>
  <si>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</si>
  <si>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</si>
  <si>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</si>
  <si>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</si>
  <si>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</si>
  <si>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</si>
  <si>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</si>
  <si>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</si>
  <si>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</si>
  <si>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</si>
  <si>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</si>
  <si>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</si>
  <si>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</si>
  <si>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</si>
  <si>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</si>
  <si>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</si>
  <si>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</si>
  <si>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</si>
  <si>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</si>
  <si>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</si>
  <si>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</si>
  <si>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</si>
  <si>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</si>
  <si>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</si>
  <si>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</si>
  <si>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</si>
  <si>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</si>
  <si>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</si>
  <si>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</si>
  <si>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</si>
  <si>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</si>
  <si>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</si>
  <si>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</si>
  <si>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</si>
  <si>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</si>
  <si>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</si>
  <si>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</si>
  <si>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</si>
  <si>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</si>
  <si>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</si>
  <si>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</si>
  <si>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</si>
  <si>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</si>
  <si>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</si>
  <si>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</si>
  <si>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</si>
  <si>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</si>
  <si>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</si>
  <si>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</si>
  <si>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</si>
  <si>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</si>
  <si>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</si>
  <si>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</si>
  <si>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</si>
  <si>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</si>
  <si>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</si>
  <si>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</si>
  <si>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</si>
  <si>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</si>
  <si>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</si>
  <si>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</si>
  <si>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</si>
  <si>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</si>
  <si>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</si>
  <si>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</si>
  <si>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</si>
  <si>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</si>
  <si>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</si>
  <si>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</si>
  <si>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</si>
  <si>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</si>
  <si>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</si>
  <si>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</si>
  <si>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</si>
  <si>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</si>
  <si>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</si>
  <si>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</si>
  <si>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</si>
  <si>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</si>
  <si>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</si>
  <si>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</si>
  <si>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</si>
  <si>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</si>
  <si>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</si>
  <si>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</si>
  <si>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</si>
  <si>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</si>
  <si>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</si>
  <si>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</si>
  <si>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</si>
  <si>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</si>
  <si>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</si>
  <si>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</si>
  <si>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</si>
  <si>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</si>
  <si>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</si>
  <si>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</si>
  <si>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</si>
  <si>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</si>
  <si>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</si>
  <si>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</si>
  <si>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</si>
  <si>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</si>
  <si>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</si>
  <si>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</si>
  <si>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</si>
  <si>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</si>
  <si>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</si>
  <si>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</si>
  <si>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</si>
  <si>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</si>
  <si>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</si>
  <si>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</si>
  <si>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</si>
  <si>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</si>
  <si>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</si>
  <si>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</si>
  <si>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</si>
  <si>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</si>
  <si>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</si>
  <si>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</si>
  <si>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</si>
  <si>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</si>
  <si>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</si>
  <si>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</si>
  <si>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</si>
  <si>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</si>
  <si>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</si>
  <si>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</si>
  <si>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</si>
  <si>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</si>
  <si>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</si>
  <si>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</si>
  <si>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</si>
  <si>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</si>
  <si>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</si>
  <si>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</si>
  <si>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</si>
  <si>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</si>
  <si>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</si>
  <si>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</si>
  <si>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</si>
  <si>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</si>
  <si>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</si>
  <si>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</si>
  <si>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</si>
  <si>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</si>
  <si>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</si>
  <si>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</si>
  <si>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</si>
  <si>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</si>
  <si>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</si>
  <si>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</si>
  <si>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</si>
  <si>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</si>
  <si>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</si>
  <si>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</si>
  <si>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</si>
  <si>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</si>
  <si>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</si>
  <si>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</si>
  <si>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</si>
  <si>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</si>
  <si>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</si>
  <si>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</si>
  <si>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</si>
  <si>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</si>
  <si>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</si>
  <si>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</si>
  <si>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</si>
  <si>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</si>
  <si>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</si>
  <si>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</si>
  <si>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</si>
  <si>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</si>
  <si>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</si>
  <si>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</si>
  <si>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</si>
  <si>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</si>
  <si>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</si>
  <si>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</si>
  <si>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</si>
  <si>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</si>
  <si>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</si>
  <si>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</si>
  <si>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</si>
  <si>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</si>
  <si>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</si>
  <si>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</si>
  <si>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</si>
  <si>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</si>
  <si>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</si>
  <si>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</si>
  <si>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</si>
  <si>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</si>
  <si>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</si>
  <si>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</si>
  <si>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</si>
  <si>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</si>
  <si>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</si>
  <si>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</si>
  <si>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</si>
  <si>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</si>
  <si>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</si>
  <si>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</si>
  <si>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</si>
  <si>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</si>
  <si>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</si>
  <si>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</si>
  <si>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</si>
  <si>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</si>
  <si>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</si>
  <si>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</si>
  <si>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</si>
  <si>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</si>
  <si>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</si>
  <si>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</si>
  <si>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</si>
  <si>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</si>
  <si>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</si>
  <si>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</si>
  <si>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</si>
  <si>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</si>
  <si>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</si>
  <si>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</si>
  <si>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</si>
  <si>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</si>
  <si>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</si>
  <si>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</si>
  <si>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</si>
  <si>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</si>
  <si>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</si>
  <si>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</si>
  <si>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</si>
  <si>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</si>
  <si>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</si>
  <si>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</si>
  <si>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</si>
  <si>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</si>
  <si>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</si>
  <si>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</si>
  <si>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</si>
  <si>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</si>
  <si>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</si>
  <si>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</si>
  <si>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</si>
  <si>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</si>
  <si>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</si>
  <si>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</si>
  <si>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</si>
  <si>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</si>
  <si>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</si>
  <si>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</si>
  <si>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</si>
  <si>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</si>
  <si>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</si>
  <si>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</si>
  <si>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</si>
  <si>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</si>
  <si>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</si>
  <si>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</si>
  <si>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</si>
  <si>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</si>
  <si>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</si>
  <si>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</si>
  <si>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</si>
  <si>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</si>
  <si>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</si>
  <si>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</si>
  <si>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</si>
  <si>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</si>
  <si>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</si>
  <si>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</si>
  <si>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</si>
  <si>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</si>
  <si>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</si>
  <si>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</si>
  <si>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</si>
  <si>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</si>
  <si>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</si>
  <si>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</si>
  <si>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</si>
  <si>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</si>
  <si>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</si>
  <si>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</si>
  <si>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</si>
  <si>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</si>
  <si>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</si>
  <si>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</si>
  <si>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</si>
  <si>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</si>
  <si>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</si>
  <si>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</si>
  <si>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</si>
  <si>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</si>
  <si>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</si>
  <si>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</si>
  <si>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</si>
  <si>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</si>
  <si>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</si>
  <si>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</si>
  <si>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</si>
  <si>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</si>
  <si>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</si>
  <si>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</si>
  <si>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</si>
  <si>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</si>
  <si>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</si>
  <si>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</si>
  <si>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</si>
  <si>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</si>
  <si>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</si>
  <si>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</si>
  <si>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</si>
  <si>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</si>
  <si>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</si>
  <si>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</si>
  <si>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</si>
  <si>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</si>
  <si>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</si>
  <si>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</si>
  <si>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</si>
  <si>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</si>
  <si>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</si>
  <si>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</si>
  <si>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</si>
  <si>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</si>
  <si>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</si>
  <si>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</si>
  <si>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</si>
  <si>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</si>
  <si>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</si>
  <si>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</si>
  <si>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</si>
  <si>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</si>
  <si>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</si>
  <si>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</si>
  <si>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</si>
  <si>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</si>
  <si>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</si>
  <si>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</si>
  <si>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</si>
  <si>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</si>
  <si>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</si>
  <si>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</si>
  <si>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</si>
  <si>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</si>
  <si>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</si>
  <si>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</si>
  <si>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</si>
  <si>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</si>
  <si>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</si>
  <si>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</si>
  <si>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</si>
  <si>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</si>
  <si>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</si>
  <si>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</si>
  <si>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</si>
  <si>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</si>
  <si>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</si>
  <si>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</si>
  <si>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</si>
  <si>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</si>
  <si>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</si>
  <si>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</si>
  <si>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</si>
  <si>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</si>
  <si>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</si>
  <si>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</si>
  <si>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</si>
  <si>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</si>
  <si>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</si>
  <si>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</si>
  <si>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</si>
  <si>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</si>
  <si>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</si>
  <si>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</si>
  <si>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</si>
  <si>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</si>
  <si>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</si>
  <si>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</si>
  <si>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</si>
  <si>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</si>
  <si>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</si>
  <si>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</si>
  <si>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</si>
  <si>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</si>
  <si>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</si>
  <si>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</si>
  <si>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</si>
  <si>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</si>
  <si>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</si>
  <si>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</si>
  <si>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</si>
  <si>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</si>
  <si>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</si>
  <si>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</si>
  <si>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</si>
  <si>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</si>
  <si>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</si>
  <si>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</si>
  <si>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</si>
  <si>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</si>
  <si>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</si>
  <si>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</si>
  <si>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</si>
  <si>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</si>
  <si>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</si>
  <si>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</si>
  <si>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</si>
  <si>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</si>
  <si>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</si>
  <si>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</si>
  <si>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</si>
  <si>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</si>
  <si>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</si>
  <si>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</si>
  <si>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</si>
  <si>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</si>
  <si>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</si>
  <si>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</si>
  <si>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</si>
  <si>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</si>
  <si>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</si>
  <si>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</si>
  <si>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</si>
  <si>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</si>
  <si>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</si>
  <si>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</si>
  <si>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</si>
  <si>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</si>
  <si>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</si>
  <si>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</si>
  <si>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</si>
  <si>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</si>
  <si>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</si>
  <si>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</si>
  <si>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</si>
  <si>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</si>
  <si>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</si>
  <si>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</si>
  <si>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</si>
  <si>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</si>
  <si>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</si>
  <si>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</si>
  <si>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</si>
  <si>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</si>
  <si>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</si>
  <si>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</si>
  <si>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</si>
  <si>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</si>
  <si>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</si>
  <si>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</si>
  <si>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</si>
  <si>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</si>
  <si>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</si>
  <si>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</si>
  <si>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</si>
  <si>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</si>
  <si>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</si>
  <si>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</si>
  <si>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</si>
  <si>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</si>
  <si>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</si>
  <si>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</si>
  <si>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</si>
  <si>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</si>
  <si>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</si>
  <si>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</si>
  <si>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</si>
  <si>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</si>
  <si>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</si>
  <si>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</si>
  <si>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</si>
  <si>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</si>
  <si>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</si>
  <si>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</si>
  <si>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</si>
  <si>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</si>
  <si>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</si>
  <si>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</si>
  <si>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</si>
  <si>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</si>
  <si>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</si>
  <si>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</si>
  <si>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</si>
  <si>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</si>
  <si>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</si>
  <si>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</si>
  <si>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</si>
  <si>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</si>
  <si>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</si>
  <si>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</si>
  <si>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</si>
  <si>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</si>
  <si>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</si>
  <si>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</si>
  <si>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</si>
  <si>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</si>
  <si>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</si>
  <si>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</si>
  <si>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</si>
  <si>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</si>
  <si>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</si>
  <si>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</si>
  <si>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</si>
  <si>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</si>
  <si>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</si>
  <si>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</si>
  <si>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</si>
  <si>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</si>
  <si>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</si>
  <si>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</si>
  <si>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</si>
  <si>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</si>
  <si>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</si>
  <si>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</si>
  <si>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</si>
  <si>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</si>
  <si>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</si>
  <si>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</si>
  <si>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</si>
  <si>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</si>
  <si>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</si>
  <si>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</si>
  <si>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</si>
  <si>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</si>
  <si>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</si>
  <si>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</si>
  <si>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</si>
  <si>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</si>
  <si>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</si>
  <si>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</si>
  <si>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</si>
  <si>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</si>
  <si>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</si>
  <si>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</si>
  <si>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</si>
  <si>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</si>
  <si>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</si>
  <si>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</si>
  <si>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</si>
  <si>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</si>
  <si>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</si>
  <si>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</si>
  <si>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</si>
  <si>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</si>
  <si>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</si>
  <si>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</si>
  <si>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</si>
  <si>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</si>
  <si>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</si>
  <si>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</si>
  <si>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</si>
  <si>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</si>
  <si>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</si>
  <si>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</si>
  <si>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</si>
  <si>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</si>
  <si>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</si>
  <si>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</si>
  <si>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</si>
  <si>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</si>
  <si>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</si>
  <si>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</si>
  <si>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</si>
  <si>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</si>
  <si>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</si>
  <si>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</si>
  <si>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</si>
  <si>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</si>
  <si>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</si>
  <si>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</si>
  <si>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</si>
  <si>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</si>
  <si>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</si>
  <si>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</si>
  <si>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</si>
  <si>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</si>
  <si>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</si>
  <si>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</si>
  <si>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</si>
  <si>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</si>
  <si>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</si>
  <si>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</si>
  <si>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</si>
  <si>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</si>
  <si>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</si>
  <si>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</si>
  <si>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</si>
  <si>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</si>
  <si>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</si>
  <si>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</si>
  <si>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</si>
  <si>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</si>
  <si>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</si>
  <si>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</si>
  <si>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</si>
  <si>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</si>
  <si>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</si>
  <si>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</si>
  <si>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</si>
  <si>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</si>
  <si>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</si>
  <si>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</si>
  <si>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</si>
  <si>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</si>
  <si>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</si>
  <si>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</si>
  <si>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</si>
  <si>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</si>
  <si>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</si>
  <si>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</si>
  <si>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</si>
  <si>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</si>
  <si>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</si>
  <si>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</si>
  <si>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</si>
  <si>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</si>
  <si>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</si>
  <si>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</si>
  <si>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</si>
  <si>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</si>
  <si>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</si>
  <si>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</si>
  <si>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</si>
  <si>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</si>
  <si>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</si>
  <si>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</si>
  <si>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</si>
  <si>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</si>
  <si>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</si>
  <si>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</si>
  <si>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</si>
  <si>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</si>
  <si>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</si>
  <si>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</si>
  <si>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</si>
  <si>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</si>
  <si>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</si>
  <si>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</si>
  <si>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</si>
  <si>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</si>
  <si>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</si>
  <si>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</si>
  <si>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</si>
  <si>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</si>
  <si>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</si>
  <si>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</si>
  <si>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</si>
  <si>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</si>
  <si>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</si>
  <si>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</si>
  <si>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</si>
  <si>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</si>
  <si>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</si>
  <si>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</si>
  <si>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</si>
  <si>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</si>
  <si>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</si>
  <si>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</si>
  <si>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</si>
  <si>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</si>
  <si>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</si>
  <si>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</si>
  <si>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</si>
  <si>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</si>
  <si>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</si>
  <si>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</si>
  <si>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</si>
  <si>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</si>
  <si>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</si>
  <si>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</si>
  <si>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</si>
  <si>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</si>
  <si>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</si>
  <si>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</si>
  <si>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</si>
  <si>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</si>
  <si>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</si>
  <si>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</si>
  <si>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</si>
  <si>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</si>
  <si>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</si>
  <si>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</si>
  <si>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</si>
  <si>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</si>
  <si>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</si>
  <si>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</si>
  <si>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</si>
  <si>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</si>
  <si>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</si>
  <si>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</si>
  <si>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</si>
  <si>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</si>
  <si>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</si>
  <si>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</si>
  <si>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</si>
  <si>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</si>
  <si>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</si>
  <si>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</si>
  <si>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</si>
  <si>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</si>
  <si>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</si>
  <si>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</si>
  <si>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</si>
  <si>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</si>
  <si>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</si>
  <si>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</si>
  <si>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</si>
  <si>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</si>
  <si>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</si>
  <si>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</si>
  <si>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</si>
  <si>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</si>
  <si>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</si>
  <si>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</si>
  <si>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</si>
  <si>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</si>
  <si>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</si>
  <si>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</si>
  <si>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</si>
  <si>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</si>
  <si>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</si>
  <si>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</si>
  <si>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</si>
  <si>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</si>
  <si>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</si>
  <si>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</si>
  <si>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</si>
  <si>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</si>
  <si>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</si>
  <si>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</si>
  <si>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</si>
  <si>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</si>
  <si>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</si>
  <si>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</si>
  <si>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</si>
  <si>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</si>
  <si>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</si>
  <si>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</si>
  <si>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</si>
  <si>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</si>
  <si>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</si>
  <si>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</si>
  <si>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</si>
  <si>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</si>
  <si>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</si>
  <si>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</si>
  <si>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</si>
  <si>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</si>
  <si>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</si>
  <si>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</si>
  <si>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</si>
  <si>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</si>
  <si>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</si>
  <si>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</si>
  <si>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</si>
  <si>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</si>
  <si>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</si>
  <si>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</si>
  <si>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</si>
  <si>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</si>
  <si>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</si>
  <si>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</si>
  <si>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</si>
  <si>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</si>
  <si>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</si>
  <si>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</si>
  <si>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</si>
  <si>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</si>
  <si>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</si>
  <si>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</si>
  <si>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</si>
  <si>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</si>
  <si>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</si>
  <si>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</si>
  <si>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</si>
  <si>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</si>
  <si>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</si>
  <si>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</si>
  <si>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</si>
  <si>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</si>
  <si>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</si>
  <si>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</si>
  <si>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</si>
  <si>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</si>
  <si>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</si>
  <si>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</si>
  <si>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</si>
  <si>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</si>
  <si>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</si>
  <si>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</si>
  <si>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</si>
  <si>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</si>
  <si>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</si>
  <si>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</si>
  <si>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</si>
  <si>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</si>
  <si>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</si>
  <si>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</si>
  <si>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</si>
  <si>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</si>
  <si>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</si>
  <si>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</si>
  <si>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</si>
  <si>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</si>
  <si>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</si>
  <si>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</si>
  <si>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</si>
  <si>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</si>
  <si>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</si>
  <si>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</si>
  <si>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</si>
  <si>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</si>
  <si>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</si>
  <si>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</si>
  <si>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</si>
  <si>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</si>
  <si>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</si>
  <si>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</si>
  <si>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</si>
  <si>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</si>
  <si>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</si>
  <si>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</si>
  <si>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</si>
  <si>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</si>
  <si>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</si>
  <si>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</si>
  <si>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</si>
  <si>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</si>
  <si>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</si>
  <si>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</si>
  <si>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</si>
  <si>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</si>
  <si>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</si>
  <si>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</si>
  <si>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</si>
  <si>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</si>
  <si>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</si>
  <si>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</si>
  <si>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</si>
  <si>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</si>
  <si>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</si>
  <si>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</si>
  <si>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</si>
  <si>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</si>
  <si>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</si>
  <si>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</si>
  <si>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</si>
  <si>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</si>
  <si>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</si>
  <si>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</si>
  <si>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</si>
  <si>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</si>
  <si>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</si>
  <si>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</si>
  <si>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</si>
  <si>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</si>
  <si>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</si>
  <si>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</si>
  <si>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</si>
  <si>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</si>
  <si>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</si>
  <si>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</si>
  <si>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</si>
  <si>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</si>
  <si>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</si>
  <si>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</si>
  <si>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</si>
  <si>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</si>
  <si>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</si>
  <si>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</si>
  <si>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</si>
  <si>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</si>
  <si>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</si>
  <si>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</si>
  <si>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</si>
  <si>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</si>
  <si>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</si>
  <si>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</si>
  <si>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</si>
  <si>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</si>
  <si>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</si>
  <si>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</si>
  <si>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</si>
  <si>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</si>
  <si>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</si>
  <si>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</si>
  <si>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</si>
  <si>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</si>
  <si>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</si>
  <si>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</si>
  <si>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</si>
  <si>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</si>
  <si>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</si>
  <si>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</si>
  <si>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</si>
  <si>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</si>
  <si>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</si>
  <si>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</si>
  <si>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</si>
  <si>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</si>
  <si>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</si>
  <si>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</si>
  <si>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</si>
  <si>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</si>
  <si>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</si>
  <si>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</si>
  <si>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</si>
  <si>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</si>
  <si>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</si>
  <si>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</si>
  <si>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</si>
  <si>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</si>
  <si>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</si>
  <si>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</si>
  <si>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</si>
  <si>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</si>
  <si>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</si>
  <si>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</si>
  <si>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</si>
  <si>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</si>
  <si>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</si>
  <si>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</si>
  <si>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</si>
  <si>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</si>
  <si>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</si>
  <si>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</si>
  <si>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</si>
  <si>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</si>
  <si>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</si>
  <si>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</si>
  <si>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</si>
  <si>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</si>
  <si>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</si>
  <si>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</si>
  <si>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</si>
  <si>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</si>
  <si>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</si>
  <si>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</si>
  <si>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</si>
  <si>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</si>
  <si>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</si>
  <si>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</si>
  <si>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</si>
  <si>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</si>
  <si>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</si>
  <si>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</si>
  <si>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</si>
  <si>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</si>
  <si>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</si>
  <si>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</si>
  <si>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</si>
  <si>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</si>
  <si>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</si>
  <si>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</si>
  <si>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</si>
  <si>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</si>
  <si>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</si>
  <si>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</si>
  <si>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</si>
  <si>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</si>
  <si>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</si>
  <si>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</si>
  <si>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</si>
  <si>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</si>
  <si>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</si>
  <si>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</si>
  <si>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</si>
  <si>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</si>
  <si>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</si>
  <si>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</si>
  <si>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</si>
  <si>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</si>
  <si>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</si>
  <si>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</si>
  <si>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</si>
  <si>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</si>
  <si>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</si>
  <si>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</si>
  <si>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</si>
  <si>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</si>
  <si>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</si>
  <si>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</si>
  <si>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</si>
  <si>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</si>
  <si>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</si>
  <si>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</si>
  <si>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</si>
  <si>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</si>
  <si>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</si>
  <si>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</si>
  <si>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</si>
  <si>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</si>
  <si>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</si>
  <si>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</si>
  <si>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</si>
  <si>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</si>
  <si>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</si>
  <si>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</si>
  <si>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</si>
  <si>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</si>
  <si>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</si>
  <si>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</si>
  <si>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</si>
  <si>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</si>
  <si>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</si>
  <si>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</si>
  <si>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</si>
  <si>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</si>
  <si>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</si>
  <si>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</si>
  <si>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</si>
  <si>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</si>
  <si>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</si>
  <si>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</si>
  <si>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</si>
  <si>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</si>
  <si>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</si>
  <si>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</si>
  <si>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</si>
  <si>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</si>
  <si>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</si>
  <si>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</si>
  <si>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</si>
  <si>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</si>
  <si>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</si>
  <si>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</si>
  <si>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</si>
  <si>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</si>
  <si>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</si>
  <si>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</si>
  <si>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</si>
  <si>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</si>
  <si>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</si>
  <si>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</si>
  <si>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</si>
  <si>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</si>
  <si>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</si>
  <si>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</si>
  <si>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</si>
  <si>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</si>
  <si>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</si>
  <si>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</si>
  <si>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</si>
  <si>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</si>
  <si>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</si>
  <si>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</si>
  <si>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</si>
  <si>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</si>
  <si>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</si>
  <si>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</si>
  <si>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</si>
  <si>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</si>
  <si>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</si>
  <si>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</si>
  <si>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</si>
  <si>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</si>
  <si>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</si>
  <si>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</si>
  <si>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</si>
  <si>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</si>
  <si>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</si>
  <si>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</si>
  <si>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</si>
  <si>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</si>
  <si>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</si>
  <si>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</si>
  <si>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</si>
  <si>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</si>
  <si>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</si>
  <si>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</si>
  <si>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</si>
  <si>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</si>
  <si>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</si>
  <si>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</si>
  <si>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</si>
  <si>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</si>
  <si>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</si>
  <si>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</si>
  <si>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</si>
  <si>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</si>
  <si>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</si>
  <si>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</si>
  <si>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</si>
  <si>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</si>
  <si>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</si>
  <si>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</si>
  <si>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</si>
  <si>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</si>
  <si>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</si>
  <si>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</si>
  <si>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</si>
  <si>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</si>
  <si>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</si>
  <si>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</si>
  <si>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</si>
  <si>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</si>
  <si>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</si>
  <si>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</si>
  <si>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</si>
  <si>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</si>
  <si>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</si>
  <si>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</si>
  <si>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</si>
  <si>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</si>
  <si>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</si>
  <si>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</si>
  <si>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</si>
  <si>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</si>
  <si>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</si>
  <si>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</si>
  <si>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</si>
  <si>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</si>
  <si>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</si>
  <si>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</si>
  <si>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</si>
  <si>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</si>
  <si>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</si>
  <si>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</si>
  <si>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</si>
  <si>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</si>
  <si>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</si>
  <si>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</si>
  <si>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</si>
  <si>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</si>
  <si>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</si>
  <si>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</si>
  <si>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</si>
  <si>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</si>
  <si>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</si>
  <si>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</si>
  <si>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</si>
  <si>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</si>
  <si>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</si>
  <si>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</si>
  <si>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</si>
  <si>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</si>
  <si>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</si>
  <si>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</si>
  <si>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</si>
  <si>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</si>
  <si>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</si>
  <si>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</si>
  <si>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</si>
  <si>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</si>
  <si>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</si>
  <si>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</si>
  <si>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</si>
  <si>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</si>
  <si>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</si>
  <si>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</si>
  <si>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</si>
  <si>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</si>
  <si>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</si>
  <si>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</si>
  <si>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</si>
  <si>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</si>
  <si>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</si>
  <si>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</si>
  <si>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</si>
  <si>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</si>
  <si>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</si>
  <si>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</si>
  <si>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</si>
  <si>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</si>
  <si>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</si>
  <si>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</si>
  <si>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</si>
  <si>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</si>
  <si>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</si>
  <si>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</si>
  <si>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</si>
  <si>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</si>
  <si>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</si>
  <si>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</si>
  <si>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</si>
  <si>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</si>
  <si>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</si>
  <si>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</si>
  <si>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</si>
  <si>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</si>
  <si>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</si>
  <si>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</si>
  <si>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</si>
  <si>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</si>
  <si>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</si>
  <si>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</si>
  <si>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</si>
  <si>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</si>
  <si>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</si>
  <si>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</si>
  <si>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</si>
  <si>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</si>
  <si>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</si>
  <si>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</si>
  <si>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</si>
  <si>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</si>
  <si>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</si>
  <si>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</si>
  <si>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</si>
  <si>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</si>
  <si>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</si>
  <si>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</si>
  <si>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</si>
  <si>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</si>
  <si>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</si>
  <si>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</si>
  <si>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</si>
  <si>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</si>
  <si>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</si>
  <si>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</si>
  <si>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</si>
  <si>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</si>
  <si>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</si>
  <si>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</si>
  <si>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</si>
  <si>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</si>
  <si>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</si>
  <si>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</si>
  <si>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</si>
  <si>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</si>
  <si>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</si>
  <si>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</si>
  <si>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</si>
  <si>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</si>
  <si>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</si>
  <si>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</si>
  <si>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</si>
  <si>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</si>
  <si>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</si>
  <si>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</si>
  <si>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</si>
  <si>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</si>
  <si>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</si>
  <si>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</si>
  <si>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</si>
  <si>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</si>
  <si>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</si>
  <si>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</si>
  <si>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</si>
  <si>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</si>
  <si>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</si>
  <si>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</si>
  <si>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</si>
  <si>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</si>
  <si>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</si>
  <si>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</si>
  <si>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</si>
  <si>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</si>
  <si>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</si>
  <si>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</si>
  <si>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</si>
  <si>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</si>
  <si>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</si>
  <si>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</si>
  <si>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</si>
  <si>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</si>
  <si>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</si>
  <si>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</si>
  <si>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</si>
  <si>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</si>
  <si>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</si>
  <si>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</si>
  <si>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</si>
  <si>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</si>
  <si>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</si>
  <si>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</si>
  <si>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</si>
  <si>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</si>
  <si>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</si>
  <si>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</si>
  <si>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</si>
  <si>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</si>
  <si>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</si>
  <si>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</si>
  <si>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</si>
  <si>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</si>
  <si>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</si>
  <si>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</si>
  <si>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</si>
  <si>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</si>
  <si>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</si>
  <si>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</si>
  <si>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</si>
  <si>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</si>
  <si>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</si>
  <si>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</si>
  <si>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</si>
  <si>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</si>
  <si>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</si>
  <si>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</si>
  <si>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</si>
  <si>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</si>
  <si>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</si>
  <si>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</si>
  <si>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</si>
  <si>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</si>
  <si>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</si>
  <si>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</si>
  <si>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</si>
  <si>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</si>
  <si>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</si>
  <si>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</si>
  <si>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</si>
  <si>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</si>
  <si>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</si>
  <si>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</si>
  <si>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</si>
  <si>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</si>
  <si>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</si>
  <si>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</si>
  <si>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</si>
  <si>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</si>
  <si>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</si>
  <si>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</si>
  <si>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</si>
  <si>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</si>
  <si>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</si>
  <si>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</si>
  <si>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</si>
  <si>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</si>
  <si>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</si>
  <si>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</si>
  <si>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</si>
  <si>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</si>
  <si>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</si>
  <si>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</si>
  <si>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</si>
  <si>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</si>
  <si>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</si>
  <si>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</si>
  <si>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</si>
  <si>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</si>
  <si>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</si>
  <si>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</si>
  <si>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</si>
  <si>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</si>
  <si>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</si>
  <si>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</si>
  <si>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</si>
  <si>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</si>
  <si>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</si>
  <si>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</si>
  <si>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</si>
  <si>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</si>
  <si>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</si>
  <si>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</si>
  <si>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</si>
  <si>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</si>
  <si>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</si>
  <si>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</si>
  <si>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</si>
  <si>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</si>
  <si>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</si>
  <si>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</si>
  <si>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</si>
  <si>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</si>
  <si>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</si>
  <si>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</si>
  <si>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</si>
  <si>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</si>
  <si>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</si>
  <si>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</si>
  <si>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</si>
  <si>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</si>
  <si>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</si>
  <si>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</si>
  <si>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</si>
  <si>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</si>
  <si>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</si>
  <si>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</si>
  <si>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</si>
  <si>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</si>
  <si>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</si>
  <si>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</si>
  <si>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</si>
  <si>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</si>
  <si>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</si>
  <si>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</si>
  <si>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</si>
  <si>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</si>
  <si>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</si>
  <si>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</si>
  <si>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</si>
  <si>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</si>
  <si>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</si>
  <si>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</si>
  <si>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</si>
  <si>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</si>
  <si>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</si>
  <si>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</si>
  <si>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</si>
  <si>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</si>
  <si>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</si>
  <si>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</si>
  <si>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</si>
  <si>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</si>
  <si>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</si>
  <si>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</si>
  <si>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</si>
  <si>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</si>
  <si>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</si>
  <si>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</si>
  <si>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</si>
  <si>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</si>
  <si>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</si>
  <si>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</si>
  <si>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</si>
  <si>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</si>
  <si>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</si>
  <si>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</si>
  <si>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</si>
  <si>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</si>
  <si>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</si>
  <si>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</si>
  <si>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</si>
  <si>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</si>
  <si>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</si>
  <si>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</si>
  <si>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</si>
  <si>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</si>
  <si>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</si>
  <si>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</si>
  <si>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</si>
  <si>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</si>
  <si>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</si>
  <si>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</si>
  <si>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</si>
  <si>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</si>
  <si>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</si>
  <si>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</si>
  <si>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</si>
  <si>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</si>
  <si>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</si>
  <si>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</si>
  <si>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</si>
  <si>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</si>
  <si>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</si>
  <si>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</si>
  <si>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</si>
  <si>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</si>
  <si>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</si>
  <si>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</si>
  <si>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</si>
  <si>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</si>
  <si>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</si>
  <si>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</si>
  <si>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</si>
  <si>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</si>
  <si>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</si>
  <si>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</si>
  <si>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</si>
  <si>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</si>
  <si>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</si>
  <si>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</si>
  <si>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</si>
  <si>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</si>
  <si>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</si>
  <si>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</si>
  <si>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</si>
  <si>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</si>
  <si>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</si>
  <si>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</si>
  <si>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</si>
  <si>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</si>
  <si>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</si>
  <si>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</si>
  <si>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</si>
  <si>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</si>
  <si>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</si>
  <si>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</si>
  <si>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</si>
  <si>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</si>
  <si>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</si>
  <si>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</si>
  <si>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</si>
  <si>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</si>
  <si>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</si>
  <si>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</si>
  <si>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</si>
  <si>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</si>
  <si>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</si>
  <si>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</si>
  <si>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</si>
  <si>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</si>
  <si>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</si>
  <si>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</si>
  <si>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</si>
  <si>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</si>
  <si>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</si>
  <si>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</si>
  <si>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</si>
  <si>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</si>
  <si>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</si>
  <si>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</si>
  <si>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</si>
  <si>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</si>
  <si>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</si>
  <si>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</si>
  <si>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</si>
  <si>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</si>
  <si>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</si>
  <si>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</si>
  <si>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</si>
  <si>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</si>
  <si>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</si>
  <si>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</si>
  <si>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</si>
  <si>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</si>
  <si>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</si>
  <si>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</si>
  <si>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</si>
  <si>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</si>
  <si>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</si>
  <si>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</si>
  <si>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</si>
  <si>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</si>
  <si>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</si>
  <si>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</si>
  <si>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</si>
  <si>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</si>
  <si>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</si>
  <si>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</si>
  <si>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</si>
  <si>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</si>
  <si>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</si>
  <si>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</si>
  <si>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</si>
  <si>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</si>
  <si>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</si>
  <si>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</si>
  <si>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</si>
  <si>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</si>
  <si>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</si>
  <si>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</si>
  <si>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</si>
  <si>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</si>
  <si>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</si>
  <si>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</si>
  <si>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</si>
  <si>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</si>
  <si>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</si>
  <si>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</si>
  <si>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</si>
  <si>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</si>
  <si>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</si>
  <si>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</si>
  <si>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</si>
  <si>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</si>
  <si>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</si>
  <si>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</si>
  <si>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</si>
  <si>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</si>
  <si>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</si>
  <si>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</si>
  <si>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</si>
  <si>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</si>
  <si>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</si>
  <si>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</si>
  <si>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</si>
  <si>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</si>
  <si>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</si>
  <si>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</si>
  <si>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</si>
  <si>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</si>
  <si>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</si>
  <si>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</si>
  <si>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</si>
  <si>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</si>
  <si>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</si>
  <si>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</si>
  <si>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</si>
  <si>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</si>
  <si>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</si>
  <si>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</si>
  <si>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</si>
  <si>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</si>
  <si>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</si>
  <si>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</si>
  <si>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</si>
  <si>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</si>
  <si>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</si>
  <si>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</si>
  <si>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</si>
  <si>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</si>
  <si>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</si>
  <si>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</si>
  <si>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</si>
  <si>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</si>
  <si>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</si>
  <si>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</si>
  <si>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</si>
  <si>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</si>
  <si>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</si>
  <si>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</si>
  <si>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</si>
  <si>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</si>
  <si>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</si>
  <si>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</si>
  <si>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</si>
  <si>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</si>
  <si>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</si>
  <si>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</si>
  <si>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</si>
  <si>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</si>
  <si>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</si>
  <si>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</si>
  <si>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</si>
  <si>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</si>
  <si>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</si>
  <si>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</si>
  <si>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</si>
  <si>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</si>
  <si>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</si>
  <si>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</si>
  <si>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</si>
  <si>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</si>
  <si>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</si>
  <si>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</si>
  <si>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</si>
  <si>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</si>
  <si>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</si>
  <si>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</si>
  <si>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</si>
  <si>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</si>
  <si>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</si>
  <si>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</si>
  <si>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</si>
  <si>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</si>
  <si>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</si>
  <si>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</si>
  <si>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</si>
  <si>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</si>
  <si>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</si>
  <si>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</si>
  <si>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</si>
  <si>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</si>
  <si>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</si>
  <si>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</si>
  <si>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</si>
  <si>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</si>
  <si>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</si>
  <si>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</si>
  <si>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</si>
  <si>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</si>
  <si>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</si>
  <si>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</si>
  <si>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</si>
  <si>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</si>
  <si>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</si>
  <si>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</si>
  <si>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</si>
  <si>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</si>
  <si>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</si>
  <si>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</si>
  <si>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</si>
  <si>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</si>
  <si>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</si>
  <si>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</si>
  <si>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</si>
  <si>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</si>
  <si>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</si>
  <si>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</si>
  <si>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</si>
  <si>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</si>
  <si>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</si>
  <si>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</si>
  <si>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</si>
  <si>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</si>
  <si>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</si>
  <si>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</si>
  <si>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</si>
  <si>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</si>
  <si>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</si>
  <si>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</si>
  <si>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</si>
  <si>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</si>
  <si>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</si>
  <si>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</si>
  <si>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</si>
  <si>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</si>
  <si>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</si>
  <si>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</si>
  <si>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</si>
  <si>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</si>
  <si>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</si>
  <si>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</si>
  <si>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</si>
  <si>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</si>
  <si>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</si>
  <si>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</si>
  <si>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</si>
  <si>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</si>
  <si>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</si>
  <si>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</si>
  <si>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</si>
  <si>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</si>
  <si>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</si>
  <si>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</si>
  <si>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</si>
  <si>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</si>
  <si>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</si>
  <si>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</si>
  <si>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</si>
  <si>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</si>
  <si>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</si>
  <si>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</si>
  <si>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</si>
  <si>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</si>
  <si>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</si>
  <si>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</si>
  <si>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</si>
  <si>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</si>
  <si>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</si>
  <si>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</si>
  <si>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</si>
  <si>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</si>
  <si>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</si>
  <si>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</si>
  <si>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</si>
  <si>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</si>
  <si>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</si>
  <si>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</si>
  <si>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</si>
  <si>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</si>
  <si>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</si>
  <si>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</si>
  <si>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</si>
  <si>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</si>
  <si>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</si>
  <si>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</si>
  <si>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</si>
  <si>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</si>
  <si>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</si>
  <si>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</si>
  <si>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</si>
  <si>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</si>
  <si>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</si>
  <si>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</si>
  <si>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</si>
  <si>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</si>
  <si>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</si>
  <si>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</si>
  <si>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</si>
  <si>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</si>
  <si>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</si>
  <si>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</si>
  <si>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</si>
  <si>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</si>
  <si>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</si>
  <si>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</si>
  <si>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</si>
  <si>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</si>
  <si>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</si>
  <si>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</si>
  <si>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</si>
  <si>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</si>
  <si>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</si>
  <si>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</si>
  <si>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</si>
  <si>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</si>
  <si>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</si>
  <si>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</si>
  <si>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</si>
  <si>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</si>
  <si>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</si>
  <si>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</si>
  <si>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</si>
  <si>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</si>
  <si>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</si>
  <si>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</si>
  <si>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</si>
  <si>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</si>
  <si>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</si>
  <si>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</si>
  <si>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</si>
  <si>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</si>
  <si>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</si>
  <si>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</si>
  <si>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</si>
  <si>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</si>
  <si>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</si>
  <si>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</si>
  <si>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</si>
  <si>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</si>
  <si>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</si>
  <si>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</si>
  <si>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</si>
  <si>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</si>
  <si>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</si>
  <si>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</si>
  <si>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</si>
  <si>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</si>
  <si>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</si>
  <si>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</si>
  <si>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</si>
  <si>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</si>
  <si>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</si>
  <si>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</si>
  <si>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</si>
  <si>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</si>
  <si>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</si>
  <si>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</si>
  <si>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</si>
  <si>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</si>
  <si>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</si>
  <si>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</si>
  <si>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</si>
  <si>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</si>
  <si>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</si>
  <si>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</si>
  <si>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</si>
  <si>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</si>
  <si>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</si>
  <si>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</si>
  <si>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</si>
  <si>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</si>
  <si>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</si>
  <si>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</si>
  <si>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</si>
  <si>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</si>
  <si>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</si>
  <si>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</si>
  <si>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</si>
  <si>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</si>
  <si>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</si>
  <si>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</si>
  <si>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</si>
  <si>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</si>
  <si>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</si>
  <si>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</si>
  <si>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</si>
  <si>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</si>
  <si>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</si>
  <si>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</si>
  <si>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</si>
  <si>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</si>
  <si>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</si>
  <si>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</si>
  <si>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</si>
  <si>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</si>
  <si>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</si>
  <si>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</si>
  <si>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</si>
  <si>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</si>
  <si>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</si>
  <si>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</si>
  <si>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</si>
  <si>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</si>
  <si>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</si>
  <si>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</si>
  <si>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</si>
  <si>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</si>
  <si>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</si>
  <si>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</si>
  <si>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</si>
  <si>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</si>
  <si>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</si>
  <si>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</si>
  <si>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</si>
  <si>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</si>
  <si>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</si>
  <si>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</si>
  <si>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</si>
  <si>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</si>
  <si>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</si>
  <si>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</si>
  <si>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</si>
  <si>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</si>
  <si>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</si>
  <si>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</si>
  <si>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</si>
  <si>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</si>
  <si>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</si>
  <si>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</si>
  <si>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</si>
  <si>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</si>
  <si>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</si>
  <si>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</si>
  <si>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</si>
  <si>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</si>
  <si>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</si>
  <si>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</si>
  <si>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</si>
  <si>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</si>
  <si>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</si>
  <si>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</si>
  <si>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</si>
  <si>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</si>
  <si>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</si>
  <si>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</si>
  <si>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</si>
  <si>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</si>
  <si>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</si>
  <si>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</si>
  <si>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</si>
  <si>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</si>
  <si>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</si>
  <si>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</si>
  <si>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</si>
  <si>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</si>
  <si>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</si>
  <si>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</si>
  <si>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</si>
  <si>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</si>
  <si>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</si>
  <si>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</si>
  <si>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</si>
  <si>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</si>
  <si>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</si>
  <si>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</si>
  <si>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</si>
  <si>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</si>
  <si>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</si>
  <si>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</si>
  <si>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</si>
  <si>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</si>
  <si>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</si>
  <si>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</si>
  <si>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</si>
  <si>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</si>
  <si>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</si>
  <si>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</si>
  <si>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</si>
  <si>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</si>
  <si>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</si>
  <si>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</si>
  <si>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</si>
  <si>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</si>
  <si>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</si>
  <si>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</si>
  <si>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</si>
  <si>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</si>
  <si>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</si>
  <si>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</si>
  <si>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</si>
  <si>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</si>
  <si>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</si>
  <si>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</si>
  <si>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</si>
  <si>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</si>
  <si>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</si>
  <si>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</si>
  <si>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</si>
  <si>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</si>
  <si>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</si>
  <si>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</si>
  <si>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</si>
  <si>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</si>
  <si>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</si>
  <si>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</si>
  <si>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</si>
  <si>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</si>
  <si>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</si>
  <si>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</si>
  <si>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</si>
  <si>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</si>
  <si>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</si>
  <si>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</si>
  <si>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</si>
  <si>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</si>
  <si>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</si>
  <si>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</si>
  <si>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</si>
  <si>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</si>
  <si>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</si>
  <si>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</si>
  <si>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</si>
  <si>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</si>
  <si>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</si>
  <si>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</si>
  <si>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</si>
  <si>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</si>
  <si>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</si>
  <si>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</si>
  <si>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</si>
  <si>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</si>
  <si>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</si>
  <si>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</si>
  <si>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</si>
  <si>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</si>
  <si>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</si>
  <si>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</si>
  <si>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</si>
  <si>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</si>
  <si>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</si>
  <si>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</si>
  <si>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</si>
  <si>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</si>
  <si>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</si>
  <si>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</si>
  <si>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</si>
  <si>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</si>
  <si>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</si>
  <si>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</si>
  <si>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</si>
  <si>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</si>
  <si>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</si>
  <si>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</si>
  <si>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</si>
  <si>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</si>
  <si>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</si>
  <si>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</si>
  <si>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</si>
  <si>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</si>
  <si>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</si>
  <si>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</si>
  <si>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</si>
  <si>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</si>
  <si>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</si>
  <si>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</si>
  <si>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</si>
  <si>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</si>
  <si>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</si>
  <si>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</si>
  <si>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</si>
  <si>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</si>
  <si>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</si>
  <si>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</si>
  <si>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</si>
  <si>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</si>
  <si>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</si>
  <si>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</si>
  <si>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</si>
  <si>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</si>
  <si>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</si>
  <si>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</si>
  <si>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</si>
  <si>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</si>
  <si>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</si>
  <si>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</si>
  <si>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</si>
  <si>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</si>
  <si>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</si>
  <si>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</si>
  <si>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</si>
  <si>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</si>
  <si>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</si>
  <si>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</si>
  <si>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</si>
  <si>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</si>
  <si>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</si>
  <si>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</si>
  <si>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</si>
  <si>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</si>
  <si>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</si>
  <si>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</si>
  <si>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</si>
  <si>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</si>
  <si>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</si>
  <si>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</si>
  <si>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</si>
  <si>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</si>
  <si>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</si>
  <si>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</si>
  <si>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</si>
  <si>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</si>
  <si>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</si>
  <si>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</si>
  <si>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</si>
  <si>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</si>
  <si>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</si>
  <si>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</si>
  <si>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</si>
  <si>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</si>
  <si>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</si>
  <si>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</si>
  <si>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</si>
  <si>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</si>
  <si>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</si>
  <si>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</si>
  <si>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</si>
  <si>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</si>
  <si>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</si>
  <si>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</si>
  <si>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</si>
  <si>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</si>
  <si>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</si>
  <si>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</si>
  <si>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</si>
  <si>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</si>
  <si>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</si>
  <si>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</si>
  <si>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</si>
  <si>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</si>
  <si>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</si>
  <si>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</si>
  <si>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</si>
  <si>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</si>
  <si>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</si>
  <si>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</si>
  <si>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</si>
  <si>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</si>
  <si>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</si>
  <si>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</si>
  <si>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</si>
  <si>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</si>
  <si>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</si>
  <si>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</si>
  <si>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</si>
  <si>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</si>
  <si>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</si>
  <si>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</si>
  <si>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</si>
  <si>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</si>
  <si>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</si>
  <si>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</si>
  <si>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</si>
  <si>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</si>
  <si>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</si>
  <si>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</si>
  <si>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</si>
  <si>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</si>
  <si>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</si>
  <si>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</si>
  <si>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</si>
  <si>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</si>
  <si>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</si>
  <si>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</si>
  <si>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</si>
  <si>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</si>
  <si>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</si>
  <si>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</si>
  <si>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</si>
  <si>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</si>
  <si>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</si>
  <si>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</si>
  <si>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</si>
  <si>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</si>
  <si>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</si>
  <si>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</si>
  <si>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</si>
  <si>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</si>
  <si>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</si>
  <si>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</si>
  <si>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</si>
  <si>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</si>
  <si>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</si>
  <si>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</si>
  <si>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</si>
  <si>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</si>
  <si>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</si>
  <si>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</si>
  <si>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</si>
  <si>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</si>
  <si>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</si>
  <si>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</si>
  <si>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</si>
  <si>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</si>
  <si>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</si>
  <si>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</si>
  <si>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</si>
  <si>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</si>
  <si>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</si>
  <si>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</si>
  <si>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</si>
  <si>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</si>
  <si>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</si>
  <si>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</si>
  <si>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</si>
  <si>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</si>
  <si>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</si>
  <si>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</si>
  <si>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</si>
  <si>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</si>
  <si>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</si>
  <si>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</si>
  <si>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</si>
  <si>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</si>
  <si>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</si>
  <si>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</si>
  <si>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</si>
  <si>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</si>
  <si>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</si>
  <si>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</si>
  <si>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</si>
  <si>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</si>
  <si>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</si>
  <si>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</si>
  <si>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</si>
  <si>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</si>
  <si>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</si>
  <si>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</si>
  <si>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</si>
  <si>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</si>
  <si>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</si>
  <si>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</si>
  <si>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</si>
  <si>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</si>
  <si>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</si>
  <si>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</si>
  <si>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</si>
  <si>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</si>
  <si>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</si>
  <si>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</si>
  <si>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</si>
  <si>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</si>
  <si>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</si>
  <si>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</si>
  <si>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</si>
  <si>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</si>
  <si>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</si>
  <si>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</si>
  <si>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</si>
  <si>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</si>
  <si>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</si>
  <si>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</si>
  <si>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</si>
  <si>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</si>
  <si>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</si>
  <si>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</si>
  <si>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</si>
  <si>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</si>
  <si>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</si>
  <si>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</si>
  <si>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</si>
  <si>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</si>
  <si>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</si>
  <si>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</si>
  <si>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</si>
  <si>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</si>
  <si>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</si>
  <si>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</si>
  <si>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</si>
  <si>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</si>
  <si>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</si>
  <si>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</si>
  <si>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</si>
  <si>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</si>
  <si>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</si>
  <si>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</si>
  <si>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</si>
  <si>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</si>
  <si>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</si>
  <si>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</si>
  <si>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</si>
  <si>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</si>
  <si>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</si>
  <si>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</si>
  <si>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</si>
  <si>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</si>
  <si>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</si>
  <si>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</si>
  <si>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</si>
  <si>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</si>
  <si>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</si>
  <si>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</si>
  <si>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</si>
  <si>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</si>
  <si>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</si>
  <si>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</si>
  <si>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</si>
  <si>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</si>
  <si>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</si>
  <si>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</si>
  <si>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</si>
  <si>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</si>
  <si>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</si>
  <si>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</si>
  <si>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</si>
  <si>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</si>
  <si>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</si>
  <si>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</si>
  <si>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</si>
  <si>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</si>
  <si>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</si>
  <si>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</si>
  <si>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</si>
  <si>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</si>
  <si>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</si>
  <si>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</si>
  <si>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</si>
  <si>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</si>
  <si>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</si>
  <si>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</si>
  <si>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</si>
  <si>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</si>
  <si>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</si>
  <si>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</si>
  <si>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</si>
  <si>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</si>
  <si>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</si>
  <si>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</si>
  <si>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</si>
  <si>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</si>
  <si>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</si>
  <si>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</si>
  <si>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</si>
  <si>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</si>
  <si>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</si>
  <si>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</si>
  <si>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</si>
  <si>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</si>
  <si>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</si>
  <si>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</si>
  <si>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</si>
  <si>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</si>
  <si>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</si>
  <si>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</si>
  <si>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</si>
  <si>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</si>
  <si>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</si>
  <si>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</si>
  <si>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</si>
  <si>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</si>
  <si>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</si>
  <si>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</si>
  <si>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</si>
  <si>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</si>
  <si>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</si>
  <si>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</si>
  <si>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</si>
  <si>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</si>
  <si>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</si>
  <si>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</si>
  <si>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</si>
  <si>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</si>
  <si>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</si>
  <si>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</si>
  <si>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</si>
  <si>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</si>
  <si>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</si>
  <si>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</si>
  <si>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</si>
  <si>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</si>
  <si>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</si>
  <si>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</si>
  <si>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</si>
  <si>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</si>
  <si>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</si>
  <si>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</si>
  <si>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</si>
  <si>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</si>
  <si>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</si>
  <si>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</si>
  <si>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</si>
  <si>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</si>
  <si>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</si>
  <si>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</si>
  <si>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</si>
  <si>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</si>
  <si>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</si>
  <si>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</si>
  <si>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</si>
  <si>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</si>
  <si>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</si>
  <si>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</si>
  <si>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</si>
  <si>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</si>
  <si>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</si>
  <si>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</si>
  <si>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</si>
  <si>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</si>
  <si>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</si>
  <si>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</si>
  <si>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</si>
  <si>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</si>
  <si>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</si>
  <si>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</si>
  <si>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</si>
  <si>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</si>
  <si>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</si>
  <si>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</si>
  <si>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</si>
  <si>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</si>
  <si>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</si>
  <si>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</si>
  <si>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</si>
  <si>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</si>
  <si>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</si>
  <si>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</si>
  <si>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</si>
  <si>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</si>
  <si>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</si>
  <si>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</si>
  <si>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</si>
  <si>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</si>
  <si>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</si>
  <si>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</si>
  <si>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</si>
  <si>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</si>
  <si>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</si>
  <si>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</si>
  <si>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</si>
  <si>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</si>
  <si>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</si>
  <si>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</si>
  <si>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</si>
  <si>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</si>
  <si>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</si>
  <si>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</si>
  <si>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</si>
  <si>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</si>
  <si>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</si>
  <si>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</si>
  <si>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</si>
  <si>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</si>
  <si>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</si>
  <si>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</si>
  <si>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</si>
  <si>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</si>
  <si>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</si>
  <si>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</si>
  <si>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</si>
  <si>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</si>
  <si>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</si>
  <si>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</si>
  <si>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</si>
  <si>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</si>
  <si>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</si>
  <si>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</si>
  <si>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</si>
  <si>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</si>
  <si>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</si>
  <si>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</si>
  <si>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</si>
  <si>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</si>
  <si>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</si>
  <si>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</si>
  <si>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</si>
  <si>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</si>
  <si>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</si>
  <si>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</si>
  <si>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</si>
  <si>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</si>
  <si>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</si>
  <si>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</si>
  <si>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</si>
  <si>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</si>
  <si>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</si>
  <si>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</si>
  <si>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</si>
  <si>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</si>
  <si>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</si>
  <si>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</si>
  <si>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</si>
  <si>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</si>
  <si>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</si>
  <si>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</si>
  <si>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</si>
  <si>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</si>
  <si>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</si>
  <si>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</si>
  <si>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</si>
  <si>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</si>
  <si>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</si>
  <si>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</si>
  <si>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</si>
  <si>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</si>
  <si>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</si>
  <si>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</si>
  <si>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</si>
  <si>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</si>
  <si>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</si>
  <si>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</si>
  <si>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</si>
  <si>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</si>
  <si>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</si>
  <si>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</si>
  <si>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</si>
  <si>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</si>
  <si>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</si>
  <si>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</si>
  <si>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</si>
  <si>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</si>
  <si>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</si>
  <si>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</si>
  <si>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</si>
  <si>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</si>
  <si>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</si>
  <si>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</si>
  <si>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</si>
  <si>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</si>
  <si>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</si>
  <si>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</si>
  <si>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</si>
  <si>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</si>
  <si>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</si>
  <si>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</si>
  <si>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</si>
  <si>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</si>
  <si>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</si>
  <si>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</si>
  <si>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</si>
  <si>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</si>
  <si>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</si>
  <si>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</si>
  <si>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</si>
  <si>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</si>
  <si>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</si>
  <si>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</si>
  <si>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</si>
  <si>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</si>
  <si>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</si>
  <si>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</si>
  <si>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</si>
  <si>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</si>
  <si>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</si>
  <si>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</si>
  <si>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</si>
  <si>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</si>
  <si>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</si>
  <si>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</si>
  <si>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</si>
  <si>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</si>
  <si>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</si>
  <si>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</si>
  <si>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</si>
  <si>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</si>
  <si>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</si>
  <si>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</si>
  <si>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</si>
  <si>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</si>
  <si>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</si>
  <si>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</si>
  <si>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</si>
  <si>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</si>
  <si>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</si>
  <si>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</si>
  <si>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</si>
  <si>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</si>
  <si>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</si>
  <si>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</si>
  <si>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</si>
  <si>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</si>
  <si>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</si>
  <si>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</si>
  <si>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</si>
  <si>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</si>
  <si>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</si>
  <si>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</si>
  <si>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</si>
  <si>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</si>
  <si>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</si>
  <si>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</si>
  <si>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</si>
  <si>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</si>
  <si>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</si>
  <si>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</si>
  <si>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</si>
  <si>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</si>
  <si>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</si>
  <si>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</si>
  <si>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</si>
  <si>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</si>
  <si>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</si>
  <si>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</si>
  <si>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</si>
  <si>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</si>
  <si>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</si>
  <si>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</si>
  <si>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</si>
  <si>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</si>
  <si>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</si>
  <si>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</si>
  <si>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</si>
  <si>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</si>
  <si>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</si>
  <si>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</si>
  <si>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</si>
  <si>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</si>
  <si>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</si>
  <si>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</si>
  <si>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</si>
  <si>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</si>
  <si>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</si>
  <si>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</si>
  <si>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</si>
  <si>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</si>
  <si>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</si>
  <si>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</si>
  <si>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</si>
  <si>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</si>
  <si>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</si>
  <si>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</si>
  <si>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</si>
  <si>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</si>
  <si>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</si>
  <si>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</si>
  <si>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</si>
  <si>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</si>
  <si>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</si>
  <si>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</si>
  <si>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</si>
  <si>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</si>
  <si>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</si>
  <si>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</si>
  <si>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</si>
  <si>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</si>
  <si>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</si>
  <si>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</si>
  <si>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</si>
  <si>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</si>
  <si>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</si>
  <si>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</si>
  <si>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</si>
  <si>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</si>
  <si>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</si>
  <si>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</si>
  <si>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</si>
  <si>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</si>
  <si>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</si>
  <si>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</si>
  <si>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</si>
  <si>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</si>
  <si>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</si>
  <si>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</si>
  <si>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</si>
  <si>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</si>
  <si>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</si>
  <si>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</si>
  <si>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</si>
  <si>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</si>
  <si>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</si>
  <si>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</si>
  <si>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</si>
  <si>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</si>
  <si>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</si>
  <si>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</si>
  <si>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</si>
  <si>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</si>
  <si>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</si>
  <si>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</si>
  <si>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</si>
  <si>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</si>
  <si>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</si>
  <si>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</si>
  <si>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</si>
  <si>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</si>
  <si>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</si>
  <si>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</si>
  <si>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</si>
  <si>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</si>
  <si>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</si>
  <si>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</si>
  <si>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</si>
  <si>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</si>
  <si>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</si>
  <si>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</si>
  <si>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</si>
  <si>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</si>
  <si>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</si>
  <si>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</si>
  <si>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</si>
  <si>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</si>
  <si>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</si>
  <si>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</si>
  <si>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</si>
  <si>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</si>
  <si>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</si>
  <si>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</si>
  <si>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</si>
  <si>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</si>
  <si>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</si>
  <si>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</si>
  <si>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</si>
  <si>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</si>
  <si>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</si>
  <si>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</si>
  <si>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</si>
  <si>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</si>
  <si>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</si>
  <si>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</si>
  <si>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</si>
  <si>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</si>
  <si>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</si>
  <si>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</si>
  <si>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</si>
  <si>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</si>
  <si>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</si>
  <si>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</si>
  <si>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</si>
  <si>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</si>
  <si>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</si>
  <si>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</si>
  <si>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</si>
  <si>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</si>
  <si>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</si>
  <si>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</si>
  <si>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</si>
  <si>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</si>
  <si>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</si>
  <si>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</si>
  <si>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</si>
  <si>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</si>
  <si>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</si>
  <si>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</si>
  <si>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</si>
  <si>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</si>
  <si>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</si>
  <si>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</si>
  <si>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</si>
  <si>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</si>
  <si>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</si>
  <si>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</si>
  <si>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</si>
  <si>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</si>
  <si>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</si>
  <si>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</si>
  <si>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</si>
  <si>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</si>
  <si>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</si>
  <si>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</si>
  <si>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</si>
  <si>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</si>
  <si>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</si>
  <si>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</si>
  <si>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</si>
  <si>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</si>
  <si>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</si>
  <si>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</si>
  <si>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</si>
  <si>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</si>
  <si>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</si>
  <si>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</si>
  <si>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</si>
  <si>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</si>
  <si>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</si>
  <si>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</si>
  <si>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</si>
  <si>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</si>
  <si>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</si>
  <si>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</si>
  <si>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</si>
  <si>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</si>
  <si>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</si>
  <si>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</si>
  <si>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</si>
  <si>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</si>
  <si>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</si>
  <si>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</si>
  <si>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</si>
  <si>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</si>
  <si>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</si>
  <si>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</si>
  <si>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</si>
  <si>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</si>
  <si>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</si>
  <si>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</si>
  <si>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</si>
  <si>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</si>
  <si>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</si>
  <si>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</si>
  <si>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</si>
  <si>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</si>
  <si>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</si>
  <si>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</si>
  <si>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</si>
  <si>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</si>
  <si>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</si>
  <si>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</si>
  <si>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</si>
  <si>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</si>
  <si>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</si>
  <si>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</si>
  <si>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</si>
  <si>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</si>
  <si>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</si>
  <si>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</si>
  <si>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</si>
  <si>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</si>
  <si>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</si>
  <si>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</si>
  <si>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</si>
  <si>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</si>
  <si>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</si>
  <si>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</si>
  <si>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</si>
  <si>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</si>
  <si>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</si>
  <si>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</si>
  <si>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</si>
  <si>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</si>
  <si>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</si>
  <si>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</si>
  <si>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</si>
  <si>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</si>
  <si>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</si>
  <si>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</si>
  <si>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</si>
  <si>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</si>
  <si>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</si>
  <si>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</si>
  <si>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</si>
  <si>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</si>
  <si>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</si>
  <si>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</si>
  <si>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</si>
  <si>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</si>
  <si>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</si>
  <si>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</si>
  <si>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</si>
  <si>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</si>
  <si>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</si>
  <si>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</si>
  <si>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</si>
  <si>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</si>
  <si>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</si>
  <si>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</si>
  <si>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</si>
  <si>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</si>
  <si>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</si>
  <si>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</si>
  <si>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</si>
  <si>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</si>
  <si>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</si>
  <si>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</si>
  <si>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</si>
  <si>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</si>
  <si>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</si>
  <si>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</si>
  <si>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</si>
  <si>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</si>
  <si>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</si>
  <si>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</si>
  <si>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</si>
  <si>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</si>
  <si>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</si>
  <si>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</si>
  <si>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</si>
  <si>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</si>
  <si>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</si>
  <si>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</si>
  <si>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</si>
  <si>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</si>
  <si>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</si>
  <si>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</si>
  <si>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</si>
  <si>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</si>
  <si>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</si>
  <si>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</si>
  <si>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</si>
  <si>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</si>
  <si>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</si>
  <si>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</si>
  <si>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</si>
  <si>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</si>
  <si>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</si>
  <si>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</si>
  <si>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</si>
  <si>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</si>
  <si>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</si>
  <si>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</si>
  <si>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</si>
  <si>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</si>
  <si>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</si>
  <si>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</si>
  <si>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</si>
  <si>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</si>
  <si>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</si>
  <si>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</si>
  <si>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</si>
  <si>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</si>
  <si>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</si>
  <si>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</si>
  <si>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</si>
  <si>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</si>
  <si>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</si>
  <si>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</si>
  <si>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</si>
  <si>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</si>
  <si>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</si>
  <si>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</si>
  <si>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</si>
  <si>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</si>
  <si>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</si>
  <si>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</si>
  <si>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</si>
  <si>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</si>
  <si>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</si>
  <si>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</si>
  <si>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</si>
  <si>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</si>
  <si>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</si>
  <si>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</si>
  <si>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</si>
  <si>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</si>
  <si>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</si>
  <si>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</si>
  <si>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</si>
  <si>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</si>
  <si>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</si>
  <si>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</si>
  <si>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</si>
  <si>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</si>
  <si>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</si>
  <si>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</si>
  <si>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</si>
  <si>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</si>
  <si>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</si>
  <si>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</si>
  <si>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</si>
  <si>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</si>
  <si>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</si>
  <si>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</si>
  <si>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</si>
  <si>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</si>
  <si>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</si>
  <si>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</si>
  <si>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</si>
  <si>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</si>
  <si>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</si>
  <si>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</si>
  <si>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</si>
  <si>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</si>
  <si>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</si>
  <si>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</si>
  <si>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</si>
  <si>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</si>
  <si>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</si>
  <si>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</si>
  <si>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</si>
  <si>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</si>
  <si>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</si>
  <si>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</si>
  <si>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</si>
  <si>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</si>
  <si>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</si>
  <si>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</si>
  <si>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</si>
  <si>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</si>
  <si>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</si>
  <si>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</si>
  <si>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</si>
  <si>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</si>
  <si>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</si>
  <si>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</si>
  <si>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</si>
  <si>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</si>
  <si>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</si>
  <si>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</si>
  <si>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</si>
  <si>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</si>
  <si>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</si>
  <si>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</si>
  <si>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</si>
  <si>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</si>
  <si>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</si>
  <si>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</si>
  <si>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</si>
  <si>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</si>
  <si>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</si>
  <si>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</si>
  <si>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</si>
  <si>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</si>
  <si>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</si>
  <si>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</si>
  <si>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</si>
  <si>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</si>
  <si>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</si>
  <si>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</si>
  <si>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</si>
  <si>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</si>
  <si>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</si>
  <si>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</si>
  <si>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</si>
  <si>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</si>
  <si>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</si>
  <si>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</si>
  <si>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</si>
  <si>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</si>
  <si>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</si>
  <si>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</si>
  <si>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</si>
  <si>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</si>
  <si>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</si>
  <si>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</si>
  <si>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</si>
  <si>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</si>
  <si>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</si>
  <si>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</si>
  <si>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</si>
  <si>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</si>
  <si>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</si>
  <si>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</si>
  <si>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</si>
  <si>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</si>
  <si>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</si>
  <si>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</si>
  <si>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</si>
  <si>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</si>
  <si>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</si>
  <si>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</si>
  <si>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</si>
  <si>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</si>
  <si>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</si>
  <si>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</si>
  <si>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</si>
  <si>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</si>
  <si>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</si>
  <si>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</si>
  <si>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</si>
  <si>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</si>
  <si>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</si>
  <si>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</si>
  <si>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</si>
  <si>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</si>
  <si>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</si>
  <si>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</si>
  <si>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</si>
  <si>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</si>
  <si>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</si>
  <si>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</si>
  <si>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</si>
  <si>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</si>
  <si>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</si>
  <si>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</si>
  <si>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</si>
  <si>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</si>
  <si>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</si>
  <si>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</si>
  <si>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</si>
  <si>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</si>
  <si>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</si>
  <si>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</si>
  <si>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</si>
  <si>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</si>
  <si>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</si>
  <si>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</si>
  <si>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</si>
  <si>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</si>
  <si>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</si>
  <si>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</si>
  <si>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</si>
  <si>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</si>
  <si>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</si>
  <si>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</si>
  <si>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</si>
  <si>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</si>
  <si>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</si>
  <si>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</si>
  <si>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</si>
  <si>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</si>
  <si>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</si>
  <si>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</si>
  <si>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</si>
  <si>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</si>
  <si>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</si>
  <si>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</si>
  <si>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</si>
  <si>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</si>
  <si>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</si>
  <si>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</si>
  <si>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</si>
  <si>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</si>
  <si>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</si>
  <si>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</si>
  <si>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</si>
  <si>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</si>
  <si>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</si>
  <si>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</si>
  <si>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</si>
  <si>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</si>
  <si>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</si>
  <si>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</si>
  <si>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</si>
  <si>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</si>
  <si>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</si>
  <si>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</si>
  <si>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</si>
  <si>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</si>
  <si>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</si>
  <si>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</si>
  <si>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</si>
  <si>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</si>
  <si>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</si>
  <si>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</si>
  <si>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</si>
  <si>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</si>
  <si>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</si>
  <si>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</si>
  <si>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</si>
  <si>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</si>
  <si>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</si>
  <si>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</si>
  <si>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</si>
  <si>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</si>
  <si>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</si>
  <si>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</si>
  <si>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</si>
  <si>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</si>
  <si>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</si>
  <si>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</si>
  <si>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</si>
  <si>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</si>
  <si>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</si>
  <si>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</si>
  <si>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</si>
  <si>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</si>
  <si>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</si>
  <si>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</si>
  <si>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</si>
  <si>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</si>
  <si>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</si>
  <si>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</si>
  <si>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</si>
  <si>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</si>
  <si>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</si>
  <si>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</si>
  <si>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</si>
  <si>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</si>
  <si>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</si>
  <si>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</si>
  <si>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</si>
  <si>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</si>
  <si>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</si>
  <si>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</si>
  <si>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</si>
  <si>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</si>
  <si>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</si>
  <si>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</si>
  <si>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</si>
  <si>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</si>
  <si>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</si>
  <si>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</si>
  <si>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</si>
  <si>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</si>
  <si>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</si>
  <si>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</si>
  <si>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</si>
  <si>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</si>
  <si>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</si>
  <si>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</si>
  <si>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</si>
  <si>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</si>
  <si>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</si>
  <si>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</si>
  <si>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</si>
  <si>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</si>
  <si>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</si>
  <si>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</si>
  <si>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</si>
  <si>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</si>
  <si>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</si>
  <si>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</si>
  <si>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</si>
  <si>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</si>
  <si>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</si>
  <si>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</si>
  <si>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</si>
  <si>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</si>
  <si>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</si>
  <si>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</si>
  <si>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</si>
  <si>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</si>
  <si>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</si>
  <si>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</si>
  <si>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</si>
  <si>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</si>
  <si>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</si>
  <si>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</si>
  <si>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</si>
  <si>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</si>
  <si>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</si>
  <si>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</si>
  <si>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</si>
  <si>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</si>
  <si>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</si>
  <si>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</si>
  <si>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</si>
  <si>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</si>
  <si>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</si>
  <si>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</si>
  <si>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</si>
  <si>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</si>
  <si>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</si>
  <si>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</si>
  <si>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</si>
  <si>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</si>
  <si>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</si>
  <si>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</si>
  <si>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</si>
  <si>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</si>
  <si>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</si>
  <si>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</si>
  <si>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</si>
  <si>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</si>
  <si>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</si>
  <si>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</si>
  <si>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</si>
  <si>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</si>
  <si>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</si>
  <si>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</si>
  <si>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</si>
  <si>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</si>
  <si>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</si>
  <si>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</si>
  <si>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</si>
  <si>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</si>
  <si>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</si>
  <si>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</si>
  <si>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</si>
  <si>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</si>
  <si>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</si>
  <si>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</si>
  <si>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</si>
  <si>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</si>
  <si>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</si>
  <si>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</si>
  <si>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</si>
  <si>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</si>
  <si>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</si>
  <si>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</si>
  <si>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</si>
  <si>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</si>
  <si>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</si>
  <si>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</si>
  <si>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</si>
  <si>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</si>
  <si>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</si>
  <si>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</si>
  <si>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</si>
  <si>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</si>
  <si>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</si>
  <si>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</si>
  <si>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</si>
  <si>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</si>
  <si>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</si>
  <si>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</si>
  <si>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</si>
  <si>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</si>
  <si>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</si>
  <si>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</si>
  <si>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</si>
  <si>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</si>
  <si>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</si>
  <si>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</si>
  <si>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</si>
  <si>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</si>
  <si>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</si>
  <si>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</si>
  <si>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</si>
  <si>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</si>
  <si>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</si>
  <si>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</si>
  <si>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</si>
  <si>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</si>
  <si>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</si>
  <si>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</si>
  <si>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</si>
  <si>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</si>
  <si>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</si>
  <si>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</si>
  <si>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</si>
  <si>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</si>
  <si>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</si>
  <si>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</si>
  <si>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</si>
  <si>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</si>
  <si>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</si>
  <si>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</si>
  <si>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</si>
  <si>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</si>
  <si>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</si>
  <si>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</si>
  <si>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</si>
  <si>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</si>
  <si>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</si>
  <si>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</si>
  <si>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</si>
  <si>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</si>
  <si>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</si>
  <si>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</si>
  <si>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</si>
  <si>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</si>
  <si>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</si>
  <si>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</si>
  <si>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</si>
  <si>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</si>
  <si>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</si>
  <si>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</si>
  <si>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</si>
  <si>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</si>
  <si>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</si>
  <si>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</si>
  <si>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</si>
  <si>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</si>
  <si>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</si>
  <si>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</si>
  <si>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</si>
  <si>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</si>
  <si>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</si>
  <si>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</si>
  <si>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</si>
  <si>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</si>
  <si>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</si>
  <si>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</si>
  <si>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</si>
  <si>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</si>
  <si>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</si>
  <si>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</si>
  <si>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</si>
  <si>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</si>
  <si>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</si>
  <si>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</si>
  <si>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</si>
  <si>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</si>
  <si>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</si>
  <si>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</si>
  <si>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</si>
  <si>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</si>
  <si>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</si>
  <si>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</si>
  <si>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</si>
  <si>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</si>
  <si>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</si>
  <si>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</si>
  <si>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</si>
  <si>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</si>
  <si>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</si>
  <si>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</si>
  <si>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</si>
  <si>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</si>
  <si>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</si>
  <si>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</si>
  <si>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</si>
  <si>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</si>
  <si>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</si>
  <si>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</si>
  <si>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</si>
  <si>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</si>
  <si>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</si>
  <si>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</si>
  <si>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</si>
  <si>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</si>
  <si>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</si>
  <si>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</si>
  <si>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</si>
  <si>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</si>
  <si>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</si>
  <si>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</si>
  <si>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</si>
  <si>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</si>
  <si>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</si>
  <si>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</si>
  <si>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</si>
  <si>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</si>
  <si>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</si>
  <si>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</si>
  <si>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</si>
  <si>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</si>
  <si>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</si>
  <si>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</si>
  <si>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</si>
  <si>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</si>
  <si>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</si>
  <si>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</si>
  <si>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</si>
  <si>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</si>
  <si>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</si>
  <si>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</si>
  <si>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</si>
  <si>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</si>
  <si>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</si>
  <si>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</si>
  <si>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</si>
  <si>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</si>
  <si>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</si>
  <si>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</si>
  <si>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</si>
  <si>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</si>
  <si>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</si>
  <si>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</si>
  <si>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</si>
  <si>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</si>
  <si>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</si>
  <si>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</si>
  <si>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</si>
  <si>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</si>
  <si>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</si>
  <si>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</si>
  <si>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</si>
  <si>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</si>
  <si>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</si>
  <si>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</si>
  <si>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</si>
  <si>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</si>
  <si>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</si>
  <si>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</si>
  <si>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</si>
  <si>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</si>
  <si>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</si>
  <si>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</si>
  <si>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</si>
  <si>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</si>
  <si>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</si>
  <si>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</si>
  <si>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</si>
  <si>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</si>
  <si>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</si>
  <si>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</si>
  <si>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</si>
  <si>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</si>
  <si>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</si>
  <si>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</si>
  <si>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</si>
  <si>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</si>
  <si>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</si>
  <si>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</si>
  <si>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</si>
  <si>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</si>
  <si>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</si>
  <si>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</si>
  <si>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</si>
  <si>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</si>
  <si>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</si>
  <si>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</si>
  <si>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</si>
  <si>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</si>
  <si>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</si>
  <si>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</si>
  <si>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</si>
  <si>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</si>
  <si>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</si>
  <si>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</si>
  <si>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</si>
  <si>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</si>
  <si>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</si>
  <si>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</si>
  <si>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</si>
  <si>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</si>
  <si>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</si>
  <si>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</si>
  <si>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</si>
  <si>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</si>
  <si>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</si>
  <si>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</si>
  <si>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</si>
  <si>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</si>
  <si>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</si>
  <si>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</si>
  <si>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</si>
  <si>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</si>
  <si>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</si>
  <si>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</si>
  <si>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</si>
  <si>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</si>
  <si>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</si>
  <si>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</si>
  <si>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</si>
  <si>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</si>
  <si>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</si>
  <si>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</si>
  <si>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</si>
  <si>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</si>
  <si>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</si>
  <si>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</si>
  <si>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</si>
  <si>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</si>
  <si>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</si>
  <si>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</si>
  <si>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</si>
  <si>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</si>
  <si>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</si>
  <si>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</si>
  <si>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</si>
  <si>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</si>
  <si>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</si>
  <si>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</si>
  <si>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</si>
  <si>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</si>
  <si>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</si>
  <si>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</si>
  <si>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</si>
  <si>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</si>
  <si>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</si>
  <si>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</si>
  <si>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</si>
  <si>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</si>
  <si>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</si>
  <si>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</si>
  <si>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</si>
  <si>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</si>
  <si>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</si>
  <si>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</si>
  <si>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</si>
  <si>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</si>
  <si>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</si>
  <si>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</si>
  <si>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</si>
  <si>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</si>
  <si>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</si>
  <si>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</si>
  <si>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</si>
  <si>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</si>
  <si>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</si>
  <si>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</si>
  <si>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</si>
  <si>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</si>
  <si>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</si>
  <si>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</si>
  <si>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</si>
  <si>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</si>
  <si>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</si>
  <si>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</si>
  <si>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</si>
  <si>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</si>
  <si>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</si>
  <si>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</si>
  <si>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</si>
  <si>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</si>
  <si>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</si>
  <si>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</si>
  <si>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</si>
  <si>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</si>
  <si>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</si>
  <si>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</si>
  <si>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</si>
  <si>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</si>
  <si>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</si>
  <si>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</si>
  <si>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</si>
  <si>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</si>
  <si>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</si>
  <si>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</si>
  <si>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</si>
  <si>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</si>
  <si>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</si>
  <si>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</si>
  <si>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</si>
  <si>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</si>
  <si>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</si>
  <si>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</si>
  <si>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</si>
  <si>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</si>
  <si>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</si>
  <si>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</si>
  <si>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</si>
  <si>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</si>
  <si>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</si>
  <si>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</si>
  <si>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</si>
  <si>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</si>
  <si>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</si>
  <si>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</si>
  <si>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</si>
  <si>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</si>
  <si>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</si>
  <si>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</si>
  <si>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</si>
  <si>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</si>
  <si>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</si>
  <si>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</si>
  <si>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</si>
  <si>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</si>
  <si>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</si>
  <si>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</si>
  <si>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</si>
  <si>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</si>
  <si>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</si>
  <si>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</si>
  <si>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</si>
  <si>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</si>
  <si>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</si>
  <si>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</si>
  <si>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</si>
  <si>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</si>
  <si>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</si>
  <si>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</si>
  <si>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</si>
  <si>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</si>
  <si>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</si>
  <si>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</si>
  <si>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</si>
  <si>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</si>
  <si>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</si>
  <si>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</si>
  <si>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</si>
  <si>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</si>
  <si>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</si>
  <si>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</si>
  <si>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</si>
  <si>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</si>
  <si>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</si>
  <si>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</si>
  <si>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</si>
  <si>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</si>
  <si>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</si>
  <si>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</si>
  <si>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</si>
  <si>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</si>
  <si>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</si>
  <si>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</si>
  <si>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</si>
  <si>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</si>
  <si>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</si>
  <si>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</si>
  <si>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</si>
  <si>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</si>
  <si>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</si>
  <si>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</si>
  <si>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</si>
  <si>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</si>
  <si>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</si>
  <si>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</si>
  <si>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</si>
  <si>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</si>
  <si>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</si>
  <si>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</si>
  <si>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</si>
  <si>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</si>
  <si>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</si>
  <si>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</si>
  <si>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</si>
  <si>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</si>
  <si>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</si>
  <si>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</si>
  <si>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</si>
  <si>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</si>
  <si>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</si>
  <si>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</si>
  <si>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</si>
  <si>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</si>
  <si>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</si>
  <si>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</si>
  <si>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</si>
  <si>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</si>
  <si>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</si>
  <si>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</si>
  <si>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</si>
  <si>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</si>
  <si>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</si>
  <si>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</si>
  <si>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</si>
  <si>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</si>
  <si>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</si>
  <si>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</si>
  <si>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</si>
  <si>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</si>
  <si>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</si>
  <si>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</si>
  <si>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</si>
  <si>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</si>
  <si>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</si>
  <si>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</si>
  <si>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</si>
  <si>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</si>
  <si>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</si>
  <si>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</si>
  <si>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</si>
  <si>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</si>
  <si>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</si>
  <si>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</si>
  <si>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</si>
  <si>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</si>
  <si>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</si>
  <si>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</si>
  <si>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</si>
  <si>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</si>
  <si>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</si>
  <si>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</si>
  <si>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</si>
  <si>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</si>
  <si>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</si>
  <si>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</si>
  <si>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</si>
  <si>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</si>
  <si>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</si>
  <si>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</si>
  <si>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</si>
  <si>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</si>
  <si>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</si>
  <si>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</si>
  <si>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</si>
  <si>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</si>
  <si>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</si>
  <si>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</si>
  <si>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</si>
  <si>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</si>
  <si>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</si>
  <si>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</si>
  <si>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</si>
  <si>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</si>
  <si>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</si>
  <si>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</si>
  <si>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</si>
  <si>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</si>
  <si>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</si>
  <si>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</si>
  <si>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</si>
  <si>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</si>
  <si>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</si>
  <si>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</si>
  <si>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</si>
  <si>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</si>
  <si>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</si>
  <si>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</si>
  <si>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</si>
  <si>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</si>
  <si>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</si>
  <si>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</si>
  <si>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</si>
  <si>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</si>
  <si>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</si>
  <si>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</si>
  <si>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</si>
  <si>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</si>
  <si>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</si>
  <si>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</si>
  <si>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</si>
  <si>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</si>
  <si>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</si>
  <si>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</si>
  <si>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</si>
  <si>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</si>
  <si>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</si>
  <si>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</si>
  <si>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</si>
  <si>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</si>
  <si>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</si>
  <si>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</si>
  <si>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</si>
  <si>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</si>
  <si>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</si>
  <si>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</si>
  <si>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</si>
  <si>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</si>
  <si>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</si>
  <si>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</si>
  <si>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</si>
  <si>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</si>
  <si>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</si>
  <si>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</si>
  <si>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</si>
  <si>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</si>
  <si>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</si>
  <si>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</si>
  <si>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</si>
  <si>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</si>
  <si>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</si>
  <si>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</si>
  <si>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</si>
  <si>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</si>
  <si>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</si>
  <si>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</si>
  <si>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</si>
  <si>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</si>
  <si>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</si>
  <si>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</si>
  <si>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</si>
  <si>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</si>
  <si>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</si>
  <si>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</si>
  <si>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</si>
  <si>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</si>
  <si>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</si>
  <si>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</si>
  <si>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</si>
  <si>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</si>
  <si>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</si>
  <si>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</si>
  <si>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</si>
  <si>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</si>
  <si>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</si>
  <si>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</si>
  <si>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</si>
  <si>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</si>
  <si>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</si>
  <si>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</si>
  <si>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</si>
  <si>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</si>
  <si>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</si>
  <si>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</si>
  <si>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</si>
  <si>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</si>
  <si>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</si>
  <si>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</si>
  <si>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</si>
  <si>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</si>
  <si>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</si>
  <si>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</si>
  <si>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</si>
  <si>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</si>
  <si>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</si>
  <si>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</si>
  <si>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</si>
  <si>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</si>
  <si>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</si>
  <si>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</si>
  <si>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</si>
  <si>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</si>
  <si>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</si>
  <si>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</si>
  <si>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</si>
  <si>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</si>
  <si>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</si>
  <si>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</si>
  <si>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</si>
  <si>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</si>
  <si>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</si>
  <si>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</si>
  <si>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</si>
  <si>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</si>
  <si>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</si>
  <si>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</si>
  <si>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</si>
  <si>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</si>
  <si>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</si>
  <si>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</si>
  <si>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</si>
  <si>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</si>
  <si>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</si>
  <si>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</si>
  <si>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</si>
  <si>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</si>
  <si>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</si>
  <si>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</si>
  <si>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</si>
  <si>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</si>
  <si>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</si>
  <si>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</si>
  <si>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</si>
  <si>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</si>
  <si>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</si>
  <si>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</si>
  <si>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</si>
  <si>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</si>
  <si>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</si>
  <si>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</si>
  <si>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</si>
  <si>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</si>
  <si>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</si>
  <si>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</si>
  <si>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</si>
  <si>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</si>
  <si>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</si>
  <si>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</si>
  <si>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</si>
  <si>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</si>
  <si>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</si>
  <si>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</si>
  <si>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</si>
  <si>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</si>
  <si>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</si>
  <si>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</si>
  <si>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</si>
  <si>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</si>
  <si>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</si>
  <si>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</si>
  <si>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</si>
  <si>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</si>
  <si>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</si>
  <si>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</si>
  <si>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</si>
  <si>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</si>
  <si>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</si>
  <si>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</si>
  <si>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</si>
  <si>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</si>
  <si>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</si>
  <si>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</si>
  <si>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</si>
  <si>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</si>
  <si>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</si>
  <si>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</si>
  <si>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</si>
  <si>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</si>
  <si>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</si>
  <si>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</si>
  <si>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</si>
  <si>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</si>
  <si>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</si>
  <si>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</si>
  <si>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</si>
  <si>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</si>
  <si>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</si>
  <si>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</si>
  <si>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</si>
  <si>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</si>
  <si>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</si>
  <si>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</si>
  <si>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</si>
  <si>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</si>
  <si>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</si>
  <si>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</si>
  <si>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</si>
  <si>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</si>
  <si>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</si>
  <si>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</si>
  <si>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</si>
  <si>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</si>
  <si>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</si>
  <si>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</si>
  <si>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</si>
  <si>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</si>
  <si>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</si>
  <si>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</si>
  <si>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</si>
  <si>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</si>
  <si>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</si>
  <si>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</si>
  <si>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</si>
  <si>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</si>
  <si>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</si>
  <si>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</si>
  <si>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</si>
  <si>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</si>
  <si>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</si>
  <si>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</si>
  <si>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</si>
  <si>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</si>
  <si>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</si>
  <si>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</si>
  <si>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</si>
  <si>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</si>
  <si>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</si>
  <si>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</si>
  <si>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</si>
  <si>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</si>
  <si>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</si>
  <si>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</si>
  <si>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</si>
  <si>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</si>
  <si>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</si>
  <si>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</si>
  <si>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</si>
  <si>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</si>
  <si>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</si>
  <si>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</si>
  <si>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</si>
  <si>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</si>
  <si>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</si>
  <si>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</si>
  <si>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</si>
  <si>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</si>
  <si>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</si>
  <si>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</si>
  <si>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</si>
  <si>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</si>
  <si>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</si>
  <si>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</si>
  <si>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</si>
  <si>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</si>
  <si>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</si>
  <si>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</si>
  <si>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</si>
  <si>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</si>
  <si>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</si>
  <si>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</si>
  <si>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</si>
  <si>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</si>
  <si>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</si>
  <si>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</si>
  <si>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</si>
  <si>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</si>
  <si>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</si>
  <si>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</si>
  <si>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</si>
  <si>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</si>
  <si>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</si>
  <si>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</si>
  <si>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</si>
  <si>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</si>
  <si>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</si>
  <si>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</si>
  <si>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</si>
  <si>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</si>
  <si>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</si>
  <si>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</si>
  <si>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</si>
  <si>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</si>
  <si>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</si>
  <si>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</si>
  <si>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</si>
  <si>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</si>
  <si>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</si>
  <si>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</si>
  <si>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</si>
  <si>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</si>
  <si>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</si>
  <si>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</si>
  <si>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</si>
  <si>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</si>
  <si>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</si>
  <si>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</si>
  <si>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</si>
  <si>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</si>
  <si>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</si>
  <si>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</si>
  <si>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</si>
  <si>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</si>
  <si>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</si>
  <si>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</si>
  <si>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</si>
  <si>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</si>
  <si>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</si>
  <si>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</si>
  <si>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</si>
  <si>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</si>
  <si>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</si>
  <si>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</si>
  <si>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</si>
  <si>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</si>
  <si>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</si>
  <si>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</si>
  <si>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</si>
  <si>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</si>
  <si>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</si>
  <si>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</si>
  <si>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</si>
  <si>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</si>
  <si>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</si>
  <si>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</si>
  <si>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</si>
  <si>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</si>
  <si>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</si>
  <si>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</si>
  <si>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</si>
  <si>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</si>
  <si>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</si>
  <si>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</si>
  <si>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</si>
  <si>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</si>
  <si>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</si>
  <si>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</si>
  <si>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</si>
  <si>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</si>
  <si>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</si>
  <si>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</si>
  <si>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</si>
  <si>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</si>
  <si>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</si>
  <si>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</si>
  <si>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</si>
  <si>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</si>
  <si>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</si>
  <si>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</si>
  <si>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</si>
  <si>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</si>
  <si>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</si>
  <si>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</si>
  <si>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</si>
  <si>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</si>
  <si>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</si>
  <si>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</si>
  <si>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</si>
  <si>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</si>
  <si>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</si>
  <si>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</si>
  <si>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</si>
  <si>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</si>
  <si>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</si>
  <si>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</si>
  <si>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</si>
  <si>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</si>
  <si>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</si>
  <si>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</si>
  <si>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</si>
  <si>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</si>
  <si>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</si>
  <si>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</si>
  <si>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</si>
  <si>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</si>
  <si>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</si>
  <si>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</si>
  <si>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</si>
  <si>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</si>
  <si>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</si>
  <si>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</si>
  <si>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</si>
  <si>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</si>
  <si>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</si>
  <si>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</si>
  <si>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</si>
  <si>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</si>
  <si>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</si>
  <si>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</si>
  <si>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</si>
  <si>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</si>
  <si>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</si>
  <si>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</si>
  <si>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</si>
  <si>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</si>
  <si>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</si>
  <si>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</si>
  <si>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</si>
  <si>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</si>
  <si>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</si>
  <si>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</si>
  <si>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</si>
  <si>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</si>
  <si>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</si>
  <si>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</si>
  <si>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</si>
  <si>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</si>
  <si>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</si>
  <si>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</si>
  <si>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</si>
  <si>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</si>
  <si>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</si>
  <si>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</si>
  <si>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</si>
  <si>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</si>
  <si>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</si>
  <si>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</si>
  <si>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</si>
  <si>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</si>
  <si>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</si>
  <si>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</si>
  <si>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</si>
  <si>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</si>
  <si>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</si>
  <si>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</si>
  <si>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</si>
  <si>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</si>
  <si>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</si>
  <si>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</si>
  <si>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</si>
  <si>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</si>
  <si>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</si>
  <si>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</si>
  <si>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</si>
  <si>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</si>
  <si>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</si>
  <si>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</si>
  <si>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</si>
  <si>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</si>
  <si>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</si>
  <si>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</si>
  <si>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</si>
  <si>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</si>
  <si>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</si>
  <si>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</si>
  <si>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</si>
  <si>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</si>
  <si>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</si>
  <si>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</si>
  <si>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</si>
  <si>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</si>
  <si>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</si>
  <si>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</si>
  <si>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</si>
  <si>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</si>
  <si>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</si>
  <si>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</si>
  <si>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</si>
  <si>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</si>
  <si>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</si>
  <si>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</si>
  <si>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</si>
  <si>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</si>
  <si>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</si>
  <si>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</si>
  <si>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</si>
  <si>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</si>
  <si>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</si>
  <si>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</si>
  <si>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</si>
  <si>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</si>
  <si>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</si>
  <si>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</si>
  <si>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</si>
  <si>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</si>
  <si>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</si>
  <si>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</si>
  <si>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</si>
  <si>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</si>
  <si>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</si>
  <si>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</si>
  <si>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</si>
  <si>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</si>
  <si>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</si>
  <si>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</si>
  <si>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</si>
  <si>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</si>
  <si>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</si>
  <si>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</si>
  <si>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</si>
  <si>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</si>
  <si>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</si>
  <si>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</si>
  <si>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</si>
  <si>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</si>
  <si>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</si>
  <si>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</si>
  <si>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</si>
  <si>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</si>
  <si>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</si>
  <si>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</si>
  <si>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</si>
  <si>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</si>
  <si>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</si>
  <si>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</si>
  <si>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</si>
  <si>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</si>
  <si>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</si>
  <si>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</si>
  <si>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</si>
  <si>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</si>
  <si>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</si>
  <si>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</si>
  <si>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</si>
  <si>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</si>
  <si>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</si>
  <si>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</si>
  <si>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</si>
  <si>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</si>
  <si>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</si>
  <si>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</si>
  <si>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</si>
  <si>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</si>
  <si>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</si>
  <si>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</si>
  <si>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</si>
  <si>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</si>
  <si>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</si>
  <si>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</si>
  <si>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</si>
  <si>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</si>
  <si>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</si>
  <si>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</si>
  <si>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</si>
  <si>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</si>
  <si>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</si>
  <si>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</si>
  <si>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</si>
  <si>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</si>
  <si>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</si>
  <si>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</si>
  <si>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</si>
  <si>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</si>
  <si>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</si>
  <si>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</si>
  <si>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</si>
  <si>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</si>
  <si>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</si>
  <si>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</si>
  <si>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</si>
  <si>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</si>
  <si>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</si>
  <si>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</si>
  <si>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</si>
  <si>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</si>
  <si>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</si>
  <si>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</si>
  <si>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</si>
  <si>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</si>
  <si>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</si>
  <si>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</si>
  <si>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</si>
  <si>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</si>
  <si>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</si>
  <si>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</si>
  <si>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</si>
  <si>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</si>
  <si>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</si>
  <si>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</si>
  <si>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</si>
  <si>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</si>
  <si>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</si>
  <si>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</si>
  <si>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</si>
  <si>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</si>
  <si>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</si>
  <si>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</si>
  <si>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</si>
  <si>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</si>
  <si>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</si>
  <si>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</si>
  <si>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</si>
  <si>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</si>
  <si>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</si>
  <si>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</si>
  <si>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</si>
  <si>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</si>
  <si>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</si>
  <si>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</si>
  <si>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</si>
  <si>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</si>
  <si>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</si>
  <si>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</si>
  <si>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</si>
  <si>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</si>
  <si>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</si>
  <si>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</si>
  <si>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</si>
  <si>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</si>
  <si>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</si>
  <si>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</si>
  <si>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</si>
  <si>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</si>
  <si>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</si>
  <si>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</si>
  <si>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</si>
  <si>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</si>
  <si>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</si>
  <si>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</si>
  <si>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</si>
  <si>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</si>
  <si>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</si>
  <si>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</si>
  <si>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</si>
  <si>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</si>
  <si>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</si>
  <si>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</si>
  <si>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</si>
  <si>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</si>
  <si>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</si>
  <si>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</si>
  <si>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</si>
  <si>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</si>
  <si>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</si>
  <si>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</si>
  <si>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</si>
  <si>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</si>
  <si>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</si>
  <si>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</si>
  <si>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</si>
  <si>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</si>
  <si>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</si>
  <si>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</si>
  <si>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</si>
  <si>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</si>
  <si>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</si>
  <si>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</si>
  <si>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</si>
  <si>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</si>
  <si>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</si>
  <si>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</si>
  <si>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</si>
  <si>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</si>
  <si>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</si>
  <si>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</si>
  <si>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</si>
  <si>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</si>
  <si>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</si>
  <si>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</si>
  <si>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</si>
  <si>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</si>
  <si>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</si>
  <si>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</si>
  <si>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</si>
  <si>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</si>
  <si>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</si>
  <si>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</si>
  <si>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</si>
  <si>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</si>
  <si>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</si>
  <si>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</si>
  <si>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</si>
  <si>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</si>
  <si>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</si>
  <si>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</si>
  <si>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</si>
  <si>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</si>
  <si>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</si>
  <si>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</si>
  <si>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</si>
  <si>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</si>
  <si>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</si>
  <si>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</si>
  <si>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</si>
  <si>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</si>
  <si>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</si>
  <si>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</si>
  <si>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</si>
  <si>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</si>
  <si>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</si>
  <si>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</si>
  <si>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</si>
  <si>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</si>
  <si>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</si>
  <si>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</si>
  <si>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</si>
  <si>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</si>
  <si>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</si>
  <si>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</si>
  <si>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</si>
  <si>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</si>
  <si>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</si>
  <si>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</si>
  <si>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</si>
  <si>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</si>
  <si>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</si>
  <si>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</si>
  <si>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</si>
  <si>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</si>
  <si>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</si>
  <si>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</si>
  <si>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</si>
  <si>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</si>
  <si>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</si>
  <si>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</si>
  <si>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</si>
  <si>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</si>
  <si>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</si>
  <si>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</si>
  <si>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</si>
  <si>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</si>
  <si>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</si>
  <si>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</si>
  <si>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</si>
  <si>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</si>
  <si>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</si>
  <si>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</si>
  <si>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</si>
  <si>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</si>
  <si>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</si>
  <si>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</si>
  <si>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</si>
  <si>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</si>
  <si>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</si>
  <si>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</si>
  <si>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</si>
  <si>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</si>
  <si>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</si>
  <si>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</si>
  <si>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</si>
  <si>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</si>
  <si>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</si>
  <si>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</si>
  <si>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</si>
  <si>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</si>
  <si>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</si>
  <si>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</si>
  <si>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</si>
  <si>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</si>
  <si>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</si>
  <si>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</si>
  <si>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</si>
  <si>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</si>
  <si>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</si>
  <si>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</si>
  <si>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</si>
  <si>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</si>
  <si>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</si>
  <si>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</si>
  <si>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</si>
  <si>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</si>
  <si>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</si>
  <si>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</si>
  <si>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</si>
  <si>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</si>
  <si>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</si>
  <si>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</si>
  <si>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</si>
  <si>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</si>
  <si>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</si>
  <si>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</si>
  <si>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</si>
  <si>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</si>
  <si>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</si>
  <si>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</si>
  <si>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</si>
  <si>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</si>
  <si>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</si>
  <si>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</si>
  <si>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</si>
  <si>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</si>
  <si>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</si>
  <si>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</si>
  <si>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</si>
  <si>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</si>
  <si>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</si>
  <si>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</si>
  <si>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</si>
  <si>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</si>
  <si>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</si>
  <si>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</si>
  <si>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</si>
  <si>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</si>
  <si>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</si>
  <si>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</si>
  <si>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</si>
  <si>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</si>
  <si>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</si>
  <si>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</si>
  <si>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</si>
  <si>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</si>
  <si>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</si>
  <si>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</si>
  <si>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</si>
  <si>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</si>
  <si>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</si>
  <si>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</si>
  <si>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</si>
  <si>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</si>
  <si>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</si>
  <si>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</si>
  <si>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</si>
  <si>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</si>
  <si>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</si>
  <si>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</si>
  <si>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</si>
  <si>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</si>
  <si>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</si>
  <si>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</si>
  <si>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</si>
  <si>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</si>
  <si>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</si>
  <si>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</si>
  <si>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</si>
  <si>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</si>
  <si>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</si>
  <si>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</si>
  <si>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</si>
  <si>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</si>
  <si>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</si>
  <si>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</si>
  <si>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</si>
  <si>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</si>
  <si>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</si>
  <si>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</si>
  <si>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</si>
  <si>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</si>
  <si>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</si>
  <si>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</si>
  <si>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</si>
  <si>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</si>
  <si>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</si>
  <si>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</si>
  <si>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</si>
  <si>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</si>
  <si>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</si>
  <si>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</si>
  <si>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</si>
  <si>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</si>
  <si>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</si>
  <si>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</si>
  <si>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</si>
  <si>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</si>
  <si>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</si>
  <si>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</si>
  <si>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</si>
  <si>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</si>
  <si>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</si>
  <si>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</si>
  <si>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</si>
  <si>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</si>
  <si>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</si>
  <si>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</si>
  <si>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</si>
  <si>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</si>
  <si>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</si>
  <si>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</si>
  <si>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</si>
  <si>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</si>
  <si>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</si>
  <si>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</si>
  <si>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</si>
  <si>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</si>
  <si>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</si>
  <si>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</si>
  <si>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</si>
  <si>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</si>
  <si>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</si>
  <si>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</si>
  <si>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</si>
  <si>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</si>
  <si>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</si>
  <si>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</si>
  <si>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</si>
  <si>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</si>
  <si>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</si>
  <si>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</si>
  <si>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</si>
  <si>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</si>
  <si>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</si>
  <si>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</si>
  <si>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</si>
  <si>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</si>
  <si>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</si>
  <si>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</si>
  <si>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</si>
  <si>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</si>
  <si>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</si>
  <si>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</si>
  <si>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</si>
  <si>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</si>
  <si>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</si>
  <si>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</si>
  <si>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</si>
  <si>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</si>
  <si>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</si>
  <si>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</si>
  <si>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</si>
  <si>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</si>
  <si>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</si>
  <si>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</si>
  <si>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</si>
  <si>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</si>
  <si>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</si>
  <si>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</si>
  <si>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</si>
  <si>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</si>
  <si>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</si>
  <si>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</si>
  <si>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</si>
  <si>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</si>
  <si>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</si>
  <si>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</si>
  <si>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</si>
  <si>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</si>
  <si>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</si>
  <si>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</si>
  <si>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</si>
  <si>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</si>
  <si>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</si>
  <si>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</si>
  <si>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</si>
  <si>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</si>
  <si>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</si>
  <si>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</si>
  <si>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</si>
  <si>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</si>
  <si>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</si>
  <si>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</si>
  <si>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</si>
  <si>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</si>
  <si>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</si>
  <si>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</si>
  <si>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</si>
  <si>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</si>
  <si>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</si>
  <si>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</si>
  <si>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</si>
  <si>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</si>
  <si>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</si>
  <si>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</si>
  <si>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</si>
  <si>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</si>
  <si>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</si>
  <si>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</si>
  <si>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</si>
  <si>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</si>
  <si>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</si>
  <si>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</si>
  <si>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</si>
  <si>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</si>
  <si>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</si>
  <si>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</si>
  <si>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</si>
  <si>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</si>
  <si>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</si>
  <si>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</si>
  <si>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</si>
  <si>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</si>
  <si>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</si>
  <si>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</si>
  <si>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</si>
  <si>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</si>
  <si>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</si>
  <si>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</si>
  <si>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</si>
  <si>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</si>
  <si>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</si>
  <si>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</si>
  <si>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</si>
  <si>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</si>
  <si>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</si>
  <si>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</si>
  <si>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</si>
  <si>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</si>
  <si>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</si>
  <si>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</si>
  <si>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</si>
  <si>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</si>
  <si>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</si>
  <si>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</si>
  <si>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</si>
  <si>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</si>
  <si>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</si>
  <si>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</si>
  <si>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</si>
  <si>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</si>
  <si>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</si>
  <si>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</si>
  <si>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</si>
  <si>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</si>
  <si>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</si>
  <si>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</si>
  <si>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</si>
  <si>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</si>
  <si>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</si>
  <si>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</si>
  <si>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</si>
  <si>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</si>
  <si>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</si>
  <si>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</si>
  <si>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</si>
  <si>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</si>
  <si>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</si>
  <si>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</si>
  <si>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</si>
  <si>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</si>
  <si>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</si>
  <si>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</si>
  <si>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</si>
  <si>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</si>
  <si>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</si>
  <si>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</si>
  <si>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</si>
  <si>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</si>
  <si>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</si>
  <si>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</si>
  <si>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</si>
  <si>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</si>
  <si>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</si>
  <si>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</si>
  <si>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</si>
  <si>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</si>
  <si>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</si>
  <si>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</si>
  <si>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</si>
  <si>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</si>
  <si>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</si>
  <si>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</si>
  <si>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</si>
  <si>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</si>
  <si>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</si>
  <si>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</si>
  <si>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</si>
  <si>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</si>
  <si>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</si>
  <si>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</si>
  <si>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</si>
  <si>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</si>
  <si>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</si>
  <si>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</si>
  <si>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</si>
  <si>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</si>
  <si>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</si>
  <si>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</si>
  <si>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</si>
  <si>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</si>
  <si>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</si>
  <si>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</si>
  <si>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</si>
  <si>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</si>
  <si>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</si>
  <si>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</si>
  <si>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</si>
  <si>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</si>
  <si>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</si>
  <si>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</si>
  <si>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</si>
  <si>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</si>
  <si>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</si>
  <si>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</si>
  <si>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</si>
  <si>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</si>
  <si>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</si>
  <si>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</si>
  <si>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</si>
  <si>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</si>
  <si>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</si>
  <si>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</si>
  <si>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</si>
  <si>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</si>
  <si>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</si>
  <si>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</si>
  <si>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</si>
  <si>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</si>
  <si>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</si>
  <si>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</si>
  <si>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</si>
  <si>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</si>
  <si>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</si>
  <si>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</si>
  <si>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</si>
  <si>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</si>
  <si>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</si>
  <si>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</si>
  <si>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</si>
  <si>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</si>
  <si>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</si>
  <si>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</si>
  <si>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</si>
  <si>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</si>
  <si>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</si>
  <si>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</si>
  <si>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</si>
  <si>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</si>
  <si>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</si>
  <si>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</si>
  <si>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</si>
  <si>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</si>
  <si>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</si>
  <si>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</si>
  <si>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</si>
  <si>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</si>
  <si>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</si>
  <si>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</si>
  <si>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</si>
  <si>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</si>
  <si>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</si>
  <si>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</si>
  <si>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</si>
  <si>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</si>
  <si>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</si>
  <si>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</si>
  <si>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</si>
  <si>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</si>
  <si>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</si>
  <si>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</si>
  <si>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</si>
  <si>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</si>
  <si>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</si>
  <si>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</si>
  <si>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</si>
  <si>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</si>
  <si>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</si>
  <si>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</si>
  <si>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</si>
  <si>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</si>
  <si>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</si>
  <si>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</si>
  <si>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</si>
  <si>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</si>
  <si>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</si>
  <si>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</si>
  <si>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</si>
  <si>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</si>
  <si>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</si>
  <si>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</si>
  <si>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</si>
  <si>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</si>
  <si>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</si>
  <si>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</si>
  <si>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</si>
  <si>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</si>
  <si>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</si>
  <si>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</si>
  <si>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</si>
  <si>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</si>
  <si>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</si>
  <si>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</si>
  <si>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</si>
  <si>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</si>
  <si>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</si>
  <si>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</si>
  <si>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</si>
  <si>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</si>
  <si>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</si>
  <si>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</si>
  <si>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</si>
  <si>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</si>
  <si>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</si>
  <si>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</si>
  <si>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</si>
  <si>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</si>
  <si>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</si>
  <si>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</si>
  <si>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</si>
  <si>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</si>
  <si>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</si>
  <si>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</si>
  <si>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</si>
  <si>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</si>
  <si>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</si>
  <si>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</si>
  <si>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</si>
  <si>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</si>
  <si>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</si>
  <si>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</si>
  <si>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</si>
  <si>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</si>
  <si>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</si>
  <si>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</si>
  <si>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</si>
  <si>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</si>
  <si>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</si>
  <si>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</si>
  <si>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</si>
  <si>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</si>
  <si>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</si>
  <si>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</si>
  <si>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</si>
  <si>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</si>
  <si>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</si>
  <si>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</si>
  <si>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</si>
  <si>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</si>
  <si>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</si>
  <si>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</si>
  <si>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</si>
  <si>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</si>
  <si>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</si>
  <si>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</si>
  <si>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</si>
  <si>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</si>
  <si>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</si>
  <si>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</si>
  <si>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</si>
  <si>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</si>
  <si>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</si>
  <si>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</si>
  <si>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</si>
  <si>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</si>
  <si>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</si>
  <si>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</si>
  <si>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</si>
  <si>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</si>
  <si>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</si>
  <si>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</si>
  <si>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</si>
  <si>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</si>
  <si>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</si>
  <si>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</si>
  <si>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</si>
  <si>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</si>
  <si>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</si>
  <si>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</si>
  <si>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</si>
  <si>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</si>
  <si>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</si>
  <si>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</si>
  <si>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</si>
  <si>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</si>
  <si>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</si>
  <si>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</si>
  <si>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</si>
  <si>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</si>
  <si>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</si>
  <si>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</si>
  <si>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</si>
  <si>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</si>
  <si>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</si>
  <si>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</si>
  <si>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</si>
  <si>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</si>
  <si>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</si>
  <si>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</si>
  <si>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</si>
  <si>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</si>
  <si>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</si>
  <si>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</si>
  <si>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</si>
  <si>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</si>
  <si>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</si>
  <si>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</si>
  <si>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</si>
  <si>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</si>
  <si>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</si>
  <si>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</si>
  <si>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</si>
  <si>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</si>
  <si>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</si>
  <si>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</si>
  <si>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</si>
  <si>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</si>
  <si>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</si>
  <si>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</si>
  <si>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</si>
  <si>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</si>
  <si>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</si>
  <si>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</si>
  <si>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</si>
  <si>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</si>
  <si>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</si>
  <si>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</si>
  <si>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</si>
  <si>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</si>
  <si>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</si>
  <si>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</si>
  <si>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</si>
  <si>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</si>
  <si>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</si>
  <si>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</si>
  <si>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</si>
  <si>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</si>
  <si>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</si>
  <si>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</si>
  <si>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</si>
  <si>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</si>
  <si>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</si>
  <si>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</si>
  <si>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</si>
  <si>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</si>
  <si>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</si>
  <si>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</si>
  <si>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</si>
  <si>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</si>
  <si>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</si>
  <si>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</si>
  <si>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</si>
  <si>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</si>
  <si>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</si>
  <si>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</si>
  <si>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</si>
  <si>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</si>
  <si>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</si>
  <si>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</si>
  <si>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</si>
  <si>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</si>
  <si>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</si>
  <si>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</si>
  <si>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</si>
  <si>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</si>
  <si>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</si>
  <si>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</si>
  <si>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</si>
  <si>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</si>
  <si>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</si>
  <si>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</si>
  <si>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</si>
  <si>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</si>
  <si>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</si>
  <si>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</si>
  <si>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</si>
  <si>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</si>
  <si>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</si>
  <si>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</si>
  <si>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</si>
  <si>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</si>
  <si>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</si>
  <si>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</si>
  <si>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</si>
  <si>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</si>
  <si>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</si>
  <si>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</si>
  <si>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</si>
  <si>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</si>
  <si>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</si>
  <si>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</si>
  <si>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</si>
  <si>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</si>
  <si>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</si>
  <si>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</si>
  <si>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</si>
  <si>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</si>
  <si>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</si>
  <si>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</si>
  <si>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</si>
  <si>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</si>
  <si>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</si>
  <si>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</si>
  <si>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</si>
  <si>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</si>
  <si>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</si>
  <si>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</si>
  <si>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</si>
  <si>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</si>
  <si>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</si>
  <si>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</si>
  <si>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</si>
  <si>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</si>
  <si>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</si>
  <si>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</si>
  <si>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</si>
  <si>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</si>
  <si>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</si>
  <si>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</si>
  <si>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</si>
  <si>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</si>
  <si>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</si>
  <si>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</si>
  <si>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</si>
  <si>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</si>
  <si>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</si>
  <si>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</si>
  <si>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</si>
  <si>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</si>
  <si>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</si>
  <si>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</si>
  <si>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</si>
  <si>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</si>
  <si>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</si>
  <si>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</si>
  <si>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</si>
  <si>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</si>
  <si>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</si>
  <si>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</si>
  <si>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</si>
  <si>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</si>
  <si>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</si>
  <si>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</si>
  <si>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</si>
  <si>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</si>
  <si>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</si>
  <si>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</si>
  <si>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</si>
  <si>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</si>
  <si>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</si>
  <si>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</si>
  <si>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</si>
  <si>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</si>
  <si>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</si>
  <si>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</si>
  <si>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</si>
  <si>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</si>
  <si>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</si>
  <si>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</si>
  <si>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</si>
  <si>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</si>
  <si>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</si>
  <si>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</si>
  <si>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</si>
  <si>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</si>
  <si>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</si>
  <si>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</si>
  <si>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</si>
  <si>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</si>
  <si>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</si>
  <si>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</si>
  <si>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</si>
  <si>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</si>
  <si>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</si>
  <si>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</si>
  <si>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</si>
  <si>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</si>
  <si>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</si>
  <si>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</si>
  <si>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</si>
  <si>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</si>
  <si>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</si>
  <si>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</si>
  <si>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</si>
  <si>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</si>
  <si>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</si>
  <si>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</si>
  <si>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</si>
  <si>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</si>
  <si>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</si>
  <si>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</si>
  <si>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</si>
  <si>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</si>
  <si>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</si>
  <si>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</si>
  <si>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</si>
  <si>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</si>
  <si>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</si>
  <si>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</si>
  <si>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</si>
  <si>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</si>
  <si>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</si>
  <si>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</si>
  <si>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</si>
  <si>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</si>
  <si>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</si>
  <si>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</si>
  <si>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</si>
  <si>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</si>
  <si>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</si>
  <si>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</si>
  <si>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</si>
  <si>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</si>
  <si>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</si>
  <si>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</si>
  <si>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</si>
  <si>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</si>
  <si>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</si>
  <si>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</si>
  <si>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</si>
  <si>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</si>
  <si>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</si>
  <si>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</si>
  <si>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</si>
  <si>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</si>
  <si>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</si>
  <si>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</si>
  <si>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</si>
  <si>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</si>
  <si>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</si>
  <si>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</si>
  <si>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</si>
  <si>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</si>
  <si>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</si>
  <si>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</si>
  <si>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</si>
  <si>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</si>
  <si>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</si>
  <si>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</si>
  <si>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</si>
  <si>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</si>
  <si>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</si>
  <si>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</si>
  <si>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</si>
  <si>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</si>
  <si>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</si>
  <si>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</si>
  <si>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</si>
  <si>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</si>
  <si>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</si>
  <si>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</si>
  <si>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</si>
  <si>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</si>
  <si>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</si>
  <si>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</si>
  <si>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</si>
  <si>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</si>
  <si>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</si>
  <si>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</si>
  <si>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</si>
  <si>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</si>
  <si>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</si>
  <si>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</si>
  <si>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</si>
  <si>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</si>
  <si>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</si>
  <si>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</si>
  <si>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</si>
  <si>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</si>
  <si>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</si>
  <si>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</si>
  <si>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</si>
  <si>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</si>
  <si>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</si>
  <si>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</si>
  <si>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</si>
  <si>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</si>
  <si>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</si>
  <si>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</si>
  <si>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</si>
  <si>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</si>
  <si>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</si>
  <si>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</si>
  <si>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</si>
  <si>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</si>
  <si>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</si>
  <si>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</si>
  <si>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</si>
  <si>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</si>
  <si>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</si>
  <si>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</si>
  <si>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</si>
  <si>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</si>
  <si>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</si>
  <si>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</si>
  <si>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</si>
  <si>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</si>
  <si>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</si>
  <si>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</si>
  <si>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</si>
  <si>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</si>
  <si>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</si>
  <si>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</si>
  <si>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</si>
  <si>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</si>
  <si>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</si>
  <si>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</si>
  <si>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</si>
  <si>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</si>
  <si>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</si>
  <si>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</si>
  <si>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</si>
  <si>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</si>
  <si>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</si>
  <si>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</si>
  <si>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</si>
  <si>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</si>
  <si>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</si>
  <si>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</si>
  <si>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</si>
  <si>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</si>
  <si>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</si>
  <si>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</si>
  <si>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</si>
  <si>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</si>
  <si>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</si>
  <si>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</si>
  <si>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</si>
  <si>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</si>
  <si>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</si>
  <si>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</si>
  <si>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</si>
  <si>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</si>
  <si>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</si>
  <si>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</si>
  <si>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</si>
  <si>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</si>
  <si>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</si>
  <si>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</si>
  <si>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</si>
  <si>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</si>
  <si>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</si>
  <si>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</si>
  <si>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</si>
  <si>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</si>
  <si>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</si>
  <si>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</si>
  <si>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</si>
  <si>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</si>
  <si>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</si>
  <si>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</si>
  <si>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</si>
  <si>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</si>
  <si>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</si>
  <si>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</si>
  <si>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</si>
  <si>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</si>
  <si>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</si>
  <si>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</si>
  <si>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</si>
  <si>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</si>
  <si>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</si>
  <si>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</si>
  <si>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</si>
  <si>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</si>
  <si>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</si>
  <si>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</si>
  <si>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</si>
  <si>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</si>
  <si>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</si>
  <si>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</si>
  <si>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</si>
  <si>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</si>
  <si>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</si>
  <si>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</si>
  <si>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</si>
  <si>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</si>
  <si>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</si>
  <si>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</si>
  <si>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</si>
  <si>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</si>
  <si>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</si>
  <si>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</si>
  <si>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</si>
  <si>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</si>
  <si>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</si>
  <si>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</si>
  <si>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</si>
  <si>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</si>
  <si>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</si>
  <si>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</si>
  <si>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</si>
  <si>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</si>
  <si>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</si>
  <si>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</si>
  <si>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</si>
  <si>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</si>
  <si>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</si>
  <si>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</si>
  <si>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</si>
  <si>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</si>
  <si>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</si>
  <si>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</si>
  <si>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</si>
  <si>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</si>
  <si>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</si>
  <si>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</si>
  <si>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</si>
  <si>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</si>
  <si>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</si>
  <si>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</si>
  <si>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</si>
  <si>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</si>
  <si>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</si>
  <si>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</si>
  <si>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</si>
  <si>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</si>
  <si>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</si>
  <si>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</si>
  <si>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</si>
  <si>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</si>
  <si>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</si>
  <si>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</si>
  <si>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</si>
  <si>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</si>
  <si>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</si>
  <si>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</si>
  <si>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</si>
  <si>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</si>
  <si>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</si>
  <si>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</si>
  <si>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</si>
  <si>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</si>
  <si>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</si>
  <si>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</si>
  <si>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</si>
  <si>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</si>
  <si>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</si>
  <si>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</si>
  <si>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</si>
  <si>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</si>
  <si>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</si>
  <si>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</si>
  <si>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</si>
  <si>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</si>
  <si>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</si>
  <si>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</si>
  <si>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</si>
  <si>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</si>
  <si>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</si>
  <si>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</si>
  <si>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</si>
  <si>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</si>
  <si>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</si>
  <si>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</si>
  <si>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</si>
  <si>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</si>
  <si>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</si>
  <si>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</si>
  <si>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</si>
  <si>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</si>
  <si>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</si>
  <si>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</si>
  <si>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</si>
  <si>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</si>
  <si>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</si>
  <si>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</si>
  <si>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</si>
  <si>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</si>
  <si>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</si>
  <si>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</si>
  <si>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</si>
  <si>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</si>
  <si>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</si>
  <si>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</si>
  <si>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</si>
  <si>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</si>
  <si>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</si>
  <si>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</si>
  <si>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</si>
  <si>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</si>
  <si>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</si>
  <si>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</si>
  <si>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</si>
  <si>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</si>
  <si>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</si>
  <si>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</si>
  <si>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</si>
  <si>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</si>
  <si>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</si>
  <si>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</si>
  <si>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</si>
  <si>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</si>
  <si>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</si>
  <si>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</si>
  <si>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</si>
  <si>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</si>
  <si>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</si>
  <si>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</si>
  <si>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</si>
  <si>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</si>
  <si>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</si>
  <si>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</si>
  <si>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</si>
  <si>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</si>
  <si>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</si>
  <si>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</si>
  <si>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</si>
  <si>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</si>
  <si>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</si>
  <si>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</si>
  <si>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</si>
  <si>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</si>
  <si>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</si>
  <si>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</si>
  <si>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</si>
  <si>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</si>
  <si>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</si>
  <si>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</si>
  <si>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</si>
  <si>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</si>
  <si>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</si>
  <si>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</si>
  <si>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</si>
  <si>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</si>
  <si>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</si>
  <si>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</si>
  <si>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</si>
  <si>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</si>
  <si>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</si>
  <si>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</si>
  <si>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</si>
  <si>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</si>
  <si>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</si>
  <si>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</si>
  <si>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</si>
  <si>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</si>
  <si>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</si>
  <si>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</si>
  <si>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</si>
  <si>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</si>
  <si>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</si>
  <si>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</si>
  <si>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</si>
  <si>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</si>
  <si>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</si>
  <si>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</si>
  <si>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</si>
  <si>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</si>
  <si>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</si>
  <si>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</si>
  <si>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</si>
  <si>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</si>
  <si>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</si>
  <si>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</si>
  <si>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</si>
  <si>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</si>
  <si>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</si>
  <si>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</si>
  <si>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</si>
  <si>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</si>
  <si>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</si>
  <si>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</si>
  <si>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</si>
  <si>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</si>
  <si>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</si>
  <si>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</si>
  <si>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</si>
  <si>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</si>
  <si>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</si>
  <si>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</si>
  <si>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</si>
  <si>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</si>
  <si>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</si>
  <si>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</si>
  <si>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</si>
  <si>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</si>
  <si>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</si>
  <si>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</si>
  <si>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</si>
  <si>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</si>
  <si>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</si>
  <si>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</si>
  <si>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</si>
  <si>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</si>
  <si>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</si>
  <si>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</si>
  <si>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</si>
  <si>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</si>
  <si>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</si>
  <si>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</si>
  <si>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</si>
  <si>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</si>
  <si>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</si>
  <si>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</si>
  <si>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</si>
  <si>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</si>
  <si>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</si>
  <si>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</si>
  <si>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</si>
  <si>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</si>
  <si>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</si>
  <si>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</si>
  <si>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</si>
  <si>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</si>
  <si>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</si>
  <si>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</si>
  <si>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</si>
  <si>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</si>
  <si>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</si>
  <si>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</si>
  <si>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</si>
  <si>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</si>
  <si>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</si>
  <si>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</si>
  <si>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</si>
  <si>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</si>
  <si>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</si>
  <si>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</si>
  <si>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</si>
  <si>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</si>
  <si>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</si>
  <si>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</si>
  <si>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</si>
  <si>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</si>
  <si>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</si>
  <si>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</si>
  <si>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</si>
  <si>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</si>
  <si>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</si>
  <si>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</si>
  <si>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</si>
  <si>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</si>
  <si>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</si>
  <si>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</si>
  <si>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</si>
  <si>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</si>
  <si>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</si>
  <si>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</si>
  <si>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</si>
  <si>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</si>
  <si>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</si>
  <si>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</si>
  <si>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</si>
  <si>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</si>
  <si>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</si>
  <si>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</si>
  <si>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</si>
  <si>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</si>
  <si>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</si>
  <si>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</si>
  <si>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</si>
  <si>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</si>
  <si>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</si>
  <si>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</si>
  <si>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</si>
  <si>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</si>
  <si>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</si>
  <si>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</si>
  <si>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</si>
  <si>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</si>
  <si>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</si>
  <si>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</si>
  <si>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</si>
  <si>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</si>
  <si>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</si>
  <si>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</si>
  <si>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</si>
  <si>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</si>
  <si>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</si>
  <si>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</si>
  <si>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</si>
  <si>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</si>
  <si>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</si>
  <si>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</si>
  <si>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</si>
  <si>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</si>
  <si>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</si>
  <si>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</si>
  <si>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</si>
  <si>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</si>
  <si>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</si>
  <si>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</si>
  <si>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</si>
  <si>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</si>
  <si>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</si>
  <si>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</si>
  <si>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</si>
  <si>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</si>
  <si>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</si>
  <si>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</si>
  <si>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</si>
  <si>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</si>
  <si>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</si>
  <si>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</si>
  <si>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</si>
  <si>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</si>
  <si>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</si>
  <si>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</si>
  <si>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</si>
  <si>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</si>
  <si>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</si>
  <si>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</si>
  <si>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</si>
  <si>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</si>
  <si>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</si>
  <si>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</si>
  <si>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</si>
  <si>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</si>
  <si>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</si>
  <si>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</si>
  <si>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</si>
  <si>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</si>
  <si>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</si>
  <si>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</si>
  <si>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</si>
  <si>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</si>
  <si>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</si>
  <si>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</si>
  <si>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</si>
  <si>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</si>
  <si>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</si>
  <si>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</si>
  <si>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</si>
  <si>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</si>
  <si>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</si>
  <si>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</si>
  <si>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</si>
  <si>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</si>
  <si>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</si>
  <si>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</si>
  <si>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</si>
  <si>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</si>
  <si>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</si>
  <si>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</si>
  <si>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</si>
  <si>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</si>
  <si>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</si>
  <si>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</si>
  <si>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</si>
  <si>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</si>
  <si>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</si>
  <si>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</si>
  <si>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</si>
  <si>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</si>
  <si>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</si>
  <si>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</si>
  <si>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</si>
  <si>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</si>
  <si>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</si>
  <si>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</si>
  <si>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</si>
  <si>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</si>
  <si>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</si>
  <si>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</si>
  <si>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</si>
  <si>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</si>
  <si>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</si>
  <si>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</si>
  <si>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</si>
  <si>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</si>
  <si>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</si>
  <si>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</si>
  <si>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</si>
  <si>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</si>
  <si>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</si>
  <si>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</si>
  <si>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</si>
  <si>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</si>
  <si>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</si>
  <si>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</si>
  <si>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</si>
  <si>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</si>
  <si>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</si>
  <si>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</si>
  <si>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</si>
  <si>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</si>
  <si>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</si>
  <si>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</si>
  <si>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</si>
  <si>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</si>
  <si>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</si>
  <si>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</si>
  <si>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</si>
  <si>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</si>
  <si>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</si>
  <si>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</si>
  <si>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</si>
  <si>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</si>
  <si>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</si>
  <si>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</si>
  <si>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</si>
  <si>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</si>
  <si>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</si>
  <si>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</si>
  <si>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</si>
  <si>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</si>
  <si>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</si>
  <si>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</si>
  <si>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</si>
  <si>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</si>
  <si>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</si>
  <si>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</si>
  <si>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</si>
  <si>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</si>
  <si>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</si>
  <si>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</si>
  <si>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</si>
  <si>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</si>
  <si>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</si>
  <si>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</si>
  <si>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</si>
  <si>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</si>
  <si>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</si>
  <si>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</si>
  <si>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</si>
  <si>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</si>
  <si>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</si>
  <si>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</si>
  <si>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</si>
  <si>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</si>
  <si>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</si>
  <si>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</si>
  <si>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</si>
  <si>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</si>
  <si>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</si>
  <si>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</si>
  <si>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</si>
  <si>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</si>
  <si>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</si>
  <si>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</si>
  <si>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</si>
  <si>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</si>
  <si>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</si>
  <si>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</si>
  <si>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</si>
  <si>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</si>
  <si>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</si>
  <si>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</si>
  <si>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</si>
  <si>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</si>
  <si>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</si>
  <si>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</si>
  <si>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</si>
  <si>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</si>
  <si>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</si>
  <si>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</si>
  <si>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</si>
  <si>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</si>
  <si>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</si>
  <si>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</si>
  <si>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</si>
  <si>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</si>
  <si>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</si>
  <si>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</si>
  <si>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</si>
  <si>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</si>
  <si>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</si>
  <si>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</si>
  <si>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</si>
  <si>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</si>
  <si>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</si>
  <si>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</si>
  <si>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</si>
  <si>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</si>
  <si>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</si>
  <si>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</si>
  <si>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</si>
  <si>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</si>
  <si>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</si>
  <si>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</si>
  <si>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</si>
  <si>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</si>
  <si>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</si>
  <si>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</si>
  <si>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</si>
  <si>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</si>
  <si>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</si>
  <si>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</si>
  <si>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</si>
  <si>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</si>
  <si>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</si>
  <si>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</si>
  <si>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</si>
  <si>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</si>
  <si>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</si>
  <si>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</si>
  <si>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</si>
  <si>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</si>
  <si>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</si>
  <si>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</si>
  <si>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</si>
  <si>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</si>
  <si>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</si>
  <si>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</si>
  <si>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</si>
  <si>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</si>
  <si>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</si>
  <si>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</si>
  <si>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</si>
  <si>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</si>
  <si>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</si>
  <si>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</si>
  <si>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</si>
  <si>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</si>
  <si>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</si>
  <si>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</si>
  <si>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</si>
  <si>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</si>
  <si>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</si>
  <si>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</si>
  <si>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</si>
  <si>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</si>
  <si>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</si>
  <si>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</si>
  <si>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</si>
  <si>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</si>
  <si>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</si>
  <si>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</si>
  <si>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</si>
  <si>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</si>
  <si>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</si>
  <si>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</si>
  <si>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</si>
  <si>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</si>
  <si>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</si>
  <si>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</si>
  <si>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</si>
  <si>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</si>
  <si>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</si>
  <si>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</si>
  <si>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</si>
  <si>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</si>
  <si>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</si>
  <si>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</si>
  <si>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</si>
  <si>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</si>
  <si>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</si>
  <si>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</si>
  <si>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</si>
  <si>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</si>
  <si>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</si>
  <si>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</si>
  <si>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</si>
  <si>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</si>
  <si>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</si>
  <si>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</si>
  <si>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</si>
  <si>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</si>
  <si>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</si>
  <si>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</si>
  <si>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</si>
  <si>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</si>
  <si>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</si>
  <si>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</si>
  <si>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</si>
  <si>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</si>
  <si>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</si>
  <si>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</si>
  <si>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</si>
  <si>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</si>
  <si>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</si>
  <si>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</si>
  <si>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</si>
  <si>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</si>
  <si>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</si>
  <si>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</si>
  <si>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</si>
  <si>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</si>
  <si>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</si>
  <si>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</si>
  <si>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</si>
  <si>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</si>
  <si>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</si>
  <si>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</si>
  <si>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</si>
  <si>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</si>
  <si>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</si>
  <si>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</si>
  <si>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</si>
  <si>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</si>
  <si>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</si>
  <si>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</si>
  <si>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</si>
  <si>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</si>
  <si>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</si>
  <si>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</si>
  <si>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</si>
  <si>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</si>
  <si>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</si>
  <si>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</si>
  <si>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</si>
  <si>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</si>
  <si>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</si>
  <si>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</si>
  <si>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</si>
  <si>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</si>
  <si>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</si>
  <si>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</si>
  <si>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</si>
  <si>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</si>
  <si>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</si>
  <si>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</si>
  <si>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</si>
  <si>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</si>
  <si>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</si>
  <si>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</si>
  <si>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</si>
  <si>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</si>
  <si>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</si>
  <si>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</si>
  <si>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</si>
  <si>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</si>
  <si>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</si>
  <si>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</si>
  <si>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</si>
  <si>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</si>
  <si>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</si>
  <si>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</si>
  <si>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</si>
  <si>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</si>
  <si>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</si>
  <si>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</si>
  <si>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</si>
  <si>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</si>
  <si>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</si>
  <si>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</si>
  <si>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</si>
  <si>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</si>
  <si>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</si>
  <si>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</si>
  <si>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</si>
  <si>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</si>
  <si>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</si>
  <si>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</si>
  <si>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</si>
  <si>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</si>
  <si>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</si>
  <si>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</si>
  <si>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</si>
  <si>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</si>
  <si>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</si>
  <si>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</si>
  <si>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</si>
  <si>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</si>
  <si>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</si>
  <si>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</si>
  <si>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</si>
  <si>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</si>
  <si>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</si>
  <si>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</si>
  <si>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</si>
  <si>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</si>
  <si>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</si>
  <si>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</si>
  <si>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</si>
  <si>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</si>
  <si>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</si>
  <si>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</si>
  <si>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</si>
  <si>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</si>
  <si>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</si>
  <si>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</si>
  <si>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</si>
  <si>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</si>
  <si>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</si>
  <si>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</si>
  <si>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</si>
  <si>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</si>
  <si>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</si>
  <si>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</si>
  <si>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</si>
  <si>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</si>
  <si>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</si>
  <si>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</si>
  <si>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</si>
  <si>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</si>
  <si>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</si>
  <si>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</si>
  <si>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</si>
  <si>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</si>
  <si>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</si>
  <si>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</si>
  <si>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</si>
  <si>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</si>
  <si>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</si>
  <si>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</si>
  <si>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</si>
  <si>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</si>
  <si>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</si>
  <si>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</si>
  <si>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</si>
  <si>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</si>
  <si>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</si>
  <si>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</si>
  <si>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</si>
  <si>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</si>
  <si>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</si>
  <si>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</si>
  <si>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</si>
  <si>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</si>
  <si>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</si>
  <si>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</si>
  <si>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</si>
  <si>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</si>
  <si>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</si>
  <si>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</si>
  <si>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</si>
  <si>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</si>
  <si>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</si>
  <si>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</si>
  <si>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</si>
  <si>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</si>
  <si>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</si>
  <si>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</si>
  <si>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</si>
  <si>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</si>
  <si>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</si>
  <si>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</si>
  <si>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</si>
  <si>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</si>
  <si>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</si>
  <si>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</si>
  <si>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</si>
  <si>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</si>
  <si>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</si>
  <si>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</si>
  <si>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</si>
  <si>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</si>
  <si>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</si>
  <si>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</si>
  <si>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</si>
  <si>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</si>
  <si>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</si>
  <si>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</si>
  <si>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</si>
  <si>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</si>
  <si>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</si>
  <si>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</si>
  <si>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</si>
  <si>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</si>
  <si>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</si>
  <si>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</si>
  <si>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</si>
  <si>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</si>
  <si>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</si>
  <si>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</si>
  <si>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</si>
  <si>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</si>
  <si>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</si>
  <si>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</si>
  <si>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</si>
  <si>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</si>
  <si>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</si>
  <si>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</si>
  <si>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</si>
  <si>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</si>
  <si>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</si>
  <si>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</si>
  <si>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</si>
  <si>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</si>
  <si>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</si>
  <si>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</si>
  <si>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</si>
  <si>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</si>
  <si>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</si>
  <si>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</si>
  <si>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</si>
  <si>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</si>
  <si>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</si>
  <si>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</si>
  <si>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</si>
  <si>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</si>
  <si>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</si>
  <si>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</si>
  <si>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</si>
  <si>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</si>
  <si>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</si>
  <si>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</si>
  <si>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</si>
  <si>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</si>
  <si>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</si>
  <si>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</si>
  <si>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</si>
  <si>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</si>
  <si>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</si>
  <si>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</si>
  <si>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</si>
  <si>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</si>
  <si>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</si>
  <si>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</si>
  <si>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</si>
  <si>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</si>
  <si>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</si>
  <si>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</si>
  <si>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</si>
  <si>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</si>
  <si>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</si>
  <si>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</si>
  <si>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</si>
  <si>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</si>
  <si>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</si>
  <si>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</si>
  <si>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</si>
  <si>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</si>
  <si>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</si>
  <si>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</si>
  <si>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</si>
  <si>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</si>
  <si>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</si>
  <si>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</si>
  <si>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</si>
  <si>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</si>
  <si>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</si>
  <si>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</si>
  <si>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</si>
  <si>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</si>
  <si>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</si>
  <si>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</si>
  <si>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</si>
  <si>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</si>
  <si>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</si>
  <si>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</si>
  <si>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</si>
  <si>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</si>
  <si>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</si>
  <si>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</si>
  <si>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</si>
  <si>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</si>
  <si>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</si>
  <si>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</si>
  <si>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</si>
  <si>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</si>
  <si>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</si>
  <si>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</si>
  <si>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</si>
  <si>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</si>
  <si>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</si>
  <si>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</si>
  <si>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</si>
  <si>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</si>
  <si>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</si>
  <si>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</si>
  <si>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</si>
  <si>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</si>
  <si>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</si>
  <si>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</si>
  <si>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</si>
  <si>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</si>
  <si>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</si>
  <si>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</si>
  <si>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</si>
  <si>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</si>
  <si>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</si>
  <si>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</si>
  <si>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</si>
  <si>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</si>
  <si>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</si>
  <si>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</si>
  <si>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</si>
  <si>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</si>
  <si>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</si>
  <si>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</si>
  <si>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</si>
  <si>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</si>
  <si>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</si>
  <si>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</si>
  <si>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</si>
  <si>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</si>
  <si>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</si>
  <si>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</si>
  <si>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</si>
  <si>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</si>
  <si>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</si>
  <si>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</si>
  <si>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</si>
  <si>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</si>
  <si>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</si>
  <si>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</si>
  <si>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</si>
  <si>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</si>
  <si>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</si>
  <si>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</si>
  <si>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</si>
  <si>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</si>
  <si>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</si>
  <si>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</si>
  <si>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</si>
  <si>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</si>
  <si>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</si>
  <si>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</si>
  <si>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</si>
  <si>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</si>
  <si>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</si>
  <si>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</si>
  <si>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</si>
  <si>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</si>
  <si>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</si>
  <si>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</si>
  <si>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</si>
  <si>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</si>
  <si>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</si>
  <si>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</si>
  <si>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</si>
  <si>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</si>
  <si>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</si>
  <si>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</si>
  <si>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</si>
  <si>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</si>
  <si>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</si>
  <si>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</si>
  <si>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</si>
  <si>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</si>
  <si>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</si>
  <si>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</si>
  <si>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</si>
  <si>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</si>
  <si>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</si>
  <si>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</si>
  <si>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</si>
  <si>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</si>
  <si>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</si>
  <si>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</si>
  <si>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</si>
  <si>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</si>
  <si>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</si>
  <si>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</si>
  <si>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</si>
  <si>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</si>
  <si>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</si>
  <si>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</si>
  <si>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</si>
  <si>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</si>
  <si>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</si>
  <si>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</si>
  <si>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</si>
  <si>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</si>
  <si>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</si>
  <si>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</si>
  <si>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</si>
  <si>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</si>
  <si>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</si>
  <si>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</si>
  <si>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</si>
  <si>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</si>
  <si>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</si>
  <si>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</si>
  <si>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</si>
  <si>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</si>
  <si>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</si>
  <si>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</si>
  <si>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</si>
  <si>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</si>
  <si>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</si>
  <si>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</si>
  <si>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</si>
  <si>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</si>
  <si>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</si>
  <si>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</si>
  <si>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</si>
  <si>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</si>
  <si>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</si>
  <si>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</si>
  <si>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</si>
  <si>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</si>
  <si>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</si>
  <si>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</si>
  <si>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</si>
  <si>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</si>
  <si>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</si>
  <si>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</si>
  <si>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</si>
  <si>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</si>
  <si>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</si>
  <si>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</si>
  <si>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</si>
  <si>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</si>
  <si>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</si>
  <si>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</si>
  <si>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</si>
  <si>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</si>
  <si>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</si>
  <si>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</si>
  <si>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</si>
  <si>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</si>
  <si>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</si>
  <si>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</si>
  <si>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</si>
  <si>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</si>
  <si>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</si>
  <si>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</si>
  <si>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</si>
  <si>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</si>
  <si>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</si>
  <si>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</si>
  <si>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</si>
  <si>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</si>
  <si>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</si>
  <si>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</si>
  <si>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</si>
  <si>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</si>
  <si>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</si>
  <si>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</si>
  <si>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</si>
  <si>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</si>
  <si>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</si>
  <si>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</si>
  <si>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</si>
  <si>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</si>
  <si>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</si>
  <si>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</si>
  <si>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</si>
  <si>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</si>
  <si>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</si>
  <si>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</si>
  <si>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</si>
  <si>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</si>
  <si>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</si>
  <si>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</si>
  <si>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</si>
  <si>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</si>
  <si>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</si>
  <si>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</si>
  <si>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</si>
  <si>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</si>
  <si>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</si>
  <si>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</si>
  <si>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</si>
  <si>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</si>
  <si>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</si>
  <si>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</si>
  <si>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</si>
  <si>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</si>
  <si>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</si>
  <si>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</si>
  <si>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</si>
  <si>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</si>
  <si>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</si>
  <si>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</si>
  <si>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</si>
  <si>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</si>
  <si>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</si>
  <si>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</si>
  <si>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</si>
  <si>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</si>
  <si>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</si>
  <si>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</si>
  <si>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</si>
  <si>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</si>
  <si>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</si>
  <si>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</si>
  <si>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</si>
  <si>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</si>
  <si>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</si>
  <si>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</si>
  <si>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</si>
  <si>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</si>
  <si>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</si>
  <si>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</si>
  <si>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</si>
  <si>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</si>
  <si>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</si>
  <si>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</si>
  <si>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</si>
  <si>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</si>
  <si>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</si>
  <si>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</si>
  <si>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</si>
  <si>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</si>
  <si>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</si>
  <si>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</si>
  <si>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</si>
  <si>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</si>
  <si>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</si>
  <si>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</si>
  <si>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</si>
  <si>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</si>
  <si>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</si>
  <si>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</si>
  <si>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</si>
  <si>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</si>
  <si>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</si>
  <si>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</si>
  <si>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</si>
  <si>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</si>
  <si>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</si>
  <si>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</si>
  <si>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</si>
  <si>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</si>
  <si>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</si>
  <si>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</si>
  <si>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</si>
  <si>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</si>
  <si>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</si>
  <si>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</si>
  <si>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</si>
  <si>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</si>
  <si>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</si>
  <si>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</si>
  <si>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</si>
  <si>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</si>
  <si>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</si>
  <si>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</si>
  <si>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</si>
  <si>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</si>
  <si>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</si>
  <si>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</si>
  <si>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</si>
  <si>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</si>
  <si>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</si>
  <si>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</si>
  <si>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</si>
  <si>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</si>
  <si>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</si>
  <si>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</si>
  <si>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</si>
  <si>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</si>
  <si>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</si>
  <si>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</si>
  <si>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</si>
  <si>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</si>
  <si>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</si>
  <si>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</si>
  <si>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</si>
  <si>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</si>
  <si>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</si>
  <si>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</si>
  <si>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</si>
  <si>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</si>
  <si>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</si>
  <si>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</si>
  <si>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</si>
  <si>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</si>
  <si>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</si>
  <si>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</si>
  <si>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</si>
  <si>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</si>
  <si>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</si>
  <si>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</si>
  <si>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</si>
  <si>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</si>
  <si>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</si>
  <si>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</si>
  <si>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</si>
  <si>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</si>
  <si>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</si>
  <si>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</si>
  <si>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</si>
  <si>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</si>
  <si>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</si>
  <si>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</si>
  <si>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</si>
  <si>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</si>
  <si>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</si>
  <si>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</si>
  <si>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</si>
  <si>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</si>
  <si>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</si>
  <si>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</si>
  <si>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</si>
  <si>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</si>
  <si>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</si>
  <si>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</si>
  <si>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</si>
  <si>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</si>
  <si>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</si>
  <si>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</si>
  <si>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</si>
  <si>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</si>
  <si>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</si>
  <si>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</si>
  <si>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</si>
  <si>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</si>
  <si>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</si>
  <si>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</si>
  <si>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</si>
  <si>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</si>
  <si>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</si>
  <si>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</si>
  <si>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</si>
  <si>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</si>
  <si>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</si>
  <si>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</si>
  <si>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</si>
  <si>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</si>
  <si>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</si>
  <si>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</si>
  <si>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</si>
  <si>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</si>
  <si>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</si>
  <si>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</si>
  <si>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</si>
  <si>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</si>
  <si>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</si>
  <si>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</si>
  <si>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</si>
  <si>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</si>
  <si>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</si>
  <si>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</si>
  <si>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</si>
  <si>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</si>
  <si>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</si>
  <si>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</si>
  <si>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</si>
  <si>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</si>
  <si>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</si>
  <si>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</si>
  <si>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</si>
  <si>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</si>
  <si>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</si>
  <si>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</si>
  <si>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</si>
  <si>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</si>
  <si>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</si>
  <si>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</si>
  <si>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</si>
  <si>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</si>
  <si>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</si>
  <si>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</si>
  <si>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</si>
  <si>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</si>
  <si>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</si>
  <si>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</si>
  <si>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</si>
  <si>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</si>
  <si>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</si>
  <si>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</si>
  <si>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</si>
  <si>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</si>
  <si>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</si>
  <si>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</si>
  <si>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</si>
  <si>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</si>
  <si>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</si>
  <si>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</si>
  <si>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</si>
  <si>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</si>
  <si>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</si>
  <si>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</si>
  <si>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</si>
  <si>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</si>
  <si>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</si>
  <si>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</si>
  <si>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</si>
  <si>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</si>
  <si>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</si>
  <si>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</si>
  <si>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</si>
  <si>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</si>
  <si>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</si>
  <si>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</si>
  <si>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</si>
  <si>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</si>
  <si>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</si>
  <si>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</si>
  <si>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</si>
  <si>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</si>
  <si>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</si>
  <si>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</si>
  <si>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</si>
  <si>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</si>
  <si>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</si>
  <si>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</si>
  <si>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</si>
  <si>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</si>
  <si>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</si>
  <si>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</si>
  <si>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</si>
  <si>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</si>
  <si>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</si>
  <si>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</si>
  <si>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</si>
  <si>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</si>
  <si>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</si>
  <si>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</si>
  <si>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</si>
  <si>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</si>
  <si>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</si>
  <si>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</si>
  <si>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</si>
  <si>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</si>
  <si>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</si>
  <si>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</si>
  <si>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</si>
  <si>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</si>
  <si>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</si>
  <si>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</si>
  <si>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</si>
  <si>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</si>
  <si>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</si>
  <si>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</si>
  <si>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</si>
  <si>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</si>
  <si>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</si>
  <si>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</si>
  <si>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</si>
  <si>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</si>
  <si>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</si>
  <si>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</si>
  <si>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</si>
  <si>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</si>
  <si>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</si>
  <si>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</si>
  <si>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</si>
  <si>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</si>
  <si>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</si>
  <si>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</si>
  <si>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</si>
  <si>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</si>
  <si>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</si>
  <si>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</si>
  <si>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</si>
  <si>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</si>
  <si>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</si>
  <si>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</si>
  <si>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</si>
  <si>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</si>
  <si>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</si>
  <si>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</si>
  <si>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</si>
  <si>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</si>
  <si>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</si>
  <si>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</si>
  <si>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</si>
  <si>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</si>
  <si>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</si>
  <si>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</si>
  <si>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</si>
  <si>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</si>
  <si>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</si>
  <si>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</si>
  <si>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</si>
  <si>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</si>
  <si>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</si>
  <si>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</si>
  <si>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</si>
  <si>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</si>
  <si>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</si>
  <si>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</si>
  <si>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</si>
  <si>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</si>
  <si>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</si>
  <si>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</si>
  <si>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</si>
  <si>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</si>
  <si>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</si>
  <si>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</si>
  <si>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</si>
  <si>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</si>
  <si>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</si>
  <si>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</si>
  <si>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</si>
  <si>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</si>
  <si>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</si>
  <si>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</si>
  <si>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</si>
  <si>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</si>
  <si>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</si>
  <si>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</si>
  <si>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</si>
  <si>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</si>
  <si>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</si>
  <si>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</si>
  <si>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</si>
  <si>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</si>
  <si>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</si>
  <si>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</si>
  <si>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</si>
  <si>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</si>
  <si>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</si>
  <si>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</si>
  <si>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</si>
  <si>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</si>
  <si>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</si>
  <si>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</si>
  <si>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</si>
  <si>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</si>
  <si>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</si>
  <si>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</si>
  <si>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</si>
  <si>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</si>
  <si>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</si>
  <si>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</si>
  <si>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</si>
  <si>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</si>
  <si>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</si>
  <si>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</si>
  <si>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</si>
  <si>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</si>
  <si>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</si>
  <si>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</si>
  <si>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</si>
  <si>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</si>
  <si>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</si>
  <si>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</si>
  <si>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</si>
  <si>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</si>
  <si>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</si>
  <si>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</si>
  <si>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</si>
  <si>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</si>
  <si>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</si>
  <si>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</si>
  <si>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</si>
  <si>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</si>
  <si>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</si>
  <si>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</si>
  <si>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</si>
  <si>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</si>
  <si>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</si>
  <si>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</si>
  <si>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</si>
  <si>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</si>
  <si>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</si>
  <si>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</si>
  <si>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</si>
  <si>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</si>
  <si>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</si>
  <si>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</si>
  <si>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</si>
  <si>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</si>
  <si>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</si>
  <si>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</si>
  <si>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</si>
  <si>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</si>
  <si>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</si>
  <si>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</si>
  <si>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</si>
  <si>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</si>
  <si>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</si>
  <si>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</si>
  <si>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</si>
  <si>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</si>
  <si>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</si>
  <si>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</si>
  <si>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</si>
  <si>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</si>
  <si>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</si>
  <si>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</si>
  <si>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</si>
  <si>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</si>
  <si>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</si>
  <si>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</si>
  <si>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</si>
  <si>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</si>
  <si>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</si>
  <si>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</si>
  <si>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</si>
  <si>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</si>
  <si>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</si>
  <si>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</si>
  <si>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</si>
  <si>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</si>
  <si>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</si>
  <si>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</si>
  <si>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</si>
  <si>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</si>
  <si>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</si>
  <si>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</si>
  <si>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</si>
  <si>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</si>
  <si>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</si>
  <si>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</si>
  <si>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</si>
  <si>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</si>
  <si>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</si>
  <si>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</si>
  <si>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</si>
  <si>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</si>
  <si>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</si>
  <si>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</si>
  <si>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</si>
  <si>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</si>
  <si>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</si>
  <si>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</si>
  <si>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</si>
  <si>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</si>
  <si>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</si>
  <si>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</si>
  <si>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</si>
  <si>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</si>
  <si>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</si>
  <si>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</si>
  <si>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</si>
  <si>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</si>
  <si>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</si>
  <si>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</si>
  <si>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</si>
  <si>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</si>
  <si>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</si>
  <si>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</si>
  <si>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</si>
  <si>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</si>
  <si>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</si>
  <si>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</si>
  <si>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</si>
  <si>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</si>
  <si>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</si>
  <si>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</si>
  <si>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</si>
  <si>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</si>
  <si>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</si>
  <si>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</si>
  <si>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</si>
  <si>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</si>
  <si>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</si>
  <si>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</si>
  <si>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</si>
  <si>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</si>
  <si>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</si>
  <si>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</si>
  <si>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</si>
  <si>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</si>
  <si>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</si>
  <si>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</si>
  <si>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</si>
  <si>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</si>
  <si>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</si>
  <si>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</si>
  <si>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</si>
  <si>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</si>
  <si>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</si>
  <si>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</si>
  <si>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</si>
  <si>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</si>
  <si>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</si>
  <si>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</si>
  <si>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</si>
  <si>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</si>
  <si>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</si>
  <si>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</si>
  <si>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</si>
  <si>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</si>
  <si>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</si>
  <si>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</si>
  <si>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</si>
  <si>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</si>
  <si>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</si>
  <si>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</si>
  <si>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</si>
  <si>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</si>
  <si>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</si>
  <si>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</si>
  <si>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</si>
  <si>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</si>
  <si>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</si>
  <si>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</si>
  <si>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</si>
  <si>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</si>
  <si>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</si>
  <si>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</si>
  <si>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</si>
  <si>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</si>
  <si>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</si>
  <si>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</si>
  <si>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</si>
  <si>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</si>
  <si>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</si>
  <si>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</si>
  <si>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</si>
  <si>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</si>
  <si>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</si>
  <si>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</si>
  <si>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</si>
  <si>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</si>
  <si>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</si>
  <si>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</si>
  <si>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</si>
  <si>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</si>
  <si>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</si>
  <si>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</si>
  <si>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</si>
  <si>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</si>
  <si>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</si>
  <si>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</si>
  <si>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</si>
  <si>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</si>
  <si>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</si>
  <si>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</si>
  <si>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</si>
  <si>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</si>
  <si>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</si>
  <si>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</si>
  <si>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</si>
  <si>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</si>
  <si>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</si>
  <si>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</si>
  <si>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</si>
  <si>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</si>
  <si>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</si>
  <si>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</si>
  <si>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</si>
  <si>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</si>
  <si>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</si>
  <si>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</si>
  <si>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</si>
  <si>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</si>
  <si>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</si>
  <si>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</si>
  <si>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</si>
  <si>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</si>
  <si>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</si>
  <si>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</si>
  <si>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</si>
  <si>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</si>
  <si>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</si>
  <si>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</si>
  <si>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</si>
  <si>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</si>
  <si>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</si>
  <si>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</si>
  <si>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</si>
  <si>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</si>
  <si>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</si>
  <si>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</si>
  <si>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</si>
  <si>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</si>
  <si>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</si>
  <si>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</si>
  <si>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</si>
  <si>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</si>
  <si>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</si>
  <si>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</si>
  <si>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</si>
  <si>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</si>
  <si>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</si>
  <si>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</si>
  <si>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</si>
  <si>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</si>
  <si>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</si>
  <si>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</si>
  <si>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</si>
  <si>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</si>
  <si>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</si>
  <si>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</si>
  <si>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</si>
  <si>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</si>
  <si>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</si>
  <si>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</si>
  <si>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</si>
  <si>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</si>
  <si>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</si>
  <si>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</si>
  <si>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</si>
  <si>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</si>
  <si>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</si>
  <si>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</si>
  <si>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</si>
  <si>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</si>
  <si>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</si>
  <si>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</si>
  <si>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</si>
  <si>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</si>
  <si>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</si>
  <si>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</si>
  <si>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</si>
  <si>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</si>
  <si>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</si>
  <si>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</si>
  <si>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</si>
  <si>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</si>
  <si>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</si>
  <si>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</si>
  <si>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</si>
  <si>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</si>
  <si>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</si>
  <si>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</si>
  <si>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</si>
  <si>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</si>
  <si>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</si>
  <si>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</si>
  <si>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</si>
  <si>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</si>
  <si>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</si>
  <si>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</si>
  <si>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</si>
  <si>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</si>
  <si>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</si>
  <si>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</si>
  <si>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</si>
  <si>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</si>
  <si>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</si>
  <si>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</si>
  <si>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</si>
  <si>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</si>
  <si>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</si>
  <si>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</si>
  <si>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</si>
  <si>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</si>
  <si>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</si>
  <si>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</si>
  <si>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</si>
  <si>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</si>
  <si>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</si>
  <si>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</si>
  <si>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</si>
  <si>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</si>
  <si>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</si>
  <si>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</si>
  <si>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</si>
  <si>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</si>
  <si>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</si>
  <si>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</si>
  <si>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</si>
  <si>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</si>
  <si>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</si>
  <si>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</si>
  <si>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</si>
  <si>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</si>
  <si>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</si>
  <si>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</si>
  <si>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</si>
  <si>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</si>
  <si>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</si>
  <si>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</si>
  <si>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</si>
  <si>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</si>
  <si>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</si>
  <si>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</si>
  <si>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</si>
  <si>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</si>
  <si>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</si>
  <si>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</si>
  <si>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</si>
  <si>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</si>
  <si>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</si>
  <si>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</si>
  <si>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</si>
  <si>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</si>
  <si>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</si>
  <si>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</si>
  <si>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</si>
  <si>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</si>
  <si>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</si>
  <si>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</si>
  <si>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</si>
  <si>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</si>
  <si>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</si>
  <si>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</si>
  <si>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</si>
  <si>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</si>
  <si>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</si>
  <si>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</si>
  <si>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</si>
  <si>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</si>
  <si>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</si>
  <si>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</si>
  <si>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</si>
  <si>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</si>
  <si>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</si>
  <si>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</si>
  <si>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</si>
  <si>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</si>
  <si>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</si>
  <si>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</si>
  <si>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</si>
  <si>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</si>
  <si>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</si>
  <si>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</si>
  <si>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</si>
  <si>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</si>
  <si>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</si>
  <si>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</si>
  <si>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</si>
  <si>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</si>
  <si>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</si>
  <si>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</si>
  <si>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</si>
  <si>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</si>
  <si>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</si>
  <si>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</si>
  <si>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</si>
  <si>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</si>
  <si>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</si>
  <si>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</si>
  <si>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</si>
  <si>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</si>
  <si>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</si>
  <si>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</si>
  <si>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</si>
  <si>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</si>
  <si>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</si>
  <si>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</si>
  <si>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</si>
  <si>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</si>
  <si>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</si>
  <si>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</si>
  <si>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</si>
  <si>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</si>
  <si>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</si>
  <si>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</si>
  <si>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</si>
  <si>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</si>
  <si>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</si>
  <si>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</si>
  <si>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</si>
  <si>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</si>
  <si>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</si>
  <si>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</si>
  <si>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</si>
  <si>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</si>
  <si>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</si>
  <si>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</si>
  <si>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</si>
  <si>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</si>
  <si>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</si>
  <si>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</si>
  <si>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</si>
  <si>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</si>
  <si>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</si>
  <si>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</si>
  <si>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</si>
  <si>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</si>
  <si>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</si>
  <si>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</si>
  <si>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</si>
  <si>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</si>
  <si>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</si>
  <si>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</si>
  <si>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</si>
  <si>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</si>
  <si>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</si>
  <si>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</si>
  <si>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</si>
  <si>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</si>
  <si>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</si>
  <si>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</si>
  <si>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</si>
  <si>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</si>
  <si>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</si>
  <si>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</si>
  <si>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</si>
  <si>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</si>
  <si>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</si>
  <si>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</si>
  <si>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</si>
  <si>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</si>
  <si>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</si>
  <si>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</si>
  <si>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</si>
  <si>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</si>
  <si>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</si>
  <si>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</si>
  <si>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</si>
  <si>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</si>
  <si>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</si>
  <si>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</si>
  <si>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</si>
  <si>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</si>
  <si>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</si>
  <si>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</si>
  <si>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</si>
  <si>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</si>
  <si>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</si>
  <si>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</si>
  <si>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</si>
  <si>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</si>
  <si>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</si>
  <si>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</si>
  <si>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</si>
  <si>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</si>
  <si>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</si>
  <si>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</si>
  <si>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</si>
  <si>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</si>
  <si>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</si>
  <si>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</si>
  <si>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</si>
  <si>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</si>
  <si>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</si>
  <si>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</si>
  <si>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</si>
  <si>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</si>
  <si>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</si>
  <si>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</si>
  <si>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</si>
  <si>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</si>
  <si>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</si>
  <si>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</si>
  <si>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</si>
  <si>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</si>
  <si>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</si>
  <si>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</si>
  <si>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</si>
  <si>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</si>
  <si>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</si>
  <si>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</si>
  <si>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</si>
  <si>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</si>
  <si>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</si>
  <si>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</si>
  <si>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</si>
  <si>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</si>
  <si>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</si>
  <si>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</si>
  <si>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</si>
  <si>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</si>
  <si>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</si>
  <si>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</si>
  <si>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</si>
  <si>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</si>
  <si>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</si>
  <si>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</si>
  <si>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</si>
  <si>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</si>
  <si>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</si>
  <si>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</si>
  <si>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</si>
  <si>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</si>
  <si>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</si>
  <si>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</si>
  <si>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</si>
  <si>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</si>
  <si>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</si>
  <si>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</si>
  <si>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</si>
  <si>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</si>
  <si>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</si>
  <si>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</si>
  <si>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</si>
  <si>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</si>
  <si>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</si>
  <si>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</si>
  <si>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</si>
  <si>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</si>
  <si>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</si>
  <si>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</si>
  <si>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</si>
  <si>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</si>
  <si>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</si>
  <si>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</si>
  <si>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</si>
  <si>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</si>
  <si>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</si>
  <si>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</si>
  <si>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</si>
  <si>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</si>
  <si>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</si>
  <si>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</si>
  <si>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</si>
  <si>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</si>
  <si>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</si>
  <si>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</si>
  <si>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</si>
  <si>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</si>
  <si>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</si>
  <si>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</si>
  <si>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</si>
  <si>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</si>
  <si>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</si>
  <si>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</si>
  <si>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</si>
  <si>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</si>
  <si>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</si>
  <si>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</si>
  <si>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</si>
  <si>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</si>
  <si>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</si>
  <si>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</si>
  <si>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</si>
  <si>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</si>
  <si>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</si>
  <si>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</si>
  <si>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</si>
  <si>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</si>
  <si>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</si>
  <si>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</si>
  <si>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</si>
  <si>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</si>
  <si>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</si>
  <si>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</si>
  <si>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</si>
  <si>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</si>
  <si>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</si>
  <si>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</si>
  <si>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</si>
  <si>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</si>
  <si>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</si>
  <si>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</si>
  <si>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</si>
  <si>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</si>
  <si>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</si>
  <si>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</si>
  <si>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</si>
  <si>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</si>
  <si>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</si>
  <si>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</si>
  <si>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</si>
  <si>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</si>
  <si>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</si>
  <si>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</si>
  <si>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</si>
  <si>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</si>
  <si>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</si>
  <si>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</si>
  <si>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</si>
  <si>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</si>
  <si>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</si>
  <si>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</si>
  <si>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</si>
  <si>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</si>
  <si>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</si>
  <si>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</si>
  <si>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</si>
  <si>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</si>
  <si>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</si>
  <si>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</si>
  <si>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</si>
  <si>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</si>
  <si>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</si>
  <si>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</si>
  <si>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</si>
  <si>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</si>
  <si>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</si>
  <si>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</si>
  <si>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</si>
  <si>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</si>
  <si>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</si>
  <si>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</si>
  <si>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</si>
  <si>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</si>
  <si>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</si>
  <si>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</si>
  <si>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</si>
  <si>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</si>
  <si>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</si>
  <si>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</si>
  <si>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</si>
  <si>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</si>
  <si>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</si>
  <si>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</si>
  <si>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</si>
  <si>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</si>
  <si>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</si>
  <si>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</si>
  <si>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</si>
  <si>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</si>
  <si>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</si>
  <si>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</si>
  <si>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</si>
  <si>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</si>
  <si>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</si>
  <si>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</si>
  <si>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</si>
  <si>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</si>
  <si>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</si>
  <si>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</si>
  <si>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</si>
  <si>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</si>
  <si>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</si>
  <si>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</si>
  <si>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</si>
  <si>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</si>
  <si>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</si>
  <si>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</si>
  <si>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</si>
  <si>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</si>
  <si>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</si>
  <si>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</si>
  <si>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</si>
  <si>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</si>
  <si>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</si>
  <si>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Count of id</t>
  </si>
  <si>
    <t>Status</t>
  </si>
  <si>
    <t>Percent Funded</t>
  </si>
  <si>
    <t>title</t>
  </si>
  <si>
    <t>link</t>
  </si>
  <si>
    <t>description</t>
  </si>
  <si>
    <t>baseCurrency</t>
  </si>
  <si>
    <t>pubDate</t>
  </si>
  <si>
    <t>baseName</t>
  </si>
  <si>
    <t>targetCurrency</t>
  </si>
  <si>
    <t>targetName</t>
  </si>
  <si>
    <t>exchangeRate</t>
  </si>
  <si>
    <t>inverseRate</t>
  </si>
  <si>
    <t>inverseDescription</t>
  </si>
  <si>
    <t>1 USD = 0.85712457 EUR</t>
  </si>
  <si>
    <t>http://www.floatrates.com/usd/eur/</t>
  </si>
  <si>
    <t>1 U.S. Dollar = 0.85712457 Euro</t>
  </si>
  <si>
    <t>U.S. Dollar</t>
  </si>
  <si>
    <t>Euro</t>
  </si>
  <si>
    <t>1 Euro = 1.16669156 U.S. Dollar</t>
  </si>
  <si>
    <t>1 USD = 0.77276337 GBP</t>
  </si>
  <si>
    <t>http://www.floatrates.com/usd/gbp/</t>
  </si>
  <si>
    <t>1 U.S. Dollar = 0.77276337 U.K. Pound Sterling</t>
  </si>
  <si>
    <t>U.K. Pound Sterling</t>
  </si>
  <si>
    <t>1 U.K. Pound Sterling = 1.29405719 U.S. Dollar</t>
  </si>
  <si>
    <t>1 USD = 104.63800260 JPY</t>
  </si>
  <si>
    <t>http://www.floatrates.com/usd/jpy/</t>
  </si>
  <si>
    <t>1 U.S. Dollar = 104.63800260 Japanese Yen</t>
  </si>
  <si>
    <t>JPY</t>
  </si>
  <si>
    <t>Japanese Yen</t>
  </si>
  <si>
    <t>1 Japanese Yen = 0.00955676 U.S. Dollar</t>
  </si>
  <si>
    <t>1 USD = 0.91641758 CHF</t>
  </si>
  <si>
    <t>http://www.floatrates.com/usd/chf/</t>
  </si>
  <si>
    <t>1 U.S. Dollar = 0.91641758 Swiss Franc</t>
  </si>
  <si>
    <t>Swiss Franc</t>
  </si>
  <si>
    <t>1 Swiss Franc = 1.09120561 U.S. Dollar</t>
  </si>
  <si>
    <t>1 USD = 1.42254749 AUD</t>
  </si>
  <si>
    <t>http://www.floatrates.com/usd/aud/</t>
  </si>
  <si>
    <t>1 U.S. Dollar = 1.42254749 Australian Dollar</t>
  </si>
  <si>
    <t>Australian Dollar</t>
  </si>
  <si>
    <t>1 Australian Dollar = 0.70296423 U.S. Dollar</t>
  </si>
  <si>
    <t>1 USD = 1.33222448 CAD</t>
  </si>
  <si>
    <t>http://www.floatrates.com/usd/cad/</t>
  </si>
  <si>
    <t>1 U.S. Dollar = 1.33222448 Canadian Dollar</t>
  </si>
  <si>
    <t>Canadian Dollar</t>
  </si>
  <si>
    <t>1 Canadian Dollar = 0.75062425 U.S. Dollar</t>
  </si>
  <si>
    <t>1 USD = 119.10095445 NPR</t>
  </si>
  <si>
    <t>http://www.floatrates.com/usd/npr/</t>
  </si>
  <si>
    <t>1 U.S. Dollar = 119.10095445 Nepalese Rupee</t>
  </si>
  <si>
    <t>NPR</t>
  </si>
  <si>
    <t>Nepalese Rupee</t>
  </si>
  <si>
    <t>1 Nepalese Rupee = 0.00839624 U.S. Dollar</t>
  </si>
  <si>
    <t>1 USD = 23.34075592 CZK</t>
  </si>
  <si>
    <t>http://www.floatrates.com/usd/czk/</t>
  </si>
  <si>
    <t>1 U.S. Dollar = 23.34075592 Czech Koruna</t>
  </si>
  <si>
    <t>CZK</t>
  </si>
  <si>
    <t>Czech Koruna</t>
  </si>
  <si>
    <t>1 Czech Koruna = 0.04284351 U.S. Dollar</t>
  </si>
  <si>
    <t>1 USD = 31.16649173 THB</t>
  </si>
  <si>
    <t>http://www.floatrates.com/usd/thb/</t>
  </si>
  <si>
    <t>1 U.S. Dollar = 31.16649173 Thai Baht</t>
  </si>
  <si>
    <t>THB</t>
  </si>
  <si>
    <t>Thai Baht</t>
  </si>
  <si>
    <t>1 Thai Baht = 0.03208574 U.S. Dollar</t>
  </si>
  <si>
    <t>1 USD = 561.03892350 XOF</t>
  </si>
  <si>
    <t>http://www.floatrates.com/usd/xof/</t>
  </si>
  <si>
    <t>1 U.S. Dollar = 561.03892350 West African CFA Franc</t>
  </si>
  <si>
    <t>XOF</t>
  </si>
  <si>
    <t>West African CFA Franc</t>
  </si>
  <si>
    <t>1 West African CFA Franc = 0.00178241 U.S. Dollar</t>
  </si>
  <si>
    <t>1 USD = 15.74785669 EGP</t>
  </si>
  <si>
    <t>http://www.floatrates.com/usd/egp/</t>
  </si>
  <si>
    <t>1 U.S. Dollar = 15.74785669 Egyptian Pound</t>
  </si>
  <si>
    <t>EGP</t>
  </si>
  <si>
    <t>Egyptian Pound</t>
  </si>
  <si>
    <t>1 Egyptian Pound = 0.06350070 U.S. Dollar</t>
  </si>
  <si>
    <t>1 USD = 100.72713273 RSD</t>
  </si>
  <si>
    <t>http://www.floatrates.com/usd/rsd/</t>
  </si>
  <si>
    <t>1 U.S. Dollar = 100.72713273 Serbian Dinar</t>
  </si>
  <si>
    <t>RSD</t>
  </si>
  <si>
    <t>Serbian Dinar</t>
  </si>
  <si>
    <t>1 Serbian Dinar = 0.00992781 U.S. Dollar</t>
  </si>
  <si>
    <t>1 USD = 22.07421875 STN</t>
  </si>
  <si>
    <t>http://www.floatrates.com/usd/stn/</t>
  </si>
  <si>
    <t>1 U.S. Dollar = 22.07421875 São Tomé and Príncipe Dobra</t>
  </si>
  <si>
    <t>STN</t>
  </si>
  <si>
    <t>São Tomé and Príncipe Dobra</t>
  </si>
  <si>
    <t>1 São Tomé and Príncipe Dobra = 0.04530172 U.S. Dollar</t>
  </si>
  <si>
    <t>1 USD = 179.36428766 DJF</t>
  </si>
  <si>
    <t>http://www.floatrates.com/usd/djf/</t>
  </si>
  <si>
    <t>1 U.S. Dollar = 179.36428766 Djiboutian franc</t>
  </si>
  <si>
    <t>DJF</t>
  </si>
  <si>
    <t>Djiboutian franc</t>
  </si>
  <si>
    <t>1 Djiboutian franc = 0.00557525 U.S. Dollar</t>
  </si>
  <si>
    <t>1 USD = 24.76956794 HNL</t>
  </si>
  <si>
    <t>http://www.floatrates.com/usd/hnl/</t>
  </si>
  <si>
    <t>1 U.S. Dollar = 24.76956794 Honduran Lempira</t>
  </si>
  <si>
    <t>HNL</t>
  </si>
  <si>
    <t>Honduran Lempira</t>
  </si>
  <si>
    <t>1 Honduran Lempira = 0.04037212 U.S. Dollar</t>
  </si>
  <si>
    <t>1 USD = 16.41369295 LSL</t>
  </si>
  <si>
    <t>http://www.floatrates.com/usd/lsl/</t>
  </si>
  <si>
    <t>1 U.S. Dollar = 16.41369295 Lesotho loti</t>
  </si>
  <si>
    <t>LSL</t>
  </si>
  <si>
    <t>Lesotho loti</t>
  </si>
  <si>
    <t>1 Lesotho loti = 0.06092474 U.S. Dollar</t>
  </si>
  <si>
    <t>1 USD = 582.83483130 SOS</t>
  </si>
  <si>
    <t>http://www.floatrates.com/usd/sos/</t>
  </si>
  <si>
    <t>1 U.S. Dollar = 582.83483130 Somali shilling</t>
  </si>
  <si>
    <t>SOS</t>
  </si>
  <si>
    <t>Somali shilling</t>
  </si>
  <si>
    <t>1 Somali shilling = 0.00171575 U.S. Dollar</t>
  </si>
  <si>
    <t>1 USD = 1,134.30756934 KRW</t>
  </si>
  <si>
    <t>http://www.floatrates.com/usd/krw/</t>
  </si>
  <si>
    <t>1 U.S. Dollar = 1,134.30756934 South Korean Won</t>
  </si>
  <si>
    <t>KRW</t>
  </si>
  <si>
    <t>South Korean Won</t>
  </si>
  <si>
    <t>1 South Korean Won = 0.00088160 U.S. Dollar</t>
  </si>
  <si>
    <t>1 USD = 1.67652695 BGN</t>
  </si>
  <si>
    <t>http://www.floatrates.com/usd/bgn/</t>
  </si>
  <si>
    <t>1 U.S. Dollar = 1.67652695 Bulgarian Lev</t>
  </si>
  <si>
    <t>BGN</t>
  </si>
  <si>
    <t>Bulgarian Lev</t>
  </si>
  <si>
    <t>1 Bulgarian Lev = 0.59647117 U.S. Dollar</t>
  </si>
  <si>
    <t>1 USD = 3.50325824 PGK</t>
  </si>
  <si>
    <t>http://www.floatrates.com/usd/pgk/</t>
  </si>
  <si>
    <t>1 U.S. Dollar = 3.50325824 Papua New Guinean kina</t>
  </si>
  <si>
    <t>PGK</t>
  </si>
  <si>
    <t>Papua New Guinean kina</t>
  </si>
  <si>
    <t>1 Papua New Guinean kina = 0.28544855 U.S. Dollar</t>
  </si>
  <si>
    <t>1 USD = 1.70014640 AZN</t>
  </si>
  <si>
    <t>http://www.floatrates.com/usd/azn/</t>
  </si>
  <si>
    <t>1 U.S. Dollar = 1.70014640 Azerbaijan Manat</t>
  </si>
  <si>
    <t>AZN</t>
  </si>
  <si>
    <t>Azerbaijan Manat</t>
  </si>
  <si>
    <t>1 Azerbaijan Manat = 0.58818464 U.S. Dollar</t>
  </si>
  <si>
    <t>1 USD = 7,038.19320215 PYG</t>
  </si>
  <si>
    <t>http://www.floatrates.com/usd/pyg/</t>
  </si>
  <si>
    <t>1 U.S. Dollar = 7,038.19320215 Paraguayan Guaraní</t>
  </si>
  <si>
    <t>PYG</t>
  </si>
  <si>
    <t>Paraguayan Guaraní</t>
  </si>
  <si>
    <t>1 Paraguayan Guaraní = 0.00014208 U.S. Dollar</t>
  </si>
  <si>
    <t>1 USD = 2.13176331 FJD</t>
  </si>
  <si>
    <t>http://www.floatrates.com/usd/fjd/</t>
  </si>
  <si>
    <t>1 U.S. Dollar = 2.13176331 Fiji Dollar</t>
  </si>
  <si>
    <t>FJD</t>
  </si>
  <si>
    <t>Fiji Dollar</t>
  </si>
  <si>
    <t>1 Fiji Dollar = 0.46909523 U.S. Dollar</t>
  </si>
  <si>
    <t>1 USD = 1,978.83941971 CDF</t>
  </si>
  <si>
    <t>http://www.floatrates.com/usd/cdf/</t>
  </si>
  <si>
    <t>1 U.S. Dollar = 1,978.83941971 Congolese franc</t>
  </si>
  <si>
    <t>CDF</t>
  </si>
  <si>
    <t>Congolese franc</t>
  </si>
  <si>
    <t>1 Congolese franc = 0.00050535 U.S. Dollar</t>
  </si>
  <si>
    <t>1 USD = 38.62988281 MRU</t>
  </si>
  <si>
    <t>http://www.floatrates.com/usd/mru/</t>
  </si>
  <si>
    <t>1 U.S. Dollar = 38.62988281 Mauritanian ouguiya</t>
  </si>
  <si>
    <t>MRU</t>
  </si>
  <si>
    <t>Mauritanian ouguiya</t>
  </si>
  <si>
    <t>1 Mauritanian ouguiya = 0.02588670 U.S. Dollar</t>
  </si>
  <si>
    <t>1 USD = 2.62924560 WST</t>
  </si>
  <si>
    <t>http://www.floatrates.com/usd/wst/</t>
  </si>
  <si>
    <t>1 U.S. Dollar = 2.62924560 Samoan tala</t>
  </si>
  <si>
    <t>WST</t>
  </si>
  <si>
    <t>Samoan tala</t>
  </si>
  <si>
    <t>1 Samoan tala = 0.38033723 U.S. Dollar</t>
  </si>
  <si>
    <t>1 USD = 40.13910939 MUR</t>
  </si>
  <si>
    <t>http://www.floatrates.com/usd/mur/</t>
  </si>
  <si>
    <t>1 U.S. Dollar = 40.13910939 Mauritian Rupee</t>
  </si>
  <si>
    <t>MUR</t>
  </si>
  <si>
    <t>Mauritian Rupee</t>
  </si>
  <si>
    <t>1 Mauritian Rupee = 0.02491336 U.S. Dollar</t>
  </si>
  <si>
    <t>1 USD = 140.53946067 ISK</t>
  </si>
  <si>
    <t>http://www.floatrates.com/usd/isk/</t>
  </si>
  <si>
    <t>1 U.S. Dollar = 140.53946067 Icelandic Krona</t>
  </si>
  <si>
    <t>ISK</t>
  </si>
  <si>
    <t>Icelandic Krona</t>
  </si>
  <si>
    <t>1 Icelandic Krona = 0.00711544 U.S. Dollar</t>
  </si>
  <si>
    <t>1 USD = 161.26663191 PKR</t>
  </si>
  <si>
    <t>http://www.floatrates.com/usd/pkr/</t>
  </si>
  <si>
    <t>1 U.S. Dollar = 161.26663191 Pakistani Rupee</t>
  </si>
  <si>
    <t>PKR</t>
  </si>
  <si>
    <t>Pakistani Rupee</t>
  </si>
  <si>
    <t>1 Pakistani Rupee = 0.00620091 U.S. Dollar</t>
  </si>
  <si>
    <t>1 USD = 81.76090034 KGS</t>
  </si>
  <si>
    <t>http://www.floatrates.com/usd/kgs/</t>
  </si>
  <si>
    <t>1 U.S. Dollar = 81.76090034 Kyrgyzstan Som</t>
  </si>
  <si>
    <t>KGS</t>
  </si>
  <si>
    <t>Kyrgyzstan Som</t>
  </si>
  <si>
    <t>1 Kyrgyzstan Som = 0.01223079 U.S. Dollar</t>
  </si>
  <si>
    <t>1 USD = 6.90356867 BOB</t>
  </si>
  <si>
    <t>http://www.floatrates.com/usd/bob/</t>
  </si>
  <si>
    <t>1 U.S. Dollar = 6.90356867 Bolivian Boliviano</t>
  </si>
  <si>
    <t>BOB</t>
  </si>
  <si>
    <t>Bolivian Boliviano</t>
  </si>
  <si>
    <t>1 Bolivian Boliviano = 0.14485262 U.S. Dollar</t>
  </si>
  <si>
    <t>1 USD = 186.58962264 LRD</t>
  </si>
  <si>
    <t>http://www.floatrates.com/usd/lrd/</t>
  </si>
  <si>
    <t>1 U.S. Dollar = 186.58962264 Liberian dollar</t>
  </si>
  <si>
    <t>LRD</t>
  </si>
  <si>
    <t>Liberian dollar</t>
  </si>
  <si>
    <t>1 Liberian dollar = 0.00535935 U.S. Dollar</t>
  </si>
  <si>
    <t>1 USD = 55.55758427 SDG</t>
  </si>
  <si>
    <t>http://www.floatrates.com/usd/sdg/</t>
  </si>
  <si>
    <t>1 U.S. Dollar = 55.55758427 Sudanese pound</t>
  </si>
  <si>
    <t>SDG</t>
  </si>
  <si>
    <t>Sudanese pound</t>
  </si>
  <si>
    <t>1 Sudanese pound = 0.01799934 U.S. Dollar</t>
  </si>
  <si>
    <t>1 USD = 58.77711738 DOP</t>
  </si>
  <si>
    <t>http://www.floatrates.com/usd/dop/</t>
  </si>
  <si>
    <t>1 U.S. Dollar = 58.77711738 Dominican Peso</t>
  </si>
  <si>
    <t>DOP</t>
  </si>
  <si>
    <t>Dominican Peso</t>
  </si>
  <si>
    <t>1 Dominican Peso = 0.01701342 U.S. Dollar</t>
  </si>
  <si>
    <t>1 USD = 1.69517892 BAM</t>
  </si>
  <si>
    <t>http://www.floatrates.com/usd/bam/</t>
  </si>
  <si>
    <t>1 U.S. Dollar = 1.69517892 Bosnia and Herzegovina convertible mark</t>
  </si>
  <si>
    <t>BAM</t>
  </si>
  <si>
    <t>Bosnia and Herzegovina convertible mark</t>
  </si>
  <si>
    <t>1 Bosnia and Herzegovina convertible mark = 0.58990823 U.S. Dollar</t>
  </si>
  <si>
    <t>1 USD = 129.35991460 DZD</t>
  </si>
  <si>
    <t>http://www.floatrates.com/usd/dzd/</t>
  </si>
  <si>
    <t>1 U.S. Dollar = 129.35991460 Algerian Dinar</t>
  </si>
  <si>
    <t>DZD</t>
  </si>
  <si>
    <t>Algerian Dinar</t>
  </si>
  <si>
    <t>1 Algerian Dinar = 0.00773037 U.S. Dollar</t>
  </si>
  <si>
    <t>1 USD = 3.95679667 PLN</t>
  </si>
  <si>
    <t>http://www.floatrates.com/usd/pln/</t>
  </si>
  <si>
    <t>1 U.S. Dollar = 3.95679667 Polish Zloty</t>
  </si>
  <si>
    <t>PLN</t>
  </si>
  <si>
    <t>Polish Zloty</t>
  </si>
  <si>
    <t>1 Polish Zloty = 0.25272969 U.S. Dollar</t>
  </si>
  <si>
    <t>1 USD = 5.76061224 BRL</t>
  </si>
  <si>
    <t>http://www.floatrates.com/usd/brl/</t>
  </si>
  <si>
    <t>1 U.S. Dollar = 5.76061224 Brazilian Real</t>
  </si>
  <si>
    <t>BRL</t>
  </si>
  <si>
    <t>Brazilian Real</t>
  </si>
  <si>
    <t>1 Brazilian Real = 0.17359266 U.S. Dollar</t>
  </si>
  <si>
    <t>1 USD = 0.77526077 GIP</t>
  </si>
  <si>
    <t>http://www.floatrates.com/usd/gip/</t>
  </si>
  <si>
    <t>1 U.S. Dollar = 0.77526077 Gibraltar pound</t>
  </si>
  <si>
    <t>GIP</t>
  </si>
  <si>
    <t>Gibraltar pound</t>
  </si>
  <si>
    <t>1 Gibraltar pound = 1.28988857 U.S. Dollar</t>
  </si>
  <si>
    <t>1 USD = 3.49783744 TMT</t>
  </si>
  <si>
    <t>http://www.floatrates.com/usd/tmt/</t>
  </si>
  <si>
    <t>1 U.S. Dollar = 3.49783744 New Turkmenistan Manat</t>
  </si>
  <si>
    <t>TMT</t>
  </si>
  <si>
    <t>New Turkmenistan Manat</t>
  </si>
  <si>
    <t>1 New Turkmenistan Manat = 0.28589093 U.S. Dollar</t>
  </si>
  <si>
    <t>1 USD = 77.37764563 AFN</t>
  </si>
  <si>
    <t>http://www.floatrates.com/usd/afn/</t>
  </si>
  <si>
    <t>1 U.S. Dollar = 77.37764563 Afghan afghani</t>
  </si>
  <si>
    <t>AFN</t>
  </si>
  <si>
    <t>Afghan afghani</t>
  </si>
  <si>
    <t>1 Afghan afghani = 0.01292363 U.S. Dollar</t>
  </si>
  <si>
    <t>1 USD = 6.84969697 TTD</t>
  </si>
  <si>
    <t>http://www.floatrates.com/usd/ttd/</t>
  </si>
  <si>
    <t>1 U.S. Dollar = 6.84969697 Trinidad Tobago Dollar</t>
  </si>
  <si>
    <t>TTD</t>
  </si>
  <si>
    <t>Trinidad Tobago Dollar</t>
  </si>
  <si>
    <t>1 Trinidad Tobago Dollar = 0.14599186 U.S. Dollar</t>
  </si>
  <si>
    <t>1 USD = 1.80848535 ANG</t>
  </si>
  <si>
    <t>http://www.floatrates.com/usd/ang/</t>
  </si>
  <si>
    <t>1 U.S. Dollar = 1.80848535 Neth. Antillean Guilder</t>
  </si>
  <si>
    <t>ANG</t>
  </si>
  <si>
    <t>Neth. Antillean Guilder</t>
  </si>
  <si>
    <t>1 Neth. Antillean Guilder = 0.55294891 U.S. Dollar</t>
  </si>
  <si>
    <t>1 USD = 252.18028816 YER</t>
  </si>
  <si>
    <t>http://www.floatrates.com/usd/yer/</t>
  </si>
  <si>
    <t>1 U.S. Dollar = 252.18028816 Yemeni rial</t>
  </si>
  <si>
    <t>YER</t>
  </si>
  <si>
    <t>Yemeni rial</t>
  </si>
  <si>
    <t>1 Yemeni rial = 0.00396542 U.S. Dollar</t>
  </si>
  <si>
    <t>1 USD = 1.36437514 BND</t>
  </si>
  <si>
    <t>http://www.floatrates.com/usd/bnd/</t>
  </si>
  <si>
    <t>1 U.S. Dollar = 1.36437514 Brunei Dollar</t>
  </si>
  <si>
    <t>BND</t>
  </si>
  <si>
    <t>Brunei Dollar</t>
  </si>
  <si>
    <t>1 Brunei Dollar = 0.73293625 U.S. Dollar</t>
  </si>
  <si>
    <t>1 USD = 1.36545591 SGD</t>
  </si>
  <si>
    <t>http://www.floatrates.com/usd/sgd/</t>
  </si>
  <si>
    <t>1 U.S. Dollar = 1.36545591 Singapore Dollar</t>
  </si>
  <si>
    <t>Singapore Dollar</t>
  </si>
  <si>
    <t>1 Singapore Dollar = 0.73235612 U.S. Dollar</t>
  </si>
  <si>
    <t>1 USD = 3.40909360 ILS</t>
  </si>
  <si>
    <t>http://www.floatrates.com/usd/ils/</t>
  </si>
  <si>
    <t>1 U.S. Dollar = 3.40909360 Israeli New Sheqel</t>
  </si>
  <si>
    <t>ILS</t>
  </si>
  <si>
    <t>Israeli New Sheqel</t>
  </si>
  <si>
    <t>1 Israeli New Sheqel = 0.29333310 U.S. Dollar</t>
  </si>
  <si>
    <t>1 USD = 2.77655368 TND</t>
  </si>
  <si>
    <t>http://www.floatrates.com/usd/tnd/</t>
  </si>
  <si>
    <t>1 U.S. Dollar = 2.77655368 Tunisian Dinar</t>
  </si>
  <si>
    <t>TND</t>
  </si>
  <si>
    <t>Tunisian Dinar</t>
  </si>
  <si>
    <t>1 Tunisian Dinar = 0.36015871 U.S. Dollar</t>
  </si>
  <si>
    <t>1 USD = 42,267.13048944 IRR</t>
  </si>
  <si>
    <t>http://www.floatrates.com/usd/irr/</t>
  </si>
  <si>
    <t>1 U.S. Dollar = 42,267.13048944 Iranian rial</t>
  </si>
  <si>
    <t>IRR</t>
  </si>
  <si>
    <t>Iranian rial</t>
  </si>
  <si>
    <t>1 Iranian rial = 0.00002366 U.S. Dollar</t>
  </si>
  <si>
    <t>1 USD = 38.25628627 ETB</t>
  </si>
  <si>
    <t>http://www.floatrates.com/usd/etb/</t>
  </si>
  <si>
    <t>1 U.S. Dollar = 38.25628627 Ethiopian birr</t>
  </si>
  <si>
    <t>ETB</t>
  </si>
  <si>
    <t>Ethiopian birr</t>
  </si>
  <si>
    <t>1 Ethiopian birr = 0.02613949 U.S. Dollar</t>
  </si>
  <si>
    <t>1 USD = 96.01213592 CVE</t>
  </si>
  <si>
    <t>http://www.floatrates.com/usd/cve/</t>
  </si>
  <si>
    <t>1 U.S. Dollar = 96.01213592 Cape Verde escudo</t>
  </si>
  <si>
    <t>CVE</t>
  </si>
  <si>
    <t>Cape Verde escudo</t>
  </si>
  <si>
    <t>1 Cape Verde escudo = 0.01041535 U.S. Dollar</t>
  </si>
  <si>
    <t>1 USD = 20.52776336 ZMW</t>
  </si>
  <si>
    <t>http://www.floatrates.com/usd/zmw/</t>
  </si>
  <si>
    <t>1 U.S. Dollar = 20.52776336 Zambian kwacha</t>
  </si>
  <si>
    <t>ZMW</t>
  </si>
  <si>
    <t>Zambian kwacha</t>
  </si>
  <si>
    <t>1 Zambian kwacha = 0.04871451 U.S. Dollar</t>
  </si>
  <si>
    <t>1 USD = 15.57362205 MVR</t>
  </si>
  <si>
    <t>http://www.floatrates.com/usd/mvr/</t>
  </si>
  <si>
    <t>1 U.S. Dollar = 15.57362205 Maldivian rufiyaa</t>
  </si>
  <si>
    <t>MVR</t>
  </si>
  <si>
    <t>Maldivian rufiyaa</t>
  </si>
  <si>
    <t>1 Maldivian rufiyaa = 0.06421114 U.S. Dollar</t>
  </si>
  <si>
    <t>1 USD = 3,850.64722012 COP</t>
  </si>
  <si>
    <t>http://www.floatrates.com/usd/cop/</t>
  </si>
  <si>
    <t>1 U.S. Dollar = 3,850.64722012 Colombian Peso</t>
  </si>
  <si>
    <t>COP</t>
  </si>
  <si>
    <t>Colombian Peso</t>
  </si>
  <si>
    <t>1 Colombian Peso = 0.00025970 U.S. Dollar</t>
  </si>
  <si>
    <t>1 USD = 561.88519809 XAF</t>
  </si>
  <si>
    <t>http://www.floatrates.com/usd/xaf/</t>
  </si>
  <si>
    <t>1 U.S. Dollar = 561.88519809 Central African CFA Franc</t>
  </si>
  <si>
    <t>XAF</t>
  </si>
  <si>
    <t>Central African CFA Franc</t>
  </si>
  <si>
    <t>1 Central African CFA Franc = 0.00177972 U.S. Dollar</t>
  </si>
  <si>
    <t>1 USD = 0.38594610 OMR</t>
  </si>
  <si>
    <t>http://www.floatrates.com/usd/omr/</t>
  </si>
  <si>
    <t>1 U.S. Dollar = 0.38594610 Omani Rial</t>
  </si>
  <si>
    <t>OMR</t>
  </si>
  <si>
    <t>Omani Rial</t>
  </si>
  <si>
    <t>1 Omani Rial = 2.59103538 U.S. Dollar</t>
  </si>
  <si>
    <t>1 USD = 5.84653849 GHS</t>
  </si>
  <si>
    <t>http://www.floatrates.com/usd/ghs/</t>
  </si>
  <si>
    <t>1 U.S. Dollar = 5.84653849 Ghanaian Cedi</t>
  </si>
  <si>
    <t>GHS</t>
  </si>
  <si>
    <t>Ghanaian Cedi</t>
  </si>
  <si>
    <t>1 Ghanaian Cedi = 0.17104138 U.S. Dollar</t>
  </si>
  <si>
    <t>1 USD = 52.82366295 MKD</t>
  </si>
  <si>
    <t>http://www.floatrates.com/usd/mkd/</t>
  </si>
  <si>
    <t>1 U.S. Dollar = 52.82366295 Macedonian denar</t>
  </si>
  <si>
    <t>MKD</t>
  </si>
  <si>
    <t>Macedonian denar</t>
  </si>
  <si>
    <t>1 Macedonian denar = 0.01893091 U.S. Dollar</t>
  </si>
  <si>
    <t>1 USD = 102.14848289 XPF</t>
  </si>
  <si>
    <t>http://www.floatrates.com/usd/xpf/</t>
  </si>
  <si>
    <t>1 U.S. Dollar = 102.14848289 CFP Franc</t>
  </si>
  <si>
    <t>XPF</t>
  </si>
  <si>
    <t>CFP Franc</t>
  </si>
  <si>
    <t>1 CFP Franc = 0.00978967 U.S. Dollar</t>
  </si>
  <si>
    <t>1 USD = 106.22465695 ALL</t>
  </si>
  <si>
    <t>http://www.floatrates.com/usd/all/</t>
  </si>
  <si>
    <t>1 U.S. Dollar = 106.22465695 Albanian lek</t>
  </si>
  <si>
    <t>ALL</t>
  </si>
  <si>
    <t>Albanian lek</t>
  </si>
  <si>
    <t>1 Albanian lek = 0.00941401 U.S. Dollar</t>
  </si>
  <si>
    <t>1 USD = 109.61565107 KES</t>
  </si>
  <si>
    <t>http://www.floatrates.com/usd/kes/</t>
  </si>
  <si>
    <t>1 U.S. Dollar = 109.61565107 Kenyan shilling</t>
  </si>
  <si>
    <t>KES</t>
  </si>
  <si>
    <t>Kenyan shilling</t>
  </si>
  <si>
    <t>1 Kenyan shilling = 0.00912278 U.S. Dollar</t>
  </si>
  <si>
    <t>1 USD = 74.36539112 INR</t>
  </si>
  <si>
    <t>http://www.floatrates.com/usd/inr/</t>
  </si>
  <si>
    <t>1 U.S. Dollar = 74.36539112 Indian Rupee</t>
  </si>
  <si>
    <t>INR</t>
  </si>
  <si>
    <t>Indian Rupee</t>
  </si>
  <si>
    <t>1 Indian Rupee = 0.01344712 U.S. Dollar</t>
  </si>
  <si>
    <t>1 USD = 2.00311835 BBD</t>
  </si>
  <si>
    <t>http://www.floatrates.com/usd/bbd/</t>
  </si>
  <si>
    <t>1 U.S. Dollar = 2.00311835 Barbadian Dollar</t>
  </si>
  <si>
    <t>BBD</t>
  </si>
  <si>
    <t>Barbadian Dollar</t>
  </si>
  <si>
    <t>1 Barbadian Dollar = 0.49922163 U.S. Dollar</t>
  </si>
  <si>
    <t>1 USD = 23,192.89280244 VND</t>
  </si>
  <si>
    <t>http://www.floatrates.com/usd/vnd/</t>
  </si>
  <si>
    <t>1 U.S. Dollar = 23,192.89280244 Vietnamese Dong</t>
  </si>
  <si>
    <t>VND</t>
  </si>
  <si>
    <t>Vietnamese Dong</t>
  </si>
  <si>
    <t>1 Vietnamese Dong = 0.00004312 U.S. Dollar</t>
  </si>
  <si>
    <t>1 USD = 9.22963330 MAD</t>
  </si>
  <si>
    <t>http://www.floatrates.com/usd/mad/</t>
  </si>
  <si>
    <t>1 U.S. Dollar = 9.22963330 Moroccan Dirham</t>
  </si>
  <si>
    <t>MAD</t>
  </si>
  <si>
    <t>Moroccan Dirham</t>
  </si>
  <si>
    <t>1 Moroccan Dirham = 0.10834667 U.S. Dollar</t>
  </si>
  <si>
    <t>1 USD = 78.63776534 ARS</t>
  </si>
  <si>
    <t>http://www.floatrates.com/usd/ars/</t>
  </si>
  <si>
    <t>1 U.S. Dollar = 78.63776534 Argentine Peso</t>
  </si>
  <si>
    <t>ARS</t>
  </si>
  <si>
    <t>Argentine Peso</t>
  </si>
  <si>
    <t>1 Argentine Peso = 0.01271654 U.S. Dollar</t>
  </si>
  <si>
    <t>1 USD = 2.03085532 BZD</t>
  </si>
  <si>
    <t>http://www.floatrates.com/usd/bzd/</t>
  </si>
  <si>
    <t>1 U.S. Dollar = 2.03085532 Belize dollar</t>
  </si>
  <si>
    <t>BZD</t>
  </si>
  <si>
    <t>Belize dollar</t>
  </si>
  <si>
    <t>1 Belize dollar = 0.49240337 U.S. Dollar</t>
  </si>
  <si>
    <t>1 USD = 420.05946692 KMF</t>
  </si>
  <si>
    <t>http://www.floatrates.com/usd/kmf/</t>
  </si>
  <si>
    <t>1 U.S. Dollar = 420.05946692 	Comoro franc</t>
  </si>
  <si>
    <t>KMF</t>
  </si>
  <si>
    <t xml:space="preserve">	Comoro franc</t>
  </si>
  <si>
    <t>1 	Comoro franc = 0.00238062 U.S. Dollar</t>
  </si>
  <si>
    <t>1 USD = 16.41369295 SZL</t>
  </si>
  <si>
    <t>http://www.floatrates.com/usd/szl/</t>
  </si>
  <si>
    <t>1 U.S. Dollar = 16.41369295 Swazi lilangeni</t>
  </si>
  <si>
    <t>SZL</t>
  </si>
  <si>
    <t>Swazi lilangeni</t>
  </si>
  <si>
    <t>1 Swazi lilangeni = 0.06092474 U.S. Dollar</t>
  </si>
  <si>
    <t>1 USD = 15.19086022 ERN</t>
  </si>
  <si>
    <t>http://www.floatrates.com/usd/ern/</t>
  </si>
  <si>
    <t>1 U.S. Dollar = 15.19086022 Eritrean nakfa</t>
  </si>
  <si>
    <t>ERN</t>
  </si>
  <si>
    <t>Eritrean nakfa</t>
  </si>
  <si>
    <t>1 Eritrean nakfa = 0.06582906 U.S. Dollar</t>
  </si>
  <si>
    <t>1 USD = 3,756.60018993 UGX</t>
  </si>
  <si>
    <t>http://www.floatrates.com/usd/ugx/</t>
  </si>
  <si>
    <t>1 U.S. Dollar = 3,756.60018993 Ugandan shilling</t>
  </si>
  <si>
    <t>UGX</t>
  </si>
  <si>
    <t>Ugandan shilling</t>
  </si>
  <si>
    <t>1 Ugandan shilling = 0.00026620 U.S. Dollar</t>
  </si>
  <si>
    <t>1 USD = 4.15559138 MYR</t>
  </si>
  <si>
    <t>http://www.floatrates.com/usd/myr/</t>
  </si>
  <si>
    <t>1 U.S. Dollar = 4.15559138 Malaysian Ringgit</t>
  </si>
  <si>
    <t>MYR</t>
  </si>
  <si>
    <t>Malaysian Ringgit</t>
  </si>
  <si>
    <t>1 Malaysian Ringgit = 0.24063964 U.S. Dollar</t>
  </si>
  <si>
    <t>1 USD = 4.17332423 RON</t>
  </si>
  <si>
    <t>http://www.floatrates.com/usd/ron/</t>
  </si>
  <si>
    <t>1 U.S. Dollar = 4.17332423 Romanian New Leu</t>
  </si>
  <si>
    <t>RON</t>
  </si>
  <si>
    <t>Romanian New Leu</t>
  </si>
  <si>
    <t>1 Romanian New Leu = 0.23961714 U.S. Dollar</t>
  </si>
  <si>
    <t>1 USD = 3.61512139 PEN</t>
  </si>
  <si>
    <t>http://www.floatrates.com/usd/pen/</t>
  </si>
  <si>
    <t>1 U.S. Dollar = 3.61512139 Peruvian Nuevo Sol</t>
  </si>
  <si>
    <t>PEN</t>
  </si>
  <si>
    <t>Peruvian Nuevo Sol</t>
  </si>
  <si>
    <t>1 Peruvian Nuevo Sol = 0.27661588 U.S. Dollar</t>
  </si>
  <si>
    <t>1 USD = 435.41072915 KZT</t>
  </si>
  <si>
    <t>http://www.floatrates.com/usd/kzt/</t>
  </si>
  <si>
    <t>1 U.S. Dollar = 435.41072915 Kazakhstani Tenge</t>
  </si>
  <si>
    <t>KZT</t>
  </si>
  <si>
    <t>Kazakhstani Tenge</t>
  </si>
  <si>
    <t>1 Kazakhstani Tenge = 0.00229668 U.S. Dollar</t>
  </si>
  <si>
    <t>1 USD = 590,231.24999999 VES</t>
  </si>
  <si>
    <t>http://www.floatrates.com/usd/ves/</t>
  </si>
  <si>
    <t>1 U.S. Dollar = 590,231.24999999 Venezuelan Bolivar</t>
  </si>
  <si>
    <t>VES</t>
  </si>
  <si>
    <t>Venezuelan Bolivar</t>
  </si>
  <si>
    <t>1 Venezuelan Bolivar = 0.00000169 U.S. Dollar</t>
  </si>
  <si>
    <t>1 USD = 146.50740741 JMD</t>
  </si>
  <si>
    <t>http://www.floatrates.com/usd/jmd/</t>
  </si>
  <si>
    <t>1 U.S. Dollar = 146.50740741 Jamaican Dollar</t>
  </si>
  <si>
    <t>JMD</t>
  </si>
  <si>
    <t>Jamaican Dollar</t>
  </si>
  <si>
    <t>1 Jamaican Dollar = 0.00682559 U.S. Dollar</t>
  </si>
  <si>
    <t>1 USD = 173.46518155 SSP</t>
  </si>
  <si>
    <t>http://www.floatrates.com/usd/ssp/</t>
  </si>
  <si>
    <t>1 U.S. Dollar = 173.46518155 South Sudanese pound</t>
  </si>
  <si>
    <t>SSP</t>
  </si>
  <si>
    <t>South Sudanese pound</t>
  </si>
  <si>
    <t>1 South Sudanese pound = 0.00576485 U.S. Dollar</t>
  </si>
  <si>
    <t>1 USD = 8.04821974 MOP</t>
  </si>
  <si>
    <t>http://www.floatrates.com/usd/mop/</t>
  </si>
  <si>
    <t>1 U.S. Dollar = 8.04821974 Macanese pataca</t>
  </si>
  <si>
    <t>MOP</t>
  </si>
  <si>
    <t>Macanese pataca</t>
  </si>
  <si>
    <t>1 Macanese pataca = 0.12425108 U.S. Dollar</t>
  </si>
  <si>
    <t>1 USD = 113.64015054 VUV</t>
  </si>
  <si>
    <t>http://www.floatrates.com/usd/vuv/</t>
  </si>
  <si>
    <t>1 U.S. Dollar = 113.64015054 Vanuatu vatu</t>
  </si>
  <si>
    <t>VUV</t>
  </si>
  <si>
    <t>Vanuatu vatu</t>
  </si>
  <si>
    <t>1 Vanuatu vatu = 0.00879971 U.S. Dollar</t>
  </si>
  <si>
    <t>1 USD = 9.52091179 NOK</t>
  </si>
  <si>
    <t>http://www.floatrates.com/usd/nok/</t>
  </si>
  <si>
    <t>1 U.S. Dollar = 9.52091179 Norwegian Krone</t>
  </si>
  <si>
    <t>Norwegian Krone</t>
  </si>
  <si>
    <t>1 Norwegian Krone = 0.10503196 U.S. Dollar</t>
  </si>
  <si>
    <t>1 USD = 8.38217682 TRY</t>
  </si>
  <si>
    <t>http://www.floatrates.com/usd/try/</t>
  </si>
  <si>
    <t>1 U.S. Dollar = 8.38217682 Turkish Lira</t>
  </si>
  <si>
    <t>TRY</t>
  </si>
  <si>
    <t>Turkish Lira</t>
  </si>
  <si>
    <t>1 Turkish Lira = 0.11930075 U.S. Dollar</t>
  </si>
  <si>
    <t>1 USD = 85.04621550 BDT</t>
  </si>
  <si>
    <t>http://www.floatrates.com/usd/bdt/</t>
  </si>
  <si>
    <t>1 U.S. Dollar = 85.04621550 Bangladeshi taka</t>
  </si>
  <si>
    <t>BDT</t>
  </si>
  <si>
    <t>Bangladeshi taka</t>
  </si>
  <si>
    <t>1 Bangladeshi taka = 0.01175831 U.S. Dollar</t>
  </si>
  <si>
    <t>1 USD = 10.35089081 TJS</t>
  </si>
  <si>
    <t>http://www.floatrates.com/usd/tjs/</t>
  </si>
  <si>
    <t>1 U.S. Dollar = 10.35089081 Tajikistan Ruble</t>
  </si>
  <si>
    <t>TJS</t>
  </si>
  <si>
    <t>Tajikistan Ruble</t>
  </si>
  <si>
    <t>1 Tajikistan Ruble = 0.09661004 U.S. Dollar</t>
  </si>
  <si>
    <t>1 USD = 34.89343944 NIO</t>
  </si>
  <si>
    <t>http://www.floatrates.com/usd/nio/</t>
  </si>
  <si>
    <t>1 U.S. Dollar = 34.89343944 Nicaraguan Córdoba</t>
  </si>
  <si>
    <t>NIO</t>
  </si>
  <si>
    <t>Nicaraguan Córdoba</t>
  </si>
  <si>
    <t>1 Nicaraguan Córdoba = 0.02865868 U.S. Dollar</t>
  </si>
  <si>
    <t>1 USD = 14.25991348 SRD</t>
  </si>
  <si>
    <t>http://www.floatrates.com/usd/srd/</t>
  </si>
  <si>
    <t>1 U.S. Dollar = 14.25991348 Surinamese dollar</t>
  </si>
  <si>
    <t>SRD</t>
  </si>
  <si>
    <t>Surinamese dollar</t>
  </si>
  <si>
    <t>1 Surinamese dollar = 0.07012665 U.S. Dollar</t>
  </si>
  <si>
    <t>1 USD = 63.08931419 HTG</t>
  </si>
  <si>
    <t>http://www.floatrates.com/usd/htg/</t>
  </si>
  <si>
    <t>1 U.S. Dollar = 63.08931419 Haitian gourde</t>
  </si>
  <si>
    <t>HTG</t>
  </si>
  <si>
    <t>Haitian gourde</t>
  </si>
  <si>
    <t>1 Haitian gourde = 0.01585054 U.S. Dollar</t>
  </si>
  <si>
    <t>1 USD = 7.84083251 GTQ</t>
  </si>
  <si>
    <t>http://www.floatrates.com/usd/gtq/</t>
  </si>
  <si>
    <t>1 U.S. Dollar = 7.84083251 Guatemalan Quetzal</t>
  </si>
  <si>
    <t>GTQ</t>
  </si>
  <si>
    <t>Guatemalan Quetzal</t>
  </si>
  <si>
    <t>1 Guatemalan Quetzal = 0.12753748 U.S. Dollar</t>
  </si>
  <si>
    <t>1 USD = 11.46981886 BWP</t>
  </si>
  <si>
    <t>http://www.floatrates.com/usd/bwp/</t>
  </si>
  <si>
    <t>1 U.S. Dollar = 11.46981886 Botswana Pula</t>
  </si>
  <si>
    <t>BWP</t>
  </si>
  <si>
    <t>Botswana Pula</t>
  </si>
  <si>
    <t>1 Botswana Pula = 0.08718534 U.S. Dollar</t>
  </si>
  <si>
    <t>1 USD = 79.58275603 RUB</t>
  </si>
  <si>
    <t>http://www.floatrates.com/usd/rub/</t>
  </si>
  <si>
    <t>1 U.S. Dollar = 79.58275603 Russian Rouble</t>
  </si>
  <si>
    <t>RUB</t>
  </si>
  <si>
    <t>Russian Rouble</t>
  </si>
  <si>
    <t>1 Russian Rouble = 0.01256554 U.S. Dollar</t>
  </si>
  <si>
    <t>1 USD = 14,645.11665853 IDR</t>
  </si>
  <si>
    <t>http://www.floatrates.com/usd/idr/</t>
  </si>
  <si>
    <t>1 U.S. Dollar = 14,645.11665853 Indonesian Rupiah</t>
  </si>
  <si>
    <t>IDR</t>
  </si>
  <si>
    <t>Indonesian Rupiah</t>
  </si>
  <si>
    <t>1 Indonesian Rupiah = 0.00006828 U.S. Dollar</t>
  </si>
  <si>
    <t>1 USD = 0.37842836 BHD</t>
  </si>
  <si>
    <t>http://www.floatrates.com/usd/bhd/</t>
  </si>
  <si>
    <t>1 U.S. Dollar = 0.37842836 Bahrain Dinar</t>
  </si>
  <si>
    <t>BHD</t>
  </si>
  <si>
    <t>Bahrain Dinar</t>
  </si>
  <si>
    <t>1 Bahrain Dinar = 2.64250809 U.S. Dollar</t>
  </si>
  <si>
    <t>1 USD = 28.53871571 UAH</t>
  </si>
  <si>
    <t>http://www.floatrates.com/usd/uah/</t>
  </si>
  <si>
    <t>1 U.S. Dollar = 28.53871571 Ukrainian Hryvnia</t>
  </si>
  <si>
    <t>UAH</t>
  </si>
  <si>
    <t>Ukrainian Hryvnia</t>
  </si>
  <si>
    <t>1 Ukrainian Hryvnia = 0.03504012 U.S. Dollar</t>
  </si>
  <si>
    <t>1 USD = 1.00620660 PAB</t>
  </si>
  <si>
    <t>http://www.floatrates.com/usd/pab/</t>
  </si>
  <si>
    <t>1 U.S. Dollar = 1.00620660 Panamanian Balboa</t>
  </si>
  <si>
    <t>PAB</t>
  </si>
  <si>
    <t>Panamanian Balboa</t>
  </si>
  <si>
    <t>1 Panamanian Balboa = 0.99383169 U.S. Dollar</t>
  </si>
  <si>
    <t>1 USD = 8.13595228 SBD</t>
  </si>
  <si>
    <t>http://www.floatrates.com/usd/sbd/</t>
  </si>
  <si>
    <t>1 U.S. Dollar = 8.13595228 Solomon Islands dollar</t>
  </si>
  <si>
    <t>SBD</t>
  </si>
  <si>
    <t>Solomon Islands dollar</t>
  </si>
  <si>
    <t>1 Solomon Islands dollar = 0.12291124 U.S. Dollar</t>
  </si>
  <si>
    <t>1 USD = 761.00423240 MWK</t>
  </si>
  <si>
    <t>http://www.floatrates.com/usd/mwk/</t>
  </si>
  <si>
    <t>1 U.S. Dollar = 761.00423240 Malawian kwacha</t>
  </si>
  <si>
    <t>MWK</t>
  </si>
  <si>
    <t>Malawian kwacha</t>
  </si>
  <si>
    <t>1 Malawian kwacha = 0.00131405 U.S. Dollar</t>
  </si>
  <si>
    <t>1 USD = 185.68746186 LKR</t>
  </si>
  <si>
    <t>http://www.floatrates.com/usd/lkr/</t>
  </si>
  <si>
    <t>1 U.S. Dollar = 185.68746186 Sri Lanka Rupee</t>
  </si>
  <si>
    <t>LKR</t>
  </si>
  <si>
    <t>Sri Lanka Rupee</t>
  </si>
  <si>
    <t>1 Sri Lanka Rupee = 0.00538539 U.S. Dollar</t>
  </si>
  <si>
    <t>1 USD = 771.00993745 CLP</t>
  </si>
  <si>
    <t>http://www.floatrates.com/usd/clp/</t>
  </si>
  <si>
    <t>1 U.S. Dollar = 771.00993745 Chilean Peso</t>
  </si>
  <si>
    <t>CLP</t>
  </si>
  <si>
    <t>Chilean Peso</t>
  </si>
  <si>
    <t>1 Chilean Peso = 0.00129700 U.S. Dollar</t>
  </si>
  <si>
    <t>1 USD = 8.89586773 SEK</t>
  </si>
  <si>
    <t>http://www.floatrates.com/usd/sek/</t>
  </si>
  <si>
    <t>1 U.S. Dollar = 8.89586773 Swedish Krona</t>
  </si>
  <si>
    <t>Swedish Krona</t>
  </si>
  <si>
    <t>1 Swedish Krona = 0.11241174 U.S. Dollar</t>
  </si>
  <si>
    <t>1 USD = 48.41397919 PHP</t>
  </si>
  <si>
    <t>http://www.floatrates.com/usd/php/</t>
  </si>
  <si>
    <t>1 U.S. Dollar = 48.41397919 Philippine Peso</t>
  </si>
  <si>
    <t>PHP</t>
  </si>
  <si>
    <t>Philippine Peso</t>
  </si>
  <si>
    <t>1 Philippine Peso = 0.02065519 U.S. Dollar</t>
  </si>
  <si>
    <t>1 USD = 37.03573004 MRO</t>
  </si>
  <si>
    <t>http://www.floatrates.com/usd/mro/</t>
  </si>
  <si>
    <t>1 U.S. Dollar = 37.03573004 Mauritanian Ouguiya</t>
  </si>
  <si>
    <t>MRO</t>
  </si>
  <si>
    <t>Mauritanian Ouguiya</t>
  </si>
  <si>
    <t>1 Mauritanian Ouguiya = 0.02700095 U.S. Dollar</t>
  </si>
  <si>
    <t>1 USD = 1,514.94049083 LBP</t>
  </si>
  <si>
    <t>http://www.floatrates.com/usd/lbp/</t>
  </si>
  <si>
    <t>1 U.S. Dollar = 1,514.94049083 Lebanese Pound</t>
  </si>
  <si>
    <t>LBP</t>
  </si>
  <si>
    <t>Lebanese Pound</t>
  </si>
  <si>
    <t>1 Lebanese Pound = 0.00066009 U.S. Dollar</t>
  </si>
  <si>
    <t>1 USD = 52.81308411 GMD</t>
  </si>
  <si>
    <t>http://www.floatrates.com/usd/gmd/</t>
  </si>
  <si>
    <t>1 U.S. Dollar = 52.81308411 Gambian dalasi</t>
  </si>
  <si>
    <t>GMD</t>
  </si>
  <si>
    <t>Gambian dalasi</t>
  </si>
  <si>
    <t>1 Gambian dalasi = 0.01893470 U.S. Dollar</t>
  </si>
  <si>
    <t>1 USD = 1,949.58107442 BIF</t>
  </si>
  <si>
    <t>http://www.floatrates.com/usd/bif/</t>
  </si>
  <si>
    <t>1 U.S. Dollar = 1,949.58107442 Burundian franc</t>
  </si>
  <si>
    <t>BIF</t>
  </si>
  <si>
    <t>Burundian franc</t>
  </si>
  <si>
    <t>1 Burundian franc = 0.00051293 U.S. Dollar</t>
  </si>
  <si>
    <t>1 USD = 1,294.82815057 MMK</t>
  </si>
  <si>
    <t>http://www.floatrates.com/usd/mmk/</t>
  </si>
  <si>
    <t>1 U.S. Dollar = 1,294.82815057 Myanma Kyat</t>
  </si>
  <si>
    <t>MMK</t>
  </si>
  <si>
    <t>Myanma Kyat</t>
  </si>
  <si>
    <t>1 Myanma Kyat = 0.00077230 U.S. Dollar</t>
  </si>
  <si>
    <t>1 USD = 19.05443160 SCR</t>
  </si>
  <si>
    <t>http://www.floatrates.com/usd/scr/</t>
  </si>
  <si>
    <t>1 U.S. Dollar = 19.05443160 Seychelles rupee</t>
  </si>
  <si>
    <t>SCR</t>
  </si>
  <si>
    <t>Seychelles rupee</t>
  </si>
  <si>
    <t>1 Seychelles rupee = 0.05248123 U.S. Dollar</t>
  </si>
  <si>
    <t>1 USD = 6.37892487 DKK</t>
  </si>
  <si>
    <t>http://www.floatrates.com/usd/dkk/</t>
  </si>
  <si>
    <t>1 U.S. Dollar = 6.37892487 Danish Krone</t>
  </si>
  <si>
    <t>Danish Krone</t>
  </si>
  <si>
    <t>1 Danish Krone = 0.15676623 U.S. Dollar</t>
  </si>
  <si>
    <t>1 USD = 3.67374511 AED</t>
  </si>
  <si>
    <t>http://www.floatrates.com/usd/aed/</t>
  </si>
  <si>
    <t>1 U.S. Dollar = 3.67374511 U.A.E Dirham</t>
  </si>
  <si>
    <t>AED</t>
  </si>
  <si>
    <t>U.A.E Dirham</t>
  </si>
  <si>
    <t>1 U.A.E Dirham = 0.27220179 U.S. Dollar</t>
  </si>
  <si>
    <t>1 USD = 28.60135616 TWD</t>
  </si>
  <si>
    <t>http://www.floatrates.com/usd/twd/</t>
  </si>
  <si>
    <t xml:space="preserve">1 U.S. Dollar = 28.60135616 New Taiwan Dollar </t>
  </si>
  <si>
    <t>TWD</t>
  </si>
  <si>
    <t xml:space="preserve">New Taiwan Dollar </t>
  </si>
  <si>
    <t>1 New Taiwan Dollar  = 0.03496338 U.S. Dollar</t>
  </si>
  <si>
    <t>1 USD = 0.71080287 JOD</t>
  </si>
  <si>
    <t>http://www.floatrates.com/usd/jod/</t>
  </si>
  <si>
    <t>1 U.S. Dollar = 0.71080287 Jordanian Dinar</t>
  </si>
  <si>
    <t>JOD</t>
  </si>
  <si>
    <t>Jordanian Dinar</t>
  </si>
  <si>
    <t>1 Jordanian Dinar = 1.40685982 U.S. Dollar</t>
  </si>
  <si>
    <t>1 USD = 3.24278955 GEL</t>
  </si>
  <si>
    <t>http://www.floatrates.com/usd/gel/</t>
  </si>
  <si>
    <t>1 U.S. Dollar = 3.24278955 Georgian lari</t>
  </si>
  <si>
    <t>GEL</t>
  </si>
  <si>
    <t>Georgian lari</t>
  </si>
  <si>
    <t>1 Georgian lari = 0.30837647 U.S. Dollar</t>
  </si>
  <si>
    <t>1 USD = 1.00620660 BSD</t>
  </si>
  <si>
    <t>http://www.floatrates.com/usd/bsd/</t>
  </si>
  <si>
    <t>1 U.S. Dollar = 1.00620660 Bahamian Dollar</t>
  </si>
  <si>
    <t>BSD</t>
  </si>
  <si>
    <t>Bahamian Dollar</t>
  </si>
  <si>
    <t>1 Bahamian Dollar = 0.99383169 U.S. Dollar</t>
  </si>
  <si>
    <t>1 USD = 9,864.58852868 GNF</t>
  </si>
  <si>
    <t>http://www.floatrates.com/usd/gnf/</t>
  </si>
  <si>
    <t>1 U.S. Dollar = 9,864.58852868 Guinean franc</t>
  </si>
  <si>
    <t>GNF</t>
  </si>
  <si>
    <t>Guinean franc</t>
  </si>
  <si>
    <t>1 Guinean franc = 0.00010137 U.S. Dollar</t>
  </si>
  <si>
    <t>1 USD = 9,963.97984887 SLL</t>
  </si>
  <si>
    <t>http://www.floatrates.com/usd/sll/</t>
  </si>
  <si>
    <t>1 U.S. Dollar = 9,963.97984887 Sierra Leonean leone</t>
  </si>
  <si>
    <t>SLL</t>
  </si>
  <si>
    <t>Sierra Leonean leone</t>
  </si>
  <si>
    <t>1 Sierra Leonean leone = 0.00010036 U.S. Dollar</t>
  </si>
  <si>
    <t>1 USD = 72.98339483 MZN</t>
  </si>
  <si>
    <t>http://www.floatrates.com/usd/mzn/</t>
  </si>
  <si>
    <t>1 U.S. Dollar = 72.98339483 Mozambican metical</t>
  </si>
  <si>
    <t>MZN</t>
  </si>
  <si>
    <t>Mozambican metical</t>
  </si>
  <si>
    <t>1 Mozambican metical = 0.01370175 U.S. Dollar</t>
  </si>
  <si>
    <t>1 USD = 2,336.50324867 TZS</t>
  </si>
  <si>
    <t>http://www.floatrates.com/usd/tzs/</t>
  </si>
  <si>
    <t>1 U.S. Dollar = 2,336.50324867 Tanzanian shilling</t>
  </si>
  <si>
    <t>TZS</t>
  </si>
  <si>
    <t>Tanzanian shilling</t>
  </si>
  <si>
    <t>1 Tanzanian shilling = 0.00042799 U.S. Dollar</t>
  </si>
  <si>
    <t>1 USD = 6.69091477 CNY</t>
  </si>
  <si>
    <t>http://www.floatrates.com/usd/cny/</t>
  </si>
  <si>
    <t>1 U.S. Dollar = 6.69091477 Chinese Yuan</t>
  </si>
  <si>
    <t>CNY</t>
  </si>
  <si>
    <t>Chinese Yuan</t>
  </si>
  <si>
    <t>1 Chinese Yuan = 0.14945639 U.S. Dollar</t>
  </si>
  <si>
    <t>1 USD = 0.30588819 KWD</t>
  </si>
  <si>
    <t>http://www.floatrates.com/usd/kwd/</t>
  </si>
  <si>
    <t>1 U.S. Dollar = 0.30588819 Kuwaiti Dinar</t>
  </si>
  <si>
    <t>KWD</t>
  </si>
  <si>
    <t>Kuwaiti Dinar</t>
  </si>
  <si>
    <t>1 Kuwaiti Dinar = 3.26916840 U.S. Dollar</t>
  </si>
  <si>
    <t>1 USD = 314.59361647 HUF</t>
  </si>
  <si>
    <t>http://www.floatrates.com/usd/huf/</t>
  </si>
  <si>
    <t>1 U.S. Dollar = 314.59361647 Hungarian Forint</t>
  </si>
  <si>
    <t>HUF</t>
  </si>
  <si>
    <t>Hungarian Forint</t>
  </si>
  <si>
    <t>1 Hungarian Forint = 0.00317870 U.S. Dollar</t>
  </si>
  <si>
    <t>1 USD = 381.79291679 NGN</t>
  </si>
  <si>
    <t>http://www.floatrates.com/usd/ngn/</t>
  </si>
  <si>
    <t>1 U.S. Dollar = 381.79291679 Nigerian Naira</t>
  </si>
  <si>
    <t>NGN</t>
  </si>
  <si>
    <t>Nigerian Naira</t>
  </si>
  <si>
    <t>1 Nigerian Naira = 0.00261922 U.S. Dollar</t>
  </si>
  <si>
    <t>1 USD = 493.07710833 AMD</t>
  </si>
  <si>
    <t>http://www.floatrates.com/usd/amd/</t>
  </si>
  <si>
    <t>1 U.S. Dollar = 493.07710833 Armenia Dram</t>
  </si>
  <si>
    <t>AMD</t>
  </si>
  <si>
    <t>Armenia Dram</t>
  </si>
  <si>
    <t>1 Armenia Dram = 0.00202808 U.S. Dollar</t>
  </si>
  <si>
    <t>1 USD = 42.98017579 UYU</t>
  </si>
  <si>
    <t>http://www.floatrates.com/usd/uyu/</t>
  </si>
  <si>
    <t>1 U.S. Dollar = 42.98017579 Uruguayan Peso</t>
  </si>
  <si>
    <t>UYU</t>
  </si>
  <si>
    <t>Uruguayan Peso</t>
  </si>
  <si>
    <t>1 Uruguayan Peso = 0.02326654 U.S. Dollar</t>
  </si>
  <si>
    <t>1 USD = 210.79079186 GYD</t>
  </si>
  <si>
    <t>http://www.floatrates.com/usd/gyd/</t>
  </si>
  <si>
    <t>1 U.S. Dollar = 210.79079186 Guyanese dollar</t>
  </si>
  <si>
    <t>GYD</t>
  </si>
  <si>
    <t>Guyanese dollar</t>
  </si>
  <si>
    <t>1 Guyanese dollar = 0.00474404 U.S. Dollar</t>
  </si>
  <si>
    <t>1 USD = 985.96709870 RWF</t>
  </si>
  <si>
    <t>http://www.floatrates.com/usd/rwf/</t>
  </si>
  <si>
    <t>1 U.S. Dollar = 985.96709870 Rwandan franc</t>
  </si>
  <si>
    <t>RWF</t>
  </si>
  <si>
    <t>Rwandan franc</t>
  </si>
  <si>
    <t>1 Rwandan franc = 0.00101423 U.S. Dollar</t>
  </si>
  <si>
    <t>1 USD = 2.32510433 TOP</t>
  </si>
  <si>
    <t>http://www.floatrates.com/usd/top/</t>
  </si>
  <si>
    <t>1 U.S. Dollar = 2.32510433 Tongan paʻanga</t>
  </si>
  <si>
    <t>TOP</t>
  </si>
  <si>
    <t>Tongan paʻanga</t>
  </si>
  <si>
    <t>1 Tongan paʻanga = 0.43008823 U.S. Dollar</t>
  </si>
  <si>
    <t>1 USD = 2,874.78197674 MNT</t>
  </si>
  <si>
    <t>http://www.floatrates.com/usd/mnt/</t>
  </si>
  <si>
    <t>1 U.S. Dollar = 2,874.78197674 Mongolian togrog</t>
  </si>
  <si>
    <t>MNT</t>
  </si>
  <si>
    <t>Mongolian togrog</t>
  </si>
  <si>
    <t>1 Mongolian togrog = 0.00034785 U.S. Dollar</t>
  </si>
  <si>
    <t>1 USD = 1.50853795 NZD</t>
  </si>
  <si>
    <t>http://www.floatrates.com/usd/nzd/</t>
  </si>
  <si>
    <t>1 U.S. Dollar = 1.50853795 New Zealand Dollar</t>
  </si>
  <si>
    <t>New Zealand Dollar</t>
  </si>
  <si>
    <t>1 New Zealand Dollar = 0.66289350 U.S. Dollar</t>
  </si>
  <si>
    <t>1 USD = 6.47979719 HRK</t>
  </si>
  <si>
    <t>http://www.floatrates.com/usd/hrk/</t>
  </si>
  <si>
    <t>1 U.S. Dollar = 6.47979719 Croatian Kuna</t>
  </si>
  <si>
    <t>HRK</t>
  </si>
  <si>
    <t>Croatian Kuna</t>
  </si>
  <si>
    <t>1 Croatian Kuna = 0.15432582 U.S. Dollar</t>
  </si>
  <si>
    <t>1 USD = 2.64993514 BYN</t>
  </si>
  <si>
    <t>http://www.floatrates.com/usd/byn/</t>
  </si>
  <si>
    <t>1 U.S. Dollar = 2.64993514 Belarussian Ruble</t>
  </si>
  <si>
    <t>BYN</t>
  </si>
  <si>
    <t>Belarussian Ruble</t>
  </si>
  <si>
    <t>1 Belarussian Ruble = 0.37736773 U.S. Dollar</t>
  </si>
  <si>
    <t>1 USD = 17.09353681 MDL</t>
  </si>
  <si>
    <t>http://www.floatrates.com/usd/mdl/</t>
  </si>
  <si>
    <t>1 U.S. Dollar = 17.09353681 Moldova Lei</t>
  </si>
  <si>
    <t>MDL</t>
  </si>
  <si>
    <t>Moldova Lei</t>
  </si>
  <si>
    <t>1 Moldova Lei = 0.05850164 U.S. Dollar</t>
  </si>
  <si>
    <t>1 USD = 608.98075300 CRC</t>
  </si>
  <si>
    <t>http://www.floatrates.com/usd/crc/</t>
  </si>
  <si>
    <t>1 U.S. Dollar = 608.98075300 Costa Rican Colón</t>
  </si>
  <si>
    <t>CRC</t>
  </si>
  <si>
    <t>Costa Rican Colón</t>
  </si>
  <si>
    <t>1 Costa Rican Colón = 0.00164209 U.S. Dollar</t>
  </si>
  <si>
    <t>1 USD = 16.41369295 NAD</t>
  </si>
  <si>
    <t>http://www.floatrates.com/usd/nad/</t>
  </si>
  <si>
    <t>1 U.S. Dollar = 16.41369295 Namibian dollar</t>
  </si>
  <si>
    <t>NAD</t>
  </si>
  <si>
    <t>Namibian dollar</t>
  </si>
  <si>
    <t>1 Namibian dollar = 0.06092474 U.S. Dollar</t>
  </si>
  <si>
    <t>1 USD = 1,276.03225806 SYP</t>
  </si>
  <si>
    <t>http://www.floatrates.com/usd/syp/</t>
  </si>
  <si>
    <t>1 U.S. Dollar = 1,276.03225806 Syrian pound</t>
  </si>
  <si>
    <t>SYP</t>
  </si>
  <si>
    <t>Syrian pound</t>
  </si>
  <si>
    <t>1 Syrian pound = 0.00078368 U.S. Dollar</t>
  </si>
  <si>
    <t>1 USD = 1.00620660 CUP</t>
  </si>
  <si>
    <t>http://www.floatrates.com/usd/cup/</t>
  </si>
  <si>
    <t>1 U.S. Dollar = 1.00620660 Cuban peso</t>
  </si>
  <si>
    <t>CUP</t>
  </si>
  <si>
    <t>Cuban peso</t>
  </si>
  <si>
    <t>1 Cuban peso = 0.99383169 U.S. Dollar</t>
  </si>
  <si>
    <t>1 USD = 3.75143689 SAR</t>
  </si>
  <si>
    <t>http://www.floatrates.com/usd/sar/</t>
  </si>
  <si>
    <t>1 U.S. Dollar = 3.75143689 Saudi Riyal</t>
  </si>
  <si>
    <t>SAR</t>
  </si>
  <si>
    <t>Saudi Riyal</t>
  </si>
  <si>
    <t>1 Saudi Riyal = 0.26656453 U.S. Dollar</t>
  </si>
  <si>
    <t>1 USD = 7.75354245 HKD</t>
  </si>
  <si>
    <t>http://www.floatrates.com/usd/hkd/</t>
  </si>
  <si>
    <t>1 U.S. Dollar = 7.75354245 Hong Kong Dollar</t>
  </si>
  <si>
    <t>Hong Kong Dollar</t>
  </si>
  <si>
    <t>1 Hong Kong Dollar = 0.12897331 U.S. Dollar</t>
  </si>
  <si>
    <t>1 USD = 3.65542393 QAR</t>
  </si>
  <si>
    <t>http://www.floatrates.com/usd/qar/</t>
  </si>
  <si>
    <t>1 U.S. Dollar = 3.65542393 Qatari Rial</t>
  </si>
  <si>
    <t>QAR</t>
  </si>
  <si>
    <t>Qatari Rial</t>
  </si>
  <si>
    <t>1 Qatari Rial = 0.27356608 U.S. Dollar</t>
  </si>
  <si>
    <t>1 USD = 10,367.26827067 UZS</t>
  </si>
  <si>
    <t>http://www.floatrates.com/usd/uzs/</t>
  </si>
  <si>
    <t>1 U.S. Dollar = 10,367.26827067 Uzbekistan Sum</t>
  </si>
  <si>
    <t>UZS</t>
  </si>
  <si>
    <t>Uzbekistan Sum</t>
  </si>
  <si>
    <t>1 Uzbekistan Sum = 0.00009646 U.S. Dollar</t>
  </si>
  <si>
    <t>1 USD = 4,003.74493927 MGA</t>
  </si>
  <si>
    <t>http://www.floatrates.com/usd/mga/</t>
  </si>
  <si>
    <t>1 U.S. Dollar = 4,003.74493927 Malagasy ariary</t>
  </si>
  <si>
    <t>MGA</t>
  </si>
  <si>
    <t>Malagasy ariary</t>
  </si>
  <si>
    <t>1 Malagasy ariary = 0.00024977 U.S. Dollar</t>
  </si>
  <si>
    <t>1 USD = 2.73202569 XCD</t>
  </si>
  <si>
    <t>http://www.floatrates.com/usd/xcd/</t>
  </si>
  <si>
    <t>1 U.S. Dollar = 2.73202569 East Caribbean Dollar</t>
  </si>
  <si>
    <t>XCD</t>
  </si>
  <si>
    <t>East Caribbean Dollar</t>
  </si>
  <si>
    <t>1 East Caribbean Dollar = 0.36602877 U.S. Dollar</t>
  </si>
  <si>
    <t>1 USD = 9,329.48113208 LAK</t>
  </si>
  <si>
    <t>http://www.floatrates.com/usd/lak/</t>
  </si>
  <si>
    <t>1 U.S. Dollar = 9,329.48113208 Lao kip</t>
  </si>
  <si>
    <t>LAK</t>
  </si>
  <si>
    <t>Lao kip</t>
  </si>
  <si>
    <t>1 Lao kip = 0.00010719 U.S. Dollar</t>
  </si>
  <si>
    <t>1 USD = 4,107.68431983 KHR</t>
  </si>
  <si>
    <t>http://www.floatrates.com/usd/khr/</t>
  </si>
  <si>
    <t>1 U.S. Dollar = 4,107.68431983 Cambodian riel</t>
  </si>
  <si>
    <t>KHR</t>
  </si>
  <si>
    <t>Cambodian riel</t>
  </si>
  <si>
    <t>1 Cambodian riel = 0.00024345 U.S. Dollar</t>
  </si>
  <si>
    <t>1 USD = 16.27573334 ZAR</t>
  </si>
  <si>
    <t>http://www.floatrates.com/usd/zar/</t>
  </si>
  <si>
    <t>1 U.S. Dollar = 16.27573334 South African Rand</t>
  </si>
  <si>
    <t>ZAR</t>
  </si>
  <si>
    <t>South African Rand</t>
  </si>
  <si>
    <t>1 South African Rand = 0.06144116 U.S. Dollar</t>
  </si>
  <si>
    <t>1 USD = 21.24223498 MXN</t>
  </si>
  <si>
    <t>http://www.floatrates.com/usd/mxn/</t>
  </si>
  <si>
    <t>1 U.S. Dollar = 21.24223498 Mexican Peso</t>
  </si>
  <si>
    <t>Mexican Peso</t>
  </si>
  <si>
    <t>1 Mexican Peso = 0.04707603 U.S. Dollar</t>
  </si>
  <si>
    <t>1 USD = 1.33155576 LYD</t>
  </si>
  <si>
    <t>http://www.floatrates.com/usd/lyd/</t>
  </si>
  <si>
    <t>1 U.S. Dollar = 1.33155576 Libyan Dinar</t>
  </si>
  <si>
    <t>LYD</t>
  </si>
  <si>
    <t>Libyan Dinar</t>
  </si>
  <si>
    <t>1 Libyan Dinar = 0.75100122 U.S. Dollar</t>
  </si>
  <si>
    <t>1 USD = 1,196.35675926 IQD</t>
  </si>
  <si>
    <t>http://www.floatrates.com/usd/iqd/</t>
  </si>
  <si>
    <t>1 U.S. Dollar = 1,196.35675926 Iraqi dinar</t>
  </si>
  <si>
    <t>IQD</t>
  </si>
  <si>
    <t>Iraqi dinar</t>
  </si>
  <si>
    <t>1 Iraqi dinar = 0.00083587 U.S. Dollar</t>
  </si>
  <si>
    <t>1 USD = 8.81984392 SVC</t>
  </si>
  <si>
    <t>http://www.floatrates.com/usd/svc/</t>
  </si>
  <si>
    <t>1 U.S. Dollar = 8.81984392 Salvadoran colon</t>
  </si>
  <si>
    <t>SVC</t>
  </si>
  <si>
    <t>Salvadoran colon</t>
  </si>
  <si>
    <t>1 Salvadoran colon = 0.11338069 U.S. Dollar</t>
  </si>
  <si>
    <t>1 USD = 1.82374366 AWG</t>
  </si>
  <si>
    <t>http://www.floatrates.com/usd/awg/</t>
  </si>
  <si>
    <t>1 U.S. Dollar = 1.82374366 Aruban florin</t>
  </si>
  <si>
    <t>AWG</t>
  </si>
  <si>
    <t>Aruban florin</t>
  </si>
  <si>
    <t>1 Aruban florin = 0.54832267 U.S. Dollar</t>
  </si>
  <si>
    <t>1 USD = 670.45762712 AOA</t>
  </si>
  <si>
    <t>http://www.floatrates.com/usd/aoa/</t>
  </si>
  <si>
    <t>1 U.S. Dollar = 670.45762712 Angolan kwanza</t>
  </si>
  <si>
    <t>AOA</t>
  </si>
  <si>
    <t>Angolan kwanza</t>
  </si>
  <si>
    <t>1 Angolan kwanza = 0.00149152 U.S. Dollar</t>
  </si>
  <si>
    <t>goal USD</t>
  </si>
  <si>
    <t>pledged USD</t>
  </si>
  <si>
    <t>Currency Exchange</t>
  </si>
  <si>
    <t>Average Donation USD</t>
  </si>
  <si>
    <t>Category</t>
  </si>
  <si>
    <t>Sub-Category</t>
  </si>
  <si>
    <t>fiction</t>
  </si>
  <si>
    <t>rock</t>
  </si>
  <si>
    <t>music</t>
  </si>
  <si>
    <t>games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</si>
  <si>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</si>
  <si>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</si>
  <si>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</si>
  <si>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</si>
  <si>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</si>
  <si>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</si>
  <si>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</si>
  <si>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</si>
  <si>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</si>
  <si>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</si>
  <si>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</si>
  <si>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</si>
  <si>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</si>
  <si>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</si>
  <si>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</si>
  <si>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</si>
  <si>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</si>
  <si>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</si>
  <si>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</si>
  <si>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</si>
  <si>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</si>
  <si>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</si>
  <si>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</si>
  <si>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</si>
  <si>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</si>
  <si>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</si>
  <si>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</si>
  <si>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</si>
  <si>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</si>
  <si>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</si>
  <si>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</si>
  <si>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</si>
  <si>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</si>
  <si>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</si>
  <si>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</si>
  <si>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</si>
  <si>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</si>
  <si>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</si>
  <si>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</si>
  <si>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</si>
  <si>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</si>
  <si>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</si>
  <si>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</si>
  <si>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</si>
  <si>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</si>
  <si>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</si>
  <si>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</si>
  <si>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</si>
  <si>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 Created Conversion</t>
  </si>
  <si>
    <t>Date Ended 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</si>
  <si>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</si>
  <si>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</si>
  <si>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</si>
  <si>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</si>
  <si>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</si>
  <si>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</si>
  <si>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</si>
  <si>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</si>
  <si>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</si>
  <si>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</si>
  <si>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</si>
  <si>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</si>
  <si>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</si>
  <si>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</si>
  <si>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</si>
  <si>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</si>
  <si>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</si>
  <si>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</si>
  <si>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</si>
  <si>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</si>
  <si>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</si>
  <si>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</si>
  <si>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</si>
  <si>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</si>
  <si>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</si>
  <si>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</si>
  <si>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</si>
  <si>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</si>
  <si>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</si>
  <si>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</si>
  <si>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</si>
  <si>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</si>
  <si>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</si>
  <si>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</si>
  <si>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</si>
  <si>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</si>
  <si>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</si>
  <si>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</si>
  <si>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45000 to 49999</t>
  </si>
  <si>
    <t>Greater than or equal to 50000</t>
  </si>
  <si>
    <t>40000 to 44999</t>
  </si>
  <si>
    <t>Average of backers_count</t>
  </si>
  <si>
    <t>Min of backers_count</t>
  </si>
  <si>
    <t>Max of backers_count</t>
  </si>
  <si>
    <t>Varp of backers_count</t>
  </si>
  <si>
    <t>StdDevp of backers_count</t>
  </si>
  <si>
    <t>Median</t>
  </si>
  <si>
    <t>Sum of backers_count</t>
  </si>
  <si>
    <t/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</si>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</sst>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9" fontId="0" fillId="0" borderId="0" xfId="3" applyFont="1"/>
    <xf numFmtId="22" fontId="0" fillId="0" borderId="0" xfId="0" applyNumberFormat="1"/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164" fontId="1" fillId="0" borderId="0" xfId="2" applyNumberFormat="1" applyFont="1" applyAlignment="1">
      <alignment horizontal="center" wrapText="1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5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409]d\-mmm\-yy;@"/>
    </dxf>
    <dxf>
      <numFmt numFmtId="165" formatCode="[$-409]d\-mmm\-yy;@"/>
    </dxf>
    <dxf>
      <numFmt numFmtId="165" formatCode="[$-409]d\-mmm\-yy;@"/>
    </dxf>
    <dxf>
      <numFmt numFmtId="165" formatCode="[$-409]d\-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alignment horizontal="center" vertical="bottom" textRotation="0" wrapText="1" indent="0" justifyLastLine="0" shrinkToFit="0" readingOrder="0"/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79998168889431442"/>
        </patternFill>
      </fill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microsoft.com/office/2017/10/relationships/person" Target="persons/person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theme" Target="theme/theme1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[Crowdfunding_Analysis.xlsx]Category Stats Pivot!PivotTable1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7-4510-8A70-2639C11E5D2B}"/>
            </c:ext>
          </c:extLst>
        </c:ser>
        <c:ser>
          <c:idx val="1"/>
          <c:order val="1"/>
          <c:tx>
            <c:strRef>
              <c:f>'Category Stats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Pivot'!$C$6:$C$15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510-8A70-2639C11E5D2B}"/>
            </c:ext>
          </c:extLst>
        </c:ser>
        <c:ser>
          <c:idx val="2"/>
          <c:order val="2"/>
          <c:tx>
            <c:strRef>
              <c:f>'Category Stats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Pivot'!$D$6:$D$15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510-8A70-2639C11E5D2B}"/>
            </c:ext>
          </c:extLst>
        </c:ser>
        <c:ser>
          <c:idx val="3"/>
          <c:order val="3"/>
          <c:tx>
            <c:strRef>
              <c:f>'Category Stats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 Pivot'!$A$6:$A$15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 Pivot'!$E$6:$E$15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510-8A70-2639C11E5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199359"/>
        <c:axId val="893379919"/>
      </c:barChart>
      <c:catAx>
        <c:axId val="19291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79919"/>
        <c:crosses val="autoZero"/>
        <c:auto val="1"/>
        <c:lblAlgn val="ctr"/>
        <c:lblOffset val="100"/>
        <c:noMultiLvlLbl val="0"/>
      </c:catAx>
      <c:valAx>
        <c:axId val="89337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[Crowdfunding_Analysis.xlsx]SubCategory Stats Pivot!PivotTable1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140</c:v>
                </c:pt>
                <c:pt idx="7">
                  <c:v>103</c:v>
                </c:pt>
                <c:pt idx="9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4">
                  <c:v>40</c:v>
                </c:pt>
                <c:pt idx="27">
                  <c:v>34</c:v>
                </c:pt>
                <c:pt idx="28">
                  <c:v>40</c:v>
                </c:pt>
                <c:pt idx="29">
                  <c:v>40</c:v>
                </c:pt>
                <c:pt idx="35">
                  <c:v>9</c:v>
                </c:pt>
                <c:pt idx="36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6-4156-9678-3C1AF8CCB4C9}"/>
            </c:ext>
          </c:extLst>
        </c:ser>
        <c:ser>
          <c:idx val="1"/>
          <c:order val="1"/>
          <c:tx>
            <c:strRef>
              <c:f>'SubCategory Stats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6">
                  <c:v>20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6-4156-9678-3C1AF8CCB4C9}"/>
            </c:ext>
          </c:extLst>
        </c:ser>
        <c:ser>
          <c:idx val="2"/>
          <c:order val="2"/>
          <c:tx>
            <c:strRef>
              <c:f>'SubCategory Stats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20</c:v>
                </c:pt>
                <c:pt idx="6">
                  <c:v>60</c:v>
                </c:pt>
                <c:pt idx="7">
                  <c:v>57</c:v>
                </c:pt>
                <c:pt idx="8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60</c:v>
                </c:pt>
                <c:pt idx="16">
                  <c:v>40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6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5">
                  <c:v>11</c:v>
                </c:pt>
                <c:pt idx="38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6-4156-9678-3C1AF8CCB4C9}"/>
            </c:ext>
          </c:extLst>
        </c:ser>
        <c:ser>
          <c:idx val="3"/>
          <c:order val="3"/>
          <c:tx>
            <c:strRef>
              <c:f>'SubCategory Stats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'SubCategory Stats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indie rock</c:v>
                </c:pt>
                <c:pt idx="6">
                  <c:v>web</c:v>
                </c:pt>
                <c:pt idx="7">
                  <c:v>photobooks</c:v>
                </c:pt>
                <c:pt idx="8">
                  <c:v>food trucks</c:v>
                </c:pt>
                <c:pt idx="9">
                  <c:v>hardware</c:v>
                </c:pt>
                <c:pt idx="10">
                  <c:v>musical</c:v>
                </c:pt>
                <c:pt idx="11">
                  <c:v>animation</c:v>
                </c:pt>
                <c:pt idx="12">
                  <c:v>video games</c:v>
                </c:pt>
                <c:pt idx="13">
                  <c:v>drama</c:v>
                </c:pt>
                <c:pt idx="14">
                  <c:v>tabletop games</c:v>
                </c:pt>
                <c:pt idx="15">
                  <c:v>jazz</c:v>
                </c:pt>
                <c:pt idx="16">
                  <c:v>faith</c:v>
                </c:pt>
                <c:pt idx="17">
                  <c:v>space exploration</c:v>
                </c:pt>
                <c:pt idx="18">
                  <c:v>nonfiction</c:v>
                </c:pt>
                <c:pt idx="19">
                  <c:v>television</c:v>
                </c:pt>
                <c:pt idx="20">
                  <c:v>shorts</c:v>
                </c:pt>
                <c:pt idx="21">
                  <c:v>translations</c:v>
                </c:pt>
                <c:pt idx="22">
                  <c:v>science fiction</c:v>
                </c:pt>
                <c:pt idx="23">
                  <c:v>mobile games</c:v>
                </c:pt>
                <c:pt idx="24">
                  <c:v>electronic music</c:v>
                </c:pt>
                <c:pt idx="25">
                  <c:v>fiction</c:v>
                </c:pt>
                <c:pt idx="26">
                  <c:v>children's books</c:v>
                </c:pt>
                <c:pt idx="27">
                  <c:v>small batch</c:v>
                </c:pt>
                <c:pt idx="28">
                  <c:v>classical music</c:v>
                </c:pt>
                <c:pt idx="29">
                  <c:v>pop</c:v>
                </c:pt>
                <c:pt idx="30">
                  <c:v>audio</c:v>
                </c:pt>
                <c:pt idx="31">
                  <c:v>places</c:v>
                </c:pt>
                <c:pt idx="32">
                  <c:v>restaurants</c:v>
                </c:pt>
                <c:pt idx="33">
                  <c:v>people</c:v>
                </c:pt>
                <c:pt idx="34">
                  <c:v>art books</c:v>
                </c:pt>
                <c:pt idx="35">
                  <c:v>makerspaces</c:v>
                </c:pt>
                <c:pt idx="36">
                  <c:v>metal</c:v>
                </c:pt>
                <c:pt idx="37">
                  <c:v>world music</c:v>
                </c:pt>
                <c:pt idx="38">
                  <c:v>gadgets</c:v>
                </c:pt>
                <c:pt idx="39">
                  <c:v>radio &amp; podcasts</c:v>
                </c:pt>
                <c:pt idx="40">
                  <c:v>nature</c:v>
                </c:pt>
              </c:strCache>
            </c:strRef>
          </c:cat>
          <c:val>
            <c:numRef>
              <c:f>'SubCategory Stats Pivot'!$E$6:$E$47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8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2">
                  <c:v>40</c:v>
                </c:pt>
                <c:pt idx="30">
                  <c:v>24</c:v>
                </c:pt>
                <c:pt idx="34">
                  <c:v>20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6-4156-9678-3C1AF8CCB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199359"/>
        <c:axId val="893379919"/>
      </c:barChart>
      <c:catAx>
        <c:axId val="192919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79919"/>
        <c:crosses val="autoZero"/>
        <c:auto val="1"/>
        <c:lblAlgn val="ctr"/>
        <c:lblOffset val="100"/>
        <c:noMultiLvlLbl val="0"/>
      </c:catAx>
      <c:valAx>
        <c:axId val="893379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[Crowdfunding_Analysis.xlsx]Outcomes Based on Launch Date 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'!$B$6:$B$108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6-4AC7-A221-3B5B7FB3ADCA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6-4AC7-A221-3B5B7FB3ADCA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'!$D$6:$D$108</c:f>
              <c:numCache>
                <c:formatCode>General</c:formatCode>
                <c:ptCount val="93"/>
                <c:pt idx="90">
                  <c:v>2</c:v>
                </c:pt>
                <c:pt idx="91">
                  <c:v>18</c:v>
                </c:pt>
                <c:pt idx="9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6-4AC7-A221-3B5B7FB3ADCA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 '!$A$6:$A$108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'Outcomes Based on Launch Date '!$E$6:$E$108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6-4AC7-A221-3B5B7FB3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199759"/>
        <c:axId val="893381167"/>
      </c:lineChart>
      <c:catAx>
        <c:axId val="192919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81167"/>
        <c:crosses val="autoZero"/>
        <c:auto val="1"/>
        <c:lblAlgn val="ctr"/>
        <c:lblOffset val="100"/>
        <c:noMultiLvlLbl val="0"/>
      </c:catAx>
      <c:valAx>
        <c:axId val="89338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19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Vs Outcome</a:t>
            </a:r>
            <a:r>
              <a:rPr lang="en-US" baseline="0"/>
              <a:t> %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9-473E-9BB5-02914DD3C182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9-473E-9BB5-02914DD3C182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9-473E-9BB5-02914DD3C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490191"/>
        <c:axId val="2014101519"/>
      </c:lineChart>
      <c:catAx>
        <c:axId val="7404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101519"/>
        <c:crosses val="autoZero"/>
        <c:auto val="1"/>
        <c:lblAlgn val="ctr"/>
        <c:lblOffset val="100"/>
        <c:noMultiLvlLbl val="0"/>
      </c:catAx>
      <c:valAx>
        <c:axId val="20141015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2D29A14C-1464-4211-992E-A1FFC101273A}">
          <cx:tx>
            <cx:txData>
              <cx:f>_xlchart.v1.2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E2E5A8F5-E17B-415B-8DA3-BBC0D408BC10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</xdr:rowOff>
    </xdr:from>
    <xdr:to>
      <xdr:col>29</xdr:col>
      <xdr:colOff>38100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F1A7A-A7C5-4317-A6CD-725C78EE0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</xdr:rowOff>
    </xdr:from>
    <xdr:to>
      <xdr:col>29</xdr:col>
      <xdr:colOff>38100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FAC21-A615-4F8A-A670-77AE663C6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9525</xdr:rowOff>
    </xdr:from>
    <xdr:to>
      <xdr:col>31</xdr:col>
      <xdr:colOff>66674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1AA21-D4F5-446D-A3BF-0E36FD931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609599</xdr:colOff>
      <xdr:row>0</xdr:row>
      <xdr:rowOff>9525</xdr:rowOff>
    </xdr:from>
    <xdr:to>
      <xdr:col>25</xdr:col>
      <xdr:colOff>123824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DEE84-7FBE-430A-819A-7E458A5C5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</xdr:colOff>
      <xdr:row>3</xdr:row>
      <xdr:rowOff>47625</xdr:rowOff>
    </xdr:from>
    <xdr:to>
      <xdr:col>15</xdr:col>
      <xdr:colOff>128587</xdr:colOff>
      <xdr:row>87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143A08-713C-4AC3-99E9-0FA1EA6131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1887" y="619125"/>
              <a:ext cx="4572000" cy="160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633412</xdr:colOff>
      <xdr:row>1</xdr:row>
      <xdr:rowOff>142875</xdr:rowOff>
    </xdr:from>
    <xdr:to>
      <xdr:col>18</xdr:col>
      <xdr:colOff>1528762</xdr:colOff>
      <xdr:row>60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F4E23A-9FC3-44B7-8BA3-5ACE88CCEA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72962" y="333375"/>
              <a:ext cx="4572000" cy="11182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Yakov Krasnikov" id="{AE1BAED9-2EB5-46C2-BF5B-A824BB886E20}" userId="2c55c9fa239014eb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37.62374988426" createdVersion="6" refreshedVersion="6" minRefreshableVersion="3" recordCount="4114" xr:uid="{9349505C-9BD2-4234-B3C0-591633CC73D8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video/shorts" u="1"/>
        <s v="video/documentary" u="1"/>
        <s v="podcasts" u="1"/>
        <s v="video/television" u="1"/>
        <s v="video/animation" u="1"/>
        <s v="video/science" u="1"/>
        <s v="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37.642579513886" createdVersion="6" refreshedVersion="6" minRefreshableVersion="3" recordCount="4114" xr:uid="{E5DDC326-6CD9-4C84-8523-4BB6E32EDE26}">
  <cacheSource type="worksheet">
    <worksheetSource ref="A1:W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kov Krasnikov" refreshedDate="44140.439478703702" backgroundQuery="1" createdVersion="6" refreshedVersion="6" minRefreshableVersion="3" recordCount="0" supportSubquery="1" supportAdvancedDrill="1" xr:uid="{68BCA365-6027-4F7D-BA90-E098BC3A74F0}">
  <cacheSource type="external" connectionId="2"/>
  <cacheFields count="2">
    <cacheField name="[Measures].[Median]" caption="Median" numFmtId="0" hierarchy="24" level="32767"/>
    <cacheField name="[Table2].[state].[state]" caption="state" numFmtId="0" hierarchy="5" level="1">
      <sharedItems count="4">
        <s v="canceled"/>
        <s v="failed"/>
        <s v="live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Table2].[state].&amp;[canceled]"/>
            <x15:cachedUniqueName index="1" name="[Table2].[state].&amp;[failed]"/>
            <x15:cachedUniqueName index="2" name="[Table2].[state].&amp;[live]"/>
            <x15:cachedUniqueName index="3" name="[Table2].[state].&amp;[successful]"/>
          </x15:cachedUniqueNames>
        </ext>
      </extLst>
    </cacheField>
  </cacheFields>
  <cacheHierarchies count="28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Currency Exchange]" caption="Currency Exchange" attribute="1" defaultMemberUniqueName="[Table2].[Currency Exchange].[All]" allUniqueName="[Table2].[Currency Exchange].[All]" dimensionUniqueName="[Table2]" displayFolder="" count="0" memberValueDatatype="5" unbalanced="0"/>
    <cacheHierarchy uniqueName="[Table2].[goal USD]" caption="goal USD" attribute="1" defaultMemberUniqueName="[Table2].[goal USD].[All]" allUniqueName="[Table2].[goal USD].[All]" dimensionUniqueName="[Table2]" displayFolder="" count="0" memberValueDatatype="5" unbalanced="0"/>
    <cacheHierarchy uniqueName="[Table2].[pledged USD]" caption="pledged USD" attribute="1" defaultMemberUniqueName="[Table2].[pledged USD].[All]" allUniqueName="[Table2].[pledged USD].[All]" dimensionUniqueName="[Table2]" displayFolder="" count="0" memberValueDatatype="5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 Donation USD]" caption="Average Donation USD" attribute="1" defaultMemberUniqueName="[Table2].[Average Donation USD].[All]" allUniqueName="[Table2].[Average Donation USD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0" memberValueDatatype="130" unbalanced="0"/>
    <cacheHierarchy uniqueName="[Table2].[Sub-Category]" caption="Sub-Category" attribute="1" defaultMemberUniqueName="[Table2].[Sub-Category].[All]" allUniqueName="[Table2].[Sub-Category].[All]" dimensionUniqueName="[Table2]" displayFolder="" count="0" memberValueDatatype="130" unbalanced="0"/>
    <cacheHierarchy uniqueName="[Table2].[Date Created Conversion]" caption="Date Created Conversion" attribute="1" time="1" defaultMemberUniqueName="[Table2].[Date Created Conversion].[All]" allUniqueName="[Table2].[Date Created Conversion].[All]" dimensionUniqueName="[Table2]" displayFolder="" count="0" memberValueDatatype="7" unbalanced="0"/>
    <cacheHierarchy uniqueName="[Table2].[Date Ended Conversion]" caption="Date Ended Conversion" attribute="1" time="1" defaultMemberUniqueName="[Table2].[Date Ended Conversion].[All]" allUniqueName="[Table2].[Date Ended Conversion].[All]" dimensionUniqueName="[Table2]" displayFolder="" count="0" memberValueDatatype="7" unbalanced="0"/>
    <cacheHierarchy uniqueName="[Measures].[measure 1]" caption="measure 1" measure="1" displayFolder="" measureGroup="Table2" count="0"/>
    <cacheHierarchy uniqueName="[Measures].[Median]" caption="Median" measure="1" displayFolder="" measureGroup="Table2" count="0" oneField="1">
      <fieldsUsage count="1">
        <fieldUsage x="0"/>
      </fieldsUsage>
    </cacheHierarchy>
    <cacheHierarchy uniqueName="[Measures].[Mode]" caption="Mode" measure="1" displayFolder="" measureGroup="Table2" count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40.439576273151" createdVersion="6" refreshedVersion="6" minRefreshableVersion="3" recordCount="4114" xr:uid="{3F5089B0-96EF-4CB4-8458-D0C188163935}">
  <cacheSource type="worksheet">
    <worksheetSource name="Table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Currency Exchange" numFmtId="43">
      <sharedItems containsSemiMixedTypes="0" containsString="0" containsNumber="1" minValue="4.7076029999999998E-2" maxValue="1.29405719"/>
    </cacheField>
    <cacheField name="goal USD" numFmtId="164">
      <sharedItems containsSemiMixedTypes="0" containsString="0" containsNumber="1" minValue="1" maxValue="100000000"/>
    </cacheField>
    <cacheField name="pledged USD" numFmtId="164">
      <sharedItems containsSemiMixedTypes="0" containsString="0" containsNumber="1" minValue="0" maxValue="2344134.6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 Donation USD" numFmtId="164">
      <sharedItems containsMixedTypes="1" containsNumber="1" minValue="0.70296422999999997" maxValue="3304"/>
    </cacheField>
    <cacheField name="Category" numFmtId="0">
      <sharedItems/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/>
    </cacheField>
    <cacheField name="Date Ended 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kov Krasnikov" refreshedDate="44140.439981481482" createdVersion="6" refreshedVersion="6" minRefreshableVersion="3" recordCount="4116" xr:uid="{E4669374-2C4D-412E-A05C-8605697CF25F}">
  <cacheSource type="worksheet">
    <worksheetSource ref="A1:W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Currency Exchange" numFmtId="43">
      <sharedItems containsString="0" containsBlank="1" containsNumber="1" minValue="4.7076029999999998E-2" maxValue="1.29405719"/>
    </cacheField>
    <cacheField name="goal USD" numFmtId="164">
      <sharedItems containsString="0" containsBlank="1" containsNumber="1" minValue="1" maxValue="100000000"/>
    </cacheField>
    <cacheField name="pledged USD" numFmtId="164">
      <sharedItems containsString="0" containsBlank="1" containsNumber="1" minValue="0" maxValue="2344134.67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 Donation USD" numFmtId="164">
      <sharedItems containsBlank="1" containsMixedTypes="1" containsNumber="1" minValue="0.70296422999999997" maxValue="3304"/>
    </cacheField>
    <cacheField name="Category" numFmtId="0">
      <sharedItems containsBlank="1"/>
    </cacheField>
    <cacheField name="Sub-Category" numFmtId="0">
      <sharedItems containsBlank="1"/>
    </cacheField>
    <cacheField name="Date Created Conversion" numFmtId="0">
      <sharedItems containsNonDate="0" containsDate="1" containsString="0" containsBlank="1" minDate="2009-05-17T03:55:13" maxDate="2017-03-15T15:30:07"/>
    </cacheField>
    <cacheField name="Date Ended 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kov Krasnikov" refreshedDate="44140.441442013886" backgroundQuery="1" createdVersion="6" refreshedVersion="6" minRefreshableVersion="3" recordCount="0" supportSubquery="1" supportAdvancedDrill="1" xr:uid="{52A7C03B-949F-4191-A99D-A21AE686E36A}">
  <cacheSource type="external" connectionId="2"/>
  <cacheFields count="2">
    <cacheField name="[Measures].[Median]" caption="Median" numFmtId="0" hierarchy="24" level="32767"/>
    <cacheField name="[Table2].[state].[state]" caption="state" numFmtId="0" hierarchy="5" level="1">
      <sharedItems count="4">
        <s v="canceled"/>
        <s v="failed"/>
        <s v="live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Table2].[state].&amp;[canceled]"/>
            <x15:cachedUniqueName index="1" name="[Table2].[state].&amp;[failed]"/>
            <x15:cachedUniqueName index="2" name="[Table2].[state].&amp;[live]"/>
            <x15:cachedUniqueName index="3" name="[Table2].[state].&amp;[successful]"/>
          </x15:cachedUniqueNames>
        </ext>
      </extLst>
    </cacheField>
  </cacheFields>
  <cacheHierarchies count="28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Currency Exchange]" caption="Currency Exchange" attribute="1" defaultMemberUniqueName="[Table2].[Currency Exchange].[All]" allUniqueName="[Table2].[Currency Exchange].[All]" dimensionUniqueName="[Table2]" displayFolder="" count="0" memberValueDatatype="5" unbalanced="0"/>
    <cacheHierarchy uniqueName="[Table2].[goal USD]" caption="goal USD" attribute="1" defaultMemberUniqueName="[Table2].[goal USD].[All]" allUniqueName="[Table2].[goal USD].[All]" dimensionUniqueName="[Table2]" displayFolder="" count="0" memberValueDatatype="5" unbalanced="0"/>
    <cacheHierarchy uniqueName="[Table2].[pledged USD]" caption="pledged USD" attribute="1" defaultMemberUniqueName="[Table2].[pledged USD].[All]" allUniqueName="[Table2].[pledged USD].[All]" dimensionUniqueName="[Table2]" displayFolder="" count="0" memberValueDatatype="5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 Donation USD]" caption="Average Donation USD" attribute="1" defaultMemberUniqueName="[Table2].[Average Donation USD].[All]" allUniqueName="[Table2].[Average Donation USD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0" memberValueDatatype="130" unbalanced="0"/>
    <cacheHierarchy uniqueName="[Table2].[Sub-Category]" caption="Sub-Category" attribute="1" defaultMemberUniqueName="[Table2].[Sub-Category].[All]" allUniqueName="[Table2].[Sub-Category].[All]" dimensionUniqueName="[Table2]" displayFolder="" count="0" memberValueDatatype="130" unbalanced="0"/>
    <cacheHierarchy uniqueName="[Table2].[Date Created Conversion]" caption="Date Created Conversion" attribute="1" time="1" defaultMemberUniqueName="[Table2].[Date Created Conversion].[All]" allUniqueName="[Table2].[Date Created Conversion].[All]" dimensionUniqueName="[Table2]" displayFolder="" count="0" memberValueDatatype="7" unbalanced="0"/>
    <cacheHierarchy uniqueName="[Table2].[Date Ended Conversion]" caption="Date Ended Conversion" attribute="1" time="1" defaultMemberUniqueName="[Table2].[Date Ended Conversion].[All]" allUniqueName="[Table2].[Date Ended Conversion].[All]" dimensionUniqueName="[Table2]" displayFolder="" count="0" memberValueDatatype="7" unbalanced="0"/>
    <cacheHierarchy uniqueName="[Measures].[measure 1]" caption="measure 1" measure="1" displayFolder="" measureGroup="Table2" count="0"/>
    <cacheHierarchy uniqueName="[Measures].[Median]" caption="Median" measure="1" displayFolder="" measureGroup="Table2" count="0" oneField="1">
      <fieldsUsage count="1">
        <fieldUsage x="0"/>
      </fieldsUsage>
    </cacheHierarchy>
    <cacheHierarchy uniqueName="[Measures].[Mode]" caption="Mode" measure="1" displayFolder="" measureGroup="Table2" count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"/>
    <n v="8500"/>
    <n v="11633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"/>
    <n v="10275"/>
    <n v="14653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"/>
    <n v="10000"/>
    <n v="1039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"/>
    <n v="3999"/>
    <n v="439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"/>
    <n v="8000"/>
    <n v="8519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"/>
    <n v="9000"/>
    <n v="911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"/>
    <n v="3500"/>
    <n v="3501.52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"/>
    <n v="500"/>
    <n v="629.99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"/>
    <n v="3000"/>
    <n v="3015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"/>
    <n v="5000"/>
    <n v="6025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"/>
    <n v="30000"/>
    <n v="49588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"/>
    <n v="3500"/>
    <n v="5599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"/>
    <n v="12000"/>
    <n v="12029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"/>
    <n v="850"/>
    <n v="1235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"/>
    <n v="2000"/>
    <n v="2004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"/>
    <n v="18500"/>
    <n v="2019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"/>
    <n v="350"/>
    <n v="41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"/>
    <n v="2000"/>
    <n v="237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"/>
    <n v="600"/>
    <n v="80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"/>
    <n v="1250"/>
    <n v="194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"/>
    <n v="12000"/>
    <n v="12042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"/>
    <n v="4000"/>
    <n v="4051.99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"/>
    <n v="13"/>
    <n v="13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"/>
    <n v="28450"/>
    <n v="2852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"/>
    <n v="5250"/>
    <n v="536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"/>
    <n v="2600"/>
    <n v="3392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"/>
    <n v="1000"/>
    <n v="1665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"/>
    <n v="6000"/>
    <n v="8529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"/>
    <n v="22000"/>
    <n v="40357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"/>
    <n v="2500"/>
    <n v="2751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"/>
    <n v="2000"/>
    <n v="2027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"/>
    <n v="2000"/>
    <n v="200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"/>
    <n v="14000"/>
    <n v="1986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"/>
    <n v="10000"/>
    <n v="30866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"/>
    <n v="2000"/>
    <n v="200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"/>
    <n v="5000"/>
    <n v="600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"/>
    <n v="5000"/>
    <n v="5380.55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x v="0"/>
    <x v="0"/>
  </r>
  <r>
    <n v="49"/>
    <s v="Driving Jersey - Season Five"/>
    <s v="Driving Jersey is real people telling real stories."/>
    <n v="12000"/>
    <n v="12000"/>
    <x v="0"/>
    <x v="0"/>
    <s v="USD"/>
    <n v="1"/>
    <n v="12000"/>
    <n v="1200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"/>
    <n v="11000"/>
    <n v="14082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"/>
    <n v="10000"/>
    <n v="11621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"/>
    <n v="3000"/>
    <n v="3289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"/>
    <n v="10000"/>
    <n v="1010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"/>
    <n v="8600"/>
    <n v="1109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"/>
    <n v="15000"/>
    <n v="15285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"/>
    <n v="10000"/>
    <n v="10291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"/>
    <n v="5000"/>
    <n v="7415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"/>
    <n v="3000"/>
    <n v="4642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"/>
    <n v="2000"/>
    <n v="2270.37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"/>
    <n v="1200"/>
    <n v="208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"/>
    <n v="2000"/>
    <n v="2372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"/>
    <n v="2000"/>
    <n v="2325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"/>
    <n v="10000"/>
    <n v="11094.23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"/>
    <n v="500"/>
    <n v="636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"/>
    <n v="1800"/>
    <n v="2231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"/>
    <n v="2200"/>
    <n v="2385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"/>
    <n v="900"/>
    <n v="90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"/>
    <n v="3500"/>
    <n v="404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"/>
    <n v="300"/>
    <n v="46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"/>
    <n v="400"/>
    <n v="157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"/>
    <n v="12000"/>
    <n v="1287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"/>
    <n v="750"/>
    <n v="1485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"/>
    <n v="4000"/>
    <n v="4000.5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"/>
    <n v="500"/>
    <n v="50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"/>
    <n v="1200"/>
    <n v="1506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"/>
    <n v="2500"/>
    <n v="2615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"/>
    <n v="3500"/>
    <n v="360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"/>
    <n v="6000"/>
    <n v="6904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"/>
    <n v="500"/>
    <n v="502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"/>
    <n v="3000"/>
    <n v="360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"/>
    <n v="1000"/>
    <n v="1106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"/>
    <n v="350"/>
    <n v="46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"/>
    <n v="1500"/>
    <n v="172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"/>
    <n v="400"/>
    <n v="425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"/>
    <n v="3200"/>
    <n v="340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"/>
    <n v="1500"/>
    <n v="1590.29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"/>
    <n v="5000"/>
    <n v="500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"/>
    <n v="3500"/>
    <n v="350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"/>
    <n v="6000"/>
    <n v="7665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"/>
    <n v="500"/>
    <n v="60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"/>
    <n v="2200"/>
    <n v="2363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"/>
    <n v="5000"/>
    <n v="5025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"/>
    <n v="7500"/>
    <n v="7685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"/>
    <n v="1500"/>
    <n v="370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"/>
    <n v="1000"/>
    <n v="2195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"/>
    <n v="1300"/>
    <n v="170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"/>
    <n v="5000"/>
    <n v="520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"/>
    <n v="5000"/>
    <n v="705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"/>
    <n v="3000"/>
    <n v="310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"/>
    <n v="450"/>
    <n v="632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"/>
    <n v="3500"/>
    <n v="3978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"/>
    <n v="4500"/>
    <n v="4522.22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"/>
    <n v="5000"/>
    <n v="5651.58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"/>
    <n v="3250"/>
    <n v="3398.1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"/>
    <n v="3000"/>
    <n v="1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"/>
    <n v="100000000"/>
    <n v="0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"/>
    <n v="4000"/>
    <n v="0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"/>
    <n v="8000"/>
    <n v="19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"/>
    <n v="20000"/>
    <n v="0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.29405719"/>
    <n v="776.43431399999997"/>
    <n v="0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"/>
    <n v="1200"/>
    <n v="0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"/>
    <n v="71764"/>
    <n v="0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"/>
    <n v="5000"/>
    <n v="0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"/>
    <n v="3000"/>
    <n v="0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0.15676623000000001"/>
    <n v="8622.1426499999998"/>
    <n v="0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"/>
    <n v="500"/>
    <n v="50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"/>
    <n v="200000"/>
    <n v="0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"/>
    <n v="12000"/>
    <n v="1293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"/>
    <n v="3000"/>
    <n v="1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0.70296422999999997"/>
    <n v="3866.303265"/>
    <n v="0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.29405719"/>
    <n v="9058.4003300000004"/>
    <n v="0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"/>
    <n v="50000"/>
    <n v="4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"/>
    <n v="380000"/>
    <n v="3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"/>
    <n v="50000"/>
    <n v="359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"/>
    <n v="1350000"/>
    <n v="81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"/>
    <n v="2995"/>
    <n v="8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"/>
    <n v="5000"/>
    <n v="0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"/>
    <n v="500000"/>
    <n v="1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"/>
    <n v="5000"/>
    <n v="0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"/>
    <n v="50000"/>
    <n v="5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"/>
    <n v="2800"/>
    <n v="435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"/>
    <n v="2000000"/>
    <n v="0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"/>
    <n v="120000"/>
    <n v="64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.29405719"/>
    <n v="21998.972229999999"/>
    <n v="0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"/>
    <n v="5000"/>
    <n v="300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"/>
    <n v="110000"/>
    <n v="11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"/>
    <n v="8000"/>
    <n v="325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"/>
    <n v="10000"/>
    <n v="325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"/>
    <n v="50000"/>
    <n v="1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"/>
    <n v="95000"/>
    <n v="0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.29405719"/>
    <n v="1436.4034809"/>
    <n v="0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.1666915600000001"/>
    <n v="7000.1493600000003"/>
    <n v="0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"/>
    <n v="1500"/>
    <n v="0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"/>
    <n v="450"/>
    <n v="18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.1666915600000001"/>
    <n v="583345.78"/>
    <n v="0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"/>
    <n v="1000"/>
    <n v="20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"/>
    <n v="1000"/>
    <n v="0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x v="0"/>
    <x v="3"/>
  </r>
  <r>
    <n v="185"/>
    <s v="BLANK Short Movie"/>
    <s v="Love has no boundaries!"/>
    <n v="40000"/>
    <n v="2200"/>
    <x v="2"/>
    <x v="10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"/>
    <n v="5000"/>
    <n v="0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"/>
    <n v="5000"/>
    <n v="80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"/>
    <n v="1500"/>
    <n v="0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"/>
    <n v="500000"/>
    <n v="345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"/>
    <n v="12000"/>
    <n v="5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"/>
    <n v="1000000"/>
    <n v="17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.29405719"/>
    <n v="1294.05719"/>
    <n v="0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"/>
    <n v="2000000"/>
    <n v="0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"/>
    <n v="25000"/>
    <n v="279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"/>
    <n v="10000"/>
    <n v="0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"/>
    <n v="6000"/>
    <n v="1571.55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"/>
    <n v="650"/>
    <n v="38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"/>
    <n v="6000"/>
    <n v="0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"/>
    <n v="8000"/>
    <n v="130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"/>
    <n v="12700"/>
    <n v="0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0.70296422999999997"/>
    <n v="35148.211499999998"/>
    <n v="0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"/>
    <n v="25000"/>
    <n v="0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"/>
    <n v="12000"/>
    <n v="303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"/>
    <n v="5000"/>
    <n v="223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"/>
    <n v="6300"/>
    <n v="1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"/>
    <n v="50000"/>
    <n v="2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"/>
    <n v="12500"/>
    <n v="1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"/>
    <n v="50000"/>
    <n v="27849.22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"/>
    <n v="5000"/>
    <n v="10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"/>
    <n v="50000"/>
    <n v="8815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"/>
    <n v="50000"/>
    <n v="36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"/>
    <n v="50000"/>
    <n v="0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"/>
    <n v="1000"/>
    <n v="13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"/>
    <n v="1500000"/>
    <n v="0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0.70296422999999997"/>
    <n v="4217785.38"/>
    <n v="0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"/>
    <n v="200"/>
    <n v="0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"/>
    <n v="28000"/>
    <n v="0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.29405719"/>
    <n v="10352.45752"/>
    <n v="0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.1666915600000001"/>
    <n v="3500.0746800000002"/>
    <n v="0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"/>
    <n v="15000"/>
    <n v="6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"/>
    <n v="1500000"/>
    <n v="0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"/>
    <n v="350000"/>
    <n v="0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"/>
    <n v="1000"/>
    <n v="401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"/>
    <n v="10000"/>
    <n v="0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"/>
    <n v="150000"/>
    <n v="0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"/>
    <n v="15000"/>
    <n v="5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"/>
    <n v="26000"/>
    <n v="0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"/>
    <n v="3500"/>
    <n v="3981.5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"/>
    <n v="5000"/>
    <n v="5186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"/>
    <n v="5000"/>
    <n v="15273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"/>
    <n v="5000"/>
    <n v="6705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"/>
    <n v="10000"/>
    <n v="11292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"/>
    <n v="3500"/>
    <n v="4395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"/>
    <n v="5000"/>
    <n v="9228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"/>
    <n v="1500"/>
    <n v="1511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"/>
    <n v="8000"/>
    <n v="8538.66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"/>
    <n v="13000"/>
    <n v="18083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"/>
    <n v="30000"/>
    <n v="57342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"/>
    <n v="10000"/>
    <n v="1064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"/>
    <n v="20000"/>
    <n v="2148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"/>
    <n v="2500"/>
    <n v="600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"/>
    <n v="5000"/>
    <n v="591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"/>
    <n v="5000"/>
    <n v="5555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"/>
    <n v="1000"/>
    <n v="1455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"/>
    <n v="5000"/>
    <n v="557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"/>
    <n v="2300"/>
    <n v="351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"/>
    <n v="30000"/>
    <n v="31404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"/>
    <n v="5000"/>
    <n v="5388.79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"/>
    <n v="4000"/>
    <n v="624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"/>
    <n v="20000"/>
    <n v="21679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"/>
    <n v="4000"/>
    <n v="5904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"/>
    <n v="18000"/>
    <n v="20569.05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"/>
    <n v="40000"/>
    <n v="41850.46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"/>
    <n v="5000"/>
    <n v="6001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"/>
    <n v="5000"/>
    <n v="500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"/>
    <n v="25000"/>
    <n v="29681.55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"/>
    <n v="20000"/>
    <n v="20128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"/>
    <n v="10000"/>
    <n v="17895.25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"/>
    <n v="25000"/>
    <n v="25430.66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"/>
    <n v="3000"/>
    <n v="4124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"/>
    <n v="3400"/>
    <n v="7876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"/>
    <n v="7500"/>
    <n v="9775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"/>
    <n v="1000"/>
    <n v="2929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"/>
    <n v="1000"/>
    <n v="1041.29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"/>
    <n v="20000"/>
    <n v="20820.330000000002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"/>
    <n v="8000"/>
    <n v="895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"/>
    <n v="25000"/>
    <n v="25312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"/>
    <n v="5000"/>
    <n v="14166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"/>
    <n v="5000"/>
    <n v="5634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"/>
    <n v="5400"/>
    <n v="6646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"/>
    <n v="8500"/>
    <n v="8636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"/>
    <n v="50000"/>
    <n v="52198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"/>
    <n v="4000"/>
    <n v="5456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"/>
    <n v="75000"/>
    <n v="77710.8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"/>
    <n v="10000"/>
    <n v="1055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"/>
    <n v="100000"/>
    <n v="113015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"/>
    <n v="40000"/>
    <n v="50091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"/>
    <n v="10000"/>
    <n v="10119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"/>
    <n v="8500"/>
    <n v="8735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"/>
    <n v="6000"/>
    <n v="6485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"/>
    <n v="3500"/>
    <n v="3735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"/>
    <n v="10000"/>
    <n v="1030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"/>
    <n v="25000"/>
    <n v="2869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"/>
    <n v="10000"/>
    <n v="11656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"/>
    <n v="3500"/>
    <n v="3638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"/>
    <n v="15000"/>
    <n v="2610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"/>
    <n v="50000"/>
    <n v="51544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"/>
    <n v="12000"/>
    <n v="12165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"/>
    <n v="9665"/>
    <n v="1200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"/>
    <n v="8925"/>
    <n v="9044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"/>
    <n v="7000"/>
    <n v="7711.3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"/>
    <n v="38000"/>
    <n v="3850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"/>
    <n v="10000"/>
    <n v="10335.01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"/>
    <n v="12500"/>
    <n v="13014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"/>
    <n v="25000"/>
    <n v="30505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"/>
    <n v="7500"/>
    <n v="800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"/>
    <n v="6000"/>
    <n v="7839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"/>
    <n v="500"/>
    <n v="60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"/>
    <n v="4000"/>
    <n v="566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"/>
    <n v="600"/>
    <n v="1535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"/>
    <n v="999"/>
    <n v="2065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"/>
    <n v="25000"/>
    <n v="26495.5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"/>
    <n v="600"/>
    <n v="601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"/>
    <n v="5000"/>
    <n v="6308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"/>
    <n v="1000"/>
    <n v="100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"/>
    <n v="20000"/>
    <n v="20122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"/>
    <n v="18500"/>
    <n v="18667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"/>
    <n v="50000"/>
    <n v="55223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"/>
    <n v="7500"/>
    <n v="9387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"/>
    <n v="50000"/>
    <n v="51906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"/>
    <n v="2000"/>
    <n v="2833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"/>
    <n v="5000"/>
    <n v="5263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"/>
    <n v="2820"/>
    <n v="3036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"/>
    <n v="2000"/>
    <n v="2031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"/>
    <n v="30000"/>
    <n v="30315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"/>
    <n v="2500"/>
    <n v="3171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"/>
    <n v="10500"/>
    <n v="10526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"/>
    <n v="22400"/>
    <n v="22542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"/>
    <n v="8000"/>
    <n v="8035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"/>
    <n v="3300"/>
    <n v="14.5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"/>
    <n v="15000"/>
    <n v="301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"/>
    <n v="40000"/>
    <n v="43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"/>
    <n v="20000"/>
    <n v="153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"/>
    <n v="3000"/>
    <n v="203.9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"/>
    <n v="50000"/>
    <n v="6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"/>
    <n v="10000"/>
    <n v="133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"/>
    <n v="6500"/>
    <n v="0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"/>
    <n v="12000"/>
    <n v="676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"/>
    <n v="5000"/>
    <n v="0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"/>
    <n v="1000"/>
    <n v="24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"/>
    <n v="6000"/>
    <n v="57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"/>
    <n v="3000"/>
    <n v="0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"/>
    <n v="2500"/>
    <n v="125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"/>
    <n v="110000"/>
    <n v="3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"/>
    <n v="1000"/>
    <n v="0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0.75062424999999999"/>
    <n v="5254.3697499999998"/>
    <n v="0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"/>
    <n v="20000"/>
    <n v="1876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"/>
    <n v="450"/>
    <n v="0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"/>
    <n v="5000"/>
    <n v="5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.29405719"/>
    <n v="517.62287600000002"/>
    <n v="0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"/>
    <n v="17000"/>
    <n v="6691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"/>
    <n v="1000"/>
    <n v="5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"/>
    <n v="60000"/>
    <n v="2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"/>
    <n v="10500"/>
    <n v="766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"/>
    <n v="2500"/>
    <n v="82.01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"/>
    <n v="50000"/>
    <n v="396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"/>
    <n v="20000"/>
    <n v="0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"/>
    <n v="750"/>
    <n v="48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"/>
    <n v="94875"/>
    <n v="26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"/>
    <n v="10000"/>
    <n v="82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"/>
    <n v="65000"/>
    <n v="45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"/>
    <n v="8888"/>
    <n v="61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0.75062424999999999"/>
    <n v="15012.485000000001"/>
    <n v="0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"/>
    <n v="39000"/>
    <n v="25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"/>
    <n v="8500"/>
    <n v="25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.29405719"/>
    <n v="711.73145449999993"/>
    <n v="0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"/>
    <n v="100000"/>
    <n v="0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"/>
    <n v="55000"/>
    <n v="125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x v="0"/>
    <x v="5"/>
  </r>
  <r>
    <n v="465"/>
    <s v="&quot;Amp&quot; A Story About a Robot"/>
    <s v="&quot;Amp&quot; is a short film about a robot with needs."/>
    <n v="512"/>
    <n v="138"/>
    <x v="2"/>
    <x v="0"/>
    <s v="USD"/>
    <n v="1"/>
    <n v="512"/>
    <n v="138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"/>
    <n v="10000"/>
    <n v="76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"/>
    <n v="20000"/>
    <n v="4315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"/>
    <n v="7500"/>
    <n v="0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.29405719"/>
    <n v="7764.3431399999999"/>
    <n v="0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"/>
    <n v="5000"/>
    <n v="51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"/>
    <n v="55000"/>
    <n v="6541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"/>
    <n v="800"/>
    <n v="141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"/>
    <n v="30000"/>
    <n v="861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"/>
    <n v="3300"/>
    <n v="1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"/>
    <n v="2000"/>
    <n v="0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"/>
    <n v="1500"/>
    <n v="0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"/>
    <n v="10000"/>
    <n v="0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"/>
    <n v="15000"/>
    <n v="4884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"/>
    <n v="40000"/>
    <n v="7764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"/>
    <n v="30000"/>
    <n v="183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"/>
    <n v="10000"/>
    <n v="1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0.75062424999999999"/>
    <n v="37531.212500000001"/>
    <n v="0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"/>
    <n v="12000"/>
    <n v="0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"/>
    <n v="74997"/>
    <n v="215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"/>
    <n v="1000"/>
    <n v="0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"/>
    <n v="10000"/>
    <n v="0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0.11241174"/>
    <n v="1124117.3999999999"/>
    <n v="0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.29405719"/>
    <n v="38821.715700000001"/>
    <n v="0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"/>
    <n v="20000"/>
    <n v="31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"/>
    <n v="7000"/>
    <n v="0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"/>
    <n v="60000"/>
    <n v="1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"/>
    <n v="4480"/>
    <n v="3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"/>
    <n v="65108"/>
    <n v="2994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"/>
    <n v="20000"/>
    <n v="191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"/>
    <n v="6500"/>
    <n v="215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"/>
    <n v="10000"/>
    <n v="0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"/>
    <n v="20000"/>
    <n v="23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"/>
    <n v="24500"/>
    <n v="335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"/>
    <n v="12000"/>
    <n v="52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"/>
    <n v="200000"/>
    <n v="25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"/>
    <n v="20000"/>
    <n v="64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"/>
    <n v="50000"/>
    <n v="40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"/>
    <n v="14000"/>
    <n v="0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"/>
    <n v="5000"/>
    <n v="15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"/>
    <n v="8000"/>
    <n v="11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"/>
    <n v="50000"/>
    <n v="6962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"/>
    <n v="97000"/>
    <n v="24651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.29405719"/>
    <n v="6470.2859499999995"/>
    <n v="0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"/>
    <n v="15000"/>
    <n v="205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"/>
    <n v="7175"/>
    <n v="0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"/>
    <n v="12001"/>
    <n v="2746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"/>
    <n v="5000"/>
    <n v="5232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"/>
    <n v="3000"/>
    <n v="344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"/>
    <n v="5000"/>
    <n v="603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"/>
    <n v="12000"/>
    <n v="1200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"/>
    <n v="10000"/>
    <n v="10085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"/>
    <n v="1150"/>
    <n v="133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"/>
    <n v="3405"/>
    <n v="367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"/>
    <n v="4000"/>
    <n v="400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"/>
    <n v="10000"/>
    <n v="12325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.29405719"/>
    <n v="2588.11438"/>
    <n v="2593.2906087599999"/>
    <n v="1463394365"/>
    <n v="1461320765"/>
    <b v="0"/>
    <n v="17"/>
    <b v="1"/>
    <s v="theater/plays"/>
    <n v="1.002"/>
    <n v="152.546506397647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"/>
    <n v="2000"/>
    <n v="241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"/>
    <n v="5000"/>
    <n v="15121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"/>
    <n v="15000"/>
    <n v="1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"/>
    <n v="4500"/>
    <n v="25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"/>
    <n v="250000"/>
    <n v="1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"/>
    <n v="500"/>
    <n v="6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"/>
    <n v="60000"/>
    <n v="52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.29405719"/>
    <n v="9705.4289250000002"/>
    <n v="0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"/>
    <n v="75000"/>
    <n v="3781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0.75062424999999999"/>
    <n v="33778.091249999998"/>
    <n v="0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"/>
    <n v="25000"/>
    <n v="123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"/>
    <n v="3870"/>
    <n v="1416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.29405719"/>
    <n v="9705.4289250000002"/>
    <n v="0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"/>
    <n v="8000"/>
    <n v="20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"/>
    <n v="750"/>
    <n v="0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"/>
    <n v="240000"/>
    <n v="5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"/>
    <n v="15000"/>
    <n v="55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.1666915600000001"/>
    <n v="58334.578000000001"/>
    <n v="0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.29405719"/>
    <n v="32351.429749999999"/>
    <n v="0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"/>
    <n v="5000"/>
    <n v="1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"/>
    <n v="10000"/>
    <n v="0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"/>
    <n v="85000"/>
    <n v="142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"/>
    <n v="25000"/>
    <n v="106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"/>
    <n v="2500"/>
    <n v="0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"/>
    <n v="88888"/>
    <n v="346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"/>
    <n v="80000"/>
    <n v="1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"/>
    <n v="5000"/>
    <n v="1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"/>
    <n v="12000"/>
    <n v="175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"/>
    <n v="3000"/>
    <n v="1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"/>
    <n v="400"/>
    <n v="0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"/>
    <n v="100000"/>
    <n v="0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"/>
    <n v="9000"/>
    <n v="1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"/>
    <n v="1000"/>
    <n v="1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.29405719"/>
    <n v="11646.514709999999"/>
    <n v="0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"/>
    <n v="10000"/>
    <n v="56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x v="2"/>
    <x v="7"/>
  </r>
  <r>
    <n v="589"/>
    <s v="Get Neighborly"/>
    <s v="Services closer than you think..."/>
    <n v="7500"/>
    <n v="1"/>
    <x v="2"/>
    <x v="0"/>
    <s v="USD"/>
    <n v="1"/>
    <n v="7500"/>
    <n v="1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"/>
    <n v="100000"/>
    <n v="61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"/>
    <n v="7500"/>
    <n v="25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.29405719"/>
    <n v="647.028595"/>
    <n v="148.81657684999999"/>
    <n v="1428333345"/>
    <n v="1425744945"/>
    <b v="0"/>
    <n v="7"/>
    <b v="0"/>
    <s v="technology/web"/>
    <n v="0.23"/>
    <n v="21.259510978571427"/>
    <x v="2"/>
    <x v="7"/>
  </r>
  <r>
    <n v="594"/>
    <s v="Unleashed Fitness"/>
    <s v="Creating a fitness site that will change the fitness game forever!"/>
    <n v="25000"/>
    <n v="26"/>
    <x v="2"/>
    <x v="0"/>
    <s v="USD"/>
    <n v="1"/>
    <n v="25000"/>
    <n v="26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"/>
    <n v="100000"/>
    <n v="426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"/>
    <n v="20000"/>
    <n v="6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"/>
    <n v="7500"/>
    <n v="2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"/>
    <n v="2500"/>
    <n v="85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"/>
    <n v="50000"/>
    <n v="31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"/>
    <n v="5000"/>
    <n v="10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"/>
    <n v="70000"/>
    <n v="0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"/>
    <n v="15000"/>
    <n v="590.02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"/>
    <n v="1500"/>
    <n v="0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"/>
    <n v="5000"/>
    <n v="131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"/>
    <n v="250"/>
    <n v="0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"/>
    <n v="150000"/>
    <n v="1461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"/>
    <n v="13803"/>
    <n v="0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.1666915600000001"/>
    <n v="93335.324800000002"/>
    <n v="0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.1666915600000001"/>
    <n v="11666.9156"/>
    <n v="0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"/>
    <n v="60000"/>
    <n v="12818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"/>
    <n v="10000"/>
    <n v="0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0.66289350000000002"/>
    <n v="341.3901525"/>
    <n v="0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.1666915600000001"/>
    <n v="5833.4578000000001"/>
    <n v="0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.29405719"/>
    <n v="2588.11438"/>
    <n v="77.643431399999997"/>
    <n v="1431072843"/>
    <n v="1427184843"/>
    <b v="0"/>
    <n v="3"/>
    <b v="0"/>
    <s v="technology/web"/>
    <n v="0.03"/>
    <n v="25.8811438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"/>
    <n v="400"/>
    <n v="0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"/>
    <n v="2500000"/>
    <n v="1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0.75062424999999999"/>
    <n v="22518.727500000001"/>
    <n v="225.187275"/>
    <n v="1408986738"/>
    <n v="1405098738"/>
    <b v="0"/>
    <n v="1"/>
    <b v="0"/>
    <s v="technology/web"/>
    <n v="0.01"/>
    <n v="225.18727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"/>
    <n v="25000"/>
    <n v="261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"/>
    <n v="6000"/>
    <n v="341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0.70296422999999997"/>
    <n v="52722.31725"/>
    <n v="0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"/>
    <n v="5000"/>
    <n v="0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0.75062424999999999"/>
    <n v="18765.606250000001"/>
    <n v="0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"/>
    <n v="25000"/>
    <n v="4345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"/>
    <n v="5000"/>
    <n v="0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"/>
    <n v="11999"/>
    <n v="1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.1666915600000001"/>
    <n v="23333.831200000001"/>
    <n v="0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"/>
    <n v="10000"/>
    <n v="1245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"/>
    <n v="5000"/>
    <n v="1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"/>
    <n v="25000"/>
    <n v="2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.29405719"/>
    <n v="2588.11438"/>
    <n v="5.1762287599999999"/>
    <n v="1433587620"/>
    <n v="1430996150"/>
    <b v="0"/>
    <n v="1"/>
    <b v="0"/>
    <s v="technology/web"/>
    <n v="2E-3"/>
    <n v="5.1762287599999999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.29405719"/>
    <n v="129405.719"/>
    <n v="0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"/>
    <n v="1000000"/>
    <n v="1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"/>
    <n v="40000"/>
    <n v="47665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"/>
    <n v="25000"/>
    <n v="26452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"/>
    <n v="25000"/>
    <n v="75029.48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"/>
    <n v="2000"/>
    <n v="5574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"/>
    <n v="800"/>
    <n v="1055.01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x v="2"/>
    <x v="8"/>
  </r>
  <r>
    <n v="648"/>
    <s v="Audio Jacket"/>
    <s v="Get ready for the next product that you canâ€™t live without"/>
    <n v="35000"/>
    <n v="44388"/>
    <x v="0"/>
    <x v="0"/>
    <s v="USD"/>
    <n v="1"/>
    <n v="35000"/>
    <n v="44388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"/>
    <n v="2500"/>
    <n v="3499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"/>
    <n v="1500"/>
    <n v="1686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"/>
    <n v="25000"/>
    <n v="25132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"/>
    <n v="3000"/>
    <n v="3014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"/>
    <n v="75000"/>
    <n v="106084.5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"/>
    <n v="12000"/>
    <n v="32075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"/>
    <n v="8000"/>
    <n v="11751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"/>
    <n v="5000"/>
    <n v="10678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"/>
    <n v="15000"/>
    <n v="18855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"/>
    <n v="28888"/>
    <n v="30177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"/>
    <n v="3000"/>
    <n v="3017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"/>
    <n v="50000"/>
    <n v="1529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"/>
    <n v="10000"/>
    <n v="95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"/>
    <n v="39000"/>
    <n v="156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"/>
    <n v="12000"/>
    <n v="904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"/>
    <n v="10000"/>
    <n v="1864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"/>
    <n v="200000"/>
    <n v="8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"/>
    <n v="15000"/>
    <n v="684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"/>
    <n v="30000"/>
    <n v="11828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"/>
    <n v="50000"/>
    <n v="10814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"/>
    <n v="100000"/>
    <n v="205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"/>
    <n v="50000"/>
    <n v="15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"/>
    <n v="6000"/>
    <n v="891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"/>
    <n v="29000"/>
    <n v="1108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"/>
    <n v="57000"/>
    <n v="8827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"/>
    <n v="75000"/>
    <n v="19434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"/>
    <n v="2500"/>
    <n v="1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"/>
    <n v="50000"/>
    <n v="53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"/>
    <n v="35000"/>
    <n v="298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"/>
    <n v="320000"/>
    <n v="23948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"/>
    <n v="2000"/>
    <n v="553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.1666915600000001"/>
    <n v="583345.78"/>
    <n v="0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"/>
    <n v="20000"/>
    <n v="14598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"/>
    <n v="200000"/>
    <n v="115297.5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"/>
    <n v="20000"/>
    <n v="2468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"/>
    <n v="50000"/>
    <n v="26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"/>
    <n v="100000"/>
    <n v="35338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"/>
    <n v="150000"/>
    <n v="59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"/>
    <n v="60000"/>
    <n v="636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"/>
    <n v="100000"/>
    <n v="1539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"/>
    <n v="130000"/>
    <n v="107148.74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"/>
    <n v="15000"/>
    <n v="4622.01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"/>
    <n v="15000"/>
    <n v="837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x v="2"/>
    <x v="8"/>
  </r>
  <r>
    <n v="705"/>
    <s v="SomnoScope"/>
    <s v="The closest thing ever to the Holy Grail of wearables technology"/>
    <n v="100000"/>
    <n v="977"/>
    <x v="2"/>
    <x v="9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.1666915600000001"/>
    <n v="116669.156"/>
    <n v="0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"/>
    <n v="15000"/>
    <n v="61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0.75062424999999999"/>
    <n v="900.7491"/>
    <n v="0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"/>
    <n v="48500"/>
    <n v="105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"/>
    <n v="15000"/>
    <n v="2249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"/>
    <n v="27500"/>
    <n v="1389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"/>
    <n v="7000"/>
    <n v="715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"/>
    <n v="100000"/>
    <n v="305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"/>
    <n v="12000"/>
    <n v="9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"/>
    <n v="15000"/>
    <n v="194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"/>
    <n v="1900"/>
    <n v="2735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"/>
    <n v="8200"/>
    <n v="10013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"/>
    <n v="25000"/>
    <n v="33006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"/>
    <n v="5000"/>
    <n v="5469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"/>
    <n v="7000"/>
    <n v="7383.01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"/>
    <n v="20000"/>
    <n v="2007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"/>
    <n v="2500"/>
    <n v="2535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"/>
    <n v="3500"/>
    <n v="5443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"/>
    <n v="7500"/>
    <n v="7917.45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"/>
    <n v="4000"/>
    <n v="5226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"/>
    <n v="20000"/>
    <n v="26438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"/>
    <n v="5000"/>
    <n v="630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"/>
    <n v="47000"/>
    <n v="53771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"/>
    <n v="3600"/>
    <n v="11345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"/>
    <n v="5000"/>
    <n v="612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"/>
    <n v="1500"/>
    <n v="1601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"/>
    <n v="6000"/>
    <n v="950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"/>
    <n v="3000"/>
    <n v="3222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"/>
    <n v="13000"/>
    <n v="13293.8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"/>
    <n v="1400"/>
    <n v="155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"/>
    <n v="550"/>
    <n v="814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"/>
    <n v="5000"/>
    <n v="5116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"/>
    <n v="2220"/>
    <n v="3976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"/>
    <n v="2987"/>
    <n v="3318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"/>
    <n v="2000"/>
    <n v="2005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"/>
    <n v="10000"/>
    <n v="10556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"/>
    <n v="4444"/>
    <n v="4559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"/>
    <n v="3000"/>
    <n v="3555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"/>
    <n v="10000"/>
    <n v="1280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"/>
    <n v="2000"/>
    <n v="2075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"/>
    <n v="2500"/>
    <n v="2547.69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"/>
    <n v="700"/>
    <n v="824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"/>
    <n v="250"/>
    <n v="595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"/>
    <n v="2500"/>
    <n v="255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"/>
    <n v="2200"/>
    <n v="0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"/>
    <n v="5000"/>
    <n v="235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4.7076029999999998E-2"/>
    <n v="164.76610499999998"/>
    <n v="0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"/>
    <n v="5000"/>
    <n v="0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"/>
    <n v="7000"/>
    <n v="2521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0.75062424999999999"/>
    <n v="3002.4969999999998"/>
    <n v="0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"/>
    <n v="5000"/>
    <n v="177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"/>
    <n v="2500"/>
    <n v="0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"/>
    <n v="4000"/>
    <n v="1656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"/>
    <n v="17500"/>
    <n v="0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"/>
    <n v="38000"/>
    <n v="1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"/>
    <n v="1500"/>
    <n v="5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"/>
    <n v="500"/>
    <n v="351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"/>
    <n v="10000"/>
    <n v="17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"/>
    <n v="7000"/>
    <n v="3598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"/>
    <n v="3000"/>
    <n v="21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"/>
    <n v="500"/>
    <n v="2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"/>
    <n v="15000"/>
    <n v="40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"/>
    <n v="1000"/>
    <n v="104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"/>
    <n v="800"/>
    <n v="1065.23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"/>
    <n v="700"/>
    <n v="70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"/>
    <n v="1500"/>
    <n v="2222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"/>
    <n v="1000"/>
    <n v="1025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"/>
    <n v="500"/>
    <n v="903.14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"/>
    <n v="5000"/>
    <n v="714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"/>
    <n v="1200"/>
    <n v="137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"/>
    <n v="1000"/>
    <n v="2035.05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"/>
    <n v="1700"/>
    <n v="186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"/>
    <n v="10000"/>
    <n v="14437.46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"/>
    <n v="7500"/>
    <n v="779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"/>
    <n v="2500"/>
    <n v="2511.11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"/>
    <n v="2750"/>
    <n v="2826.43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"/>
    <n v="8000"/>
    <n v="8425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"/>
    <n v="14000"/>
    <n v="1565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"/>
    <n v="10000"/>
    <n v="10135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"/>
    <n v="3000"/>
    <n v="3226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"/>
    <n v="3500"/>
    <n v="4021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"/>
    <n v="5000"/>
    <n v="5001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.29405719"/>
    <n v="1941.085785"/>
    <n v="2953.03850758"/>
    <n v="1410431054"/>
    <n v="1407839054"/>
    <b v="0"/>
    <n v="56"/>
    <b v="1"/>
    <s v="music/rock"/>
    <n v="1.5213333333333334"/>
    <n v="52.732830492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"/>
    <n v="2000"/>
    <n v="2230.4299999999998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"/>
    <n v="6000"/>
    <n v="608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"/>
    <n v="2300"/>
    <n v="2835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"/>
    <n v="5500"/>
    <n v="550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"/>
    <n v="3000"/>
    <n v="315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"/>
    <n v="8000"/>
    <n v="8355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"/>
    <n v="4000"/>
    <n v="4205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"/>
    <n v="4000"/>
    <n v="4151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"/>
    <n v="1500"/>
    <n v="1575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"/>
    <n v="1000"/>
    <n v="104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"/>
    <n v="600"/>
    <n v="911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"/>
    <n v="1500"/>
    <n v="2399.94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"/>
    <n v="1000"/>
    <n v="1273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"/>
    <n v="4000"/>
    <n v="428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"/>
    <n v="7000"/>
    <n v="8058.55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"/>
    <n v="1500"/>
    <n v="2056.66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"/>
    <n v="350"/>
    <n v="545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"/>
    <n v="400"/>
    <n v="435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"/>
    <n v="2000"/>
    <n v="2681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"/>
    <n v="17482"/>
    <n v="17482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"/>
    <n v="3000"/>
    <n v="3575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"/>
    <n v="800"/>
    <n v="1436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"/>
    <n v="1600"/>
    <n v="2150.1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"/>
    <n v="12500"/>
    <n v="12554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"/>
    <n v="5500"/>
    <n v="558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"/>
    <n v="300"/>
    <n v="31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"/>
    <n v="1300"/>
    <n v="1391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.29405719"/>
    <n v="647.028595"/>
    <n v="672.90973880000001"/>
    <n v="1468437240"/>
    <n v="1463253240"/>
    <b v="0"/>
    <n v="16"/>
    <b v="1"/>
    <s v="music/rock"/>
    <n v="1.04"/>
    <n v="42.0568586750000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"/>
    <n v="1800"/>
    <n v="1941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"/>
    <n v="1500"/>
    <n v="350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"/>
    <n v="15000"/>
    <n v="15091.06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"/>
    <n v="6000"/>
    <n v="610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"/>
    <n v="5500"/>
    <n v="7206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"/>
    <n v="2000"/>
    <n v="2345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"/>
    <n v="5000"/>
    <n v="5046.5200000000004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"/>
    <n v="2500"/>
    <n v="3045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"/>
    <n v="2000"/>
    <n v="2908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"/>
    <n v="5000"/>
    <n v="5830.83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"/>
    <n v="10000"/>
    <n v="12041.66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"/>
    <n v="5000"/>
    <n v="5066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"/>
    <n v="3000"/>
    <n v="8014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"/>
    <n v="3000"/>
    <n v="5824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"/>
    <n v="5000"/>
    <n v="6019.01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x v="4"/>
    <x v="12"/>
  </r>
  <r>
    <n v="847"/>
    <s v="CENTROPYMUSIC"/>
    <s v="MUSIC WITH MEANING!  MUSIC THAT MATTERS!!!"/>
    <n v="10"/>
    <n v="10"/>
    <x v="0"/>
    <x v="0"/>
    <s v="USD"/>
    <n v="1"/>
    <n v="10"/>
    <n v="1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"/>
    <n v="300"/>
    <n v="30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"/>
    <n v="4000"/>
    <n v="4796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"/>
    <n v="4000"/>
    <n v="6207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"/>
    <n v="3500"/>
    <n v="3674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"/>
    <n v="300"/>
    <n v="30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"/>
    <n v="27800"/>
    <n v="32865.300000000003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"/>
    <n v="1450"/>
    <n v="150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.1666915600000001"/>
    <n v="1400.0298720000001"/>
    <n v="1400.0298720000001"/>
    <n v="1448463431"/>
    <n v="1444831031"/>
    <b v="0"/>
    <n v="24"/>
    <b v="1"/>
    <s v="music/metal"/>
    <n v="1"/>
    <n v="58.33457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"/>
    <n v="4000"/>
    <n v="4187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"/>
    <n v="14000"/>
    <n v="254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"/>
    <n v="4500"/>
    <n v="101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"/>
    <n v="2000"/>
    <n v="9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"/>
    <n v="6500"/>
    <n v="270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"/>
    <n v="2200"/>
    <n v="45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"/>
    <n v="3500"/>
    <n v="64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"/>
    <n v="5000"/>
    <n v="1201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"/>
    <n v="45000"/>
    <n v="5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"/>
    <n v="8800"/>
    <n v="104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"/>
    <n v="6000"/>
    <n v="325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"/>
    <n v="8000"/>
    <n v="65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"/>
    <n v="3500"/>
    <n v="45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"/>
    <n v="3000"/>
    <n v="73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"/>
    <n v="5000"/>
    <n v="0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"/>
    <n v="2000"/>
    <n v="1351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"/>
    <n v="5000"/>
    <n v="65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"/>
    <n v="2100"/>
    <n v="644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"/>
    <n v="3780"/>
    <n v="113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"/>
    <n v="3750"/>
    <n v="3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"/>
    <n v="1500"/>
    <n v="302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"/>
    <n v="5000"/>
    <n v="2001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"/>
    <n v="2000"/>
    <n v="2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"/>
    <n v="1000"/>
    <n v="75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"/>
    <n v="500"/>
    <n v="205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"/>
    <n v="1000"/>
    <n v="0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"/>
    <n v="1000"/>
    <n v="72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"/>
    <n v="3000"/>
    <n v="125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"/>
    <n v="8000"/>
    <n v="26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"/>
    <n v="6000"/>
    <n v="2445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"/>
    <n v="2000"/>
    <n v="20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"/>
    <n v="20000"/>
    <n v="7834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"/>
    <n v="8000"/>
    <n v="195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"/>
    <n v="8000"/>
    <n v="320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"/>
    <n v="3000"/>
    <n v="0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"/>
    <n v="2500"/>
    <n v="7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"/>
    <n v="750"/>
    <n v="28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"/>
    <n v="5000"/>
    <n v="21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"/>
    <n v="6500"/>
    <n v="0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"/>
    <n v="30000"/>
    <n v="9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"/>
    <n v="5000"/>
    <n v="16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"/>
    <n v="50000"/>
    <n v="151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"/>
    <n v="6500"/>
    <n v="196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"/>
    <n v="15000"/>
    <n v="0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"/>
    <n v="2900"/>
    <n v="0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"/>
    <n v="2500"/>
    <n v="0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"/>
    <n v="16000"/>
    <n v="52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"/>
    <n v="100000"/>
    <n v="0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"/>
    <n v="3500"/>
    <n v="3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"/>
    <n v="30000"/>
    <n v="1982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"/>
    <n v="1500"/>
    <n v="0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"/>
    <n v="6500"/>
    <n v="375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"/>
    <n v="3300"/>
    <n v="0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"/>
    <n v="5000"/>
    <n v="3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x v="4"/>
    <x v="13"/>
  </r>
  <r>
    <n v="919"/>
    <s v="Jazz CD:  Out of The Blue"/>
    <s v="Cool jazz with a New Orleans flavor."/>
    <n v="20000"/>
    <n v="100"/>
    <x v="2"/>
    <x v="0"/>
    <s v="USD"/>
    <n v="1"/>
    <n v="20000"/>
    <n v="10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"/>
    <n v="5500"/>
    <n v="0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"/>
    <n v="15000"/>
    <n v="4635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"/>
    <n v="27000"/>
    <n v="568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"/>
    <n v="15000"/>
    <n v="33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"/>
    <n v="3000"/>
    <n v="327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"/>
    <n v="6000"/>
    <n v="16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"/>
    <n v="7000"/>
    <n v="0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"/>
    <n v="20000"/>
    <n v="0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"/>
    <n v="14500"/>
    <n v="1575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"/>
    <n v="500"/>
    <n v="0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"/>
    <n v="900"/>
    <n v="345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"/>
    <n v="9500"/>
    <n v="1381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"/>
    <n v="2000"/>
    <n v="12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"/>
    <n v="3500"/>
    <n v="5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"/>
    <n v="1400"/>
    <n v="0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"/>
    <n v="3500"/>
    <n v="4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"/>
    <n v="7000"/>
    <n v="25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"/>
    <n v="2750"/>
    <n v="4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"/>
    <n v="9000"/>
    <n v="1544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"/>
    <n v="50000"/>
    <n v="1161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"/>
    <n v="7500"/>
    <n v="668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"/>
    <n v="3000"/>
    <n v="289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"/>
    <n v="50000"/>
    <n v="6663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"/>
    <n v="15000"/>
    <n v="286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"/>
    <n v="850"/>
    <n v="0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x v="2"/>
    <x v="8"/>
  </r>
  <r>
    <n v="951"/>
    <s v="Smart Harness"/>
    <s v="Revolutionizing the way we walk our dogs!"/>
    <n v="50000"/>
    <n v="19195"/>
    <x v="2"/>
    <x v="0"/>
    <s v="USD"/>
    <n v="1"/>
    <n v="50000"/>
    <n v="19195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"/>
    <n v="49000"/>
    <n v="19572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"/>
    <n v="15000"/>
    <n v="126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"/>
    <n v="15000"/>
    <n v="6511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"/>
    <n v="300000"/>
    <n v="16984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"/>
    <n v="50000"/>
    <n v="861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"/>
    <n v="12000"/>
    <n v="233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"/>
    <n v="7777"/>
    <n v="881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"/>
    <n v="50000"/>
    <n v="1943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"/>
    <n v="55650"/>
    <n v="25655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"/>
    <n v="95000"/>
    <n v="40079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"/>
    <n v="2500"/>
    <n v="712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"/>
    <n v="35000"/>
    <n v="377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"/>
    <n v="25000"/>
    <n v="298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"/>
    <n v="12000"/>
    <n v="1776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"/>
    <n v="20000"/>
    <n v="3562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"/>
    <n v="8000"/>
    <n v="106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"/>
    <n v="100000"/>
    <n v="226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"/>
    <n v="20000"/>
    <n v="6925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"/>
    <n v="20000"/>
    <n v="411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"/>
    <n v="50000"/>
    <n v="28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"/>
    <n v="100000"/>
    <n v="2607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"/>
    <n v="35000"/>
    <n v="28986.16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"/>
    <n v="10000"/>
    <n v="1486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"/>
    <n v="88888"/>
    <n v="11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"/>
    <n v="17500"/>
    <n v="3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"/>
    <n v="10000"/>
    <n v="106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.1666915600000001"/>
    <n v="5833.4578000000001"/>
    <n v="0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"/>
    <n v="10000"/>
    <n v="1677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"/>
    <n v="25000"/>
    <n v="26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"/>
    <n v="100000"/>
    <n v="467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"/>
    <n v="70000"/>
    <n v="17561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"/>
    <n v="200000"/>
    <n v="4669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"/>
    <n v="10000"/>
    <n v="726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"/>
    <n v="4000"/>
    <n v="65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"/>
    <n v="5000"/>
    <n v="65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"/>
    <n v="894700"/>
    <n v="19824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"/>
    <n v="9999"/>
    <n v="296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"/>
    <n v="25000"/>
    <n v="20552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"/>
    <n v="200000"/>
    <n v="150102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"/>
    <n v="4000"/>
    <n v="234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"/>
    <n v="30000"/>
    <n v="13296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"/>
    <n v="50000"/>
    <n v="6565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"/>
    <n v="115250"/>
    <n v="22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"/>
    <n v="20000"/>
    <n v="75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"/>
    <n v="5000"/>
    <n v="1076751.05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"/>
    <n v="25000"/>
    <n v="8632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"/>
    <n v="10000"/>
    <n v="306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"/>
    <n v="100000"/>
    <n v="2842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"/>
    <n v="250000"/>
    <n v="57197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"/>
    <n v="20000"/>
    <n v="621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"/>
    <n v="45000"/>
    <n v="2130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"/>
    <n v="3000"/>
    <n v="10554.11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"/>
    <n v="2000"/>
    <n v="2298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"/>
    <n v="7501"/>
    <n v="7733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x v="4"/>
    <x v="15"/>
  </r>
  <r>
    <n v="1030"/>
    <s v="The Gothsicles - I FEEL SICLE"/>
    <s v="Help fund the latest Gothsicles mega-album, I FEEL SICLE!"/>
    <n v="2000"/>
    <n v="6842"/>
    <x v="0"/>
    <x v="0"/>
    <s v="USD"/>
    <n v="1"/>
    <n v="2000"/>
    <n v="6842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"/>
    <n v="10000"/>
    <n v="1074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"/>
    <n v="5400"/>
    <n v="5858.84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"/>
    <n v="5000"/>
    <n v="6500.09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"/>
    <n v="4600"/>
    <n v="4952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"/>
    <n v="4500"/>
    <n v="5056.22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"/>
    <n v="1000"/>
    <n v="1021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"/>
    <n v="1500"/>
    <n v="218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"/>
    <n v="500"/>
    <n v="641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"/>
    <n v="85000"/>
    <n v="25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"/>
    <n v="50"/>
    <n v="0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"/>
    <n v="650"/>
    <n v="1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"/>
    <n v="100000"/>
    <n v="8537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"/>
    <n v="7000"/>
    <n v="6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"/>
    <n v="10000"/>
    <n v="266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.1666915600000001"/>
    <n v="3500.0746800000002"/>
    <n v="0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"/>
    <n v="2000"/>
    <n v="1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"/>
    <n v="15000"/>
    <n v="212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"/>
    <n v="12000"/>
    <n v="0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"/>
    <n v="2500"/>
    <n v="0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"/>
    <n v="500"/>
    <n v="0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"/>
    <n v="4336"/>
    <n v="0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"/>
    <n v="1500"/>
    <n v="15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"/>
    <n v="2500"/>
    <n v="0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"/>
    <n v="3500"/>
    <n v="0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"/>
    <n v="10000"/>
    <n v="0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"/>
    <n v="10000"/>
    <n v="0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"/>
    <n v="40000"/>
    <n v="0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"/>
    <n v="1100"/>
    <n v="0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"/>
    <n v="5000"/>
    <n v="5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"/>
    <n v="4000"/>
    <n v="0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"/>
    <n v="199"/>
    <n v="19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"/>
    <n v="1000"/>
    <n v="0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"/>
    <n v="90000"/>
    <n v="8077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"/>
    <n v="150000"/>
    <n v="5051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"/>
    <n v="500"/>
    <n v="13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"/>
    <n v="30000"/>
    <n v="45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"/>
    <n v="2200"/>
    <n v="85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"/>
    <n v="10000"/>
    <n v="7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0.10503195999999999"/>
    <n v="10.503195999999999"/>
    <n v="0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"/>
    <n v="75000"/>
    <n v="51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"/>
    <n v="750"/>
    <n v="1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"/>
    <n v="54000"/>
    <n v="3407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"/>
    <n v="1000"/>
    <n v="45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"/>
    <n v="75000"/>
    <n v="47074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"/>
    <n v="25000"/>
    <n v="7344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"/>
    <n v="600"/>
    <n v="45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"/>
    <n v="20000"/>
    <n v="1821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"/>
    <n v="68000"/>
    <n v="12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"/>
    <n v="10000"/>
    <n v="56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x v="6"/>
    <x v="17"/>
  </r>
  <r>
    <n v="1084"/>
    <s v="My own channel"/>
    <s v="I want to start my own channel for gaming"/>
    <n v="550"/>
    <n v="0"/>
    <x v="2"/>
    <x v="0"/>
    <s v="USD"/>
    <n v="1"/>
    <n v="550"/>
    <n v="0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x v="6"/>
    <x v="17"/>
  </r>
  <r>
    <n v="1086"/>
    <s v="Cyber Universe Online"/>
    <s v="Humanity's future in the Galaxy"/>
    <n v="18000"/>
    <n v="15"/>
    <x v="2"/>
    <x v="0"/>
    <s v="USD"/>
    <n v="1"/>
    <n v="18000"/>
    <n v="15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"/>
    <n v="1100"/>
    <n v="0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"/>
    <n v="45000"/>
    <n v="6382.34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"/>
    <n v="2000"/>
    <n v="21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"/>
    <n v="18000"/>
    <n v="3294.01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"/>
    <n v="500000"/>
    <n v="25174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"/>
    <n v="12000"/>
    <n v="2152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"/>
    <n v="100000"/>
    <n v="47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"/>
    <n v="25000"/>
    <n v="1803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"/>
    <n v="100000"/>
    <n v="41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"/>
    <n v="8000"/>
    <n v="425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"/>
    <n v="15000"/>
    <n v="243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"/>
    <n v="900000"/>
    <n v="1431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"/>
    <n v="400"/>
    <n v="165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"/>
    <n v="10000"/>
    <n v="0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"/>
    <n v="25000"/>
    <n v="732.5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"/>
    <n v="10000"/>
    <n v="45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"/>
    <n v="50000"/>
    <n v="255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"/>
    <n v="2500"/>
    <n v="1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"/>
    <n v="88000"/>
    <n v="31272.92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"/>
    <n v="40000"/>
    <n v="53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"/>
    <n v="500000"/>
    <n v="178.52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"/>
    <n v="2100"/>
    <n v="5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"/>
    <n v="25000"/>
    <n v="0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"/>
    <n v="250000"/>
    <n v="29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.29405719"/>
    <n v="4140.9830080000002"/>
    <n v="0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"/>
    <n v="5000"/>
    <n v="11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"/>
    <n v="90000"/>
    <n v="425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.29405719"/>
    <n v="3882.17157"/>
    <n v="0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"/>
    <n v="2000"/>
    <n v="1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"/>
    <n v="35000"/>
    <n v="585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.29405719"/>
    <n v="1294.05719"/>
    <n v="1.29405719"/>
    <n v="1407425717"/>
    <n v="1404833717"/>
    <b v="0"/>
    <n v="1"/>
    <b v="0"/>
    <s v="games/mobile games"/>
    <n v="1E-3"/>
    <n v="1.2940571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"/>
    <n v="20000"/>
    <n v="21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"/>
    <n v="5000"/>
    <n v="11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0.70296422999999997"/>
    <n v="28118.569199999998"/>
    <n v="0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.1666915600000001"/>
    <n v="1166.69156"/>
    <n v="58.334578"/>
    <n v="1470527094"/>
    <n v="1467935094"/>
    <b v="0"/>
    <n v="1"/>
    <b v="0"/>
    <s v="games/mobile games"/>
    <n v="0.05"/>
    <n v="58.33457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"/>
    <n v="25000"/>
    <n v="9875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"/>
    <n v="35000"/>
    <n v="125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"/>
    <n v="8000"/>
    <n v="5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.29405719"/>
    <n v="6470.2859499999995"/>
    <n v="0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.1666915600000001"/>
    <n v="583.34577999999999"/>
    <n v="0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"/>
    <n v="4000"/>
    <n v="0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"/>
    <n v="45000"/>
    <n v="186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"/>
    <n v="9300"/>
    <n v="0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"/>
    <n v="80000"/>
    <n v="10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"/>
    <n v="6000"/>
    <n v="53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0.75062424999999999"/>
    <n v="18765.606250000001"/>
    <n v="0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"/>
    <n v="15000"/>
    <n v="73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"/>
    <n v="50000"/>
    <n v="75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"/>
    <n v="2500"/>
    <n v="252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"/>
    <n v="25000"/>
    <n v="0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"/>
    <n v="16000"/>
    <n v="911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"/>
    <n v="8000"/>
    <n v="5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"/>
    <n v="5000"/>
    <n v="325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"/>
    <n v="25000"/>
    <n v="188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"/>
    <n v="6500"/>
    <n v="0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"/>
    <n v="10000"/>
    <n v="151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"/>
    <n v="7500"/>
    <n v="35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"/>
    <n v="6750"/>
    <n v="0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"/>
    <n v="30000"/>
    <n v="1155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"/>
    <n v="18000"/>
    <n v="0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"/>
    <n v="60000"/>
    <n v="35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"/>
    <n v="5200"/>
    <n v="0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"/>
    <n v="10000"/>
    <n v="0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"/>
    <n v="10000"/>
    <n v="2070.5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"/>
    <n v="15000"/>
    <n v="2871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"/>
    <n v="60000"/>
    <n v="979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"/>
    <n v="18000"/>
    <n v="102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"/>
    <n v="10000"/>
    <n v="17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"/>
    <n v="25000"/>
    <n v="25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"/>
    <n v="9000"/>
    <n v="0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"/>
    <n v="125000"/>
    <n v="3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"/>
    <n v="15000"/>
    <n v="886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"/>
    <n v="20000"/>
    <n v="585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.29405719"/>
    <n v="7764.3431399999999"/>
    <n v="0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"/>
    <n v="75000"/>
    <n v="5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"/>
    <n v="50000"/>
    <n v="5875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"/>
    <n v="50000"/>
    <n v="4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"/>
    <n v="1000"/>
    <n v="42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"/>
    <n v="2500"/>
    <n v="10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"/>
    <n v="12500"/>
    <n v="1318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"/>
    <n v="8750"/>
    <n v="9111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"/>
    <n v="9000"/>
    <n v="970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"/>
    <n v="500"/>
    <n v="675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"/>
    <n v="2700"/>
    <n v="2945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"/>
    <n v="21000"/>
    <n v="21831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"/>
    <n v="15000"/>
    <n v="37994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"/>
    <n v="3500"/>
    <n v="9121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"/>
    <n v="4800"/>
    <n v="6029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"/>
    <n v="16300"/>
    <n v="1670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"/>
    <n v="13000"/>
    <n v="13383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x v="8"/>
    <x v="20"/>
  </r>
  <r>
    <n v="1207"/>
    <s v="ITALIANA"/>
    <s v="A humanistic photo book about ancestral &amp; post-modern Italy."/>
    <n v="16700"/>
    <n v="17396"/>
    <x v="0"/>
    <x v="13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"/>
    <n v="10000"/>
    <n v="1553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"/>
    <n v="6000"/>
    <n v="636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"/>
    <n v="2500"/>
    <n v="3226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"/>
    <n v="2000"/>
    <n v="2636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"/>
    <n v="5000"/>
    <n v="39304.01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"/>
    <n v="14000"/>
    <n v="20398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"/>
    <n v="26500"/>
    <n v="27189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"/>
    <n v="9000"/>
    <n v="15505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"/>
    <n v="16350"/>
    <n v="26024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x v="8"/>
    <x v="20"/>
  </r>
  <r>
    <n v="1222"/>
    <s v="Project Pilgrim"/>
    <s v="Project Pilgrim is my effort to work towards normalizing mental health."/>
    <n v="4000"/>
    <n v="11215"/>
    <x v="0"/>
    <x v="5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"/>
    <n v="19800"/>
    <n v="22197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"/>
    <n v="15000"/>
    <n v="106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"/>
    <n v="3000"/>
    <n v="132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"/>
    <n v="50000"/>
    <n v="1937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"/>
    <n v="2000"/>
    <n v="0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"/>
    <n v="5000"/>
    <n v="1465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"/>
    <n v="2750"/>
    <n v="25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"/>
    <n v="500000"/>
    <n v="0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"/>
    <n v="5000"/>
    <n v="0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"/>
    <n v="5000"/>
    <n v="4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"/>
    <n v="1000"/>
    <n v="116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.29405719"/>
    <n v="64702.859499999999"/>
    <n v="0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"/>
    <n v="7534"/>
    <n v="21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"/>
    <n v="2500"/>
    <n v="0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"/>
    <n v="25000"/>
    <n v="0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"/>
    <n v="1000"/>
    <n v="178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"/>
    <n v="2500"/>
    <n v="0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"/>
    <n v="8000"/>
    <n v="241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"/>
    <n v="5000"/>
    <n v="2537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"/>
    <n v="911"/>
    <n v="5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"/>
    <n v="12000"/>
    <n v="1691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"/>
    <n v="2000"/>
    <n v="2076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"/>
    <n v="2000"/>
    <n v="2405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"/>
    <n v="2000"/>
    <n v="234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"/>
    <n v="3500"/>
    <n v="4275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"/>
    <n v="2500"/>
    <n v="3791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"/>
    <n v="5000"/>
    <n v="5222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"/>
    <n v="30000"/>
    <n v="60046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"/>
    <n v="6000"/>
    <n v="6108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"/>
    <n v="3500"/>
    <n v="4818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"/>
    <n v="10"/>
    <n v="30383.32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"/>
    <n v="6700"/>
    <n v="13323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"/>
    <n v="3000"/>
    <n v="6071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"/>
    <n v="30000"/>
    <n v="35389.129999999997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"/>
    <n v="5500"/>
    <n v="1621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"/>
    <n v="12000"/>
    <n v="25577.56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"/>
    <n v="2500"/>
    <n v="2606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"/>
    <n v="3300"/>
    <n v="3751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"/>
    <n v="2000"/>
    <n v="2025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"/>
    <n v="1500"/>
    <n v="1785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"/>
    <n v="650"/>
    <n v="1082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"/>
    <n v="3500"/>
    <n v="4170.17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"/>
    <n v="9500"/>
    <n v="9545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"/>
    <n v="22000"/>
    <n v="22396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"/>
    <n v="12000"/>
    <n v="1400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"/>
    <n v="18800"/>
    <n v="20426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"/>
    <n v="10000"/>
    <n v="11472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"/>
    <n v="7500"/>
    <n v="7635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"/>
    <n v="5000"/>
    <n v="530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"/>
    <n v="25000"/>
    <n v="38743.839999999997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"/>
    <n v="15000"/>
    <n v="24321.1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"/>
    <n v="3000"/>
    <n v="3132.63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"/>
    <n v="15000"/>
    <n v="15918.65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"/>
    <n v="6500"/>
    <n v="10071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"/>
    <n v="12516"/>
    <n v="13864.17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"/>
    <n v="15000"/>
    <n v="16636.78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"/>
    <n v="7000"/>
    <n v="775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"/>
    <n v="15000"/>
    <n v="18542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"/>
    <n v="1000"/>
    <n v="2110.5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"/>
    <n v="2000"/>
    <n v="202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.29405719"/>
    <n v="2588.11438"/>
    <n v="2630.81826727"/>
    <n v="1434808775"/>
    <n v="1433512775"/>
    <b v="0"/>
    <n v="63"/>
    <b v="1"/>
    <s v="theater/plays"/>
    <n v="1.0165"/>
    <n v="41.75902011539682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.29405719"/>
    <n v="323.5142975"/>
    <n v="782.90459995000003"/>
    <n v="1434120856"/>
    <n v="1428936856"/>
    <b v="0"/>
    <n v="25"/>
    <b v="1"/>
    <s v="theater/plays"/>
    <n v="2.42"/>
    <n v="31.31618399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"/>
    <n v="4000"/>
    <n v="4018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"/>
    <n v="1500"/>
    <n v="1876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"/>
    <n v="3500"/>
    <n v="380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"/>
    <n v="3000"/>
    <n v="4371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"/>
    <n v="15000"/>
    <n v="15335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.29405719"/>
    <n v="647.028595"/>
    <n v="789.37488589999998"/>
    <n v="1445252400"/>
    <n v="1443696797"/>
    <b v="0"/>
    <n v="22"/>
    <b v="1"/>
    <s v="theater/plays"/>
    <n v="1.22"/>
    <n v="35.88067663181818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"/>
    <n v="20000"/>
    <n v="21905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.29405719"/>
    <n v="2588.11438"/>
    <n v="2708.4616986699998"/>
    <n v="1461860432"/>
    <n v="1459268432"/>
    <b v="0"/>
    <n v="33"/>
    <b v="1"/>
    <s v="theater/plays"/>
    <n v="1.0465"/>
    <n v="82.07459692939393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"/>
    <n v="3500"/>
    <n v="434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"/>
    <n v="3000"/>
    <n v="405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"/>
    <n v="2000"/>
    <n v="2055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"/>
    <n v="2500"/>
    <n v="250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"/>
    <n v="30000"/>
    <n v="7793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"/>
    <n v="110000"/>
    <n v="71771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"/>
    <n v="50000"/>
    <n v="5757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"/>
    <n v="10000"/>
    <n v="1136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"/>
    <n v="11500"/>
    <n v="12879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"/>
    <n v="20000"/>
    <n v="310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"/>
    <n v="250000"/>
    <n v="8007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"/>
    <n v="4600"/>
    <n v="28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"/>
    <n v="40000"/>
    <n v="12446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"/>
    <n v="180000"/>
    <n v="2028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"/>
    <n v="100000"/>
    <n v="40404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"/>
    <n v="75000"/>
    <n v="1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"/>
    <n v="40000"/>
    <n v="613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"/>
    <n v="15000"/>
    <n v="1332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"/>
    <n v="50000"/>
    <n v="492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"/>
    <n v="20000"/>
    <n v="486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"/>
    <n v="100000"/>
    <n v="113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"/>
    <n v="48000"/>
    <n v="1705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"/>
    <n v="75000"/>
    <n v="1748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"/>
    <n v="50000"/>
    <n v="408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"/>
    <n v="35000"/>
    <n v="7873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"/>
    <n v="250000"/>
    <n v="3417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.09120561"/>
    <n v="11037.54474515"/>
    <n v="0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0.70296422999999997"/>
    <n v="1757.4105749999999"/>
    <n v="0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"/>
    <n v="133000"/>
    <n v="14303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"/>
    <n v="25000"/>
    <n v="494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"/>
    <n v="100000"/>
    <n v="84947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"/>
    <n v="50000"/>
    <n v="24691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"/>
    <n v="30000"/>
    <n v="991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"/>
    <n v="50000"/>
    <n v="3317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"/>
    <n v="1680"/>
    <n v="0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"/>
    <n v="50000"/>
    <n v="10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"/>
    <n v="50000"/>
    <n v="51149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"/>
    <n v="300"/>
    <n v="375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"/>
    <n v="4900"/>
    <n v="7219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"/>
    <n v="2500"/>
    <n v="2555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"/>
    <n v="5875"/>
    <n v="5985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"/>
    <n v="5000"/>
    <n v="5202.5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"/>
    <n v="20000"/>
    <n v="20253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"/>
    <n v="10000"/>
    <n v="13614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"/>
    <n v="1000"/>
    <n v="1336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"/>
    <n v="3400"/>
    <n v="6215.56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"/>
    <n v="2000"/>
    <n v="2506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"/>
    <n v="3000"/>
    <n v="335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"/>
    <n v="660"/>
    <n v="764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"/>
    <n v="1500"/>
    <n v="2598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"/>
    <n v="1000"/>
    <n v="1091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"/>
    <n v="200"/>
    <n v="20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"/>
    <n v="7500"/>
    <n v="752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"/>
    <n v="7500"/>
    <n v="9486.69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"/>
    <n v="5000"/>
    <n v="5713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"/>
    <n v="5000"/>
    <n v="5535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"/>
    <n v="32360"/>
    <n v="34090.629999999997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"/>
    <n v="1500"/>
    <n v="1555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"/>
    <n v="6999"/>
    <n v="7495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"/>
    <n v="500"/>
    <n v="62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"/>
    <n v="10000"/>
    <n v="10501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"/>
    <n v="1500"/>
    <n v="2842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"/>
    <n v="1300"/>
    <n v="151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"/>
    <n v="10000"/>
    <n v="1116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"/>
    <n v="25"/>
    <n v="106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"/>
    <n v="5000"/>
    <n v="5355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"/>
    <n v="8000"/>
    <n v="8349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"/>
    <n v="3500"/>
    <n v="4343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"/>
    <n v="400"/>
    <n v="875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"/>
    <n v="4000"/>
    <n v="5465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"/>
    <n v="5000"/>
    <n v="6740.37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.29405719"/>
    <n v="647.028595"/>
    <n v="940.77957713000001"/>
    <n v="1471087957"/>
    <n v="1468495957"/>
    <b v="0"/>
    <n v="34"/>
    <b v="1"/>
    <s v="music/rock"/>
    <n v="1.454"/>
    <n v="27.66998756264705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"/>
    <n v="2800"/>
    <n v="3055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"/>
    <n v="500"/>
    <n v="551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"/>
    <n v="2500"/>
    <n v="2841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"/>
    <n v="10000"/>
    <n v="10235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"/>
    <n v="750"/>
    <n v="916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"/>
    <n v="3500"/>
    <n v="3916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"/>
    <n v="6000"/>
    <n v="6438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"/>
    <n v="10000"/>
    <n v="11385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"/>
    <n v="4400"/>
    <n v="4826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"/>
    <n v="9000"/>
    <n v="11353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"/>
    <n v="2500"/>
    <n v="12413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"/>
    <n v="4000"/>
    <n v="4103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"/>
    <n v="25000"/>
    <n v="105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"/>
    <n v="3000"/>
    <n v="15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"/>
    <n v="4000"/>
    <n v="0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"/>
    <n v="7000"/>
    <n v="32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.1666915600000001"/>
    <n v="2333.38312"/>
    <n v="116.669156"/>
    <n v="1455964170"/>
    <n v="1450780170"/>
    <b v="0"/>
    <n v="1"/>
    <b v="0"/>
    <s v="publishing/translations"/>
    <n v="0.05"/>
    <n v="116.66915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"/>
    <n v="500"/>
    <n v="1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"/>
    <n v="4400"/>
    <n v="80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"/>
    <n v="50000"/>
    <n v="0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"/>
    <n v="4500"/>
    <n v="55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"/>
    <n v="6300"/>
    <n v="445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"/>
    <n v="110"/>
    <n v="3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"/>
    <n v="7500"/>
    <n v="1527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"/>
    <n v="13000"/>
    <n v="0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.1666915600000001"/>
    <n v="1166.69156"/>
    <n v="0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"/>
    <n v="10000"/>
    <n v="0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"/>
    <n v="5000"/>
    <n v="403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"/>
    <n v="17000"/>
    <n v="5431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"/>
    <n v="40000"/>
    <n v="0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"/>
    <n v="3000"/>
    <n v="807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"/>
    <n v="1500"/>
    <n v="0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.1666915600000001"/>
    <n v="15166.990280000002"/>
    <n v="0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.1666915600000001"/>
    <n v="5775.1232220000002"/>
    <n v="0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.1666915600000001"/>
    <n v="151669.90280000001"/>
    <n v="0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.1666915600000001"/>
    <n v="1050.0224040000001"/>
    <n v="0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"/>
    <n v="500000"/>
    <n v="75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0.70296422999999997"/>
    <n v="140592.84599999999"/>
    <n v="0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"/>
    <n v="8888"/>
    <n v="0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"/>
    <n v="100000"/>
    <n v="1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"/>
    <n v="18950"/>
    <n v="2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"/>
    <n v="14000"/>
    <n v="0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.1666915600000001"/>
    <n v="29167.289000000001"/>
    <n v="0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"/>
    <n v="15000"/>
    <n v="1575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"/>
    <n v="6000"/>
    <n v="0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"/>
    <n v="5000"/>
    <n v="0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0.15676623000000001"/>
    <n v="5800.3505100000002"/>
    <n v="0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"/>
    <n v="25000000"/>
    <n v="0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"/>
    <n v="15000"/>
    <n v="15186.69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"/>
    <n v="4000"/>
    <n v="4340.7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"/>
    <n v="600"/>
    <n v="886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"/>
    <n v="40000"/>
    <n v="46032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"/>
    <n v="32000"/>
    <n v="33229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"/>
    <n v="1500"/>
    <n v="1807.74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"/>
    <n v="30000"/>
    <n v="33393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"/>
    <n v="1600"/>
    <n v="2198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"/>
    <n v="50000"/>
    <n v="58520.2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"/>
    <n v="5000"/>
    <n v="5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"/>
    <n v="7000"/>
    <n v="5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"/>
    <n v="2000"/>
    <n v="0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"/>
    <n v="6700"/>
    <n v="15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"/>
    <n v="20000"/>
    <n v="48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"/>
    <n v="10000"/>
    <n v="0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"/>
    <n v="5000"/>
    <n v="0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"/>
    <n v="2900"/>
    <n v="895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"/>
    <n v="1200"/>
    <n v="10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"/>
    <n v="4000"/>
    <n v="3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"/>
    <n v="2400"/>
    <n v="0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"/>
    <n v="5000"/>
    <n v="445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"/>
    <n v="2000"/>
    <n v="0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"/>
    <n v="1500"/>
    <n v="0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"/>
    <n v="15000"/>
    <n v="1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"/>
    <n v="3000"/>
    <n v="57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"/>
    <n v="2000"/>
    <n v="5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"/>
    <n v="2800"/>
    <n v="701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"/>
    <n v="1200"/>
    <n v="258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"/>
    <n v="18500"/>
    <n v="20491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"/>
    <n v="14000"/>
    <n v="15651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"/>
    <n v="3500"/>
    <n v="19557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"/>
    <n v="25000"/>
    <n v="26619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"/>
    <n v="17000"/>
    <n v="18472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"/>
    <n v="15000"/>
    <n v="24297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"/>
    <n v="15000"/>
    <n v="30805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"/>
    <n v="9000"/>
    <n v="9302.75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"/>
    <n v="18000"/>
    <n v="18625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"/>
    <n v="37500"/>
    <n v="40055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"/>
    <n v="43500"/>
    <n v="60450.1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"/>
    <n v="18500"/>
    <n v="23096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"/>
    <n v="23000"/>
    <n v="27675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"/>
    <n v="3500"/>
    <n v="3865.55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"/>
    <n v="3000"/>
    <n v="8447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"/>
    <n v="19000"/>
    <n v="19129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"/>
    <n v="35000"/>
    <n v="47189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"/>
    <n v="2350"/>
    <n v="4135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"/>
    <n v="45000"/>
    <n v="65313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"/>
    <n v="7500"/>
    <n v="3133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"/>
    <n v="4000"/>
    <n v="5297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"/>
    <n v="12000"/>
    <n v="30037.01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"/>
    <n v="7000"/>
    <n v="7184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"/>
    <n v="20000"/>
    <n v="27197.22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"/>
    <n v="15000"/>
    <n v="1768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"/>
    <n v="18000"/>
    <n v="6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"/>
    <n v="2250"/>
    <n v="1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"/>
    <n v="1000"/>
    <n v="0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"/>
    <n v="3000"/>
    <n v="1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"/>
    <n v="20"/>
    <n v="0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"/>
    <n v="700"/>
    <n v="6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"/>
    <n v="500"/>
    <n v="17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"/>
    <n v="3500"/>
    <n v="0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"/>
    <n v="4300"/>
    <n v="2115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"/>
    <n v="6000"/>
    <n v="0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0.70296422999999997"/>
    <n v="14059.284599999999"/>
    <n v="0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"/>
    <n v="750"/>
    <n v="0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"/>
    <n v="2500"/>
    <n v="10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"/>
    <n v="15000"/>
    <n v="5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"/>
    <n v="2500"/>
    <n v="94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"/>
    <n v="10000"/>
    <n v="67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"/>
    <n v="4000"/>
    <n v="0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"/>
    <n v="10000"/>
    <n v="1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"/>
    <n v="4000"/>
    <n v="10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"/>
    <n v="30000"/>
    <n v="6375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"/>
    <n v="8500"/>
    <n v="35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"/>
    <n v="25000"/>
    <n v="341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"/>
    <n v="30000"/>
    <n v="0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"/>
    <n v="6000"/>
    <n v="2484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"/>
    <n v="10000"/>
    <n v="506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"/>
    <n v="10000"/>
    <n v="2291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"/>
    <n v="5000"/>
    <n v="65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"/>
    <n v="10000"/>
    <n v="55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"/>
    <n v="1897"/>
    <n v="205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"/>
    <n v="3333"/>
    <n v="28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"/>
    <n v="1750"/>
    <n v="0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x v="8"/>
    <x v="26"/>
  </r>
  <r>
    <n v="1582"/>
    <s v="Scenes from New Orleans"/>
    <s v="I create canvas prints of images from in and around New Orleans"/>
    <n v="1000"/>
    <n v="93"/>
    <x v="2"/>
    <x v="0"/>
    <s v="USD"/>
    <n v="1"/>
    <n v="1000"/>
    <n v="93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"/>
    <n v="1200"/>
    <n v="0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x v="8"/>
    <x v="26"/>
  </r>
  <r>
    <n v="1586"/>
    <s v="Missouri In Pictures"/>
    <s v="Show the world the beauty that is in all of our back yards!"/>
    <n v="1500"/>
    <n v="0"/>
    <x v="2"/>
    <x v="0"/>
    <s v="USD"/>
    <n v="1"/>
    <n v="1500"/>
    <n v="0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"/>
    <n v="7500"/>
    <n v="1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"/>
    <n v="516"/>
    <n v="0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"/>
    <n v="1200"/>
    <n v="0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"/>
    <n v="25"/>
    <n v="0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"/>
    <n v="22000"/>
    <n v="3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"/>
    <n v="1000"/>
    <n v="205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"/>
    <n v="100000"/>
    <n v="28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"/>
    <n v="15000"/>
    <n v="0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"/>
    <n v="800"/>
    <n v="1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.29405719"/>
    <n v="647.028595"/>
    <n v="0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"/>
    <n v="5000"/>
    <n v="367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"/>
    <n v="2500"/>
    <n v="2706.23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"/>
    <n v="1500"/>
    <n v="1502.5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"/>
    <n v="2000"/>
    <n v="2000.66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"/>
    <n v="2800"/>
    <n v="3419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"/>
    <n v="6000"/>
    <n v="6041.6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"/>
    <n v="8000"/>
    <n v="8080.33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"/>
    <n v="10000"/>
    <n v="14511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"/>
    <n v="1200"/>
    <n v="1215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"/>
    <n v="1500"/>
    <n v="1775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"/>
    <n v="2000"/>
    <n v="5437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"/>
    <n v="800"/>
    <n v="1001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"/>
    <n v="500"/>
    <n v="55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"/>
    <n v="1000"/>
    <n v="1015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"/>
    <n v="5000"/>
    <n v="5135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"/>
    <n v="8000"/>
    <n v="913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"/>
    <n v="10000"/>
    <n v="1042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"/>
    <n v="7000"/>
    <n v="1021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"/>
    <n v="1500"/>
    <n v="1576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"/>
    <n v="1500"/>
    <n v="200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"/>
    <n v="1000"/>
    <n v="113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"/>
    <n v="5000"/>
    <n v="606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"/>
    <n v="6900"/>
    <n v="7019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"/>
    <n v="1000"/>
    <n v="118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"/>
    <n v="7500"/>
    <n v="1165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"/>
    <n v="8000"/>
    <n v="8095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"/>
    <n v="2000"/>
    <n v="234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"/>
    <n v="4000"/>
    <n v="4037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"/>
    <n v="6000"/>
    <n v="622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"/>
    <n v="4000"/>
    <n v="1061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"/>
    <n v="10000"/>
    <n v="15591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"/>
    <n v="4000"/>
    <n v="4065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"/>
    <n v="10000"/>
    <n v="1000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"/>
    <n v="2000"/>
    <n v="201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"/>
    <n v="2000"/>
    <n v="2506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"/>
    <n v="4500"/>
    <n v="466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"/>
    <n v="500"/>
    <n v="519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"/>
    <n v="1000"/>
    <n v="105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"/>
    <n v="1800"/>
    <n v="180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"/>
    <n v="400"/>
    <n v="679.44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"/>
    <n v="2500"/>
    <n v="2535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"/>
    <n v="1200"/>
    <n v="120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"/>
    <n v="5000"/>
    <n v="6235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"/>
    <n v="10000"/>
    <n v="1095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"/>
    <n v="5000"/>
    <n v="554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"/>
    <n v="5000"/>
    <n v="5236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"/>
    <n v="2300"/>
    <n v="2881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"/>
    <n v="3800"/>
    <n v="3822.33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"/>
    <n v="2000"/>
    <n v="2831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"/>
    <n v="2000"/>
    <n v="2015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"/>
    <n v="4500"/>
    <n v="453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"/>
    <n v="5000"/>
    <n v="8711.52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"/>
    <n v="1100"/>
    <n v="1319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"/>
    <n v="1500"/>
    <n v="2143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"/>
    <n v="7500"/>
    <n v="7525.12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"/>
    <n v="25000"/>
    <n v="26233.45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"/>
    <n v="6000"/>
    <n v="7934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"/>
    <n v="8000"/>
    <n v="8211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"/>
    <n v="1000"/>
    <n v="108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"/>
    <n v="2500"/>
    <n v="3060.22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"/>
    <n v="3500"/>
    <n v="4181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"/>
    <n v="2500"/>
    <n v="4022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"/>
    <n v="3400"/>
    <n v="4313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"/>
    <n v="8000"/>
    <n v="8211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"/>
    <n v="2000"/>
    <n v="2795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"/>
    <n v="1000"/>
    <n v="1026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"/>
    <n v="2000"/>
    <n v="2013.47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"/>
    <n v="1700"/>
    <n v="192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"/>
    <n v="2100"/>
    <n v="269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"/>
    <n v="5000"/>
    <n v="10085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"/>
    <n v="1000"/>
    <n v="1374.16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"/>
    <n v="3000"/>
    <n v="346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"/>
    <n v="1500"/>
    <n v="1776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"/>
    <n v="2000"/>
    <n v="350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"/>
    <n v="1000"/>
    <n v="1175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"/>
    <n v="65000"/>
    <n v="65924.38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"/>
    <n v="6000"/>
    <n v="0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"/>
    <n v="8000"/>
    <n v="873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"/>
    <n v="350"/>
    <n v="36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"/>
    <n v="10000"/>
    <n v="3125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"/>
    <n v="4000"/>
    <n v="1772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"/>
    <n v="2400"/>
    <n v="240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"/>
    <n v="2500"/>
    <n v="635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"/>
    <n v="30000"/>
    <n v="10042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"/>
    <n v="5000"/>
    <n v="239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"/>
    <n v="10000"/>
    <n v="5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"/>
    <n v="12000"/>
    <n v="1405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"/>
    <n v="300000"/>
    <n v="0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"/>
    <n v="12500"/>
    <n v="2526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"/>
    <n v="125000"/>
    <n v="0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"/>
    <n v="5105"/>
    <n v="216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"/>
    <n v="20000"/>
    <n v="5212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"/>
    <n v="5050"/>
    <n v="1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"/>
    <n v="16500"/>
    <n v="1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"/>
    <n v="5000"/>
    <n v="51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"/>
    <n v="2000"/>
    <n v="1302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"/>
    <n v="2000"/>
    <n v="0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.1666915600000001"/>
    <n v="6416.8035800000007"/>
    <n v="0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"/>
    <n v="5000"/>
    <n v="487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"/>
    <n v="7000"/>
    <n v="0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"/>
    <n v="1750"/>
    <n v="85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"/>
    <n v="10000"/>
    <n v="105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"/>
    <n v="5000"/>
    <n v="0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"/>
    <n v="3000"/>
    <n v="5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"/>
    <n v="25000"/>
    <n v="1967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"/>
    <n v="5000"/>
    <n v="11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"/>
    <n v="2000"/>
    <n v="15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"/>
    <n v="3265"/>
    <n v="1395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"/>
    <n v="35000"/>
    <n v="75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"/>
    <n v="4000"/>
    <n v="35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"/>
    <n v="4000"/>
    <n v="225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"/>
    <n v="5000"/>
    <n v="0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"/>
    <n v="2880"/>
    <n v="1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"/>
    <n v="10000"/>
    <n v="65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"/>
    <n v="6000"/>
    <n v="35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"/>
    <n v="5500"/>
    <n v="56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"/>
    <n v="6500"/>
    <n v="2196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.29405719"/>
    <n v="3882.17157"/>
    <n v="1.29405719"/>
    <n v="1428231600"/>
    <n v="1423520177"/>
    <b v="0"/>
    <n v="1"/>
    <b v="0"/>
    <s v="music/faith"/>
    <n v="3.3333333333333332E-4"/>
    <n v="1.2940571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"/>
    <n v="1250"/>
    <n v="855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"/>
    <n v="10000"/>
    <n v="0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"/>
    <n v="3000"/>
    <n v="0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"/>
    <n v="1000"/>
    <n v="0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"/>
    <n v="4000"/>
    <n v="0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"/>
    <n v="10000"/>
    <n v="0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"/>
    <n v="4500"/>
    <n v="1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"/>
    <n v="1000"/>
    <n v="11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"/>
    <n v="3000"/>
    <n v="22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"/>
    <n v="4000"/>
    <n v="85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"/>
    <n v="5000"/>
    <n v="2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"/>
    <n v="1000"/>
    <n v="1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"/>
    <n v="3000"/>
    <n v="0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"/>
    <n v="2000"/>
    <n v="2175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"/>
    <n v="6000"/>
    <n v="6025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"/>
    <n v="7000"/>
    <n v="7981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"/>
    <n v="15000"/>
    <n v="22215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"/>
    <n v="5000"/>
    <n v="10081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"/>
    <n v="10000"/>
    <n v="1029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"/>
    <n v="25"/>
    <n v="3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"/>
    <n v="5500"/>
    <n v="5655.6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"/>
    <n v="5000"/>
    <n v="580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"/>
    <n v="1000"/>
    <n v="1147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"/>
    <n v="5000"/>
    <n v="533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"/>
    <n v="5000"/>
    <n v="8272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.29405719"/>
    <n v="129.405719"/>
    <n v="200.57886445"/>
    <n v="1442065060"/>
    <n v="1437745060"/>
    <b v="0"/>
    <n v="3"/>
    <b v="1"/>
    <s v="photography/photobooks"/>
    <n v="1.55"/>
    <n v="66.859621483333328"/>
    <x v="8"/>
    <x v="20"/>
  </r>
  <r>
    <n v="1762"/>
    <s v="&quot;The Naked Pixel&quot; Ali Pakele"/>
    <s v="Project rewards $25 gets you 190+ digital images"/>
    <n v="100"/>
    <n v="885"/>
    <x v="0"/>
    <x v="0"/>
    <s v="USD"/>
    <n v="1"/>
    <n v="100"/>
    <n v="885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"/>
    <n v="12000"/>
    <n v="12229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"/>
    <n v="12500"/>
    <n v="7433.48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0.70296422999999997"/>
    <n v="1054.4463450000001"/>
    <n v="0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"/>
    <n v="5000"/>
    <n v="2286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"/>
    <n v="5000"/>
    <n v="187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"/>
    <n v="40000"/>
    <n v="1081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"/>
    <n v="24500"/>
    <n v="13846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"/>
    <n v="30000"/>
    <n v="1877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"/>
    <n v="2500"/>
    <n v="1148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"/>
    <n v="32500"/>
    <n v="21158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"/>
    <n v="50000"/>
    <n v="995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"/>
    <n v="11000"/>
    <n v="3986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"/>
    <n v="30000"/>
    <n v="11923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"/>
    <n v="5500"/>
    <n v="1417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"/>
    <n v="35000"/>
    <n v="5422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"/>
    <n v="40000"/>
    <n v="9477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"/>
    <n v="5000"/>
    <n v="1988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"/>
    <n v="24000"/>
    <n v="4853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"/>
    <n v="10000"/>
    <n v="1533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"/>
    <n v="8000"/>
    <n v="4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"/>
    <n v="33000"/>
    <n v="1636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"/>
    <n v="25000"/>
    <n v="15281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"/>
    <n v="9000"/>
    <n v="997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"/>
    <n v="10000"/>
    <n v="6755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"/>
    <n v="16000"/>
    <n v="2182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"/>
    <n v="17500"/>
    <n v="539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"/>
    <n v="15500"/>
    <n v="5452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x v="8"/>
    <x v="20"/>
  </r>
  <r>
    <n v="1807"/>
    <s v="Anywhere but Here"/>
    <s v="I want to explore alternative cultures and lifestyles in America."/>
    <n v="5000"/>
    <n v="553"/>
    <x v="2"/>
    <x v="0"/>
    <s v="USD"/>
    <n v="1"/>
    <n v="5000"/>
    <n v="553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"/>
    <n v="28000"/>
    <n v="11594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"/>
    <n v="450"/>
    <n v="15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"/>
    <n v="54000"/>
    <n v="4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.29405719"/>
    <n v="11323.0004125"/>
    <n v="0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"/>
    <n v="3000"/>
    <n v="0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"/>
    <n v="18000"/>
    <n v="9419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"/>
    <n v="15000"/>
    <n v="0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"/>
    <n v="1200"/>
    <n v="25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"/>
    <n v="26000"/>
    <n v="1707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"/>
    <n v="2500"/>
    <n v="3372.25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0.75062424999999999"/>
    <n v="225.187275"/>
    <n v="225.187275"/>
    <n v="1391194860"/>
    <n v="1388084862"/>
    <b v="0"/>
    <n v="11"/>
    <b v="1"/>
    <s v="music/rock"/>
    <n v="1"/>
    <n v="20.47157045454545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"/>
    <n v="700"/>
    <n v="811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"/>
    <n v="3000"/>
    <n v="3002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"/>
    <n v="2000"/>
    <n v="2101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"/>
    <n v="2000"/>
    <n v="202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"/>
    <n v="8000"/>
    <n v="8053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"/>
    <n v="20000"/>
    <n v="20032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"/>
    <n v="1500"/>
    <n v="2500.25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"/>
    <n v="15000"/>
    <n v="1523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"/>
    <n v="1000"/>
    <n v="103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"/>
    <n v="350"/>
    <n v="50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"/>
    <n v="400"/>
    <n v="105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"/>
    <n v="10000"/>
    <n v="11805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.29405719"/>
    <n v="647.028595"/>
    <n v="672.90973880000001"/>
    <n v="1459439471"/>
    <n v="1456851071"/>
    <b v="0"/>
    <n v="11"/>
    <b v="1"/>
    <s v="music/rock"/>
    <n v="1.04"/>
    <n v="61.173612618181821"/>
    <x v="4"/>
    <x v="11"/>
  </r>
  <r>
    <n v="1836"/>
    <s v="KICKSTART OUR &lt;+3"/>
    <s v="Help fund our 2013 Sound &amp; Lighting Touring rig!"/>
    <n v="5000"/>
    <n v="10017"/>
    <x v="0"/>
    <x v="0"/>
    <s v="USD"/>
    <n v="1"/>
    <n v="5000"/>
    <n v="10017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"/>
    <n v="600"/>
    <n v="1841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"/>
    <n v="1000"/>
    <n v="1001.49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"/>
    <n v="1000"/>
    <n v="2053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"/>
    <n v="900"/>
    <n v="98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"/>
    <n v="2000"/>
    <n v="2035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"/>
    <n v="2000"/>
    <n v="2505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"/>
    <n v="10000"/>
    <n v="12400.61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"/>
    <n v="1500"/>
    <n v="1521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"/>
    <n v="1000"/>
    <n v="100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"/>
    <n v="15000"/>
    <n v="20689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"/>
    <n v="2500"/>
    <n v="3022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"/>
    <n v="3000"/>
    <n v="3221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"/>
    <n v="300"/>
    <n v="301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"/>
    <n v="9000"/>
    <n v="9137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"/>
    <n v="1300"/>
    <n v="1301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"/>
    <n v="15000"/>
    <n v="17545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"/>
    <n v="800"/>
    <n v="815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"/>
    <n v="15000"/>
    <n v="15318.55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"/>
    <n v="2000"/>
    <n v="2025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"/>
    <n v="3000"/>
    <n v="300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"/>
    <n v="5555.55"/>
    <n v="6041.55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"/>
    <n v="3000"/>
    <n v="3955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"/>
    <n v="750"/>
    <n v="1001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.29405719"/>
    <n v="323514.29749999999"/>
    <n v="0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"/>
    <n v="18000"/>
    <n v="1455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"/>
    <n v="2500"/>
    <n v="1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"/>
    <n v="6500"/>
    <n v="2788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"/>
    <n v="25000"/>
    <n v="125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"/>
    <n v="20000"/>
    <n v="1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"/>
    <n v="25000"/>
    <n v="1217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"/>
    <n v="10000"/>
    <n v="0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"/>
    <n v="3500"/>
    <n v="361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"/>
    <n v="6500"/>
    <n v="4666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"/>
    <n v="20000"/>
    <n v="212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"/>
    <n v="160000"/>
    <n v="26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"/>
    <n v="10000"/>
    <n v="51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0.70296422999999997"/>
    <n v="196.8299844"/>
    <n v="0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"/>
    <n v="60"/>
    <n v="0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0.70296422999999997"/>
    <n v="5623.7138399999994"/>
    <n v="0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"/>
    <n v="2000"/>
    <n v="3453.69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"/>
    <n v="3350"/>
    <n v="338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"/>
    <n v="999"/>
    <n v="1047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"/>
    <n v="1000"/>
    <n v="1351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"/>
    <n v="4575"/>
    <n v="5322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"/>
    <n v="1200"/>
    <n v="1225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"/>
    <n v="2500"/>
    <n v="4152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"/>
    <n v="2000"/>
    <n v="2132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"/>
    <n v="12000"/>
    <n v="17350.13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"/>
    <n v="10000"/>
    <n v="10555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"/>
    <n v="500"/>
    <n v="683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"/>
    <n v="2500"/>
    <n v="260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"/>
    <n v="1000"/>
    <n v="1145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"/>
    <n v="9072"/>
    <n v="9228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"/>
    <n v="451"/>
    <n v="559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"/>
    <n v="6350"/>
    <n v="6506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"/>
    <n v="1000"/>
    <n v="1445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"/>
    <n v="900"/>
    <n v="120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"/>
    <n v="2500"/>
    <n v="2734.11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"/>
    <n v="3000"/>
    <n v="1398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"/>
    <n v="50000"/>
    <n v="5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"/>
    <n v="25000"/>
    <n v="42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"/>
    <n v="50000"/>
    <n v="2138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"/>
    <n v="30000"/>
    <n v="85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"/>
    <n v="25000"/>
    <n v="433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"/>
    <n v="35000"/>
    <n v="4939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"/>
    <n v="5000"/>
    <n v="2965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"/>
    <n v="666"/>
    <n v="6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"/>
    <n v="500"/>
    <n v="8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"/>
    <n v="20000"/>
    <n v="102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"/>
    <n v="25000"/>
    <n v="26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"/>
    <n v="500"/>
    <n v="237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"/>
    <n v="1500"/>
    <n v="2052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"/>
    <n v="2000"/>
    <n v="2311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"/>
    <n v="125"/>
    <n v="301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"/>
    <n v="3000"/>
    <n v="3432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"/>
    <n v="1500"/>
    <n v="1655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"/>
    <n v="1500"/>
    <n v="2930.69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"/>
    <n v="600"/>
    <n v="62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"/>
    <n v="2550"/>
    <n v="263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"/>
    <n v="3200"/>
    <n v="321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"/>
    <n v="1000"/>
    <n v="127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"/>
    <n v="2000"/>
    <n v="2412.02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"/>
    <n v="5250"/>
    <n v="5617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"/>
    <n v="6000"/>
    <n v="10346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"/>
    <n v="5000"/>
    <n v="6181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"/>
    <n v="2500"/>
    <n v="271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"/>
    <n v="7500"/>
    <n v="8739.01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"/>
    <n v="600"/>
    <n v="1123.47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"/>
    <n v="15000"/>
    <n v="1739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"/>
    <n v="10000"/>
    <n v="1107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"/>
    <n v="650"/>
    <n v="1111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"/>
    <n v="250000"/>
    <n v="315295.89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"/>
    <n v="6000"/>
    <n v="8306.42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"/>
    <n v="10000"/>
    <n v="170525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"/>
    <n v="40000"/>
    <n v="315222.2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"/>
    <n v="7500"/>
    <n v="11231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"/>
    <n v="800"/>
    <n v="805.07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"/>
    <n v="100000"/>
    <n v="800211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"/>
    <n v="50000"/>
    <n v="106222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"/>
    <n v="15000"/>
    <n v="33892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"/>
    <n v="50000"/>
    <n v="349474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"/>
    <n v="60000"/>
    <n v="17642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"/>
    <n v="30000"/>
    <n v="50251.41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"/>
    <n v="7000"/>
    <n v="100490.02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"/>
    <n v="10000"/>
    <n v="15673.44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"/>
    <n v="10000"/>
    <n v="110538.12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"/>
    <n v="10000"/>
    <n v="19292.5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"/>
    <n v="5000"/>
    <n v="13114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"/>
    <n v="100000"/>
    <n v="206743.09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"/>
    <n v="20000"/>
    <n v="74026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"/>
    <n v="50000"/>
    <n v="142483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"/>
    <n v="5000"/>
    <n v="5659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"/>
    <n v="2500"/>
    <n v="16862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"/>
    <n v="198000"/>
    <n v="508525.01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"/>
    <n v="50000"/>
    <n v="201165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"/>
    <n v="50000"/>
    <n v="513422.57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"/>
    <n v="200000"/>
    <n v="229802.31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0.12897331000000001"/>
    <n v="23215.195800000001"/>
    <n v="0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"/>
    <n v="33000"/>
    <n v="1419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"/>
    <n v="15000"/>
    <n v="3172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x v="8"/>
    <x v="31"/>
  </r>
  <r>
    <n v="1988"/>
    <s v="Phillip Michael Photography"/>
    <s v="Expressing art in an image!"/>
    <n v="6000"/>
    <n v="25"/>
    <x v="2"/>
    <x v="0"/>
    <s v="USD"/>
    <n v="1"/>
    <n v="6000"/>
    <n v="25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"/>
    <n v="5000"/>
    <n v="5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"/>
    <n v="3000"/>
    <n v="509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"/>
    <n v="2000"/>
    <n v="14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"/>
    <n v="1500"/>
    <n v="2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.29405719"/>
    <n v="2588.11438"/>
    <n v="0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"/>
    <n v="3200"/>
    <n v="0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"/>
    <n v="133800"/>
    <n v="0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"/>
    <n v="6500"/>
    <n v="0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"/>
    <n v="2500"/>
    <n v="655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"/>
    <n v="50000"/>
    <n v="108397.11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"/>
    <n v="500"/>
    <n v="156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"/>
    <n v="50000"/>
    <n v="117210.24000000001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"/>
    <n v="30000"/>
    <n v="37104.03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"/>
    <n v="50000"/>
    <n v="12392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"/>
    <n v="10000"/>
    <n v="11570.92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"/>
    <n v="1570.79"/>
    <n v="1839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"/>
    <n v="30000"/>
    <n v="96015.9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"/>
    <n v="5000"/>
    <n v="11745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"/>
    <n v="160000"/>
    <n v="791862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"/>
    <n v="30000"/>
    <n v="2344134.67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"/>
    <n v="7200"/>
    <n v="8136.01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"/>
    <n v="10000"/>
    <n v="92154.22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"/>
    <n v="40000"/>
    <n v="193963.9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"/>
    <n v="1500"/>
    <n v="2885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"/>
    <n v="5000"/>
    <n v="14055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"/>
    <n v="100000"/>
    <n v="125137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"/>
    <n v="100000"/>
    <n v="161459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"/>
    <n v="4000"/>
    <n v="23414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"/>
    <n v="100000"/>
    <n v="120249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"/>
    <n v="3000"/>
    <n v="3785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"/>
    <n v="2500"/>
    <n v="903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"/>
    <n v="25000"/>
    <n v="76047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"/>
    <n v="25000"/>
    <n v="44669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"/>
    <n v="80000"/>
    <n v="168829.14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"/>
    <n v="30000"/>
    <n v="39500.5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"/>
    <n v="10000"/>
    <n v="30047.64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"/>
    <n v="125000"/>
    <n v="170271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"/>
    <n v="3000"/>
    <n v="7445.14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"/>
    <n v="9500"/>
    <n v="17277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"/>
    <n v="10000"/>
    <n v="12353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"/>
    <n v="1385"/>
    <n v="7011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"/>
    <n v="15000"/>
    <n v="16232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"/>
    <n v="4900"/>
    <n v="40140.01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"/>
    <n v="10000"/>
    <n v="1211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"/>
    <n v="85000"/>
    <n v="126082.45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"/>
    <n v="10000"/>
    <n v="47327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"/>
    <n v="8000"/>
    <n v="10429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"/>
    <n v="50000"/>
    <n v="176524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"/>
    <n v="5000"/>
    <n v="5051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"/>
    <n v="6000"/>
    <n v="10045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"/>
    <n v="50000"/>
    <n v="76726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x v="2"/>
    <x v="30"/>
  </r>
  <r>
    <n v="2058"/>
    <s v="Raspberry Pi Debug Clip"/>
    <s v="Making using the serial terminal on the Raspberry Pi as easy as Pi!"/>
    <n v="2560"/>
    <n v="4308"/>
    <x v="0"/>
    <x v="1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"/>
    <n v="30000"/>
    <n v="43037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"/>
    <n v="25000"/>
    <n v="4910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"/>
    <n v="5000"/>
    <n v="5396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"/>
    <n v="261962"/>
    <n v="500784.27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"/>
    <n v="2000"/>
    <n v="4372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"/>
    <n v="25000"/>
    <n v="26305.97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"/>
    <n v="50000"/>
    <n v="64203.33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"/>
    <n v="20000"/>
    <n v="56146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"/>
    <n v="71500"/>
    <n v="79173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"/>
    <n v="100000"/>
    <n v="152604.29999999999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"/>
    <n v="600"/>
    <n v="615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"/>
    <n v="9999"/>
    <n v="167820.6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"/>
    <n v="50000"/>
    <n v="57754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"/>
    <n v="1000"/>
    <n v="5078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"/>
    <n v="3500"/>
    <n v="401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"/>
    <n v="1500"/>
    <n v="1661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"/>
    <n v="750"/>
    <n v="85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"/>
    <n v="3000"/>
    <n v="325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"/>
    <n v="6000"/>
    <n v="7412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"/>
    <n v="4000"/>
    <n v="4028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"/>
    <n v="1500"/>
    <n v="1553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"/>
    <n v="3000"/>
    <n v="3465.32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"/>
    <n v="2500"/>
    <n v="3010.01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"/>
    <n v="8000"/>
    <n v="9203.23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"/>
    <n v="18000"/>
    <n v="21684.2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"/>
    <n v="6000"/>
    <n v="6077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"/>
    <n v="1500"/>
    <n v="1537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"/>
    <n v="3500"/>
    <n v="4219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"/>
    <n v="2500"/>
    <n v="250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"/>
    <n v="600"/>
    <n v="61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"/>
    <n v="3000"/>
    <n v="300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"/>
    <n v="6000"/>
    <n v="602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"/>
    <n v="3000"/>
    <n v="3971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"/>
    <n v="600"/>
    <n v="82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"/>
    <n v="2000"/>
    <n v="2265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"/>
    <n v="1000"/>
    <n v="136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"/>
    <n v="7777"/>
    <n v="11364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"/>
    <n v="800"/>
    <n v="1036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"/>
    <n v="2000"/>
    <n v="508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"/>
    <n v="2200"/>
    <n v="2355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"/>
    <n v="2000"/>
    <n v="2154.66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"/>
    <n v="16000"/>
    <n v="1717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"/>
    <n v="4000"/>
    <n v="4261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"/>
    <n v="2000"/>
    <n v="2007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"/>
    <n v="2000"/>
    <n v="213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"/>
    <n v="300"/>
    <n v="30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"/>
    <n v="7000"/>
    <n v="734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"/>
    <n v="5000"/>
    <n v="5235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"/>
    <n v="1500"/>
    <n v="3385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"/>
    <n v="48000"/>
    <n v="48434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"/>
    <n v="1200"/>
    <n v="1773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"/>
    <n v="1000"/>
    <n v="1346.11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"/>
    <n v="2000"/>
    <n v="2015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"/>
    <n v="8000"/>
    <n v="8070.43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"/>
    <n v="500"/>
    <n v="5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"/>
    <n v="1100"/>
    <n v="115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"/>
    <n v="60000"/>
    <n v="852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"/>
    <n v="20000"/>
    <n v="1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"/>
    <n v="2000"/>
    <n v="236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"/>
    <n v="42000"/>
    <n v="85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"/>
    <n v="500"/>
    <n v="25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"/>
    <n v="1000"/>
    <n v="16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"/>
    <n v="6000"/>
    <n v="104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"/>
    <n v="5000"/>
    <n v="478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"/>
    <n v="80000"/>
    <n v="47.69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.29405719"/>
    <n v="1294.05719"/>
    <n v="165.63932032"/>
    <n v="1383959939"/>
    <n v="1381364339"/>
    <b v="0"/>
    <n v="12"/>
    <b v="0"/>
    <s v="games/video games"/>
    <n v="0.128"/>
    <n v="13.80327669333333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"/>
    <n v="30000"/>
    <n v="1626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"/>
    <n v="500000"/>
    <n v="56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"/>
    <n v="15000"/>
    <n v="0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"/>
    <n v="2000"/>
    <n v="225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"/>
    <n v="35500"/>
    <n v="607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"/>
    <n v="15000"/>
    <n v="4565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"/>
    <n v="5000"/>
    <n v="1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"/>
    <n v="390000"/>
    <n v="2716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.29405719"/>
    <n v="129.405719"/>
    <n v="2.5881143799999999"/>
    <n v="1427992582"/>
    <n v="1425404182"/>
    <b v="0"/>
    <n v="2"/>
    <b v="0"/>
    <s v="games/video games"/>
    <n v="0.02"/>
    <n v="1.29405719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"/>
    <n v="2000"/>
    <n v="0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"/>
    <n v="45000"/>
    <n v="118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"/>
    <n v="30000"/>
    <n v="5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"/>
    <n v="372625"/>
    <n v="34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"/>
    <n v="250"/>
    <n v="2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"/>
    <n v="56000"/>
    <n v="1493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"/>
    <n v="75000"/>
    <n v="21144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"/>
    <n v="300000"/>
    <n v="19770.11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"/>
    <n v="3600"/>
    <n v="26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"/>
    <n v="10000"/>
    <n v="85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"/>
    <n v="400"/>
    <n v="463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"/>
    <n v="4500"/>
    <n v="5052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"/>
    <n v="2500"/>
    <n v="3305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"/>
    <n v="5500"/>
    <n v="5645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"/>
    <n v="2000"/>
    <n v="2932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"/>
    <n v="150"/>
    <n v="18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"/>
    <n v="18000"/>
    <n v="21884.69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"/>
    <n v="153"/>
    <n v="153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"/>
    <n v="350"/>
    <n v="633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"/>
    <n v="4000"/>
    <n v="4243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"/>
    <n v="1000"/>
    <n v="100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"/>
    <n v="4200"/>
    <n v="5331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"/>
    <n v="700"/>
    <n v="175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"/>
    <n v="5000"/>
    <n v="6301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"/>
    <n v="2500"/>
    <n v="2503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"/>
    <n v="25000"/>
    <n v="3466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"/>
    <n v="1000"/>
    <n v="1614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"/>
    <n v="5000"/>
    <n v="5359.21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"/>
    <n v="2000"/>
    <n v="3062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"/>
    <n v="1800"/>
    <n v="8807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"/>
    <n v="10000"/>
    <n v="28474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"/>
    <n v="20000"/>
    <n v="21935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"/>
    <n v="20000"/>
    <n v="202928.5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"/>
    <n v="19000"/>
    <n v="35076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"/>
    <n v="15000"/>
    <n v="67856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"/>
    <n v="10000"/>
    <n v="53737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"/>
    <n v="4600"/>
    <n v="5535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"/>
    <n v="14000"/>
    <n v="15937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"/>
    <n v="30000"/>
    <n v="285309.33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"/>
    <n v="40000"/>
    <n v="53157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"/>
    <n v="4000"/>
    <n v="28167.25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"/>
    <n v="1500"/>
    <n v="1993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"/>
    <n v="750"/>
    <n v="114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"/>
    <n v="1100"/>
    <n v="113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"/>
    <n v="2000"/>
    <n v="200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"/>
    <n v="1000"/>
    <n v="1016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"/>
    <n v="4000"/>
    <n v="4457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"/>
    <n v="2500"/>
    <n v="489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"/>
    <n v="6000"/>
    <n v="6863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"/>
    <n v="5"/>
    <n v="1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"/>
    <n v="600"/>
    <n v="1755.01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"/>
    <n v="550"/>
    <n v="86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"/>
    <n v="300"/>
    <n v="317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"/>
    <n v="420"/>
    <n v="425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"/>
    <n v="2000"/>
    <n v="2456.66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"/>
    <n v="1000"/>
    <n v="1015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"/>
    <n v="3500"/>
    <n v="354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"/>
    <n v="7500"/>
    <n v="8109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"/>
    <n v="500"/>
    <n v="813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"/>
    <n v="10000"/>
    <n v="24315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"/>
    <n v="8012"/>
    <n v="13704.33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"/>
    <n v="8500"/>
    <n v="10706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"/>
    <n v="2500"/>
    <n v="30303.24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"/>
    <n v="5000"/>
    <n v="2479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"/>
    <n v="100"/>
    <n v="1165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"/>
    <n v="2800"/>
    <n v="15039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"/>
    <n v="18000"/>
    <n v="63527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"/>
    <n v="25000"/>
    <n v="32006.67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"/>
    <n v="5000"/>
    <n v="13534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"/>
    <n v="10000"/>
    <n v="136009.76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"/>
    <n v="1"/>
    <n v="9302.5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"/>
    <n v="5000"/>
    <n v="18851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"/>
    <n v="4000"/>
    <n v="105881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"/>
    <n v="18500"/>
    <n v="19324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"/>
    <n v="3500"/>
    <n v="5907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"/>
    <n v="25000"/>
    <n v="243778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"/>
    <n v="8500"/>
    <n v="11428.19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"/>
    <n v="8000"/>
    <n v="9015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"/>
    <n v="500"/>
    <n v="2299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"/>
    <n v="3950"/>
    <n v="11323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"/>
    <n v="2200"/>
    <n v="3223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"/>
    <n v="2500"/>
    <n v="8173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"/>
    <n v="3300"/>
    <n v="5087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"/>
    <n v="6000"/>
    <n v="10802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"/>
    <n v="1500"/>
    <n v="4804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"/>
    <n v="20000"/>
    <n v="76105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"/>
    <n v="28000"/>
    <n v="28728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"/>
    <n v="2500"/>
    <n v="45041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"/>
    <n v="25000"/>
    <n v="180062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"/>
    <n v="20000"/>
    <n v="56618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"/>
    <n v="1000"/>
    <n v="13566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"/>
    <n v="2500"/>
    <n v="299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"/>
    <n v="4589"/>
    <n v="4856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"/>
    <n v="8500"/>
    <n v="11992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"/>
    <n v="1000"/>
    <n v="1538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"/>
    <n v="9800"/>
    <n v="39550.5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"/>
    <n v="300"/>
    <n v="555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"/>
    <n v="750"/>
    <n v="139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"/>
    <n v="3000"/>
    <n v="3025.66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"/>
    <n v="6000"/>
    <n v="6373.27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"/>
    <n v="3000"/>
    <n v="3641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"/>
    <n v="1500"/>
    <n v="1501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"/>
    <n v="4500"/>
    <n v="5398.99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"/>
    <n v="1000"/>
    <n v="1001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"/>
    <n v="1500"/>
    <n v="1611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"/>
    <n v="1500"/>
    <n v="1561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"/>
    <n v="2500"/>
    <n v="432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"/>
    <n v="2000"/>
    <n v="2145.0100000000002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"/>
    <n v="850"/>
    <n v="92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"/>
    <n v="5000"/>
    <n v="7304.04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"/>
    <n v="1200"/>
    <n v="1503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"/>
    <n v="7000"/>
    <n v="10435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"/>
    <n v="1000"/>
    <n v="1006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"/>
    <n v="30000"/>
    <n v="31522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"/>
    <n v="300"/>
    <n v="1050.5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"/>
    <n v="800"/>
    <n v="81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"/>
    <n v="5000"/>
    <n v="6680.22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"/>
    <n v="2300"/>
    <n v="3925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"/>
    <n v="6450"/>
    <n v="7053.61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"/>
    <n v="6000"/>
    <n v="6042.02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"/>
    <n v="18000"/>
    <n v="18221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"/>
    <n v="3500"/>
    <n v="3736.55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"/>
    <n v="50000"/>
    <n v="50653.11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"/>
    <n v="6000"/>
    <n v="6400.47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"/>
    <n v="9000"/>
    <n v="937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"/>
    <n v="3000"/>
    <n v="3236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"/>
    <n v="5000"/>
    <n v="8792.02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"/>
    <n v="1200"/>
    <n v="1883.64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"/>
    <n v="2500"/>
    <n v="2565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"/>
    <n v="15000"/>
    <n v="15606.4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"/>
    <n v="400"/>
    <n v="416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"/>
    <n v="5000"/>
    <n v="6053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"/>
    <n v="3000"/>
    <n v="3231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"/>
    <n v="5000"/>
    <n v="5433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"/>
    <n v="2700"/>
    <n v="85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"/>
    <n v="250"/>
    <n v="12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"/>
    <n v="1000"/>
    <n v="8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"/>
    <n v="15000"/>
    <n v="108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"/>
    <n v="35000"/>
    <n v="184133.01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"/>
    <n v="10000"/>
    <n v="25445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"/>
    <n v="25000"/>
    <n v="2648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"/>
    <n v="35000"/>
    <n v="35848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"/>
    <n v="8000"/>
    <n v="11545.1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"/>
    <n v="25000"/>
    <n v="26577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"/>
    <n v="600"/>
    <n v="1273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"/>
    <n v="4000"/>
    <n v="4078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"/>
    <n v="25000"/>
    <n v="25568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"/>
    <n v="20000"/>
    <n v="104146.51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"/>
    <n v="12000"/>
    <n v="13279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"/>
    <n v="15000"/>
    <n v="15171.5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"/>
    <n v="25000"/>
    <n v="73552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"/>
    <n v="40000"/>
    <n v="42311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"/>
    <n v="5000"/>
    <n v="0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"/>
    <n v="5500"/>
    <n v="0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"/>
    <n v="10000"/>
    <n v="30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"/>
    <n v="3000"/>
    <n v="0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"/>
    <n v="60000"/>
    <n v="39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"/>
    <n v="1000"/>
    <n v="15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"/>
    <n v="70000"/>
    <n v="27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0.11241174"/>
    <n v="53384.335326"/>
    <n v="0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.1666915600000001"/>
    <n v="58334.578000000001"/>
    <n v="0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"/>
    <n v="2000"/>
    <n v="0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"/>
    <n v="1000"/>
    <n v="0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"/>
    <n v="35000"/>
    <n v="25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.1666915600000001"/>
    <n v="11666.9156"/>
    <n v="0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.29405719"/>
    <n v="34939.544130000002"/>
    <n v="0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.29405719"/>
    <n v="1941.085785"/>
    <n v="0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"/>
    <n v="7500"/>
    <n v="1101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0.75062424999999999"/>
    <n v="150.12485000000001"/>
    <n v="0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"/>
    <n v="420"/>
    <n v="12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"/>
    <n v="175000"/>
    <n v="0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"/>
    <n v="128"/>
    <n v="0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.1666915600000001"/>
    <n v="1166.69156"/>
    <n v="0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"/>
    <n v="50000"/>
    <n v="67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"/>
    <n v="40000"/>
    <n v="10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"/>
    <n v="25000"/>
    <n v="0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"/>
    <n v="25000"/>
    <n v="82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"/>
    <n v="2000"/>
    <n v="0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"/>
    <n v="22000"/>
    <n v="1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"/>
    <n v="10000"/>
    <n v="0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"/>
    <n v="3000"/>
    <n v="326.33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0.75062424999999999"/>
    <n v="1876.5606250000001"/>
    <n v="0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"/>
    <n v="110000"/>
    <n v="0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"/>
    <n v="30000"/>
    <n v="0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"/>
    <n v="15000"/>
    <n v="55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"/>
    <n v="86350"/>
    <n v="1571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"/>
    <n v="3000"/>
    <n v="75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"/>
    <n v="1000"/>
    <n v="8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"/>
    <n v="65000"/>
    <n v="788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0.75062424999999999"/>
    <n v="22518.727500000001"/>
    <n v="0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"/>
    <n v="150000"/>
    <n v="1026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"/>
    <n v="37000"/>
    <n v="463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0.70296422999999997"/>
    <n v="358511.7573"/>
    <n v="0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"/>
    <n v="20000"/>
    <n v="25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"/>
    <n v="4200"/>
    <n v="0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"/>
    <n v="100000"/>
    <n v="5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"/>
    <n v="33000"/>
    <n v="0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"/>
    <n v="124000"/>
    <n v="0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"/>
    <n v="4000"/>
    <n v="0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0.11241174"/>
    <n v="1461.3526199999999"/>
    <n v="0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0.70296422999999997"/>
    <n v="35148.211499999998"/>
    <n v="0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"/>
    <n v="28000"/>
    <n v="201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"/>
    <n v="12000"/>
    <n v="52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"/>
    <n v="15000"/>
    <n v="0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"/>
    <n v="5000"/>
    <n v="1126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"/>
    <n v="3250"/>
    <n v="1345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"/>
    <n v="22000"/>
    <n v="5557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"/>
    <n v="15000"/>
    <n v="3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"/>
    <n v="25000"/>
    <n v="46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0.70296422999999997"/>
    <n v="10544.463449999999"/>
    <n v="0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"/>
    <n v="25000"/>
    <n v="151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.1666915600000001"/>
    <n v="9333.5324799999999"/>
    <n v="0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"/>
    <n v="3000"/>
    <n v="25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"/>
    <n v="15000"/>
    <n v="46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"/>
    <n v="60000"/>
    <n v="335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"/>
    <n v="20000"/>
    <n v="5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"/>
    <n v="1000"/>
    <n v="0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"/>
    <n v="25000"/>
    <n v="5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"/>
    <n v="3000"/>
    <n v="0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"/>
    <n v="16870"/>
    <n v="2501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"/>
    <n v="6000"/>
    <n v="1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"/>
    <n v="500"/>
    <n v="1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"/>
    <n v="60000"/>
    <n v="8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"/>
    <n v="25000"/>
    <n v="31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"/>
    <n v="3500"/>
    <n v="1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"/>
    <n v="20000"/>
    <n v="0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"/>
    <n v="50000"/>
    <n v="1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"/>
    <n v="35000"/>
    <n v="1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"/>
    <n v="3000"/>
    <n v="21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"/>
    <n v="100000"/>
    <n v="2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"/>
    <n v="14000"/>
    <n v="2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"/>
    <n v="10000"/>
    <n v="0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"/>
    <n v="20000"/>
    <n v="26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"/>
    <n v="8000"/>
    <n v="0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"/>
    <n v="15000"/>
    <n v="5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"/>
    <n v="10000"/>
    <n v="0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x v="7"/>
    <x v="19"/>
  </r>
  <r>
    <n v="2441"/>
    <s v="Bring Alchemy Pops to the People!"/>
    <s v="YOU can help Alchemy Pops POP up on a street near you!"/>
    <n v="7500"/>
    <n v="8091"/>
    <x v="0"/>
    <x v="0"/>
    <s v="USD"/>
    <n v="1"/>
    <n v="7500"/>
    <n v="8091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"/>
    <n v="24000"/>
    <n v="30226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"/>
    <n v="20000"/>
    <n v="40502.99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"/>
    <n v="3000"/>
    <n v="3258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"/>
    <n v="5000"/>
    <n v="864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"/>
    <n v="5000"/>
    <n v="8399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"/>
    <n v="2500"/>
    <n v="1068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"/>
    <n v="400"/>
    <n v="43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"/>
    <n v="10000"/>
    <n v="1080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"/>
    <n v="15000"/>
    <n v="15230.03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"/>
    <n v="10000"/>
    <n v="11545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"/>
    <n v="600"/>
    <n v="801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"/>
    <n v="3000"/>
    <n v="4641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"/>
    <n v="35000"/>
    <n v="35296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"/>
    <n v="300"/>
    <n v="546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"/>
    <n v="1500"/>
    <n v="2713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"/>
    <n v="23000"/>
    <n v="2353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"/>
    <n v="5000"/>
    <n v="5509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"/>
    <n v="30000"/>
    <n v="30675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"/>
    <n v="8500"/>
    <n v="8567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"/>
    <n v="7500"/>
    <n v="7785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"/>
    <n v="3000"/>
    <n v="3321.25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"/>
    <n v="2000"/>
    <n v="2325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"/>
    <n v="700"/>
    <n v="1261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"/>
    <n v="2500"/>
    <n v="250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"/>
    <n v="1000"/>
    <n v="1185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"/>
    <n v="2000"/>
    <n v="2144.34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"/>
    <n v="1200"/>
    <n v="1364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"/>
    <n v="1000"/>
    <n v="1031.6400000000001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"/>
    <n v="500"/>
    <n v="64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"/>
    <n v="7500"/>
    <n v="10182.02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"/>
    <n v="2000"/>
    <n v="200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"/>
    <n v="5000"/>
    <n v="5000.18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"/>
    <n v="2500"/>
    <n v="2618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"/>
    <n v="3200"/>
    <n v="3360.72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"/>
    <n v="750"/>
    <n v="1285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"/>
    <n v="8000"/>
    <n v="1020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"/>
    <n v="300"/>
    <n v="400.33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"/>
    <n v="2000"/>
    <n v="200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"/>
    <n v="4000"/>
    <n v="4516.4399999999996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"/>
    <n v="1000"/>
    <n v="1001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"/>
    <n v="1100"/>
    <n v="1251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"/>
    <n v="3500"/>
    <n v="4176.1099999999997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"/>
    <n v="2000"/>
    <n v="2065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"/>
    <n v="300"/>
    <n v="797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"/>
    <n v="1500"/>
    <n v="1500.76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"/>
    <n v="3000"/>
    <n v="3201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"/>
    <n v="3500"/>
    <n v="4678.5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"/>
    <n v="500"/>
    <n v="607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"/>
    <n v="500"/>
    <n v="516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"/>
    <n v="600"/>
    <n v="75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"/>
    <n v="20000"/>
    <n v="2574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"/>
    <n v="1500"/>
    <n v="1515.08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"/>
    <n v="1500"/>
    <n v="1913.05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"/>
    <n v="6000"/>
    <n v="600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"/>
    <n v="4000"/>
    <n v="4510.8599999999997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"/>
    <n v="1000"/>
    <n v="1056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"/>
    <n v="4000"/>
    <n v="8105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"/>
    <n v="600"/>
    <n v="68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"/>
    <n v="110000"/>
    <n v="86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"/>
    <n v="10000"/>
    <n v="0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"/>
    <n v="35000"/>
    <n v="0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"/>
    <n v="7000"/>
    <n v="0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x v="7"/>
    <x v="34"/>
  </r>
  <r>
    <n v="2507"/>
    <s v="Help Cafe Talavera get a New Kitchen!"/>
    <s v="Unique dishes for a unique city!."/>
    <n v="42850"/>
    <n v="0"/>
    <x v="2"/>
    <x v="0"/>
    <s v="USD"/>
    <n v="1"/>
    <n v="42850"/>
    <n v="0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"/>
    <n v="20000"/>
    <n v="0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"/>
    <n v="50000"/>
    <n v="75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.29405719"/>
    <n v="129405.719"/>
    <n v="0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"/>
    <n v="1150"/>
    <n v="0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.1666915600000001"/>
    <n v="210004.48080000002"/>
    <n v="0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"/>
    <n v="12000"/>
    <n v="21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"/>
    <n v="5000"/>
    <n v="93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"/>
    <n v="22000"/>
    <n v="0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"/>
    <n v="5000"/>
    <n v="0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"/>
    <n v="150000"/>
    <n v="65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"/>
    <n v="100000"/>
    <n v="0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"/>
    <n v="12500"/>
    <n v="13685.99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"/>
    <n v="5000"/>
    <n v="500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"/>
    <n v="900"/>
    <n v="1408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"/>
    <n v="7500"/>
    <n v="762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"/>
    <n v="8000"/>
    <n v="8026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"/>
    <n v="4000"/>
    <n v="4518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"/>
    <n v="4000"/>
    <n v="4085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x v="4"/>
    <x v="35"/>
  </r>
  <r>
    <n v="2529"/>
    <s v="UrbanArias is DC's Contemporary Opera Company"/>
    <s v="Opera. Short. New."/>
    <n v="6000"/>
    <n v="6257"/>
    <x v="0"/>
    <x v="0"/>
    <s v="USD"/>
    <n v="1"/>
    <n v="6000"/>
    <n v="6257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"/>
    <n v="6500"/>
    <n v="650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"/>
    <n v="4500"/>
    <n v="4518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"/>
    <n v="4000"/>
    <n v="5045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"/>
    <n v="7500"/>
    <n v="830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"/>
    <n v="2000"/>
    <n v="210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"/>
    <n v="20000"/>
    <n v="20755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"/>
    <n v="25"/>
    <n v="29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"/>
    <n v="1000"/>
    <n v="110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"/>
    <n v="10000"/>
    <n v="10025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"/>
    <n v="2500"/>
    <n v="2585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"/>
    <n v="700"/>
    <n v="725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"/>
    <n v="250"/>
    <n v="391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"/>
    <n v="5000"/>
    <n v="5041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"/>
    <n v="2000"/>
    <n v="3906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"/>
    <n v="3500"/>
    <n v="391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"/>
    <n v="5500"/>
    <n v="6592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"/>
    <n v="6500"/>
    <n v="6555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"/>
    <n v="3675"/>
    <n v="3775.5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"/>
    <n v="3000"/>
    <n v="3195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"/>
    <n v="1500"/>
    <n v="2333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"/>
    <n v="3000"/>
    <n v="3684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"/>
    <n v="2000"/>
    <n v="2147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"/>
    <n v="745"/>
    <n v="786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"/>
    <n v="800"/>
    <n v="89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0.75062424999999999"/>
    <n v="75062.425000000003"/>
    <n v="0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"/>
    <n v="20000"/>
    <n v="0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0.75062424999999999"/>
    <n v="30024.97"/>
    <n v="0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"/>
    <n v="10000"/>
    <n v="10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"/>
    <n v="35000"/>
    <n v="0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"/>
    <n v="45000"/>
    <n v="12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"/>
    <n v="6500"/>
    <n v="145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"/>
    <n v="7000"/>
    <n v="59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"/>
    <n v="30000"/>
    <n v="0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"/>
    <n v="8000"/>
    <n v="0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"/>
    <n v="10000"/>
    <n v="0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"/>
    <n v="85000"/>
    <n v="0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"/>
    <n v="10000"/>
    <n v="0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"/>
    <n v="15000"/>
    <n v="0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"/>
    <n v="6000"/>
    <n v="0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"/>
    <n v="200000"/>
    <n v="277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"/>
    <n v="8500"/>
    <n v="51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"/>
    <n v="5000"/>
    <n v="53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"/>
    <n v="90000"/>
    <n v="1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"/>
    <n v="1000"/>
    <n v="5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"/>
    <n v="10000"/>
    <n v="0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"/>
    <n v="30000"/>
    <n v="5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"/>
    <n v="50000"/>
    <n v="1217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"/>
    <n v="6000"/>
    <n v="233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0.70296422999999997"/>
    <n v="2108.8926900000001"/>
    <n v="0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"/>
    <n v="1500"/>
    <n v="26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"/>
    <n v="30000"/>
    <n v="5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"/>
    <n v="10000"/>
    <n v="0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"/>
    <n v="80000"/>
    <n v="1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"/>
    <n v="15000"/>
    <n v="1825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"/>
    <n v="3000"/>
    <n v="117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"/>
    <n v="9041"/>
    <n v="9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"/>
    <n v="50000"/>
    <n v="3466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"/>
    <n v="500"/>
    <n v="3307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"/>
    <n v="1750"/>
    <n v="1776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"/>
    <n v="8000"/>
    <n v="32616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"/>
    <n v="8000"/>
    <n v="17914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"/>
    <n v="7500"/>
    <n v="7576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"/>
    <n v="10500"/>
    <n v="1071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"/>
    <n v="25000"/>
    <n v="28633.5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"/>
    <n v="500"/>
    <n v="4388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"/>
    <n v="15000"/>
    <n v="15808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"/>
    <n v="1000"/>
    <n v="1884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"/>
    <n v="2000"/>
    <n v="228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"/>
    <n v="2500"/>
    <n v="280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"/>
    <n v="150"/>
    <n v="97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"/>
    <n v="839"/>
    <n v="926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"/>
    <n v="1070"/>
    <n v="1466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"/>
    <n v="5000"/>
    <n v="17731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"/>
    <n v="930"/>
    <n v="986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"/>
    <n v="1000"/>
    <n v="1873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"/>
    <n v="500"/>
    <n v="831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"/>
    <n v="347"/>
    <n v="353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"/>
    <n v="3000"/>
    <n v="317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"/>
    <n v="1500"/>
    <n v="15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.1666915600000001"/>
    <n v="583345.78"/>
    <n v="0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"/>
    <n v="100000"/>
    <n v="2053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"/>
    <n v="12000"/>
    <n v="106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"/>
    <n v="60000"/>
    <n v="358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"/>
    <n v="51000"/>
    <n v="5876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"/>
    <n v="100000"/>
    <n v="51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"/>
    <n v="15000"/>
    <n v="3155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"/>
    <n v="98000"/>
    <n v="91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"/>
    <n v="20000"/>
    <n v="19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"/>
    <n v="5000"/>
    <n v="5145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"/>
    <n v="20000"/>
    <n v="2136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"/>
    <n v="17500"/>
    <n v="1810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"/>
    <n v="3500"/>
    <n v="431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"/>
    <n v="10000"/>
    <n v="15929.51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"/>
    <n v="1500"/>
    <n v="166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"/>
    <n v="800"/>
    <n v="1001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"/>
    <n v="25000"/>
    <n v="2836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"/>
    <n v="10000"/>
    <n v="3319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"/>
    <n v="40000"/>
    <n v="11032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"/>
    <n v="35000"/>
    <n v="21994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"/>
    <n v="25000"/>
    <n v="1897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"/>
    <n v="19500"/>
    <n v="3415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"/>
    <n v="40000"/>
    <n v="132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"/>
    <n v="8000"/>
    <n v="55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"/>
    <n v="6000"/>
    <n v="1698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"/>
    <n v="15000"/>
    <n v="36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"/>
    <n v="70000"/>
    <n v="80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"/>
    <n v="50000"/>
    <n v="1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"/>
    <n v="30000"/>
    <n v="0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"/>
    <n v="15000"/>
    <n v="0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"/>
    <n v="50000"/>
    <n v="74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"/>
    <n v="35000"/>
    <n v="1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"/>
    <n v="80000"/>
    <n v="8586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"/>
    <n v="3500"/>
    <n v="25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"/>
    <n v="5000"/>
    <n v="4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"/>
    <n v="30000"/>
    <n v="1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"/>
    <n v="15000"/>
    <n v="71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"/>
    <n v="60000"/>
    <n v="339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"/>
    <n v="23000"/>
    <n v="6061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"/>
    <n v="8000"/>
    <n v="26.01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0.75062424999999999"/>
    <n v="1.5012485"/>
    <n v="0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"/>
    <n v="9999"/>
    <n v="7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"/>
    <n v="10000"/>
    <n v="3441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"/>
    <n v="19000"/>
    <n v="1145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"/>
    <n v="16500"/>
    <n v="1739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"/>
    <n v="35000"/>
    <n v="39304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"/>
    <n v="8000"/>
    <n v="28067.57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"/>
    <n v="50000"/>
    <n v="50803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"/>
    <n v="60000"/>
    <n v="92340.21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"/>
    <n v="5500"/>
    <n v="7226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"/>
    <n v="150000"/>
    <n v="153362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"/>
    <n v="25000"/>
    <n v="29089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"/>
    <n v="12000"/>
    <n v="31754.69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"/>
    <n v="25000"/>
    <n v="30026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"/>
    <n v="18000"/>
    <n v="18645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"/>
    <n v="6000"/>
    <n v="653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"/>
    <n v="25000"/>
    <n v="29531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"/>
    <n v="5000"/>
    <n v="12627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"/>
    <n v="12000"/>
    <n v="16806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x v="2"/>
    <x v="30"/>
  </r>
  <r>
    <n v="2726"/>
    <s v="Krimston TWO - Dual SIM case for iPhone"/>
    <s v="Krimston TWO: iPhone Dual SIM Case"/>
    <n v="100000"/>
    <n v="105745"/>
    <x v="0"/>
    <x v="0"/>
    <s v="USD"/>
    <n v="1"/>
    <n v="100000"/>
    <n v="105745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"/>
    <n v="10000"/>
    <n v="49321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"/>
    <n v="15000"/>
    <n v="30274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"/>
    <n v="7500"/>
    <n v="7833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"/>
    <n v="27000"/>
    <n v="45979.01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"/>
    <n v="30000"/>
    <n v="31291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"/>
    <n v="12000"/>
    <n v="1419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"/>
    <n v="50000"/>
    <n v="53769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"/>
    <n v="1"/>
    <n v="22603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"/>
    <n v="5000"/>
    <n v="7397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"/>
    <n v="300"/>
    <n v="31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"/>
    <n v="8000"/>
    <n v="35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"/>
    <n v="2500"/>
    <n v="731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"/>
    <n v="5999"/>
    <n v="0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"/>
    <n v="16000"/>
    <n v="835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"/>
    <n v="8000"/>
    <n v="1751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"/>
    <n v="3000"/>
    <n v="801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"/>
    <n v="500"/>
    <n v="14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"/>
    <n v="5000"/>
    <n v="53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"/>
    <n v="10000"/>
    <n v="11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"/>
    <n v="1999"/>
    <n v="0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"/>
    <n v="3274"/>
    <n v="0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"/>
    <n v="4800"/>
    <n v="55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"/>
    <n v="2000"/>
    <n v="38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"/>
    <n v="10000"/>
    <n v="0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"/>
    <n v="10000"/>
    <n v="1048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"/>
    <n v="1500"/>
    <n v="1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.29405719"/>
    <n v="6470.2859499999995"/>
    <n v="0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"/>
    <n v="5000"/>
    <n v="36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"/>
    <n v="3250"/>
    <n v="25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"/>
    <n v="39400"/>
    <n v="9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"/>
    <n v="4000"/>
    <n v="45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"/>
    <n v="4000"/>
    <n v="0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"/>
    <n v="5000"/>
    <n v="10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"/>
    <n v="7000"/>
    <n v="1002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"/>
    <n v="20000"/>
    <n v="2082.25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"/>
    <n v="19980"/>
    <n v="0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"/>
    <n v="8000"/>
    <n v="0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"/>
    <n v="4000"/>
    <n v="57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"/>
    <n v="5000"/>
    <n v="15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"/>
    <n v="3000"/>
    <n v="1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"/>
    <n v="5500"/>
    <n v="1405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"/>
    <n v="2500"/>
    <n v="53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.1666915600000001"/>
    <n v="116669.156"/>
    <n v="0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"/>
    <n v="1250"/>
    <n v="1316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"/>
    <n v="1000"/>
    <n v="120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.29405719"/>
    <n v="1294.05719"/>
    <n v="1481.69548255"/>
    <n v="1429793446"/>
    <n v="1428583846"/>
    <b v="0"/>
    <n v="61"/>
    <b v="1"/>
    <s v="theater/plays"/>
    <n v="1.145"/>
    <n v="24.2900898778688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"/>
    <n v="6000"/>
    <n v="714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"/>
    <n v="5000"/>
    <n v="5234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"/>
    <n v="1000"/>
    <n v="1197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"/>
    <n v="2000"/>
    <n v="205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"/>
    <n v="3000"/>
    <n v="3035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"/>
    <n v="3000"/>
    <n v="316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"/>
    <n v="2000"/>
    <n v="205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"/>
    <n v="2000"/>
    <n v="2152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"/>
    <n v="700"/>
    <n v="73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.29405719"/>
    <n v="1035.245752"/>
    <n v="1195.7088435599999"/>
    <n v="1404564028"/>
    <n v="1401972028"/>
    <b v="0"/>
    <n v="21"/>
    <b v="1"/>
    <s v="theater/plays"/>
    <n v="1.155"/>
    <n v="56.93851635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.29405719"/>
    <n v="1294.05719"/>
    <n v="1721.0960626999999"/>
    <n v="1420377366"/>
    <n v="1415193366"/>
    <b v="0"/>
    <n v="31"/>
    <b v="1"/>
    <s v="theater/plays"/>
    <n v="1.33"/>
    <n v="55.51922782903225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"/>
    <n v="10000"/>
    <n v="12795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.29405719"/>
    <n v="3882.17157"/>
    <n v="4351.9143299699999"/>
    <n v="1438772400"/>
    <n v="1435645490"/>
    <b v="0"/>
    <n v="76"/>
    <b v="1"/>
    <s v="theater/plays"/>
    <n v="1.121"/>
    <n v="57.262030657499999"/>
    <x v="1"/>
    <x v="6"/>
  </r>
  <r>
    <n v="2807"/>
    <s v="The Commission Theatre Co."/>
    <s v="Bringing Shakespeare back to the Playwrights"/>
    <n v="5000"/>
    <n v="6300"/>
    <x v="0"/>
    <x v="0"/>
    <s v="USD"/>
    <n v="1"/>
    <n v="5000"/>
    <n v="630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"/>
    <n v="4500"/>
    <n v="4511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"/>
    <n v="2500"/>
    <n v="256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"/>
    <n v="2500"/>
    <n v="2705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"/>
    <n v="2800"/>
    <n v="3572.12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.29405719"/>
    <n v="776.43431399999997"/>
    <n v="1009.3646082"/>
    <n v="1425136462"/>
    <n v="1421680462"/>
    <b v="0"/>
    <n v="33"/>
    <b v="1"/>
    <s v="theater/plays"/>
    <n v="1.3"/>
    <n v="30.5868063090909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"/>
    <n v="10000"/>
    <n v="10603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.29405719"/>
    <n v="1294.05719"/>
    <n v="1294.05719"/>
    <n v="1411510135"/>
    <n v="1408918135"/>
    <b v="0"/>
    <n v="35"/>
    <b v="1"/>
    <s v="theater/plays"/>
    <n v="1"/>
    <n v="36.97306257142857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"/>
    <n v="6000"/>
    <n v="600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.29405719"/>
    <n v="129.405719"/>
    <n v="160.46309156000001"/>
    <n v="1427842740"/>
    <n v="1425428206"/>
    <b v="0"/>
    <n v="14"/>
    <b v="1"/>
    <s v="theater/plays"/>
    <n v="1.24"/>
    <n v="11.46164939714285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"/>
    <n v="650"/>
    <n v="76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"/>
    <n v="2000"/>
    <n v="2155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"/>
    <n v="2000"/>
    <n v="2405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"/>
    <n v="3000"/>
    <n v="300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"/>
    <n v="3000"/>
    <n v="332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x v="1"/>
    <x v="6"/>
  </r>
  <r>
    <n v="2833"/>
    <s v="Star Man Rocket Man"/>
    <s v="A new play about exploring outer space"/>
    <n v="2700"/>
    <n v="2923"/>
    <x v="0"/>
    <x v="0"/>
    <s v="USD"/>
    <n v="1"/>
    <n v="2700"/>
    <n v="2923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.29405719"/>
    <n v="1035.245752"/>
    <n v="1759.9177783999999"/>
    <n v="1422658930"/>
    <n v="1421362930"/>
    <b v="0"/>
    <n v="21"/>
    <b v="1"/>
    <s v="theater/plays"/>
    <n v="1.7"/>
    <n v="83.8056084952380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"/>
    <n v="450"/>
    <n v="485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"/>
    <n v="2000"/>
    <n v="2405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"/>
    <n v="3500"/>
    <n v="390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.29405719"/>
    <n v="1294.05719"/>
    <n v="12.9405719"/>
    <n v="1450032297"/>
    <n v="1444844697"/>
    <b v="0"/>
    <n v="1"/>
    <b v="0"/>
    <s v="theater/plays"/>
    <n v="0.01"/>
    <n v="12.94057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.29405719"/>
    <n v="1941.085785"/>
    <n v="0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"/>
    <n v="1200"/>
    <n v="0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"/>
    <n v="7500"/>
    <n v="2366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"/>
    <n v="8000"/>
    <n v="0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"/>
    <n v="2000"/>
    <n v="0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"/>
    <n v="35000"/>
    <n v="7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.29405719"/>
    <n v="647.028595"/>
    <n v="6.4702859500000001"/>
    <n v="1461406600"/>
    <n v="1458814600"/>
    <b v="0"/>
    <n v="1"/>
    <b v="0"/>
    <s v="theater/plays"/>
    <n v="0.01"/>
    <n v="6.47028595000000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"/>
    <n v="8000"/>
    <n v="311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.1666915600000001"/>
    <n v="5250.1120200000005"/>
    <n v="0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"/>
    <n v="5000"/>
    <n v="95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0.75062424999999999"/>
    <n v="7130.9303749999999"/>
    <n v="0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"/>
    <n v="600"/>
    <n v="30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"/>
    <n v="3000"/>
    <n v="146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.1666915600000001"/>
    <n v="1166.69156"/>
    <n v="0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"/>
    <n v="4000"/>
    <n v="266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"/>
    <n v="12700"/>
    <n v="55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"/>
    <n v="50000"/>
    <n v="2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"/>
    <n v="2888"/>
    <n v="0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"/>
    <n v="5000"/>
    <n v="45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"/>
    <n v="2500"/>
    <n v="504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"/>
    <n v="15000"/>
    <n v="6301.76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"/>
    <n v="20000"/>
    <n v="177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"/>
    <n v="5000"/>
    <n v="75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"/>
    <n v="10000"/>
    <n v="467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"/>
    <n v="3000"/>
    <n v="0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"/>
    <n v="2500"/>
    <n v="953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"/>
    <n v="5000"/>
    <n v="271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"/>
    <n v="20000"/>
    <n v="7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"/>
    <n v="150000"/>
    <n v="0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"/>
    <n v="6000"/>
    <n v="65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"/>
    <n v="11200"/>
    <n v="29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"/>
    <n v="12000"/>
    <n v="280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"/>
    <n v="5500"/>
    <n v="0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"/>
    <n v="750"/>
    <n v="252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"/>
    <n v="10000"/>
    <n v="1908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"/>
    <n v="45000"/>
    <n v="185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"/>
    <n v="400"/>
    <n v="13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"/>
    <n v="200"/>
    <n v="1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"/>
    <n v="3000"/>
    <n v="5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"/>
    <n v="30000"/>
    <n v="0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"/>
    <n v="3000"/>
    <n v="1142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"/>
    <n v="2000"/>
    <n v="21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"/>
    <n v="10000"/>
    <n v="273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"/>
    <n v="5500"/>
    <n v="50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"/>
    <n v="5000"/>
    <n v="25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"/>
    <n v="50000"/>
    <n v="0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"/>
    <n v="500"/>
    <n v="23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"/>
    <n v="3000"/>
    <n v="625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"/>
    <n v="12000"/>
    <n v="55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"/>
    <n v="7500"/>
    <n v="316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"/>
    <n v="10000"/>
    <n v="0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"/>
    <n v="5500"/>
    <n v="3405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"/>
    <n v="750"/>
    <n v="6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"/>
    <n v="150000"/>
    <n v="25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"/>
    <n v="5000"/>
    <n v="39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.29405719"/>
    <n v="1941.085785"/>
    <n v="97.054289249999997"/>
    <n v="1415534400"/>
    <n v="1414538031"/>
    <b v="0"/>
    <n v="4"/>
    <b v="0"/>
    <s v="theater/plays"/>
    <n v="0.05"/>
    <n v="24.26357231249999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"/>
    <n v="3500"/>
    <n v="622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"/>
    <n v="6000"/>
    <n v="565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"/>
    <n v="2500"/>
    <n v="2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"/>
    <n v="9600"/>
    <n v="264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"/>
    <n v="180000"/>
    <n v="2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"/>
    <n v="1800"/>
    <n v="657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"/>
    <n v="14440"/>
    <n v="203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"/>
    <n v="10000"/>
    <n v="2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"/>
    <n v="2000"/>
    <n v="437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"/>
    <n v="5000"/>
    <n v="1362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"/>
    <n v="600"/>
    <n v="51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"/>
    <n v="100"/>
    <n v="129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.29405719"/>
    <n v="647.028595"/>
    <n v="647.028595"/>
    <n v="1431982727"/>
    <n v="1428094727"/>
    <b v="0"/>
    <n v="6"/>
    <b v="1"/>
    <s v="theater/musical"/>
    <n v="1"/>
    <n v="107.8380991666666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"/>
    <n v="300"/>
    <n v="30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"/>
    <n v="25000"/>
    <n v="2580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"/>
    <n v="45000"/>
    <n v="46100.69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"/>
    <n v="3000"/>
    <n v="375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"/>
    <n v="1800"/>
    <n v="2355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"/>
    <n v="1000"/>
    <n v="100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"/>
    <n v="8000"/>
    <n v="8165.55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"/>
    <n v="2500"/>
    <n v="2569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"/>
    <n v="3500"/>
    <n v="3531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"/>
    <n v="1000"/>
    <n v="128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"/>
    <n v="4000"/>
    <n v="4055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"/>
    <n v="8000"/>
    <n v="823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"/>
    <n v="2500"/>
    <n v="2681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"/>
    <n v="25000"/>
    <n v="1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"/>
    <n v="3000"/>
    <n v="0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"/>
    <n v="10000"/>
    <n v="10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"/>
    <n v="50000"/>
    <n v="0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.29405719"/>
    <n v="2588.11438"/>
    <n v="2.5881143799999999"/>
    <n v="1471265092"/>
    <n v="1468673092"/>
    <b v="0"/>
    <n v="2"/>
    <b v="0"/>
    <s v="theater/spaces"/>
    <n v="1E-3"/>
    <n v="1.29405719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"/>
    <n v="25000"/>
    <n v="1072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"/>
    <n v="500000"/>
    <n v="24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"/>
    <n v="1000"/>
    <n v="25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"/>
    <n v="5000000"/>
    <n v="0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"/>
    <n v="50000"/>
    <n v="1096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"/>
    <n v="20000"/>
    <n v="1605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"/>
    <n v="400000"/>
    <n v="605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"/>
    <n v="15000"/>
    <n v="0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"/>
    <n v="1200"/>
    <n v="715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"/>
    <n v="7900"/>
    <n v="1322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"/>
    <n v="15000"/>
    <n v="28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"/>
    <n v="80000"/>
    <n v="0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.29405719"/>
    <n v="12940.571899999999"/>
    <n v="0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"/>
    <n v="30000000"/>
    <n v="0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"/>
    <n v="5000"/>
    <n v="5481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"/>
    <n v="1000"/>
    <n v="1218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"/>
    <n v="10000"/>
    <n v="10685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"/>
    <n v="5000"/>
    <n v="5035.6899999999996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"/>
    <n v="1500"/>
    <n v="1635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"/>
    <n v="10000"/>
    <n v="11363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"/>
    <n v="5000"/>
    <n v="5696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"/>
    <n v="3500"/>
    <n v="371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"/>
    <n v="6000"/>
    <n v="636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"/>
    <n v="3200"/>
    <n v="3205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"/>
    <n v="2000"/>
    <n v="2107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"/>
    <n v="5000"/>
    <n v="874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"/>
    <n v="5000"/>
    <n v="510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"/>
    <n v="8000"/>
    <n v="801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"/>
    <n v="3000"/>
    <n v="3407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"/>
    <n v="750"/>
    <n v="971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"/>
    <n v="5000"/>
    <n v="507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"/>
    <n v="3000"/>
    <n v="3275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"/>
    <n v="116000"/>
    <n v="169985.91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"/>
    <n v="25000"/>
    <n v="25088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"/>
    <n v="25000"/>
    <n v="27600.2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.29405719"/>
    <n v="1294.05719"/>
    <n v="1294.05719"/>
    <n v="1466412081"/>
    <n v="1463820081"/>
    <b v="0"/>
    <n v="28"/>
    <b v="1"/>
    <s v="theater/spaces"/>
    <n v="1"/>
    <n v="46.216328214285717"/>
    <x v="1"/>
    <x v="38"/>
  </r>
  <r>
    <n v="2989"/>
    <s v="Let's Light Up The Gem!"/>
    <s v="Bring the movies back to Bethel, Maine."/>
    <n v="20000"/>
    <n v="35307"/>
    <x v="0"/>
    <x v="0"/>
    <s v="USD"/>
    <n v="1"/>
    <n v="20000"/>
    <n v="35307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"/>
    <n v="10000"/>
    <n v="1000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"/>
    <n v="8500"/>
    <n v="878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"/>
    <n v="3000"/>
    <n v="3135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"/>
    <n v="1000"/>
    <n v="1003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"/>
    <n v="15000"/>
    <n v="15744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"/>
    <n v="35000"/>
    <n v="6018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"/>
    <n v="10000"/>
    <n v="10373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"/>
    <n v="50000"/>
    <n v="51514.5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"/>
    <n v="1350"/>
    <n v="1605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"/>
    <n v="500"/>
    <n v="50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"/>
    <n v="7214"/>
    <n v="22991.01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"/>
    <n v="7000"/>
    <n v="7595.43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"/>
    <n v="3000"/>
    <n v="3035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"/>
    <n v="40000"/>
    <n v="45126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"/>
    <n v="10600"/>
    <n v="12772.6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x v="1"/>
    <x v="38"/>
  </r>
  <r>
    <n v="3007"/>
    <s v="Bethlem"/>
    <s v="Consuite for 2015 CoreCon.  An adventure into insanity."/>
    <n v="600"/>
    <n v="1080"/>
    <x v="0"/>
    <x v="0"/>
    <s v="USD"/>
    <n v="1"/>
    <n v="600"/>
    <n v="108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"/>
    <n v="3000"/>
    <n v="3035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"/>
    <n v="25000"/>
    <n v="29939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"/>
    <n v="1500"/>
    <n v="237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"/>
    <n v="4000"/>
    <n v="4685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"/>
    <n v="10000"/>
    <n v="15696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"/>
    <n v="25000"/>
    <n v="28276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"/>
    <n v="3400"/>
    <n v="3508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"/>
    <n v="8500"/>
    <n v="8722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"/>
    <n v="22000"/>
    <n v="23285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"/>
    <n v="15000"/>
    <n v="18185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"/>
    <n v="7000"/>
    <n v="704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"/>
    <n v="4500"/>
    <n v="5221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"/>
    <n v="10000"/>
    <n v="10088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"/>
    <n v="5000"/>
    <n v="12321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"/>
    <n v="40000"/>
    <n v="52576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"/>
    <n v="5000"/>
    <n v="8401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"/>
    <n v="30000"/>
    <n v="32903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"/>
    <n v="1750"/>
    <n v="1867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"/>
    <n v="1500"/>
    <n v="150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"/>
    <n v="1000"/>
    <n v="1272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"/>
    <n v="3000"/>
    <n v="4396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"/>
    <n v="100000"/>
    <n v="112536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"/>
    <n v="25000"/>
    <n v="27196.71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"/>
    <n v="25000"/>
    <n v="31683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"/>
    <n v="500"/>
    <n v="1066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"/>
    <n v="1000"/>
    <n v="1005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"/>
    <n v="20000"/>
    <n v="21742.78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"/>
    <n v="3000"/>
    <n v="3225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"/>
    <n v="8300"/>
    <n v="917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.29405719"/>
    <n v="1941.085785"/>
    <n v="2484.5898047999999"/>
    <n v="1444149047"/>
    <n v="1441557047"/>
    <b v="0"/>
    <n v="37"/>
    <b v="1"/>
    <s v="theater/spaces"/>
    <n v="1.28"/>
    <n v="67.15107580540539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"/>
    <n v="12000"/>
    <n v="13121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"/>
    <n v="4000"/>
    <n v="5308.26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"/>
    <n v="7900"/>
    <n v="15077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"/>
    <n v="500"/>
    <n v="745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"/>
    <n v="5000"/>
    <n v="832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"/>
    <n v="3750"/>
    <n v="400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"/>
    <n v="600"/>
    <n v="636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"/>
    <n v="50000"/>
    <n v="75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"/>
    <n v="10000"/>
    <n v="4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"/>
    <n v="300"/>
    <n v="0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"/>
    <n v="20000"/>
    <n v="1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"/>
    <n v="25000"/>
    <n v="0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.29405719"/>
    <n v="64702.859499999999"/>
    <n v="0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"/>
    <n v="15000"/>
    <n v="451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"/>
    <n v="220000"/>
    <n v="335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"/>
    <n v="1000000"/>
    <n v="0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"/>
    <n v="10000"/>
    <n v="6684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"/>
    <n v="3000"/>
    <n v="587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"/>
    <n v="75000"/>
    <n v="8471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"/>
    <n v="25000"/>
    <n v="1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"/>
    <n v="250000"/>
    <n v="175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"/>
    <n v="1000"/>
    <n v="141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"/>
    <n v="12000"/>
    <n v="7173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"/>
    <n v="12000"/>
    <n v="2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"/>
    <n v="2800000"/>
    <n v="645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"/>
    <n v="15000"/>
    <n v="1296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"/>
    <n v="10000"/>
    <n v="1506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"/>
    <n v="60000"/>
    <n v="71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"/>
    <n v="1333666"/>
    <n v="11226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"/>
    <n v="2000000"/>
    <n v="376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"/>
    <n v="1000000"/>
    <n v="2103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"/>
    <n v="9000"/>
    <n v="0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"/>
    <n v="20000"/>
    <n v="56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"/>
    <n v="4059"/>
    <n v="47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"/>
    <n v="25000"/>
    <n v="61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"/>
    <n v="20000"/>
    <n v="125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"/>
    <n v="65000"/>
    <n v="126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"/>
    <n v="25000"/>
    <n v="5854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"/>
    <n v="225000"/>
    <n v="11432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"/>
    <n v="5000"/>
    <n v="796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"/>
    <n v="100000"/>
    <n v="1183.19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"/>
    <n v="100000"/>
    <n v="25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"/>
    <n v="14920"/>
    <n v="5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"/>
    <n v="20000"/>
    <n v="795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"/>
    <n v="48725"/>
    <n v="1758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"/>
    <n v="2000"/>
    <n v="278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"/>
    <n v="12000"/>
    <n v="1827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"/>
    <n v="4100"/>
    <n v="11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"/>
    <n v="5845"/>
    <n v="2476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"/>
    <n v="40000"/>
    <n v="7905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"/>
    <n v="50000"/>
    <n v="26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"/>
    <n v="26500"/>
    <n v="6633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"/>
    <n v="25000"/>
    <n v="1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"/>
    <n v="20000"/>
    <n v="5328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"/>
    <n v="11000"/>
    <n v="521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"/>
    <n v="109225"/>
    <n v="4635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"/>
    <n v="75000"/>
    <n v="0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"/>
    <n v="750"/>
    <n v="43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.29405719"/>
    <n v="1294.05719"/>
    <n v="1.29405719"/>
    <n v="1464354720"/>
    <n v="1463648360"/>
    <b v="0"/>
    <n v="1"/>
    <b v="0"/>
    <s v="theater/spaces"/>
    <n v="1E-3"/>
    <n v="1.2940571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"/>
    <n v="10000"/>
    <n v="5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x v="1"/>
    <x v="38"/>
  </r>
  <r>
    <n v="3122"/>
    <s v="be back soon (Canceled)"/>
    <s v="cancelled until further notice"/>
    <n v="199"/>
    <n v="116"/>
    <x v="1"/>
    <x v="0"/>
    <s v="USD"/>
    <n v="1"/>
    <n v="199"/>
    <n v="116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"/>
    <n v="125000"/>
    <n v="85192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"/>
    <n v="800000"/>
    <n v="26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"/>
    <n v="1500000"/>
    <n v="0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"/>
    <n v="25000"/>
    <n v="104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"/>
    <n v="100000"/>
    <n v="0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"/>
    <n v="15000"/>
    <n v="16291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"/>
    <n v="1250"/>
    <n v="1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"/>
    <n v="10000"/>
    <n v="375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"/>
    <n v="4100"/>
    <n v="645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"/>
    <n v="30000"/>
    <n v="1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.29405719"/>
    <n v="647.028595"/>
    <n v="698.79088260000003"/>
    <n v="1490358834"/>
    <n v="1487770434"/>
    <b v="0"/>
    <n v="16"/>
    <b v="0"/>
    <s v="theater/plays"/>
    <n v="1.08"/>
    <n v="43.67443016250000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"/>
    <n v="777"/>
    <n v="162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.29405719"/>
    <n v="647.028595"/>
    <n v="826.90254441000002"/>
    <n v="1491001140"/>
    <n v="1487847954"/>
    <b v="0"/>
    <n v="22"/>
    <b v="0"/>
    <s v="theater/plays"/>
    <n v="1.278"/>
    <n v="37.58647929136363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"/>
    <n v="1500"/>
    <n v="5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.29405719"/>
    <n v="258.81143800000001"/>
    <n v="0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.29405719"/>
    <n v="905.84003299999995"/>
    <n v="0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"/>
    <n v="10000"/>
    <n v="754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"/>
    <n v="25000"/>
    <n v="0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"/>
    <n v="20000"/>
    <n v="23505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"/>
    <n v="1800"/>
    <n v="2361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"/>
    <n v="1250"/>
    <n v="130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"/>
    <n v="3500"/>
    <n v="3535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"/>
    <n v="3500"/>
    <n v="3514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"/>
    <n v="3000"/>
    <n v="10067.5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"/>
    <n v="7000"/>
    <n v="7905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"/>
    <n v="5500"/>
    <n v="560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"/>
    <n v="4000"/>
    <n v="404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"/>
    <n v="5000"/>
    <n v="570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"/>
    <n v="1500"/>
    <n v="2002.22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"/>
    <n v="4500"/>
    <n v="4569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"/>
    <n v="4000"/>
    <n v="5086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"/>
    <n v="13000"/>
    <n v="1445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"/>
    <n v="2500"/>
    <n v="2669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"/>
    <n v="750"/>
    <n v="122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"/>
    <n v="35000"/>
    <n v="56079.83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"/>
    <n v="3000"/>
    <n v="3485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"/>
    <n v="2500"/>
    <n v="3105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"/>
    <n v="8000"/>
    <n v="8241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"/>
    <n v="2000"/>
    <n v="2245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"/>
    <n v="2000"/>
    <n v="230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"/>
    <n v="10000"/>
    <n v="1030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"/>
    <n v="3000"/>
    <n v="3034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"/>
    <n v="5000"/>
    <n v="5478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"/>
    <n v="1900"/>
    <n v="2182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"/>
    <n v="2500"/>
    <n v="2935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"/>
    <n v="4200"/>
    <n v="4794.82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"/>
    <n v="7000"/>
    <n v="7062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"/>
    <n v="2500"/>
    <n v="2725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"/>
    <n v="4300"/>
    <n v="461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.29405719"/>
    <n v="1294.05719"/>
    <n v="1294.05719"/>
    <n v="1405553241"/>
    <n v="1404948441"/>
    <b v="1"/>
    <n v="24"/>
    <b v="1"/>
    <s v="theater/plays"/>
    <n v="1"/>
    <n v="53.91904958333333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"/>
    <n v="15000"/>
    <n v="17444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.29405719"/>
    <n v="258.81143800000001"/>
    <n v="168.2274347"/>
    <n v="1433930302"/>
    <n v="1432115902"/>
    <b v="0"/>
    <n v="9"/>
    <b v="0"/>
    <s v="theater/musical"/>
    <n v="0.65"/>
    <n v="18.6919371888888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0.75062424999999999"/>
    <n v="3002.4969999999998"/>
    <n v="0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"/>
    <n v="3750"/>
    <n v="151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"/>
    <n v="11000"/>
    <n v="0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"/>
    <n v="3500"/>
    <n v="207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"/>
    <n v="3000000"/>
    <n v="180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"/>
    <n v="5000"/>
    <n v="2608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"/>
    <n v="50000"/>
    <n v="1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"/>
    <n v="5000"/>
    <n v="2726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"/>
    <n v="1000"/>
    <n v="25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"/>
    <n v="500"/>
    <n v="0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"/>
    <n v="5000"/>
    <n v="0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"/>
    <n v="5500"/>
    <n v="255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"/>
    <n v="5000"/>
    <n v="5175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"/>
    <n v="9500"/>
    <n v="11335.7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"/>
    <n v="3000"/>
    <n v="3773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"/>
    <n v="23000"/>
    <n v="27541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"/>
    <n v="4000"/>
    <n v="505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"/>
    <n v="35000"/>
    <n v="35123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"/>
    <n v="4500"/>
    <n v="5221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"/>
    <n v="20000"/>
    <n v="20022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"/>
    <n v="15000"/>
    <n v="15126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"/>
    <n v="2500"/>
    <n v="312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"/>
    <n v="3100"/>
    <n v="3395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"/>
    <n v="30000"/>
    <n v="3061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"/>
    <n v="2000"/>
    <n v="2047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.29405719"/>
    <n v="1552.8686279999999"/>
    <n v="1941.085785"/>
    <n v="1484687436"/>
    <n v="1482095436"/>
    <b v="0"/>
    <n v="30"/>
    <b v="1"/>
    <s v="theater/plays"/>
    <n v="1.25"/>
    <n v="64.702859500000002"/>
    <x v="1"/>
    <x v="6"/>
  </r>
  <r>
    <n v="3228"/>
    <s v="Hear Me Roar: A Season of Powerful Women"/>
    <s v="A Season of Powerful Women. A Season of Defiance."/>
    <n v="7000"/>
    <n v="7164"/>
    <x v="0"/>
    <x v="0"/>
    <s v="USD"/>
    <n v="1"/>
    <n v="7000"/>
    <n v="7164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"/>
    <n v="20000"/>
    <n v="21573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"/>
    <n v="2600"/>
    <n v="2857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"/>
    <n v="1000"/>
    <n v="161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"/>
    <n v="1000"/>
    <n v="1312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"/>
    <n v="5000"/>
    <n v="594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"/>
    <n v="15000"/>
    <n v="15481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"/>
    <n v="20000"/>
    <n v="2012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"/>
    <n v="35000"/>
    <n v="35275.64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"/>
    <n v="8500"/>
    <n v="9801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"/>
    <n v="10000"/>
    <n v="12730.42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"/>
    <n v="8000"/>
    <n v="8227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"/>
    <n v="21000"/>
    <n v="21904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"/>
    <n v="10000"/>
    <n v="11122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"/>
    <n v="12000"/>
    <n v="12095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"/>
    <n v="5500"/>
    <n v="5771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"/>
    <n v="25000"/>
    <n v="25388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"/>
    <n v="1500"/>
    <n v="1661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"/>
    <n v="20000"/>
    <n v="20365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"/>
    <n v="10000"/>
    <n v="12806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"/>
    <n v="7000"/>
    <n v="7365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"/>
    <n v="23000"/>
    <n v="24418.6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"/>
    <n v="5000"/>
    <n v="5462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"/>
    <n v="3300"/>
    <n v="3315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"/>
    <n v="12200"/>
    <n v="12571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"/>
    <n v="2500"/>
    <n v="2804.16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"/>
    <n v="2500"/>
    <n v="2575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"/>
    <n v="6000"/>
    <n v="7877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"/>
    <n v="15000"/>
    <n v="15315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"/>
    <n v="2000"/>
    <n v="256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x v="1"/>
    <x v="6"/>
  </r>
  <r>
    <n v="3271"/>
    <s v="Saxon Court at Southwark Playhouse"/>
    <s v="A razor sharp satire to darken your Christmas."/>
    <n v="1500"/>
    <n v="1950"/>
    <x v="0"/>
    <x v="1"/>
    <s v="GBP"/>
    <n v="1.29405719"/>
    <n v="1941.085785"/>
    <n v="2523.4115204999998"/>
    <n v="1414927775"/>
    <n v="1412332175"/>
    <b v="1"/>
    <n v="51"/>
    <b v="1"/>
    <s v="theater/plays"/>
    <n v="1.3"/>
    <n v="49.4786572647058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"/>
    <n v="10000"/>
    <n v="15443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"/>
    <n v="4000"/>
    <n v="4296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"/>
    <n v="15500"/>
    <n v="15705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"/>
    <n v="1800"/>
    <n v="1805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"/>
    <n v="5800"/>
    <n v="6628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"/>
    <n v="2000"/>
    <n v="206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"/>
    <n v="5000"/>
    <n v="608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"/>
    <n v="31000"/>
    <n v="31820.5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"/>
    <n v="3000"/>
    <n v="3048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"/>
    <n v="4999"/>
    <n v="5604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"/>
    <n v="15000"/>
    <n v="15265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.29405719"/>
    <n v="2588.11438"/>
    <n v="3136.7946285600001"/>
    <n v="1489234891"/>
    <n v="1486642891"/>
    <b v="0"/>
    <n v="72"/>
    <b v="1"/>
    <s v="theater/plays"/>
    <n v="1.212"/>
    <n v="43.5665920633333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"/>
    <n v="500"/>
    <n v="57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"/>
    <n v="10000"/>
    <n v="10173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"/>
    <n v="3000"/>
    <n v="3486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"/>
    <n v="3000"/>
    <n v="4085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"/>
    <n v="3000"/>
    <n v="4004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"/>
    <n v="1800"/>
    <n v="2086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"/>
    <n v="15000"/>
    <n v="15677.5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"/>
    <n v="4000"/>
    <n v="4081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"/>
    <n v="1500"/>
    <n v="263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"/>
    <n v="1000"/>
    <n v="1066.8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"/>
    <n v="3500"/>
    <n v="428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"/>
    <n v="6500"/>
    <n v="6505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"/>
    <n v="2500"/>
    <n v="2746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"/>
    <n v="2500"/>
    <n v="2501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"/>
    <n v="2000"/>
    <n v="2321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"/>
    <n v="11737"/>
    <n v="11747.18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"/>
    <n v="1050"/>
    <n v="1115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.29405719"/>
    <n v="647.028595"/>
    <n v="698.79088260000003"/>
    <n v="1422712986"/>
    <n v="1418824986"/>
    <b v="0"/>
    <n v="16"/>
    <b v="1"/>
    <s v="theater/plays"/>
    <n v="1.08"/>
    <n v="43.67443016250000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"/>
    <n v="2500"/>
    <n v="2525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"/>
    <n v="500"/>
    <n v="537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"/>
    <n v="3300"/>
    <n v="335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"/>
    <n v="8000"/>
    <n v="811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"/>
    <n v="1800"/>
    <n v="2635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"/>
    <n v="5000"/>
    <n v="5226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"/>
    <n v="6000"/>
    <n v="600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"/>
    <n v="3500"/>
    <n v="366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"/>
    <n v="3871"/>
    <n v="5366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.29405719"/>
    <n v="323.5142975"/>
    <n v="323.5142975"/>
    <n v="1459845246"/>
    <n v="1457429646"/>
    <b v="0"/>
    <n v="9"/>
    <b v="1"/>
    <s v="theater/plays"/>
    <n v="1"/>
    <n v="35.94603305555555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"/>
    <n v="15000"/>
    <n v="15327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"/>
    <n v="8000"/>
    <n v="8348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"/>
    <n v="3000"/>
    <n v="4145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"/>
    <n v="6000"/>
    <n v="610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"/>
    <n v="4500"/>
    <n v="4565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"/>
    <n v="500"/>
    <n v="65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"/>
    <n v="1500"/>
    <n v="165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"/>
    <n v="5500"/>
    <n v="5516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"/>
    <n v="1000"/>
    <n v="1534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.29405719"/>
    <n v="647.028595"/>
    <n v="2038.14007425"/>
    <n v="1462230000"/>
    <n v="1461061350"/>
    <b v="0"/>
    <n v="44"/>
    <b v="1"/>
    <s v="theater/plays"/>
    <n v="3.15"/>
    <n v="46.32136532386363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"/>
    <n v="3000"/>
    <n v="3058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.29405719"/>
    <n v="1941.085785"/>
    <n v="1968.2609859899999"/>
    <n v="1468611272"/>
    <n v="1466019272"/>
    <b v="0"/>
    <n v="27"/>
    <b v="1"/>
    <s v="theater/plays"/>
    <n v="1.014"/>
    <n v="72.89855503666666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.29405719"/>
    <n v="2588.11438"/>
    <n v="2613.9955237999998"/>
    <n v="1406887310"/>
    <n v="1404295310"/>
    <b v="0"/>
    <n v="21"/>
    <b v="1"/>
    <s v="theater/plays"/>
    <n v="1.01"/>
    <n v="124.4759773238095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"/>
    <n v="10000"/>
    <n v="10299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"/>
    <n v="4000"/>
    <n v="425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"/>
    <n v="5000"/>
    <n v="5673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"/>
    <n v="500"/>
    <n v="109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"/>
    <n v="7750"/>
    <n v="786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"/>
    <n v="2500"/>
    <n v="260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"/>
    <n v="500"/>
    <n v="1105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"/>
    <n v="1000"/>
    <n v="1046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"/>
    <n v="1500"/>
    <n v="1766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"/>
    <n v="200"/>
    <n v="277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"/>
    <n v="1000"/>
    <n v="1035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.29405719"/>
    <n v="3882.17157"/>
    <n v="3882.17157"/>
    <n v="1400423973"/>
    <n v="1399387173"/>
    <b v="0"/>
    <n v="17"/>
    <b v="1"/>
    <s v="theater/plays"/>
    <n v="1"/>
    <n v="228.3630335294117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"/>
    <n v="8000"/>
    <n v="8001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.29405719"/>
    <n v="10352.45752"/>
    <n v="10461.15832396"/>
    <n v="1426870560"/>
    <n v="1424280899"/>
    <b v="0"/>
    <n v="77"/>
    <b v="1"/>
    <s v="theater/plays"/>
    <n v="1.0105"/>
    <n v="135.8591990124675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.29405719"/>
    <n v="2588.11438"/>
    <n v="2682.58055487"/>
    <n v="1440630000"/>
    <n v="1439122800"/>
    <b v="0"/>
    <n v="38"/>
    <b v="1"/>
    <s v="theater/plays"/>
    <n v="1.0365"/>
    <n v="70.59422512815790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"/>
    <n v="3000"/>
    <n v="3133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"/>
    <n v="4000"/>
    <n v="409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"/>
    <n v="1750"/>
    <n v="1955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"/>
    <n v="6000"/>
    <n v="6000.66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"/>
    <n v="2000"/>
    <n v="200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"/>
    <n v="2000"/>
    <n v="210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"/>
    <n v="3000"/>
    <n v="3506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.29405719"/>
    <n v="1941.085785"/>
    <n v="2014.84704483"/>
    <n v="1434625441"/>
    <n v="1432033441"/>
    <b v="0"/>
    <n v="45"/>
    <b v="1"/>
    <s v="theater/plays"/>
    <n v="1.038"/>
    <n v="44.77437877399999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"/>
    <n v="10000"/>
    <n v="1145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"/>
    <n v="1500"/>
    <n v="1536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"/>
    <n v="500"/>
    <n v="1115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.29405719"/>
    <n v="647.028595"/>
    <n v="647.028595"/>
    <n v="1462565855"/>
    <n v="1458245855"/>
    <b v="0"/>
    <n v="12"/>
    <b v="1"/>
    <s v="theater/plays"/>
    <n v="1"/>
    <n v="53.91904958333333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"/>
    <n v="1500"/>
    <n v="1587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x v="1"/>
    <x v="6"/>
  </r>
  <r>
    <n v="3395"/>
    <s v="MIRAMAR"/>
    <s v="Miramar is a a darkly funny play exploring what it is we call â€˜homeâ€™."/>
    <n v="500"/>
    <n v="920"/>
    <x v="0"/>
    <x v="1"/>
    <s v="GBP"/>
    <n v="1.29405719"/>
    <n v="647.028595"/>
    <n v="1190.5326147999999"/>
    <n v="1433009400"/>
    <n v="1431795944"/>
    <b v="0"/>
    <n v="38"/>
    <b v="1"/>
    <s v="theater/plays"/>
    <n v="1.84"/>
    <n v="31.32980565263157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"/>
    <n v="1500"/>
    <n v="1565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"/>
    <n v="4000"/>
    <n v="4443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"/>
    <n v="10000"/>
    <n v="10041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"/>
    <n v="15000"/>
    <n v="16465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.29405719"/>
    <n v="2588.11438"/>
    <n v="2588.11438"/>
    <n v="1435230324"/>
    <n v="1432638324"/>
    <b v="0"/>
    <n v="17"/>
    <b v="1"/>
    <s v="theater/plays"/>
    <n v="1"/>
    <n v="152.24202235294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"/>
    <n v="500"/>
    <n v="61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"/>
    <n v="10000"/>
    <n v="10031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.29405719"/>
    <n v="2588.11438"/>
    <n v="2771.8705009800001"/>
    <n v="1404641289"/>
    <n v="1402049289"/>
    <b v="0"/>
    <n v="67"/>
    <b v="1"/>
    <s v="theater/plays"/>
    <n v="1.071"/>
    <n v="41.3712015071641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"/>
    <n v="500"/>
    <n v="1055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.29405719"/>
    <n v="647.028595"/>
    <n v="799.72734342000001"/>
    <n v="1469998680"/>
    <n v="1466710358"/>
    <b v="0"/>
    <n v="21"/>
    <b v="1"/>
    <s v="theater/plays"/>
    <n v="1.236"/>
    <n v="38.08225444857142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"/>
    <n v="3000"/>
    <n v="3255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"/>
    <n v="15000"/>
    <n v="15535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.29405719"/>
    <n v="3882.17157"/>
    <n v="3882.17157"/>
    <n v="1411858862"/>
    <n v="1409266862"/>
    <b v="0"/>
    <n v="26"/>
    <b v="1"/>
    <s v="theater/plays"/>
    <n v="1"/>
    <n v="149.3142911538461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"/>
    <n v="500"/>
    <n v="65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"/>
    <n v="3000"/>
    <n v="3105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"/>
    <n v="200"/>
    <n v="20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.29405719"/>
    <n v="5176.22876"/>
    <n v="6190.7695969599999"/>
    <n v="1429813800"/>
    <n v="1427363645"/>
    <b v="0"/>
    <n v="30"/>
    <b v="1"/>
    <s v="theater/plays"/>
    <n v="1.196"/>
    <n v="206.358986565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"/>
    <n v="1700"/>
    <n v="1700.01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"/>
    <n v="4000"/>
    <n v="4035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"/>
    <n v="10000"/>
    <n v="10115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.29405719"/>
    <n v="3882.17157"/>
    <n v="4235.4491828700002"/>
    <n v="1450051200"/>
    <n v="1447594176"/>
    <b v="0"/>
    <n v="46"/>
    <b v="1"/>
    <s v="theater/plays"/>
    <n v="1.091"/>
    <n v="92.0749822363043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"/>
    <n v="250"/>
    <n v="35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"/>
    <n v="6000"/>
    <n v="6215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"/>
    <n v="30000"/>
    <n v="30891.1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"/>
    <n v="3750"/>
    <n v="4055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.29405719"/>
    <n v="1941.085785"/>
    <n v="1941.085785"/>
    <n v="1404314952"/>
    <n v="1401722952"/>
    <b v="0"/>
    <n v="29"/>
    <b v="1"/>
    <s v="theater/plays"/>
    <n v="1"/>
    <n v="66.93399258620689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.29405719"/>
    <n v="194.10857849999999"/>
    <n v="252.34115205000001"/>
    <n v="1478046661"/>
    <n v="1476837061"/>
    <b v="0"/>
    <n v="12"/>
    <b v="1"/>
    <s v="theater/plays"/>
    <n v="1.3"/>
    <n v="21.028429337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"/>
    <n v="2000"/>
    <n v="200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"/>
    <n v="2000"/>
    <n v="2193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"/>
    <n v="9500"/>
    <n v="9525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"/>
    <n v="10000"/>
    <n v="10555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"/>
    <n v="1000"/>
    <n v="112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"/>
    <n v="5000"/>
    <n v="5295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"/>
    <n v="3000"/>
    <n v="303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"/>
    <n v="1200"/>
    <n v="1616.14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"/>
    <n v="5000"/>
    <n v="5260.92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"/>
    <n v="2500"/>
    <n v="2565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"/>
    <n v="250"/>
    <n v="25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"/>
    <n v="1000"/>
    <n v="1855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.29405719"/>
    <n v="2588.11438"/>
    <n v="2588.11438"/>
    <n v="1445604236"/>
    <n v="1443185036"/>
    <b v="0"/>
    <n v="31"/>
    <b v="1"/>
    <s v="theater/plays"/>
    <n v="1"/>
    <n v="83.48756064516129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"/>
    <n v="1000"/>
    <n v="1078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"/>
    <n v="2100"/>
    <n v="2305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"/>
    <n v="800"/>
    <n v="1365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.29405719"/>
    <n v="647.028595"/>
    <n v="983.4834644"/>
    <n v="1427990071"/>
    <n v="1422809671"/>
    <b v="0"/>
    <n v="39"/>
    <b v="1"/>
    <s v="theater/plays"/>
    <n v="1.52"/>
    <n v="25.21752472820512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"/>
    <n v="650"/>
    <n v="658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"/>
    <n v="1000"/>
    <n v="1532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"/>
    <n v="10000"/>
    <n v="10065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"/>
    <n v="3000"/>
    <n v="5739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"/>
    <n v="2000"/>
    <n v="2804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"/>
    <n v="978"/>
    <n v="1216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.29405719"/>
    <n v="647.028595"/>
    <n v="816.55008688999999"/>
    <n v="1463743860"/>
    <n v="1461151860"/>
    <b v="0"/>
    <n v="36"/>
    <b v="1"/>
    <s v="theater/plays"/>
    <n v="1.262"/>
    <n v="22.68194685805555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.29405719"/>
    <n v="647.028595"/>
    <n v="1229.3543305000001"/>
    <n v="1408106352"/>
    <n v="1406896752"/>
    <b v="0"/>
    <n v="19"/>
    <b v="1"/>
    <s v="theater/plays"/>
    <n v="1.9"/>
    <n v="64.7028595000000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"/>
    <n v="500"/>
    <n v="695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"/>
    <n v="250"/>
    <n v="505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"/>
    <n v="5000"/>
    <n v="5116.18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.29405719"/>
    <n v="2588.11438"/>
    <n v="2665.7578113999998"/>
    <n v="1439136000"/>
    <n v="1436972472"/>
    <b v="0"/>
    <n v="36"/>
    <b v="1"/>
    <s v="theater/plays"/>
    <n v="1.03"/>
    <n v="74.04882809444444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"/>
    <n v="3500"/>
    <n v="445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"/>
    <n v="3000"/>
    <n v="303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"/>
    <n v="10000"/>
    <n v="12178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"/>
    <n v="2800"/>
    <n v="3175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"/>
    <n v="250"/>
    <n v="375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"/>
    <n v="2000"/>
    <n v="2041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"/>
    <n v="4900"/>
    <n v="490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.29405719"/>
    <n v="2588.11438"/>
    <n v="2613.9955237999998"/>
    <n v="1469016131"/>
    <n v="1466424131"/>
    <b v="0"/>
    <n v="39"/>
    <b v="1"/>
    <s v="theater/plays"/>
    <n v="1.01"/>
    <n v="67.02552625128204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"/>
    <n v="300"/>
    <n v="312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"/>
    <n v="1800"/>
    <n v="2076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"/>
    <n v="2000"/>
    <n v="2257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"/>
    <n v="1500"/>
    <n v="214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"/>
    <n v="3350"/>
    <n v="5358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"/>
    <n v="2500"/>
    <n v="2856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"/>
    <n v="1650"/>
    <n v="166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"/>
    <n v="3000"/>
    <n v="4656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"/>
    <n v="3000"/>
    <n v="3636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"/>
    <n v="1000"/>
    <n v="1275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"/>
    <n v="500"/>
    <n v="791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"/>
    <n v="3800"/>
    <n v="4000.22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"/>
    <n v="1500"/>
    <n v="150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"/>
    <n v="400"/>
    <n v="40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"/>
    <n v="3000"/>
    <n v="3732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"/>
    <n v="1551"/>
    <n v="1686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"/>
    <n v="2000"/>
    <n v="211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"/>
    <n v="1000"/>
    <n v="1063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"/>
    <n v="4000"/>
    <n v="4216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"/>
    <n v="1000"/>
    <n v="100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"/>
    <n v="2500"/>
    <n v="2594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"/>
    <n v="3000"/>
    <n v="3045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"/>
    <n v="10000"/>
    <n v="1044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.29405719"/>
    <n v="129.405719"/>
    <n v="232.93029419999999"/>
    <n v="1462914000"/>
    <n v="1460914253"/>
    <b v="0"/>
    <n v="15"/>
    <b v="1"/>
    <s v="theater/plays"/>
    <n v="1.8"/>
    <n v="15.5286862799999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"/>
    <n v="3000"/>
    <n v="319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"/>
    <n v="900"/>
    <n v="905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.29405719"/>
    <n v="1941.085785"/>
    <n v="1964.37881442"/>
    <n v="1415385000"/>
    <n v="1413406695"/>
    <b v="0"/>
    <n v="19"/>
    <b v="1"/>
    <s v="theater/plays"/>
    <n v="1.012"/>
    <n v="103.3883586536842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.29405719"/>
    <n v="1294.05719"/>
    <n v="1294.05719"/>
    <n v="1429789992"/>
    <n v="1424609592"/>
    <b v="0"/>
    <n v="17"/>
    <b v="1"/>
    <s v="theater/plays"/>
    <n v="1"/>
    <n v="76.12101117647058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"/>
    <n v="2800"/>
    <n v="3315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"/>
    <n v="500"/>
    <n v="55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"/>
    <n v="3000"/>
    <n v="308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"/>
    <n v="2500"/>
    <n v="250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.29405719"/>
    <n v="5176.22876"/>
    <n v="5176.22876"/>
    <n v="1404471600"/>
    <n v="1401910634"/>
    <b v="0"/>
    <n v="13"/>
    <b v="1"/>
    <s v="theater/plays"/>
    <n v="1"/>
    <n v="398.17144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"/>
    <n v="1500"/>
    <n v="1650.69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"/>
    <n v="350"/>
    <n v="593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"/>
    <n v="10000"/>
    <n v="10156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"/>
    <n v="500"/>
    <n v="53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"/>
    <n v="3300"/>
    <n v="3366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"/>
    <n v="6000"/>
    <n v="7015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"/>
    <n v="500"/>
    <n v="66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.29405719"/>
    <n v="3558.6572725000001"/>
    <n v="3558.6572725000001"/>
    <n v="1460318400"/>
    <n v="1457881057"/>
    <b v="0"/>
    <n v="22"/>
    <b v="1"/>
    <s v="theater/plays"/>
    <n v="1"/>
    <n v="161.75714875"/>
    <x v="1"/>
    <x v="6"/>
  </r>
  <r>
    <n v="3531"/>
    <s v="The Reinvention of Lily Johnson"/>
    <s v="A political comedy for a crazy election year"/>
    <n v="1000"/>
    <n v="1280"/>
    <x v="0"/>
    <x v="0"/>
    <s v="USD"/>
    <n v="1"/>
    <n v="1000"/>
    <n v="128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"/>
    <n v="960"/>
    <n v="1142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"/>
    <n v="500"/>
    <n v="631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"/>
    <n v="5000"/>
    <n v="781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.29405719"/>
    <n v="2588.11438"/>
    <n v="3324.4329211099998"/>
    <n v="1471428340"/>
    <n v="1469009140"/>
    <b v="0"/>
    <n v="83"/>
    <b v="1"/>
    <s v="theater/plays"/>
    <n v="1.2845"/>
    <n v="40.05340868807228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"/>
    <n v="600"/>
    <n v="718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.29405719"/>
    <n v="388.21715699999999"/>
    <n v="477.50710311"/>
    <n v="1466899491"/>
    <n v="1464307491"/>
    <b v="0"/>
    <n v="8"/>
    <b v="1"/>
    <s v="theater/plays"/>
    <n v="1.23"/>
    <n v="59.688387888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.29405719"/>
    <n v="1552.8686279999999"/>
    <n v="1630.5120594"/>
    <n v="1441042275"/>
    <n v="1438882275"/>
    <b v="0"/>
    <n v="32"/>
    <b v="1"/>
    <s v="theater/plays"/>
    <n v="1.05"/>
    <n v="50.9535018562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"/>
    <n v="5500"/>
    <n v="5623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"/>
    <n v="2500"/>
    <n v="250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"/>
    <n v="250"/>
    <n v="251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"/>
    <n v="1100"/>
    <n v="1125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"/>
    <n v="35000"/>
    <n v="40043.25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"/>
    <n v="2100"/>
    <n v="214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.29405719"/>
    <n v="1294.05719"/>
    <n v="1319.9383338"/>
    <n v="1441358873"/>
    <n v="1438939673"/>
    <b v="0"/>
    <n v="42"/>
    <b v="1"/>
    <s v="theater/plays"/>
    <n v="1.02"/>
    <n v="31.42710318571428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"/>
    <n v="1500"/>
    <n v="1527.5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.29405719"/>
    <n v="1000.30620787"/>
    <n v="1000.30620787"/>
    <n v="1403964324"/>
    <n v="1401372324"/>
    <b v="0"/>
    <n v="20"/>
    <b v="1"/>
    <s v="theater/plays"/>
    <n v="1"/>
    <n v="50.01531039350000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"/>
    <n v="5500"/>
    <n v="5845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"/>
    <n v="5000"/>
    <n v="5671.11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"/>
    <n v="100000"/>
    <n v="100036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"/>
    <n v="2500"/>
    <n v="256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"/>
    <n v="900"/>
    <n v="1175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"/>
    <n v="1000"/>
    <n v="111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"/>
    <n v="5000"/>
    <n v="5024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"/>
    <n v="2000"/>
    <n v="2287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x v="1"/>
    <x v="6"/>
  </r>
  <r>
    <n v="3572"/>
    <s v="Monster"/>
    <s v="A darkly comic one woman show by Abram Rooney as part of The Camden Fringe 2015."/>
    <n v="500"/>
    <n v="500"/>
    <x v="0"/>
    <x v="1"/>
    <s v="GBP"/>
    <n v="1.29405719"/>
    <n v="647.028595"/>
    <n v="647.028595"/>
    <n v="1434894082"/>
    <n v="1432302082"/>
    <b v="0"/>
    <n v="9"/>
    <b v="1"/>
    <s v="theater/plays"/>
    <n v="1"/>
    <n v="71.89206611111110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.29405719"/>
    <n v="3882.17157"/>
    <n v="3990.87237396"/>
    <n v="1415440846"/>
    <n v="1412845246"/>
    <b v="0"/>
    <n v="78"/>
    <b v="1"/>
    <s v="theater/plays"/>
    <n v="1.028"/>
    <n v="51.16503043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"/>
    <n v="5800"/>
    <n v="6155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"/>
    <n v="10000"/>
    <n v="10133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"/>
    <n v="100"/>
    <n v="10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"/>
    <n v="600"/>
    <n v="78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.29405719"/>
    <n v="647.028595"/>
    <n v="647.028595"/>
    <n v="1459444656"/>
    <n v="1456856256"/>
    <b v="0"/>
    <n v="14"/>
    <b v="1"/>
    <s v="theater/plays"/>
    <n v="1"/>
    <n v="46.21632821428571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"/>
    <n v="900"/>
    <n v="1025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.29405719"/>
    <n v="1941.085785"/>
    <n v="1941.085785"/>
    <n v="1406719110"/>
    <n v="1405509510"/>
    <b v="0"/>
    <n v="45"/>
    <b v="1"/>
    <s v="theater/plays"/>
    <n v="1"/>
    <n v="43.13523966666666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"/>
    <n v="1000"/>
    <n v="287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"/>
    <n v="3000"/>
    <n v="3255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.29405719"/>
    <n v="3882.17157"/>
    <n v="4483.90816335"/>
    <n v="1436772944"/>
    <n v="1434180944"/>
    <b v="0"/>
    <n v="112"/>
    <b v="1"/>
    <s v="theater/plays"/>
    <n v="1.155"/>
    <n v="40.03489431562500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"/>
    <n v="3400"/>
    <n v="405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"/>
    <n v="7500"/>
    <n v="8207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.29405719"/>
    <n v="647.028595"/>
    <n v="819.13820126999997"/>
    <n v="1467054000"/>
    <n v="1463144254"/>
    <b v="0"/>
    <n v="28"/>
    <b v="1"/>
    <s v="theater/plays"/>
    <n v="1.266"/>
    <n v="29.25493575964285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"/>
    <n v="4000"/>
    <n v="510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"/>
    <n v="700"/>
    <n v="1225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"/>
    <n v="2000"/>
    <n v="2545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"/>
    <n v="3000"/>
    <n v="3319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"/>
    <n v="1600"/>
    <n v="2015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"/>
    <n v="2600"/>
    <n v="3081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"/>
    <n v="2500"/>
    <n v="2565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"/>
    <n v="1000"/>
    <n v="1101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"/>
    <n v="500"/>
    <n v="101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"/>
    <n v="10"/>
    <n v="13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"/>
    <n v="4000"/>
    <n v="4002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"/>
    <n v="1500"/>
    <n v="256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"/>
    <n v="3000"/>
    <n v="3385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.29405719"/>
    <n v="323.5142975"/>
    <n v="595.26630739999996"/>
    <n v="1455390126"/>
    <n v="1452798126"/>
    <b v="0"/>
    <n v="15"/>
    <b v="1"/>
    <s v="theater/plays"/>
    <n v="1.84"/>
    <n v="39.68442049333332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.29405719"/>
    <n v="1035.245752"/>
    <n v="1035.245752"/>
    <n v="1466172000"/>
    <n v="1463418090"/>
    <b v="0"/>
    <n v="27"/>
    <b v="1"/>
    <s v="theater/plays"/>
    <n v="1"/>
    <n v="38.34243525925926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.29405719"/>
    <n v="1294.05719"/>
    <n v="2100.25481937"/>
    <n v="1439806936"/>
    <n v="1437214936"/>
    <b v="0"/>
    <n v="31"/>
    <b v="1"/>
    <s v="theater/plays"/>
    <n v="1.623"/>
    <n v="67.75015546354838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"/>
    <n v="1250"/>
    <n v="125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"/>
    <n v="2500"/>
    <n v="252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.29405719"/>
    <n v="2588.11438"/>
    <n v="2613.9955237999998"/>
    <n v="1433343850"/>
    <n v="1430751850"/>
    <b v="0"/>
    <n v="56"/>
    <b v="1"/>
    <s v="theater/plays"/>
    <n v="1.01"/>
    <n v="46.6784914964285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"/>
    <n v="1000"/>
    <n v="113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"/>
    <n v="10500"/>
    <n v="11045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"/>
    <n v="3000"/>
    <n v="3292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"/>
    <n v="1000"/>
    <n v="1000.99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"/>
    <n v="2500"/>
    <n v="300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"/>
    <n v="3000"/>
    <n v="3148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"/>
    <n v="2000"/>
    <n v="200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"/>
    <n v="100000"/>
    <n v="0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"/>
    <n v="1000000"/>
    <n v="2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.29405719"/>
    <n v="3882.17157"/>
    <n v="1.29405719"/>
    <n v="1417295990"/>
    <n v="1414700390"/>
    <b v="0"/>
    <n v="1"/>
    <b v="0"/>
    <s v="theater/musical"/>
    <n v="3.3333333333333332E-4"/>
    <n v="1.2940571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"/>
    <n v="17100"/>
    <n v="8725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.29405719"/>
    <n v="647.028595"/>
    <n v="129.405719"/>
    <n v="1416781749"/>
    <n v="1415053749"/>
    <b v="0"/>
    <n v="1"/>
    <b v="0"/>
    <s v="theater/musical"/>
    <n v="0.2"/>
    <n v="129.40571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"/>
    <n v="5000"/>
    <n v="1762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x v="1"/>
    <x v="40"/>
  </r>
  <r>
    <n v="3635"/>
    <s v="Mary's Son"/>
    <s v="Mary's Son is a pop opera about Jesus and the hope he brings to all people."/>
    <n v="3500"/>
    <n v="1276"/>
    <x v="2"/>
    <x v="0"/>
    <s v="USD"/>
    <n v="1"/>
    <n v="3500"/>
    <n v="1276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"/>
    <n v="150000"/>
    <n v="0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"/>
    <n v="3000"/>
    <n v="926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"/>
    <n v="25000"/>
    <n v="1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"/>
    <n v="1000"/>
    <n v="55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"/>
    <n v="3000"/>
    <n v="0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"/>
    <n v="25000"/>
    <n v="0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"/>
    <n v="5000"/>
    <n v="821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"/>
    <n v="10000"/>
    <n v="481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.29405719"/>
    <n v="647.028595"/>
    <n v="38.821715699999999"/>
    <n v="1475258327"/>
    <n v="1471370327"/>
    <b v="0"/>
    <n v="2"/>
    <b v="0"/>
    <s v="theater/musical"/>
    <n v="0.06"/>
    <n v="19.410857849999999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"/>
    <n v="40000"/>
    <n v="40153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.29405719"/>
    <n v="647.028595"/>
    <n v="647.028595"/>
    <n v="1454412584"/>
    <n v="1452598184"/>
    <b v="0"/>
    <n v="17"/>
    <b v="1"/>
    <s v="theater/plays"/>
    <n v="1"/>
    <n v="38.06050558823529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"/>
    <n v="500"/>
    <n v="52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.29405719"/>
    <n v="1941.085785"/>
    <n v="3385.2536090399999"/>
    <n v="1459702800"/>
    <n v="1457690386"/>
    <b v="0"/>
    <n v="38"/>
    <b v="1"/>
    <s v="theater/plays"/>
    <n v="1.744"/>
    <n v="89.08562129052631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"/>
    <n v="5000"/>
    <n v="5813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x v="1"/>
    <x v="6"/>
  </r>
  <r>
    <n v="3658"/>
    <s v="Mr. Marmalade"/>
    <s v="Life is hard when your own imaginary friend can't make time for you."/>
    <n v="1500"/>
    <n v="1510"/>
    <x v="0"/>
    <x v="0"/>
    <s v="USD"/>
    <n v="1"/>
    <n v="1500"/>
    <n v="151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"/>
    <n v="3000"/>
    <n v="3061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.29405719"/>
    <n v="323.5142975"/>
    <n v="323.5142975"/>
    <n v="1419368925"/>
    <n v="1417208925"/>
    <b v="0"/>
    <n v="22"/>
    <b v="1"/>
    <s v="theater/plays"/>
    <n v="1"/>
    <n v="14.70519534090909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"/>
    <n v="3000"/>
    <n v="333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"/>
    <n v="800"/>
    <n v="875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"/>
    <n v="1200"/>
    <n v="120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"/>
    <n v="1000"/>
    <n v="1035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"/>
    <n v="3500"/>
    <n v="353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"/>
    <n v="800"/>
    <n v="103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"/>
    <n v="12000"/>
    <n v="12348.5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"/>
    <n v="2000"/>
    <n v="2202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"/>
    <n v="3000"/>
    <n v="3383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"/>
    <n v="1000"/>
    <n v="1119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"/>
    <n v="3000"/>
    <n v="4176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"/>
    <n v="3500"/>
    <n v="388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"/>
    <n v="750"/>
    <n v="1043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"/>
    <n v="5000"/>
    <n v="5285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"/>
    <n v="350"/>
    <n v="355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"/>
    <n v="5000"/>
    <n v="5012.25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"/>
    <n v="3000"/>
    <n v="355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"/>
    <n v="1500"/>
    <n v="180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"/>
    <n v="40000"/>
    <n v="51184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"/>
    <n v="1000"/>
    <n v="126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"/>
    <n v="3500"/>
    <n v="376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"/>
    <n v="4000"/>
    <n v="4005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.29405719"/>
    <n v="2588.11438"/>
    <n v="4011.5772889999998"/>
    <n v="1423838916"/>
    <n v="1418654916"/>
    <b v="0"/>
    <n v="78"/>
    <b v="1"/>
    <s v="theater/plays"/>
    <n v="1.55"/>
    <n v="51.43047806410255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.29405719"/>
    <n v="2588.11438"/>
    <n v="2795.1635304000001"/>
    <n v="1462878648"/>
    <n v="1461064248"/>
    <b v="0"/>
    <n v="30"/>
    <b v="1"/>
    <s v="theater/plays"/>
    <n v="1.08"/>
    <n v="93.17211767999999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"/>
    <n v="5000"/>
    <n v="5526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"/>
    <n v="2500"/>
    <n v="252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"/>
    <n v="500"/>
    <n v="606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"/>
    <n v="1050"/>
    <n v="1296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"/>
    <n v="2827"/>
    <n v="2925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"/>
    <n v="1500"/>
    <n v="182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"/>
    <n v="1000"/>
    <n v="186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"/>
    <n v="700"/>
    <n v="210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.29405719"/>
    <n v="1294.05719"/>
    <n v="1400.816908175"/>
    <n v="1403715546"/>
    <n v="1401123546"/>
    <b v="0"/>
    <n v="35"/>
    <b v="1"/>
    <s v="theater/plays"/>
    <n v="1.0825"/>
    <n v="40.0233402335714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"/>
    <n v="1300"/>
    <n v="1835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"/>
    <n v="500"/>
    <n v="57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"/>
    <n v="7500"/>
    <n v="1153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"/>
    <n v="2000"/>
    <n v="203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"/>
    <n v="10000"/>
    <n v="10235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"/>
    <n v="800"/>
    <n v="1246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x v="1"/>
    <x v="6"/>
  </r>
  <r>
    <n v="3719"/>
    <s v="Corium"/>
    <s v="A new piece of physical theatre about love, regret and longing."/>
    <n v="200"/>
    <n v="420"/>
    <x v="0"/>
    <x v="1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"/>
    <n v="3300"/>
    <n v="3449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"/>
    <n v="5000"/>
    <n v="504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x v="1"/>
    <x v="6"/>
  </r>
  <r>
    <n v="3723"/>
    <s v="Beauty and the Beast"/>
    <s v="Saltmine Theatre Company present Beauty and the Beast:"/>
    <n v="4500"/>
    <n v="4592"/>
    <x v="0"/>
    <x v="1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"/>
    <n v="850"/>
    <n v="2879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"/>
    <n v="2000"/>
    <n v="2015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"/>
    <n v="20000"/>
    <n v="1862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"/>
    <n v="5000"/>
    <n v="362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"/>
    <n v="1000"/>
    <n v="10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"/>
    <n v="5500"/>
    <n v="62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"/>
    <n v="1500"/>
    <n v="0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"/>
    <n v="1500"/>
    <n v="427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.29405719"/>
    <n v="1941.085785"/>
    <n v="12.9405719"/>
    <n v="1427133600"/>
    <n v="1423847093"/>
    <b v="0"/>
    <n v="1"/>
    <b v="0"/>
    <s v="theater/plays"/>
    <n v="6.6666666666666671E-3"/>
    <n v="12.94057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"/>
    <n v="700"/>
    <n v="15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.29405719"/>
    <n v="1941.085785"/>
    <n v="349.39544130000002"/>
    <n v="1405461600"/>
    <n v="1403562705"/>
    <b v="0"/>
    <n v="6"/>
    <b v="0"/>
    <s v="theater/plays"/>
    <n v="0.18"/>
    <n v="58.23257355000000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"/>
    <n v="2000"/>
    <n v="358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"/>
    <n v="20000"/>
    <n v="0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"/>
    <n v="5000"/>
    <n v="10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"/>
    <n v="2200"/>
    <n v="0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"/>
    <n v="1200"/>
    <n v="0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"/>
    <n v="100"/>
    <n v="1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"/>
    <n v="8500"/>
    <n v="202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"/>
    <n v="5000"/>
    <n v="5176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"/>
    <n v="500"/>
    <n v="525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"/>
    <n v="6000"/>
    <n v="6027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"/>
    <n v="1000"/>
    <n v="1326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"/>
    <n v="5000"/>
    <n v="5167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"/>
    <n v="2500"/>
    <n v="300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"/>
    <n v="4500"/>
    <n v="455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"/>
    <n v="3500"/>
    <n v="3798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"/>
    <n v="1500"/>
    <n v="1535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"/>
    <n v="4000"/>
    <n v="4409.7700000000004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"/>
    <n v="5000"/>
    <n v="5050.7700000000004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.29405719"/>
    <n v="647.028595"/>
    <n v="647.028595"/>
    <n v="1439247600"/>
    <n v="1434625937"/>
    <b v="0"/>
    <n v="3"/>
    <b v="1"/>
    <s v="theater/musical"/>
    <n v="1"/>
    <n v="215.6761983333333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"/>
    <n v="5000"/>
    <n v="500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"/>
    <n v="1500"/>
    <n v="150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"/>
    <n v="7000"/>
    <n v="7942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"/>
    <n v="10000"/>
    <n v="10265.01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"/>
    <n v="2000"/>
    <n v="2335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"/>
    <n v="4000"/>
    <n v="4306.1099999999997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"/>
    <n v="1100"/>
    <n v="110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.29405719"/>
    <n v="2588.11438"/>
    <n v="2588.11438"/>
    <n v="1434234010"/>
    <n v="1431642010"/>
    <b v="0"/>
    <n v="20"/>
    <b v="1"/>
    <s v="theater/musical"/>
    <n v="1"/>
    <n v="129.4057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"/>
    <n v="1000"/>
    <n v="146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"/>
    <n v="5000"/>
    <n v="551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"/>
    <n v="5000"/>
    <n v="541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"/>
    <n v="2000"/>
    <n v="2005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"/>
    <n v="8000"/>
    <n v="8537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"/>
    <n v="2000"/>
    <n v="2864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"/>
    <n v="2400"/>
    <n v="2521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"/>
    <n v="15000"/>
    <n v="15597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"/>
    <n v="2500"/>
    <n v="300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"/>
    <n v="4500"/>
    <n v="4935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"/>
    <n v="1200"/>
    <n v="1547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"/>
    <n v="6000"/>
    <n v="6658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"/>
    <n v="350"/>
    <n v="351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"/>
    <n v="75000"/>
    <n v="50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"/>
    <n v="15000"/>
    <n v="0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"/>
    <n v="1500"/>
    <n v="0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"/>
    <n v="12500"/>
    <n v="35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"/>
    <n v="7000"/>
    <n v="4176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"/>
    <n v="22500"/>
    <n v="1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"/>
    <n v="6000"/>
    <n v="538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"/>
    <n v="70000"/>
    <n v="1025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"/>
    <n v="10000"/>
    <n v="402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"/>
    <n v="22000"/>
    <n v="881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"/>
    <n v="5000"/>
    <n v="426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"/>
    <n v="3000"/>
    <n v="0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"/>
    <n v="12000"/>
    <n v="2358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"/>
    <n v="8000"/>
    <n v="0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"/>
    <n v="150000"/>
    <n v="3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"/>
    <n v="1500"/>
    <n v="455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.29405719"/>
    <n v="1294.05719"/>
    <n v="1294.05719"/>
    <n v="1429955619"/>
    <n v="1424775219"/>
    <b v="0"/>
    <n v="24"/>
    <b v="1"/>
    <s v="theater/plays"/>
    <n v="1"/>
    <n v="53.91904958333333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.29405719"/>
    <n v="2588.11438"/>
    <n v="2620.4658097500001"/>
    <n v="1406761200"/>
    <n v="1402403907"/>
    <b v="0"/>
    <n v="38"/>
    <b v="1"/>
    <s v="theater/plays"/>
    <n v="1.0125"/>
    <n v="68.95962657236842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"/>
    <n v="1500"/>
    <n v="1826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.29405719"/>
    <n v="323.5142975"/>
    <n v="1067.5971817499999"/>
    <n v="1464692400"/>
    <n v="1461769373"/>
    <b v="0"/>
    <n v="19"/>
    <b v="1"/>
    <s v="theater/plays"/>
    <n v="3.3"/>
    <n v="56.18932535526315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"/>
    <n v="2100"/>
    <n v="2119.9899999999998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"/>
    <n v="1500"/>
    <n v="2102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"/>
    <n v="1500"/>
    <n v="1788.57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"/>
    <n v="2000"/>
    <n v="2145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"/>
    <n v="250"/>
    <n v="57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"/>
    <n v="1000"/>
    <n v="1064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"/>
    <n v="3500"/>
    <n v="3659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"/>
    <n v="2500"/>
    <n v="265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.29405719"/>
    <n v="323.5142975"/>
    <n v="349.39544130000002"/>
    <n v="1470058860"/>
    <n v="1469026903"/>
    <b v="0"/>
    <n v="7"/>
    <b v="1"/>
    <s v="theater/plays"/>
    <n v="1.08"/>
    <n v="49.91363447142857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"/>
    <n v="5000"/>
    <n v="5271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"/>
    <n v="5000"/>
    <n v="500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"/>
    <n v="500"/>
    <n v="501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"/>
    <n v="100"/>
    <n v="225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"/>
    <n v="500"/>
    <n v="530.11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"/>
    <n v="1200"/>
    <n v="1256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.29405719"/>
    <n v="258.81143800000001"/>
    <n v="414.0983008"/>
    <n v="1461278208"/>
    <n v="1459463808"/>
    <b v="0"/>
    <n v="8"/>
    <b v="1"/>
    <s v="theater/plays"/>
    <n v="1.6"/>
    <n v="51.76228760000000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"/>
    <n v="800"/>
    <n v="90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"/>
    <n v="2000"/>
    <n v="2025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.29405719"/>
    <n v="1.29405719"/>
    <n v="84.113717350000002"/>
    <n v="1459180229"/>
    <n v="1457023829"/>
    <b v="0"/>
    <n v="3"/>
    <b v="1"/>
    <s v="theater/plays"/>
    <n v="65"/>
    <n v="28.0379057833333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"/>
    <n v="10000"/>
    <n v="872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"/>
    <n v="5000"/>
    <n v="1065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"/>
    <n v="9800"/>
    <n v="4066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"/>
    <n v="40000"/>
    <n v="842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"/>
    <n v="7000"/>
    <n v="189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"/>
    <n v="10500"/>
    <n v="1697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"/>
    <n v="13000"/>
    <n v="2129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"/>
    <n v="1000"/>
    <n v="38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"/>
    <n v="10000"/>
    <n v="2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"/>
    <n v="100000"/>
    <n v="26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"/>
    <n v="11000"/>
    <n v="1788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"/>
    <n v="1000"/>
    <n v="25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"/>
    <n v="5000"/>
    <n v="1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"/>
    <n v="5000"/>
    <n v="26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.29405719"/>
    <n v="647.028595"/>
    <n v="12.9405719"/>
    <n v="1432328400"/>
    <n v="1430734844"/>
    <b v="0"/>
    <n v="1"/>
    <b v="0"/>
    <s v="theater/plays"/>
    <n v="0.02"/>
    <n v="12.94057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"/>
    <n v="2500"/>
    <n v="1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"/>
    <n v="6000"/>
    <n v="106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"/>
    <n v="2000"/>
    <n v="10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"/>
    <n v="7500"/>
    <n v="1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"/>
    <n v="6000"/>
    <n v="0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"/>
    <n v="5000"/>
    <n v="6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"/>
    <n v="2000"/>
    <n v="11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"/>
    <n v="2000"/>
    <n v="251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.29405719"/>
    <n v="6470.2859499999995"/>
    <n v="12.9405719"/>
    <n v="1410191405"/>
    <n v="1408031405"/>
    <b v="0"/>
    <n v="1"/>
    <b v="0"/>
    <s v="theater/musical"/>
    <n v="2E-3"/>
    <n v="12.94057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"/>
    <n v="13111"/>
    <n v="452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"/>
    <n v="10000"/>
    <n v="150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"/>
    <n v="1500"/>
    <n v="4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"/>
    <n v="15000"/>
    <n v="0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"/>
    <n v="5500"/>
    <n v="0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0.66289350000000002"/>
    <n v="410.99396999999999"/>
    <n v="0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0.15676623000000001"/>
    <n v="4702.9868999999999"/>
    <n v="0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"/>
    <n v="25000"/>
    <n v="1241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"/>
    <n v="18000"/>
    <n v="1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.29405719"/>
    <n v="19410.85785"/>
    <n v="0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"/>
    <n v="500"/>
    <n v="25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0.70296422999999997"/>
    <n v="21088.926899999999"/>
    <n v="0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.29405719"/>
    <n v="19410.85785"/>
    <n v="0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"/>
    <n v="10000"/>
    <n v="0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"/>
    <n v="375000"/>
    <n v="0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0.70296422999999997"/>
    <n v="7029.6422999999995"/>
    <n v="0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"/>
    <n v="2000"/>
    <n v="35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"/>
    <n v="8000"/>
    <n v="118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"/>
    <n v="15000"/>
    <n v="2524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"/>
    <n v="800"/>
    <n v="26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"/>
    <n v="1000"/>
    <n v="0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"/>
    <n v="50000"/>
    <n v="10775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"/>
    <n v="15000"/>
    <n v="52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"/>
    <n v="1000"/>
    <n v="5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"/>
    <n v="1600"/>
    <n v="17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"/>
    <n v="10000"/>
    <n v="125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"/>
    <n v="2500"/>
    <n v="135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"/>
    <n v="3000"/>
    <n v="25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"/>
    <n v="1500"/>
    <n v="0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"/>
    <n v="10000"/>
    <n v="3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"/>
    <n v="1000"/>
    <n v="153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"/>
    <n v="750"/>
    <n v="65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"/>
    <n v="60000"/>
    <n v="135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"/>
    <n v="6000"/>
    <n v="185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"/>
    <n v="8000"/>
    <n v="2993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"/>
    <n v="15000"/>
    <n v="1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"/>
    <n v="10000"/>
    <n v="100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0.15676623000000001"/>
    <n v="313.53246000000001"/>
    <n v="0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.29405719"/>
    <n v="3882.17157"/>
    <n v="0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"/>
    <n v="750"/>
    <n v="61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"/>
    <n v="15000"/>
    <n v="229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"/>
    <n v="150"/>
    <n v="15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"/>
    <n v="5000"/>
    <n v="651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"/>
    <n v="20000"/>
    <n v="453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0.70296422999999997"/>
    <n v="7029.6422999999995"/>
    <n v="0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"/>
    <n v="8000"/>
    <n v="0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"/>
    <n v="12000"/>
    <n v="1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"/>
    <n v="7000"/>
    <n v="1102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"/>
    <n v="5000"/>
    <n v="55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"/>
    <n v="20000"/>
    <n v="0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"/>
    <n v="2885"/>
    <n v="2485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"/>
    <n v="3255"/>
    <n v="397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"/>
    <n v="5000"/>
    <n v="11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"/>
    <n v="5500"/>
    <n v="5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"/>
    <n v="1200"/>
    <n v="0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"/>
    <n v="5000"/>
    <n v="1782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"/>
    <n v="5000"/>
    <n v="0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"/>
    <n v="2000"/>
    <n v="5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"/>
    <n v="6000"/>
    <n v="195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"/>
    <n v="3000"/>
    <n v="101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0.70296422999999997"/>
    <n v="21088.926899999999"/>
    <n v="0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"/>
    <n v="4000"/>
    <n v="25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"/>
    <n v="26000"/>
    <n v="25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"/>
    <n v="17600"/>
    <n v="0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0.75062424999999999"/>
    <n v="18765.606250000001"/>
    <n v="0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"/>
    <n v="1750"/>
    <n v="425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"/>
    <n v="5500"/>
    <n v="0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"/>
    <n v="28000"/>
    <n v="7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"/>
    <n v="2000"/>
    <n v="641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"/>
    <n v="1200"/>
    <n v="292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"/>
    <n v="3000"/>
    <n v="45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0.75062424999999999"/>
    <n v="7506.2425000000003"/>
    <n v="0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"/>
    <n v="2000"/>
    <n v="126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"/>
    <n v="2000"/>
    <n v="285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"/>
    <n v="7500"/>
    <n v="45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"/>
    <n v="1700"/>
    <n v="41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"/>
    <n v="5000"/>
    <n v="527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"/>
    <n v="2825"/>
    <n v="211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"/>
    <n v="15000"/>
    <n v="11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"/>
    <n v="14000"/>
    <n v="136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"/>
    <n v="1000"/>
    <n v="211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"/>
    <n v="5000"/>
    <n v="3905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.29405719"/>
    <n v="1294.05719"/>
    <n v="414.0983008"/>
    <n v="1464872848"/>
    <n v="1462280848"/>
    <b v="0"/>
    <n v="11"/>
    <b v="0"/>
    <s v="theater/plays"/>
    <n v="0.32"/>
    <n v="37.64530007272727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"/>
    <n v="678"/>
    <n v="0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"/>
    <n v="1300"/>
    <n v="62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"/>
    <n v="90000"/>
    <n v="1305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"/>
    <n v="2000"/>
    <n v="214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"/>
    <n v="2500"/>
    <n v="45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"/>
    <n v="30000"/>
    <n v="1225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.29405719"/>
    <n v="1099.9486115"/>
    <n v="219.98972229999998"/>
    <n v="1436297180"/>
    <n v="1431113180"/>
    <b v="0"/>
    <n v="5"/>
    <b v="0"/>
    <s v="theater/plays"/>
    <n v="0.2"/>
    <n v="43.99794445999999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"/>
    <n v="11140"/>
    <n v="3877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"/>
    <n v="2000"/>
    <n v="641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"/>
    <n v="1500"/>
    <n v="32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"/>
    <n v="3000"/>
    <n v="0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"/>
    <n v="500"/>
    <n v="10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"/>
    <n v="10000"/>
    <n v="541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"/>
    <n v="50000"/>
    <n v="3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"/>
    <n v="2000"/>
    <n v="5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"/>
    <n v="3000"/>
    <n v="497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.29405719"/>
    <n v="3882.17157"/>
    <n v="0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"/>
    <n v="1250"/>
    <n v="715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"/>
    <n v="7000"/>
    <n v="1156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"/>
    <n v="8000"/>
    <n v="1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"/>
    <n v="1250"/>
    <n v="23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"/>
    <n v="2000"/>
    <n v="201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"/>
    <n v="500"/>
    <n v="1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"/>
    <n v="3000"/>
    <n v="4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"/>
    <n v="30000"/>
    <n v="2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"/>
    <n v="2000"/>
    <n v="5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.29405719"/>
    <n v="1294.05719"/>
    <n v="77.643431399999997"/>
    <n v="1437606507"/>
    <n v="1435014507"/>
    <b v="0"/>
    <n v="4"/>
    <b v="0"/>
    <s v="theater/plays"/>
    <n v="0.06"/>
    <n v="19.41085784999999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"/>
    <n v="7200"/>
    <n v="1742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.29405719"/>
    <n v="744.08288425000001"/>
    <n v="0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"/>
    <n v="2000"/>
    <n v="26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"/>
    <n v="9000"/>
    <n v="0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"/>
    <n v="7000"/>
    <n v="1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"/>
    <n v="10000"/>
    <n v="105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"/>
    <n v="3500"/>
    <n v="29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"/>
    <n v="600"/>
    <n v="10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"/>
    <n v="15000"/>
    <n v="125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"/>
    <n v="18000"/>
    <n v="12521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"/>
    <n v="7000"/>
    <n v="0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"/>
    <n v="800"/>
    <n v="1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"/>
    <n v="4000"/>
    <n v="0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"/>
    <n v="3000"/>
    <n v="215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"/>
    <n v="2000"/>
    <n v="561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"/>
    <n v="20000"/>
    <n v="0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"/>
    <n v="2500"/>
    <n v="40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"/>
    <n v="5000"/>
    <n v="0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"/>
    <n v="6048"/>
    <n v="413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"/>
    <n v="13500"/>
    <n v="20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"/>
    <n v="10000"/>
    <n v="3685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"/>
    <n v="6000"/>
    <n v="2823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"/>
    <n v="700"/>
    <n v="8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"/>
    <n v="2500"/>
    <n v="301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"/>
    <n v="500"/>
    <n v="30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"/>
    <n v="8000"/>
    <n v="250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"/>
    <n v="10000"/>
    <n v="21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0.75062424999999999"/>
    <n v="225.187275"/>
    <n v="0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"/>
    <n v="600"/>
    <n v="225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"/>
    <n v="5600"/>
    <n v="46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"/>
    <n v="5000"/>
    <n v="11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"/>
    <n v="20000"/>
    <n v="16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"/>
    <n v="1500"/>
    <n v="1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"/>
    <n v="500"/>
    <n v="0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"/>
    <n v="3000"/>
    <n v="1126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.29405719"/>
    <n v="647.028595"/>
    <n v="142.34629089999999"/>
    <n v="1416081600"/>
    <n v="1413477228"/>
    <b v="0"/>
    <n v="2"/>
    <b v="0"/>
    <s v="theater/plays"/>
    <n v="0.22"/>
    <n v="71.17314544999999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"/>
    <n v="8880"/>
    <n v="0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"/>
    <n v="1500"/>
    <n v="795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"/>
    <n v="3750"/>
    <n v="95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"/>
    <n v="525"/>
    <n v="0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"/>
    <n v="20000"/>
    <n v="49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"/>
    <n v="4000"/>
    <n v="27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"/>
    <n v="15000"/>
    <n v="25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"/>
    <n v="5000"/>
    <n v="3045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"/>
    <n v="3495"/>
    <n v="34.950000000000003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"/>
    <n v="1000"/>
    <n v="165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4.7076029999999998E-2"/>
    <n v="941.52059999999994"/>
    <n v="0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"/>
    <n v="3500"/>
    <n v="37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"/>
    <n v="700"/>
    <n v="0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"/>
    <n v="15000"/>
    <n v="1335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.29405719"/>
    <n v="323.5142975"/>
    <n v="0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"/>
    <n v="3000"/>
    <n v="5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"/>
    <n v="3000"/>
    <n v="0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"/>
    <n v="2224"/>
    <n v="35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"/>
    <n v="150"/>
    <n v="3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"/>
    <n v="3500"/>
    <n v="759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"/>
    <n v="3500"/>
    <n v="1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"/>
    <n v="1000"/>
    <n v="47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"/>
    <n v="9600"/>
    <n v="0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.29405719"/>
    <n v="2588.11438"/>
    <n v="279.51635304000001"/>
    <n v="1421403960"/>
    <n v="1418827324"/>
    <b v="0"/>
    <n v="3"/>
    <b v="0"/>
    <s v="theater/plays"/>
    <n v="0.108"/>
    <n v="93.17211767999999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"/>
    <n v="5000"/>
    <n v="24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"/>
    <n v="1000"/>
    <n v="32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"/>
    <n v="1600"/>
    <n v="204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"/>
    <n v="110000"/>
    <n v="2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"/>
    <n v="2000"/>
    <n v="73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.29405719"/>
    <n v="12940.571899999999"/>
    <n v="0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"/>
    <n v="75000"/>
    <n v="0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"/>
    <n v="4500"/>
    <n v="5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"/>
    <n v="270"/>
    <n v="0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"/>
    <n v="600"/>
    <n v="0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"/>
    <n v="500"/>
    <n v="137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"/>
    <n v="1000"/>
    <n v="10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"/>
    <n v="5000"/>
    <n v="353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"/>
    <n v="2000"/>
    <n v="41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"/>
    <n v="3000"/>
    <n v="59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.29405719"/>
    <n v="647.028595"/>
    <n v="0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"/>
    <n v="3000"/>
    <n v="94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"/>
    <n v="1500"/>
    <n v="3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"/>
    <n v="8500"/>
    <n v="11633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"/>
    <n v="10275"/>
    <n v="14653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"/>
    <n v="10000"/>
    <n v="10390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"/>
    <n v="3999"/>
    <n v="4390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"/>
    <n v="8000"/>
    <n v="8519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"/>
    <n v="9000"/>
    <n v="9110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"/>
    <n v="3500"/>
    <n v="3501.52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"/>
    <n v="500"/>
    <n v="629.99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"/>
    <n v="3000"/>
    <n v="3015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"/>
    <n v="5000"/>
    <n v="6025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"/>
    <n v="30000"/>
    <n v="49588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"/>
    <n v="3500"/>
    <n v="5599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"/>
    <n v="12000"/>
    <n v="12029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"/>
    <n v="850"/>
    <n v="1235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"/>
    <n v="2000"/>
    <n v="2004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"/>
    <n v="18500"/>
    <n v="20190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"/>
    <n v="350"/>
    <n v="410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"/>
    <n v="2000"/>
    <n v="2370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"/>
    <n v="600"/>
    <n v="800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"/>
    <n v="1250"/>
    <n v="1940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"/>
    <n v="12000"/>
    <n v="12042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"/>
    <n v="4000"/>
    <n v="4051.99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"/>
    <n v="13"/>
    <n v="13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"/>
    <n v="28450"/>
    <n v="28520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"/>
    <n v="5250"/>
    <n v="5360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"/>
    <n v="2600"/>
    <n v="3392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"/>
    <n v="1000"/>
    <n v="1665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"/>
    <n v="6000"/>
    <n v="8529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"/>
    <n v="22000"/>
    <n v="40357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"/>
    <n v="2500"/>
    <n v="2751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"/>
    <n v="2000"/>
    <n v="2027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"/>
    <n v="2000"/>
    <n v="2000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"/>
    <n v="14000"/>
    <n v="19860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"/>
    <n v="10000"/>
    <n v="30866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"/>
    <n v="2000"/>
    <n v="2000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"/>
    <n v="5000"/>
    <n v="6000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"/>
    <n v="5000"/>
    <n v="5380.55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"/>
    <n v="12000"/>
    <n v="12000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"/>
    <n v="11000"/>
    <n v="14082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"/>
    <n v="10000"/>
    <n v="11621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"/>
    <n v="3000"/>
    <n v="3289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"/>
    <n v="10000"/>
    <n v="10100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"/>
    <n v="8600"/>
    <n v="11090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"/>
    <n v="15000"/>
    <n v="15285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"/>
    <n v="10000"/>
    <n v="10291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"/>
    <n v="5000"/>
    <n v="7415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"/>
    <n v="3000"/>
    <n v="4642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"/>
    <n v="2000"/>
    <n v="2270.37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"/>
    <n v="1200"/>
    <n v="2080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"/>
    <n v="2000"/>
    <n v="2372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"/>
    <n v="2000"/>
    <n v="2325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"/>
    <n v="10000"/>
    <n v="11094.23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"/>
    <n v="500"/>
    <n v="636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"/>
    <n v="1800"/>
    <n v="2231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"/>
    <n v="2200"/>
    <n v="2385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"/>
    <n v="900"/>
    <n v="900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"/>
    <n v="3500"/>
    <n v="4040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"/>
    <n v="300"/>
    <n v="460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"/>
    <n v="400"/>
    <n v="1570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"/>
    <n v="12000"/>
    <n v="12870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"/>
    <n v="750"/>
    <n v="1485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"/>
    <n v="4000"/>
    <n v="4000.5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"/>
    <n v="500"/>
    <n v="500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"/>
    <n v="1200"/>
    <n v="1506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"/>
    <n v="2500"/>
    <n v="2615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"/>
    <n v="3500"/>
    <n v="3600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"/>
    <n v="6000"/>
    <n v="6904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"/>
    <n v="500"/>
    <n v="502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"/>
    <n v="3000"/>
    <n v="3600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"/>
    <n v="1000"/>
    <n v="1106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"/>
    <n v="350"/>
    <n v="460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"/>
    <n v="1500"/>
    <n v="1720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"/>
    <n v="400"/>
    <n v="425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"/>
    <n v="3200"/>
    <n v="3400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"/>
    <n v="1500"/>
    <n v="1590.29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"/>
    <n v="5000"/>
    <n v="5000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"/>
    <n v="3500"/>
    <n v="3500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"/>
    <n v="6000"/>
    <n v="7665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"/>
    <n v="500"/>
    <n v="600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"/>
    <n v="2200"/>
    <n v="2363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"/>
    <n v="5000"/>
    <n v="5025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"/>
    <n v="7500"/>
    <n v="7685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"/>
    <n v="1500"/>
    <n v="3700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"/>
    <n v="1000"/>
    <n v="2195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"/>
    <n v="1300"/>
    <n v="1700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"/>
    <n v="5000"/>
    <n v="5200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"/>
    <n v="5000"/>
    <n v="7050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"/>
    <n v="3000"/>
    <n v="3100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"/>
    <n v="450"/>
    <n v="632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"/>
    <n v="3500"/>
    <n v="3978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"/>
    <n v="4500"/>
    <n v="4522.22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"/>
    <n v="5000"/>
    <n v="5651.58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"/>
    <n v="3250"/>
    <n v="3398.1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3000"/>
    <n v="1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"/>
    <n v="100000000"/>
    <n v="0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"/>
    <n v="4000"/>
    <n v="0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"/>
    <n v="8000"/>
    <n v="190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"/>
    <n v="20000"/>
    <n v="0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.29405719"/>
    <n v="776.43431399999997"/>
    <n v="0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"/>
    <n v="1200"/>
    <n v="0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"/>
    <n v="71764"/>
    <n v="0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"/>
    <n v="5000"/>
    <n v="0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"/>
    <n v="3000"/>
    <n v="0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0.15676623000000001"/>
    <n v="8622.1426499999998"/>
    <n v="0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"/>
    <n v="500"/>
    <n v="500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"/>
    <n v="200000"/>
    <n v="0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"/>
    <n v="12000"/>
    <n v="1293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"/>
    <n v="3000"/>
    <n v="10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0.70296422999999997"/>
    <n v="3866.303265"/>
    <n v="0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.29405719"/>
    <n v="9058.4003300000004"/>
    <n v="0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"/>
    <n v="50000"/>
    <n v="40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"/>
    <n v="380000"/>
    <n v="30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"/>
    <n v="50000"/>
    <n v="359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"/>
    <n v="1350000"/>
    <n v="81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"/>
    <n v="2995"/>
    <n v="8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"/>
    <n v="5000"/>
    <n v="0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"/>
    <n v="500000"/>
    <n v="10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"/>
    <n v="5000"/>
    <n v="0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"/>
    <n v="50000"/>
    <n v="5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"/>
    <n v="2800"/>
    <n v="435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"/>
    <n v="2000000"/>
    <n v="0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"/>
    <n v="120000"/>
    <n v="640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.29405719"/>
    <n v="21998.972229999999"/>
    <n v="0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"/>
    <n v="5000"/>
    <n v="3000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"/>
    <n v="110000"/>
    <n v="11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"/>
    <n v="8000"/>
    <n v="325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"/>
    <n v="10000"/>
    <n v="325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50000"/>
    <n v="1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"/>
    <n v="95000"/>
    <n v="0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.29405719"/>
    <n v="1436.4034809"/>
    <n v="0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.1666915600000001"/>
    <n v="7000.1493600000003"/>
    <n v="0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"/>
    <n v="1500"/>
    <n v="0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"/>
    <n v="450"/>
    <n v="180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.1666915600000001"/>
    <n v="583345.78"/>
    <n v="0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"/>
    <n v="1000"/>
    <n v="200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"/>
    <n v="1000"/>
    <n v="0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"/>
    <n v="5000"/>
    <n v="0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"/>
    <n v="5000"/>
    <n v="800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"/>
    <n v="1500"/>
    <n v="0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"/>
    <n v="500000"/>
    <n v="345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"/>
    <n v="12000"/>
    <n v="50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"/>
    <n v="1000000"/>
    <n v="17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.29405719"/>
    <n v="1294.05719"/>
    <n v="0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"/>
    <n v="2000000"/>
    <n v="0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"/>
    <n v="25000"/>
    <n v="279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"/>
    <n v="10000"/>
    <n v="0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"/>
    <n v="6000"/>
    <n v="1571.55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"/>
    <n v="650"/>
    <n v="380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"/>
    <n v="6000"/>
    <n v="0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"/>
    <n v="8000"/>
    <n v="1300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"/>
    <n v="12700"/>
    <n v="0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0.70296422999999997"/>
    <n v="35148.211499999998"/>
    <n v="0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"/>
    <n v="25000"/>
    <n v="0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"/>
    <n v="12000"/>
    <n v="3030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"/>
    <n v="5000"/>
    <n v="2230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6300"/>
    <n v="1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"/>
    <n v="50000"/>
    <n v="20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2500"/>
    <n v="1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"/>
    <n v="50000"/>
    <n v="27849.22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"/>
    <n v="5000"/>
    <n v="100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"/>
    <n v="50000"/>
    <n v="8815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"/>
    <n v="50000"/>
    <n v="360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"/>
    <n v="50000"/>
    <n v="0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"/>
    <n v="1000"/>
    <n v="130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"/>
    <n v="1500000"/>
    <n v="0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0.70296422999999997"/>
    <n v="4217785.38"/>
    <n v="0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"/>
    <n v="200"/>
    <n v="0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"/>
    <n v="28000"/>
    <n v="0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.29405719"/>
    <n v="10352.45752"/>
    <n v="0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.1666915600000001"/>
    <n v="3500.0746800000002"/>
    <n v="0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"/>
    <n v="15000"/>
    <n v="60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"/>
    <n v="1500000"/>
    <n v="0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"/>
    <n v="350000"/>
    <n v="0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"/>
    <n v="1000"/>
    <n v="401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"/>
    <n v="10000"/>
    <n v="0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"/>
    <n v="150000"/>
    <n v="0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"/>
    <n v="15000"/>
    <n v="50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"/>
    <n v="26000"/>
    <n v="0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"/>
    <n v="3500"/>
    <n v="3981.5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"/>
    <n v="5000"/>
    <n v="5186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"/>
    <n v="5000"/>
    <n v="15273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"/>
    <n v="5000"/>
    <n v="6705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"/>
    <n v="10000"/>
    <n v="11292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"/>
    <n v="3500"/>
    <n v="4395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"/>
    <n v="5000"/>
    <n v="9228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"/>
    <n v="1500"/>
    <n v="1511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"/>
    <n v="8000"/>
    <n v="8538.66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"/>
    <n v="13000"/>
    <n v="18083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"/>
    <n v="30000"/>
    <n v="57342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"/>
    <n v="10000"/>
    <n v="10640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"/>
    <n v="20000"/>
    <n v="21480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"/>
    <n v="2500"/>
    <n v="6000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"/>
    <n v="5000"/>
    <n v="5910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"/>
    <n v="5000"/>
    <n v="5555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"/>
    <n v="1000"/>
    <n v="1455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"/>
    <n v="5000"/>
    <n v="5570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"/>
    <n v="2300"/>
    <n v="3510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"/>
    <n v="30000"/>
    <n v="31404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"/>
    <n v="5000"/>
    <n v="5388.79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"/>
    <n v="4000"/>
    <n v="6240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"/>
    <n v="20000"/>
    <n v="21679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"/>
    <n v="4000"/>
    <n v="5904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"/>
    <n v="18000"/>
    <n v="20569.05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"/>
    <n v="40000"/>
    <n v="41850.46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"/>
    <n v="5000"/>
    <n v="6001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"/>
    <n v="5000"/>
    <n v="5000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"/>
    <n v="25000"/>
    <n v="29681.55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"/>
    <n v="20000"/>
    <n v="20128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"/>
    <n v="10000"/>
    <n v="17895.25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"/>
    <n v="25000"/>
    <n v="25430.66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"/>
    <n v="3000"/>
    <n v="4124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"/>
    <n v="3400"/>
    <n v="7876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"/>
    <n v="7500"/>
    <n v="9775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"/>
    <n v="1000"/>
    <n v="2929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"/>
    <n v="1000"/>
    <n v="1041.29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"/>
    <n v="20000"/>
    <n v="20820.330000000002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"/>
    <n v="8000"/>
    <n v="8950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"/>
    <n v="25000"/>
    <n v="25312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"/>
    <n v="5000"/>
    <n v="14166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"/>
    <n v="5000"/>
    <n v="5634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"/>
    <n v="5400"/>
    <n v="6646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"/>
    <n v="8500"/>
    <n v="8636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"/>
    <n v="50000"/>
    <n v="52198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"/>
    <n v="4000"/>
    <n v="5456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"/>
    <n v="75000"/>
    <n v="77710.8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"/>
    <n v="10000"/>
    <n v="10550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"/>
    <n v="100000"/>
    <n v="113015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"/>
    <n v="40000"/>
    <n v="50091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"/>
    <n v="10000"/>
    <n v="10119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"/>
    <n v="8500"/>
    <n v="8735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"/>
    <n v="6000"/>
    <n v="6485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"/>
    <n v="3500"/>
    <n v="3735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"/>
    <n v="10000"/>
    <n v="10300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"/>
    <n v="25000"/>
    <n v="28690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"/>
    <n v="10000"/>
    <n v="11656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"/>
    <n v="3500"/>
    <n v="3638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"/>
    <n v="15000"/>
    <n v="26100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"/>
    <n v="50000"/>
    <n v="51544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"/>
    <n v="12000"/>
    <n v="12165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"/>
    <n v="9665"/>
    <n v="12000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"/>
    <n v="8925"/>
    <n v="9044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"/>
    <n v="7000"/>
    <n v="7711.3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"/>
    <n v="38000"/>
    <n v="38500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"/>
    <n v="10000"/>
    <n v="10335.01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"/>
    <n v="12500"/>
    <n v="13014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"/>
    <n v="25000"/>
    <n v="30505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"/>
    <n v="7500"/>
    <n v="8000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"/>
    <n v="6000"/>
    <n v="7839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"/>
    <n v="500"/>
    <n v="600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"/>
    <n v="4000"/>
    <n v="5660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"/>
    <n v="600"/>
    <n v="1535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"/>
    <n v="999"/>
    <n v="2065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"/>
    <n v="25000"/>
    <n v="26495.5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"/>
    <n v="600"/>
    <n v="601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"/>
    <n v="5000"/>
    <n v="6308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"/>
    <n v="1000"/>
    <n v="1000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"/>
    <n v="20000"/>
    <n v="20122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"/>
    <n v="18500"/>
    <n v="18667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"/>
    <n v="50000"/>
    <n v="55223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"/>
    <n v="7500"/>
    <n v="9387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"/>
    <n v="50000"/>
    <n v="51906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"/>
    <n v="2000"/>
    <n v="2833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"/>
    <n v="5000"/>
    <n v="5263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"/>
    <n v="2820"/>
    <n v="3036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"/>
    <n v="2000"/>
    <n v="2031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"/>
    <n v="30000"/>
    <n v="30315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"/>
    <n v="2500"/>
    <n v="3171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"/>
    <n v="10500"/>
    <n v="10526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"/>
    <n v="22400"/>
    <n v="22542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"/>
    <n v="8000"/>
    <n v="8035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"/>
    <n v="3300"/>
    <n v="14.5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"/>
    <n v="15000"/>
    <n v="301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"/>
    <n v="40000"/>
    <n v="430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"/>
    <n v="20000"/>
    <n v="153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"/>
    <n v="3000"/>
    <n v="203.9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"/>
    <n v="50000"/>
    <n v="6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"/>
    <n v="10000"/>
    <n v="133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"/>
    <n v="6500"/>
    <n v="0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"/>
    <n v="12000"/>
    <n v="676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"/>
    <n v="5000"/>
    <n v="0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"/>
    <n v="1000"/>
    <n v="24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"/>
    <n v="6000"/>
    <n v="570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"/>
    <n v="3000"/>
    <n v="0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"/>
    <n v="2500"/>
    <n v="125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10000"/>
    <n v="3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"/>
    <n v="1000"/>
    <n v="0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0.75062424999999999"/>
    <n v="5254.3697499999998"/>
    <n v="0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"/>
    <n v="20000"/>
    <n v="1876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"/>
    <n v="450"/>
    <n v="0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"/>
    <n v="5000"/>
    <n v="5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.29405719"/>
    <n v="517.62287600000002"/>
    <n v="0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"/>
    <n v="17000"/>
    <n v="6691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"/>
    <n v="1000"/>
    <n v="50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60000"/>
    <n v="2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"/>
    <n v="10500"/>
    <n v="766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"/>
    <n v="2500"/>
    <n v="82.01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"/>
    <n v="50000"/>
    <n v="396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"/>
    <n v="20000"/>
    <n v="0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"/>
    <n v="750"/>
    <n v="480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"/>
    <n v="94875"/>
    <n v="26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"/>
    <n v="10000"/>
    <n v="82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"/>
    <n v="65000"/>
    <n v="45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"/>
    <n v="8888"/>
    <n v="61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0.75062424999999999"/>
    <n v="15012.485000000001"/>
    <n v="0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"/>
    <n v="39000"/>
    <n v="25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"/>
    <n v="8500"/>
    <n v="25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.29405719"/>
    <n v="711.73145449999993"/>
    <n v="0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"/>
    <n v="100000"/>
    <n v="0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"/>
    <n v="55000"/>
    <n v="1250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"/>
    <n v="512"/>
    <n v="138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"/>
    <n v="10000"/>
    <n v="76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"/>
    <n v="20000"/>
    <n v="4315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"/>
    <n v="7500"/>
    <n v="0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.29405719"/>
    <n v="7764.3431399999999"/>
    <n v="0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"/>
    <n v="5000"/>
    <n v="51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"/>
    <n v="55000"/>
    <n v="6541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"/>
    <n v="800"/>
    <n v="141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"/>
    <n v="30000"/>
    <n v="861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3300"/>
    <n v="1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"/>
    <n v="2000"/>
    <n v="0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"/>
    <n v="1500"/>
    <n v="0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"/>
    <n v="10000"/>
    <n v="0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"/>
    <n v="15000"/>
    <n v="4884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"/>
    <n v="40000"/>
    <n v="7764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"/>
    <n v="30000"/>
    <n v="1830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"/>
    <n v="10000"/>
    <n v="10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0.75062424999999999"/>
    <n v="37531.212500000001"/>
    <n v="0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"/>
    <n v="12000"/>
    <n v="0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"/>
    <n v="74997"/>
    <n v="215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"/>
    <n v="1000"/>
    <n v="0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"/>
    <n v="10000"/>
    <n v="0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0.11241174"/>
    <n v="1124117.3999999999"/>
    <n v="0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.29405719"/>
    <n v="38821.715700000001"/>
    <n v="0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"/>
    <n v="20000"/>
    <n v="31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"/>
    <n v="7000"/>
    <n v="0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60000"/>
    <n v="1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"/>
    <n v="4480"/>
    <n v="30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"/>
    <n v="65108"/>
    <n v="2994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"/>
    <n v="20000"/>
    <n v="1910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"/>
    <n v="6500"/>
    <n v="215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"/>
    <n v="10000"/>
    <n v="0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"/>
    <n v="20000"/>
    <n v="230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"/>
    <n v="24500"/>
    <n v="335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"/>
    <n v="12000"/>
    <n v="52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"/>
    <n v="200000"/>
    <n v="250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"/>
    <n v="20000"/>
    <n v="640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"/>
    <n v="50000"/>
    <n v="400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"/>
    <n v="14000"/>
    <n v="0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"/>
    <n v="5000"/>
    <n v="150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"/>
    <n v="8000"/>
    <n v="11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"/>
    <n v="50000"/>
    <n v="6962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"/>
    <n v="97000"/>
    <n v="24651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.29405719"/>
    <n v="6470.2859499999995"/>
    <n v="0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"/>
    <n v="15000"/>
    <n v="205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"/>
    <n v="7175"/>
    <n v="0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"/>
    <n v="12001"/>
    <n v="2746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"/>
    <n v="5000"/>
    <n v="5232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"/>
    <n v="3000"/>
    <n v="3440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"/>
    <n v="5000"/>
    <n v="6030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"/>
    <n v="12000"/>
    <n v="12000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"/>
    <n v="10000"/>
    <n v="10085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"/>
    <n v="1150"/>
    <n v="1330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"/>
    <n v="3405"/>
    <n v="3670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"/>
    <n v="4000"/>
    <n v="4000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"/>
    <n v="10000"/>
    <n v="12325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.29405719"/>
    <n v="2588.11438"/>
    <n v="2593.2906087599999"/>
    <n v="1463394365"/>
    <n v="1461320765"/>
    <b v="0"/>
    <n v="17"/>
    <b v="1"/>
    <s v="theater/plays"/>
    <n v="1.002"/>
    <n v="152.5465063976470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"/>
    <n v="2000"/>
    <n v="2410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"/>
    <n v="5000"/>
    <n v="15121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5000"/>
    <n v="1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"/>
    <n v="4500"/>
    <n v="25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250000"/>
    <n v="1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"/>
    <n v="500"/>
    <n v="6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"/>
    <n v="60000"/>
    <n v="52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.29405719"/>
    <n v="9705.4289250000002"/>
    <n v="0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"/>
    <n v="75000"/>
    <n v="3781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0.75062424999999999"/>
    <n v="33778.091249999998"/>
    <n v="0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"/>
    <n v="25000"/>
    <n v="123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"/>
    <n v="3870"/>
    <n v="1416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.29405719"/>
    <n v="9705.4289250000002"/>
    <n v="0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"/>
    <n v="8000"/>
    <n v="200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"/>
    <n v="750"/>
    <n v="0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"/>
    <n v="240000"/>
    <n v="50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"/>
    <n v="15000"/>
    <n v="55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.1666915600000001"/>
    <n v="58334.578000000001"/>
    <n v="0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.29405719"/>
    <n v="32351.429749999999"/>
    <n v="0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5000"/>
    <n v="1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"/>
    <n v="10000"/>
    <n v="0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"/>
    <n v="85000"/>
    <n v="142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"/>
    <n v="25000"/>
    <n v="106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"/>
    <n v="2500"/>
    <n v="0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"/>
    <n v="88888"/>
    <n v="346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80000"/>
    <n v="1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"/>
    <n v="5000"/>
    <n v="10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"/>
    <n v="12000"/>
    <n v="175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3000"/>
    <n v="1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"/>
    <n v="400"/>
    <n v="0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"/>
    <n v="100000"/>
    <n v="0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9000"/>
    <n v="1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"/>
    <n v="1000"/>
    <n v="10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.29405719"/>
    <n v="11646.514709999999"/>
    <n v="0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"/>
    <n v="10000"/>
    <n v="56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"/>
    <n v="7500"/>
    <n v="1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"/>
    <n v="100000"/>
    <n v="61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"/>
    <n v="7500"/>
    <n v="250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.29405719"/>
    <n v="647.028595"/>
    <n v="148.81657684999999"/>
    <n v="1428333345"/>
    <n v="1425744945"/>
    <b v="0"/>
    <n v="7"/>
    <b v="0"/>
    <s v="technology/web"/>
    <n v="0.23"/>
    <n v="21.25951097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"/>
    <n v="25000"/>
    <n v="26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"/>
    <n v="100000"/>
    <n v="426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"/>
    <n v="20000"/>
    <n v="6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"/>
    <n v="7500"/>
    <n v="20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"/>
    <n v="2500"/>
    <n v="850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"/>
    <n v="50000"/>
    <n v="31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"/>
    <n v="5000"/>
    <n v="100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"/>
    <n v="70000"/>
    <n v="0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"/>
    <n v="15000"/>
    <n v="590.02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"/>
    <n v="1500"/>
    <n v="0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"/>
    <n v="5000"/>
    <n v="131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"/>
    <n v="250"/>
    <n v="0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"/>
    <n v="150000"/>
    <n v="1461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"/>
    <n v="13803"/>
    <n v="0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.1666915600000001"/>
    <n v="93335.324800000002"/>
    <n v="0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.1666915600000001"/>
    <n v="11666.9156"/>
    <n v="0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"/>
    <n v="60000"/>
    <n v="12818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"/>
    <n v="10000"/>
    <n v="0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0.66289350000000002"/>
    <n v="341.3901525"/>
    <n v="0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.1666915600000001"/>
    <n v="5833.4578000000001"/>
    <n v="0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.29405719"/>
    <n v="2588.11438"/>
    <n v="77.643431399999997"/>
    <n v="1431072843"/>
    <n v="1427184843"/>
    <b v="0"/>
    <n v="3"/>
    <b v="0"/>
    <s v="technology/web"/>
    <n v="0.03"/>
    <n v="25.8811438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"/>
    <n v="400"/>
    <n v="0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"/>
    <n v="2500000"/>
    <n v="1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0.75062424999999999"/>
    <n v="22518.727500000001"/>
    <n v="225.187275"/>
    <n v="1408986738"/>
    <n v="1405098738"/>
    <b v="0"/>
    <n v="1"/>
    <b v="0"/>
    <s v="technology/web"/>
    <n v="0.01"/>
    <n v="225.18727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"/>
    <n v="25000"/>
    <n v="261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"/>
    <n v="6000"/>
    <n v="341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0.70296422999999997"/>
    <n v="52722.31725"/>
    <n v="0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"/>
    <n v="5000"/>
    <n v="0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0.75062424999999999"/>
    <n v="18765.606250000001"/>
    <n v="0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"/>
    <n v="25000"/>
    <n v="4345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"/>
    <n v="5000"/>
    <n v="0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"/>
    <n v="11999"/>
    <n v="10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.1666915600000001"/>
    <n v="23333.831200000001"/>
    <n v="0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"/>
    <n v="10000"/>
    <n v="1245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"/>
    <n v="5000"/>
    <n v="1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"/>
    <n v="25000"/>
    <n v="2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.29405719"/>
    <n v="2588.11438"/>
    <n v="5.1762287599999999"/>
    <n v="1433587620"/>
    <n v="1430996150"/>
    <b v="0"/>
    <n v="1"/>
    <b v="0"/>
    <s v="technology/web"/>
    <n v="2E-3"/>
    <n v="5.1762287599999999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.29405719"/>
    <n v="129405.719"/>
    <n v="0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000000"/>
    <n v="1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"/>
    <n v="40000"/>
    <n v="47665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"/>
    <n v="25000"/>
    <n v="26452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"/>
    <n v="25000"/>
    <n v="75029.48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"/>
    <n v="2000"/>
    <n v="5574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"/>
    <n v="800"/>
    <n v="1055.01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"/>
    <n v="35000"/>
    <n v="44388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"/>
    <n v="2500"/>
    <n v="3499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"/>
    <n v="1500"/>
    <n v="1686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"/>
    <n v="25000"/>
    <n v="25132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"/>
    <n v="3000"/>
    <n v="3014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"/>
    <n v="75000"/>
    <n v="106084.5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"/>
    <n v="12000"/>
    <n v="32075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"/>
    <n v="8000"/>
    <n v="11751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"/>
    <n v="5000"/>
    <n v="10678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"/>
    <n v="15000"/>
    <n v="18855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"/>
    <n v="28888"/>
    <n v="30177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"/>
    <n v="3000"/>
    <n v="3017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"/>
    <n v="50000"/>
    <n v="1529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"/>
    <n v="10000"/>
    <n v="95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"/>
    <n v="39000"/>
    <n v="156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"/>
    <n v="12000"/>
    <n v="904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"/>
    <n v="10000"/>
    <n v="1864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"/>
    <n v="200000"/>
    <n v="8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"/>
    <n v="15000"/>
    <n v="684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"/>
    <n v="30000"/>
    <n v="11828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"/>
    <n v="50000"/>
    <n v="10814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"/>
    <n v="100000"/>
    <n v="205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"/>
    <n v="50000"/>
    <n v="15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"/>
    <n v="6000"/>
    <n v="891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"/>
    <n v="29000"/>
    <n v="1108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"/>
    <n v="57000"/>
    <n v="8827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"/>
    <n v="75000"/>
    <n v="19434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2500"/>
    <n v="1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"/>
    <n v="50000"/>
    <n v="53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"/>
    <n v="35000"/>
    <n v="298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"/>
    <n v="320000"/>
    <n v="23948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"/>
    <n v="2000"/>
    <n v="553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.1666915600000001"/>
    <n v="583345.78"/>
    <n v="0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"/>
    <n v="20000"/>
    <n v="14598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"/>
    <n v="200000"/>
    <n v="115297.5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"/>
    <n v="20000"/>
    <n v="2468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"/>
    <n v="50000"/>
    <n v="260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"/>
    <n v="100000"/>
    <n v="35338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"/>
    <n v="150000"/>
    <n v="590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"/>
    <n v="60000"/>
    <n v="636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"/>
    <n v="100000"/>
    <n v="15390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"/>
    <n v="130000"/>
    <n v="107148.74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"/>
    <n v="15000"/>
    <n v="4622.01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"/>
    <n v="15000"/>
    <n v="837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.1666915600000001"/>
    <n v="116669.156"/>
    <n v="0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"/>
    <n v="15000"/>
    <n v="61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0.75062424999999999"/>
    <n v="900.7491"/>
    <n v="0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"/>
    <n v="48500"/>
    <n v="105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"/>
    <n v="15000"/>
    <n v="2249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"/>
    <n v="27500"/>
    <n v="1389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"/>
    <n v="7000"/>
    <n v="715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"/>
    <n v="100000"/>
    <n v="305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"/>
    <n v="12000"/>
    <n v="90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"/>
    <n v="15000"/>
    <n v="194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"/>
    <n v="1900"/>
    <n v="2735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"/>
    <n v="8200"/>
    <n v="10013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"/>
    <n v="25000"/>
    <n v="33006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"/>
    <n v="5000"/>
    <n v="5469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"/>
    <n v="7000"/>
    <n v="7383.01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"/>
    <n v="20000"/>
    <n v="20070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"/>
    <n v="2500"/>
    <n v="2535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"/>
    <n v="3500"/>
    <n v="5443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"/>
    <n v="7500"/>
    <n v="7917.45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"/>
    <n v="4000"/>
    <n v="5226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"/>
    <n v="20000"/>
    <n v="26438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"/>
    <n v="5000"/>
    <n v="6300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"/>
    <n v="47000"/>
    <n v="53771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"/>
    <n v="3600"/>
    <n v="11345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"/>
    <n v="5000"/>
    <n v="6120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"/>
    <n v="1500"/>
    <n v="1601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"/>
    <n v="6000"/>
    <n v="9500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"/>
    <n v="3000"/>
    <n v="3222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"/>
    <n v="13000"/>
    <n v="13293.8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"/>
    <n v="1400"/>
    <n v="1550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"/>
    <n v="550"/>
    <n v="814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"/>
    <n v="5000"/>
    <n v="5116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"/>
    <n v="2220"/>
    <n v="3976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"/>
    <n v="2987"/>
    <n v="3318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"/>
    <n v="2000"/>
    <n v="2005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"/>
    <n v="10000"/>
    <n v="10556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"/>
    <n v="4444"/>
    <n v="4559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"/>
    <n v="3000"/>
    <n v="3555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"/>
    <n v="10000"/>
    <n v="12800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"/>
    <n v="2000"/>
    <n v="2075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"/>
    <n v="2500"/>
    <n v="2547.69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"/>
    <n v="700"/>
    <n v="824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"/>
    <n v="250"/>
    <n v="595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"/>
    <n v="2500"/>
    <n v="2550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"/>
    <n v="2200"/>
    <n v="0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"/>
    <n v="5000"/>
    <n v="235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4.7076029999999998E-2"/>
    <n v="164.76610499999998"/>
    <n v="0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"/>
    <n v="5000"/>
    <n v="0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"/>
    <n v="7000"/>
    <n v="2521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0.75062424999999999"/>
    <n v="3002.4969999999998"/>
    <n v="0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"/>
    <n v="5000"/>
    <n v="177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"/>
    <n v="2500"/>
    <n v="0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"/>
    <n v="4000"/>
    <n v="1656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"/>
    <n v="17500"/>
    <n v="0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"/>
    <n v="38000"/>
    <n v="10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"/>
    <n v="1500"/>
    <n v="50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"/>
    <n v="500"/>
    <n v="351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"/>
    <n v="10000"/>
    <n v="170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"/>
    <n v="7000"/>
    <n v="3598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"/>
    <n v="3000"/>
    <n v="21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"/>
    <n v="500"/>
    <n v="2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"/>
    <n v="15000"/>
    <n v="400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"/>
    <n v="1000"/>
    <n v="1040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"/>
    <n v="800"/>
    <n v="1065.23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"/>
    <n v="700"/>
    <n v="700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"/>
    <n v="1500"/>
    <n v="2222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"/>
    <n v="1000"/>
    <n v="1025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"/>
    <n v="500"/>
    <n v="903.14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"/>
    <n v="5000"/>
    <n v="7140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"/>
    <n v="1200"/>
    <n v="1370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"/>
    <n v="1000"/>
    <n v="2035.05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"/>
    <n v="1700"/>
    <n v="1860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"/>
    <n v="10000"/>
    <n v="14437.46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"/>
    <n v="7500"/>
    <n v="7790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"/>
    <n v="2500"/>
    <n v="2511.11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"/>
    <n v="2750"/>
    <n v="2826.43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"/>
    <n v="8000"/>
    <n v="8425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"/>
    <n v="14000"/>
    <n v="15650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"/>
    <n v="10000"/>
    <n v="10135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"/>
    <n v="3000"/>
    <n v="3226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"/>
    <n v="3500"/>
    <n v="4021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"/>
    <n v="5000"/>
    <n v="5001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.29405719"/>
    <n v="1941.085785"/>
    <n v="2953.03850758"/>
    <n v="1410431054"/>
    <n v="1407839054"/>
    <b v="0"/>
    <n v="56"/>
    <b v="1"/>
    <s v="music/rock"/>
    <n v="1.5213333333333334"/>
    <n v="52.732830492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"/>
    <n v="2000"/>
    <n v="2230.4299999999998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"/>
    <n v="6000"/>
    <n v="6080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"/>
    <n v="2300"/>
    <n v="2835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"/>
    <n v="5500"/>
    <n v="5500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"/>
    <n v="3000"/>
    <n v="3150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"/>
    <n v="8000"/>
    <n v="8355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"/>
    <n v="4000"/>
    <n v="4205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"/>
    <n v="4000"/>
    <n v="4151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"/>
    <n v="1500"/>
    <n v="1575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"/>
    <n v="1000"/>
    <n v="1040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"/>
    <n v="600"/>
    <n v="911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"/>
    <n v="1500"/>
    <n v="2399.94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"/>
    <n v="1000"/>
    <n v="1273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"/>
    <n v="4000"/>
    <n v="4280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"/>
    <n v="7000"/>
    <n v="8058.55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"/>
    <n v="1500"/>
    <n v="2056.66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"/>
    <n v="350"/>
    <n v="545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"/>
    <n v="400"/>
    <n v="435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"/>
    <n v="2000"/>
    <n v="2681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"/>
    <n v="17482"/>
    <n v="17482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"/>
    <n v="3000"/>
    <n v="3575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"/>
    <n v="800"/>
    <n v="1436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"/>
    <n v="1600"/>
    <n v="2150.1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"/>
    <n v="12500"/>
    <n v="12554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"/>
    <n v="5500"/>
    <n v="5580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"/>
    <n v="300"/>
    <n v="310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"/>
    <n v="1300"/>
    <n v="1391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.29405719"/>
    <n v="647.028595"/>
    <n v="672.90973880000001"/>
    <n v="1468437240"/>
    <n v="1463253240"/>
    <b v="0"/>
    <n v="16"/>
    <b v="1"/>
    <s v="music/rock"/>
    <n v="1.04"/>
    <n v="42.05685867500000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"/>
    <n v="1800"/>
    <n v="1941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"/>
    <n v="1500"/>
    <n v="3500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"/>
    <n v="15000"/>
    <n v="15091.06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"/>
    <n v="6000"/>
    <n v="6100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"/>
    <n v="5500"/>
    <n v="7206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"/>
    <n v="2000"/>
    <n v="2345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"/>
    <n v="5000"/>
    <n v="5046.5200000000004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"/>
    <n v="2500"/>
    <n v="3045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"/>
    <n v="2000"/>
    <n v="2908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"/>
    <n v="5000"/>
    <n v="5830.83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"/>
    <n v="10000"/>
    <n v="12041.66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"/>
    <n v="5000"/>
    <n v="5066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"/>
    <n v="3000"/>
    <n v="8014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"/>
    <n v="3000"/>
    <n v="5824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"/>
    <n v="5000"/>
    <n v="6019.01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"/>
    <n v="10"/>
    <n v="10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"/>
    <n v="300"/>
    <n v="300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"/>
    <n v="4000"/>
    <n v="4796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"/>
    <n v="4000"/>
    <n v="6207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"/>
    <n v="3500"/>
    <n v="3674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"/>
    <n v="300"/>
    <n v="300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"/>
    <n v="27800"/>
    <n v="32865.300000000003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"/>
    <n v="1450"/>
    <n v="1500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.1666915600000001"/>
    <n v="1400.0298720000001"/>
    <n v="1400.0298720000001"/>
    <n v="1448463431"/>
    <n v="1444831031"/>
    <b v="0"/>
    <n v="24"/>
    <b v="1"/>
    <s v="music/metal"/>
    <n v="1"/>
    <n v="58.33457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"/>
    <n v="4000"/>
    <n v="4187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"/>
    <n v="14000"/>
    <n v="2540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"/>
    <n v="4500"/>
    <n v="101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"/>
    <n v="2000"/>
    <n v="90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"/>
    <n v="6500"/>
    <n v="2700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"/>
    <n v="2200"/>
    <n v="45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"/>
    <n v="3500"/>
    <n v="640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"/>
    <n v="5000"/>
    <n v="1201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"/>
    <n v="45000"/>
    <n v="50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"/>
    <n v="8800"/>
    <n v="1040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"/>
    <n v="6000"/>
    <n v="325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"/>
    <n v="8000"/>
    <n v="65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"/>
    <n v="3500"/>
    <n v="45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"/>
    <n v="3000"/>
    <n v="730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"/>
    <n v="5000"/>
    <n v="0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"/>
    <n v="2000"/>
    <n v="1351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"/>
    <n v="5000"/>
    <n v="65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"/>
    <n v="2100"/>
    <n v="644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"/>
    <n v="3780"/>
    <n v="113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"/>
    <n v="3750"/>
    <n v="30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"/>
    <n v="1500"/>
    <n v="302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"/>
    <n v="5000"/>
    <n v="2001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"/>
    <n v="2000"/>
    <n v="20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"/>
    <n v="1000"/>
    <n v="750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"/>
    <n v="500"/>
    <n v="205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"/>
    <n v="1000"/>
    <n v="0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"/>
    <n v="1000"/>
    <n v="72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"/>
    <n v="3000"/>
    <n v="125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"/>
    <n v="8000"/>
    <n v="260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"/>
    <n v="6000"/>
    <n v="2445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"/>
    <n v="2000"/>
    <n v="200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"/>
    <n v="20000"/>
    <n v="7834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"/>
    <n v="8000"/>
    <n v="195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"/>
    <n v="8000"/>
    <n v="3200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"/>
    <n v="3000"/>
    <n v="0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"/>
    <n v="2500"/>
    <n v="70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"/>
    <n v="750"/>
    <n v="280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"/>
    <n v="5000"/>
    <n v="21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"/>
    <n v="6500"/>
    <n v="0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"/>
    <n v="30000"/>
    <n v="90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"/>
    <n v="5000"/>
    <n v="160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"/>
    <n v="50000"/>
    <n v="151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"/>
    <n v="6500"/>
    <n v="196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"/>
    <n v="15000"/>
    <n v="0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"/>
    <n v="2900"/>
    <n v="0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"/>
    <n v="2500"/>
    <n v="0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"/>
    <n v="16000"/>
    <n v="520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"/>
    <n v="100000"/>
    <n v="0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"/>
    <n v="3500"/>
    <n v="30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"/>
    <n v="30000"/>
    <n v="1982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"/>
    <n v="1500"/>
    <n v="0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"/>
    <n v="6500"/>
    <n v="375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"/>
    <n v="3300"/>
    <n v="0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"/>
    <n v="5000"/>
    <n v="30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"/>
    <n v="20000"/>
    <n v="100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"/>
    <n v="5500"/>
    <n v="0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"/>
    <n v="15000"/>
    <n v="4635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"/>
    <n v="27000"/>
    <n v="5680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"/>
    <n v="15000"/>
    <n v="330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"/>
    <n v="3000"/>
    <n v="327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"/>
    <n v="6000"/>
    <n v="160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"/>
    <n v="7000"/>
    <n v="0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"/>
    <n v="20000"/>
    <n v="0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"/>
    <n v="14500"/>
    <n v="1575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"/>
    <n v="500"/>
    <n v="0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"/>
    <n v="900"/>
    <n v="345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"/>
    <n v="9500"/>
    <n v="1381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"/>
    <n v="2000"/>
    <n v="120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"/>
    <n v="3500"/>
    <n v="50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"/>
    <n v="1400"/>
    <n v="0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"/>
    <n v="3500"/>
    <n v="40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"/>
    <n v="7000"/>
    <n v="25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"/>
    <n v="2750"/>
    <n v="40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"/>
    <n v="9000"/>
    <n v="1544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"/>
    <n v="50000"/>
    <n v="1161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"/>
    <n v="7500"/>
    <n v="668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"/>
    <n v="3000"/>
    <n v="289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"/>
    <n v="50000"/>
    <n v="6663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"/>
    <n v="15000"/>
    <n v="286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"/>
    <n v="850"/>
    <n v="0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"/>
    <n v="50000"/>
    <n v="19195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"/>
    <n v="49000"/>
    <n v="19572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"/>
    <n v="15000"/>
    <n v="126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"/>
    <n v="15000"/>
    <n v="6511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"/>
    <n v="300000"/>
    <n v="16984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"/>
    <n v="50000"/>
    <n v="861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"/>
    <n v="12000"/>
    <n v="233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"/>
    <n v="7777"/>
    <n v="881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"/>
    <n v="50000"/>
    <n v="19430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"/>
    <n v="55650"/>
    <n v="25655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"/>
    <n v="95000"/>
    <n v="40079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"/>
    <n v="2500"/>
    <n v="712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"/>
    <n v="35000"/>
    <n v="377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"/>
    <n v="25000"/>
    <n v="298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"/>
    <n v="12000"/>
    <n v="1776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"/>
    <n v="20000"/>
    <n v="3562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"/>
    <n v="8000"/>
    <n v="106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"/>
    <n v="100000"/>
    <n v="226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"/>
    <n v="20000"/>
    <n v="6925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"/>
    <n v="20000"/>
    <n v="411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"/>
    <n v="50000"/>
    <n v="280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"/>
    <n v="100000"/>
    <n v="2607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"/>
    <n v="35000"/>
    <n v="28986.16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"/>
    <n v="10000"/>
    <n v="1486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"/>
    <n v="88888"/>
    <n v="11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7500"/>
    <n v="3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"/>
    <n v="10000"/>
    <n v="106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.1666915600000001"/>
    <n v="5833.4578000000001"/>
    <n v="0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"/>
    <n v="10000"/>
    <n v="1677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"/>
    <n v="25000"/>
    <n v="26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"/>
    <n v="100000"/>
    <n v="467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"/>
    <n v="70000"/>
    <n v="17561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"/>
    <n v="200000"/>
    <n v="4669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"/>
    <n v="10000"/>
    <n v="726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"/>
    <n v="4000"/>
    <n v="65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"/>
    <n v="5000"/>
    <n v="65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"/>
    <n v="894700"/>
    <n v="19824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"/>
    <n v="9999"/>
    <n v="2960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"/>
    <n v="25000"/>
    <n v="20552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"/>
    <n v="200000"/>
    <n v="150102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"/>
    <n v="4000"/>
    <n v="234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"/>
    <n v="30000"/>
    <n v="13296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"/>
    <n v="50000"/>
    <n v="6565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"/>
    <n v="115250"/>
    <n v="220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"/>
    <n v="20000"/>
    <n v="75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"/>
    <n v="5000"/>
    <n v="1076751.05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"/>
    <n v="25000"/>
    <n v="8632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"/>
    <n v="10000"/>
    <n v="3060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"/>
    <n v="100000"/>
    <n v="2842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"/>
    <n v="250000"/>
    <n v="57197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"/>
    <n v="20000"/>
    <n v="621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"/>
    <n v="45000"/>
    <n v="21300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"/>
    <n v="3000"/>
    <n v="10554.11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"/>
    <n v="2000"/>
    <n v="2298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"/>
    <n v="7501"/>
    <n v="7733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"/>
    <n v="2000"/>
    <n v="6842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"/>
    <n v="10000"/>
    <n v="10740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"/>
    <n v="5400"/>
    <n v="5858.84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"/>
    <n v="5000"/>
    <n v="6500.09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"/>
    <n v="4600"/>
    <n v="4952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"/>
    <n v="4500"/>
    <n v="5056.22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"/>
    <n v="1000"/>
    <n v="1021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"/>
    <n v="1500"/>
    <n v="2180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"/>
    <n v="500"/>
    <n v="641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"/>
    <n v="85000"/>
    <n v="250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"/>
    <n v="50"/>
    <n v="0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"/>
    <n v="650"/>
    <n v="10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"/>
    <n v="100000"/>
    <n v="8537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"/>
    <n v="7000"/>
    <n v="6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"/>
    <n v="10000"/>
    <n v="266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.1666915600000001"/>
    <n v="3500.0746800000002"/>
    <n v="0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2000"/>
    <n v="1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"/>
    <n v="15000"/>
    <n v="212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"/>
    <n v="12000"/>
    <n v="0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"/>
    <n v="2500"/>
    <n v="0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"/>
    <n v="500"/>
    <n v="0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"/>
    <n v="4336"/>
    <n v="0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"/>
    <n v="1500"/>
    <n v="15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"/>
    <n v="2500"/>
    <n v="0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"/>
    <n v="3500"/>
    <n v="0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"/>
    <n v="10000"/>
    <n v="0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"/>
    <n v="10000"/>
    <n v="0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"/>
    <n v="40000"/>
    <n v="0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"/>
    <n v="1100"/>
    <n v="0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"/>
    <n v="5000"/>
    <n v="50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"/>
    <n v="4000"/>
    <n v="0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"/>
    <n v="199"/>
    <n v="190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"/>
    <n v="1000"/>
    <n v="0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"/>
    <n v="90000"/>
    <n v="8077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"/>
    <n v="150000"/>
    <n v="5051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"/>
    <n v="500"/>
    <n v="130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"/>
    <n v="30000"/>
    <n v="45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"/>
    <n v="2200"/>
    <n v="850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"/>
    <n v="10000"/>
    <n v="70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0.10503195999999999"/>
    <n v="10.503195999999999"/>
    <n v="0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"/>
    <n v="75000"/>
    <n v="51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"/>
    <n v="750"/>
    <n v="10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"/>
    <n v="54000"/>
    <n v="3407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"/>
    <n v="1000"/>
    <n v="45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"/>
    <n v="75000"/>
    <n v="47074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"/>
    <n v="25000"/>
    <n v="7344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"/>
    <n v="600"/>
    <n v="45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"/>
    <n v="20000"/>
    <n v="1821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"/>
    <n v="68000"/>
    <n v="12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"/>
    <n v="10000"/>
    <n v="56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"/>
    <n v="550"/>
    <n v="0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"/>
    <n v="18000"/>
    <n v="15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"/>
    <n v="1100"/>
    <n v="0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"/>
    <n v="45000"/>
    <n v="6382.34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"/>
    <n v="2000"/>
    <n v="21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"/>
    <n v="18000"/>
    <n v="3294.01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"/>
    <n v="500000"/>
    <n v="25174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"/>
    <n v="12000"/>
    <n v="2152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"/>
    <n v="100000"/>
    <n v="47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"/>
    <n v="25000"/>
    <n v="1803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"/>
    <n v="100000"/>
    <n v="41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"/>
    <n v="8000"/>
    <n v="425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"/>
    <n v="15000"/>
    <n v="243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"/>
    <n v="900000"/>
    <n v="1431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"/>
    <n v="400"/>
    <n v="165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"/>
    <n v="10000"/>
    <n v="0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"/>
    <n v="25000"/>
    <n v="732.5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"/>
    <n v="10000"/>
    <n v="45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"/>
    <n v="50000"/>
    <n v="255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2500"/>
    <n v="1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"/>
    <n v="88000"/>
    <n v="31272.92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"/>
    <n v="40000"/>
    <n v="53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"/>
    <n v="500000"/>
    <n v="178.52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"/>
    <n v="2100"/>
    <n v="5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"/>
    <n v="25000"/>
    <n v="0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"/>
    <n v="250000"/>
    <n v="29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.29405719"/>
    <n v="4140.9830080000002"/>
    <n v="0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"/>
    <n v="5000"/>
    <n v="11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"/>
    <n v="90000"/>
    <n v="425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.29405719"/>
    <n v="3882.17157"/>
    <n v="0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"/>
    <n v="2000"/>
    <n v="10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"/>
    <n v="35000"/>
    <n v="585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.29405719"/>
    <n v="1294.05719"/>
    <n v="1.29405719"/>
    <n v="1407425717"/>
    <n v="1404833717"/>
    <b v="0"/>
    <n v="1"/>
    <b v="0"/>
    <s v="games/mobile games"/>
    <n v="1E-3"/>
    <n v="1.29405719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"/>
    <n v="20000"/>
    <n v="21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"/>
    <n v="5000"/>
    <n v="11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0.70296422999999997"/>
    <n v="28118.569199999998"/>
    <n v="0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.1666915600000001"/>
    <n v="1166.69156"/>
    <n v="58.334578"/>
    <n v="1470527094"/>
    <n v="1467935094"/>
    <b v="0"/>
    <n v="1"/>
    <b v="0"/>
    <s v="games/mobile games"/>
    <n v="0.05"/>
    <n v="58.334578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"/>
    <n v="25000"/>
    <n v="9875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"/>
    <n v="35000"/>
    <n v="125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"/>
    <n v="8000"/>
    <n v="5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.29405719"/>
    <n v="6470.2859499999995"/>
    <n v="0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.1666915600000001"/>
    <n v="583.34577999999999"/>
    <n v="0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"/>
    <n v="4000"/>
    <n v="0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"/>
    <n v="45000"/>
    <n v="186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"/>
    <n v="9300"/>
    <n v="0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"/>
    <n v="80000"/>
    <n v="100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"/>
    <n v="6000"/>
    <n v="530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0.75062424999999999"/>
    <n v="18765.606250000001"/>
    <n v="0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"/>
    <n v="15000"/>
    <n v="73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"/>
    <n v="50000"/>
    <n v="75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"/>
    <n v="2500"/>
    <n v="252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"/>
    <n v="25000"/>
    <n v="0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"/>
    <n v="16000"/>
    <n v="911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"/>
    <n v="8000"/>
    <n v="50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"/>
    <n v="5000"/>
    <n v="325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"/>
    <n v="25000"/>
    <n v="188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"/>
    <n v="6500"/>
    <n v="0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"/>
    <n v="10000"/>
    <n v="151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"/>
    <n v="7500"/>
    <n v="35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"/>
    <n v="6750"/>
    <n v="0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"/>
    <n v="30000"/>
    <n v="1155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"/>
    <n v="18000"/>
    <n v="0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"/>
    <n v="60000"/>
    <n v="35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"/>
    <n v="5200"/>
    <n v="0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"/>
    <n v="10000"/>
    <n v="0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"/>
    <n v="10000"/>
    <n v="2070.5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"/>
    <n v="15000"/>
    <n v="2871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"/>
    <n v="60000"/>
    <n v="979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"/>
    <n v="18000"/>
    <n v="1020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"/>
    <n v="10000"/>
    <n v="17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"/>
    <n v="25000"/>
    <n v="25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"/>
    <n v="9000"/>
    <n v="0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"/>
    <n v="125000"/>
    <n v="30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"/>
    <n v="15000"/>
    <n v="886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"/>
    <n v="20000"/>
    <n v="585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.29405719"/>
    <n v="7764.3431399999999"/>
    <n v="0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"/>
    <n v="75000"/>
    <n v="5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"/>
    <n v="50000"/>
    <n v="5875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"/>
    <n v="50000"/>
    <n v="4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"/>
    <n v="1000"/>
    <n v="42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"/>
    <n v="2500"/>
    <n v="100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"/>
    <n v="12500"/>
    <n v="13180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"/>
    <n v="8750"/>
    <n v="9111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"/>
    <n v="9000"/>
    <n v="9700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"/>
    <n v="500"/>
    <n v="675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"/>
    <n v="2700"/>
    <n v="2945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"/>
    <n v="21000"/>
    <n v="21831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"/>
    <n v="15000"/>
    <n v="37994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"/>
    <n v="3500"/>
    <n v="9121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"/>
    <n v="4800"/>
    <n v="6029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"/>
    <n v="16300"/>
    <n v="16700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"/>
    <n v="13000"/>
    <n v="13383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"/>
    <n v="10000"/>
    <n v="15530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"/>
    <n v="6000"/>
    <n v="6360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"/>
    <n v="2500"/>
    <n v="3226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"/>
    <n v="2000"/>
    <n v="2636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"/>
    <n v="5000"/>
    <n v="39304.01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"/>
    <n v="14000"/>
    <n v="20398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"/>
    <n v="26500"/>
    <n v="27189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"/>
    <n v="9000"/>
    <n v="15505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"/>
    <n v="16350"/>
    <n v="26024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"/>
    <n v="19800"/>
    <n v="22197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"/>
    <n v="15000"/>
    <n v="1060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"/>
    <n v="3000"/>
    <n v="132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"/>
    <n v="50000"/>
    <n v="1937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"/>
    <n v="2000"/>
    <n v="0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"/>
    <n v="5000"/>
    <n v="1465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"/>
    <n v="2750"/>
    <n v="25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"/>
    <n v="500000"/>
    <n v="0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"/>
    <n v="5000"/>
    <n v="0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"/>
    <n v="5000"/>
    <n v="40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"/>
    <n v="1000"/>
    <n v="116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.29405719"/>
    <n v="64702.859499999999"/>
    <n v="0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"/>
    <n v="7534"/>
    <n v="210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"/>
    <n v="2500"/>
    <n v="0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"/>
    <n v="25000"/>
    <n v="0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"/>
    <n v="1000"/>
    <n v="178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"/>
    <n v="2500"/>
    <n v="0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"/>
    <n v="8000"/>
    <n v="241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"/>
    <n v="5000"/>
    <n v="2537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"/>
    <n v="911"/>
    <n v="5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"/>
    <n v="12000"/>
    <n v="1691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"/>
    <n v="2000"/>
    <n v="2076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"/>
    <n v="2000"/>
    <n v="2405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"/>
    <n v="2000"/>
    <n v="2340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"/>
    <n v="3500"/>
    <n v="4275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"/>
    <n v="2500"/>
    <n v="3791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"/>
    <n v="5000"/>
    <n v="5222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"/>
    <n v="30000"/>
    <n v="60046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"/>
    <n v="6000"/>
    <n v="6108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"/>
    <n v="3500"/>
    <n v="4818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"/>
    <n v="10"/>
    <n v="30383.32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"/>
    <n v="6700"/>
    <n v="13323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"/>
    <n v="3000"/>
    <n v="6071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"/>
    <n v="30000"/>
    <n v="35389.129999999997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"/>
    <n v="5500"/>
    <n v="16210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"/>
    <n v="12000"/>
    <n v="25577.56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"/>
    <n v="2500"/>
    <n v="2606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"/>
    <n v="3300"/>
    <n v="3751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"/>
    <n v="2000"/>
    <n v="2025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"/>
    <n v="1500"/>
    <n v="1785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"/>
    <n v="650"/>
    <n v="1082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"/>
    <n v="3500"/>
    <n v="4170.17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"/>
    <n v="9500"/>
    <n v="9545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"/>
    <n v="22000"/>
    <n v="22396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"/>
    <n v="12000"/>
    <n v="14000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"/>
    <n v="18800"/>
    <n v="20426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"/>
    <n v="10000"/>
    <n v="11472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"/>
    <n v="7500"/>
    <n v="7635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"/>
    <n v="5000"/>
    <n v="5300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"/>
    <n v="25000"/>
    <n v="38743.839999999997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"/>
    <n v="15000"/>
    <n v="24321.1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"/>
    <n v="3000"/>
    <n v="3132.63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"/>
    <n v="15000"/>
    <n v="15918.65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"/>
    <n v="6500"/>
    <n v="10071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"/>
    <n v="12516"/>
    <n v="13864.17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"/>
    <n v="15000"/>
    <n v="16636.78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"/>
    <n v="7000"/>
    <n v="7750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"/>
    <n v="15000"/>
    <n v="18542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"/>
    <n v="1000"/>
    <n v="2110.5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"/>
    <n v="2000"/>
    <n v="2020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.29405719"/>
    <n v="2588.11438"/>
    <n v="2630.81826727"/>
    <n v="1434808775"/>
    <n v="1433512775"/>
    <b v="0"/>
    <n v="63"/>
    <b v="1"/>
    <s v="theater/plays"/>
    <n v="1.0165"/>
    <n v="41.75902011539682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.29405719"/>
    <n v="323.5142975"/>
    <n v="782.90459995000003"/>
    <n v="1434120856"/>
    <n v="1428936856"/>
    <b v="0"/>
    <n v="25"/>
    <b v="1"/>
    <s v="theater/plays"/>
    <n v="2.42"/>
    <n v="31.316183998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"/>
    <n v="4000"/>
    <n v="4018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"/>
    <n v="1500"/>
    <n v="1876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"/>
    <n v="3500"/>
    <n v="3800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"/>
    <n v="3000"/>
    <n v="4371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"/>
    <n v="15000"/>
    <n v="15335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.29405719"/>
    <n v="647.028595"/>
    <n v="789.37488589999998"/>
    <n v="1445252400"/>
    <n v="1443696797"/>
    <b v="0"/>
    <n v="22"/>
    <b v="1"/>
    <s v="theater/plays"/>
    <n v="1.22"/>
    <n v="35.88067663181818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"/>
    <n v="20000"/>
    <n v="21905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.29405719"/>
    <n v="2588.11438"/>
    <n v="2708.4616986699998"/>
    <n v="1461860432"/>
    <n v="1459268432"/>
    <b v="0"/>
    <n v="33"/>
    <b v="1"/>
    <s v="theater/plays"/>
    <n v="1.0465"/>
    <n v="82.07459692939393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"/>
    <n v="3500"/>
    <n v="4340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"/>
    <n v="3000"/>
    <n v="4050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"/>
    <n v="2000"/>
    <n v="2055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"/>
    <n v="2500"/>
    <n v="2500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"/>
    <n v="30000"/>
    <n v="7793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"/>
    <n v="110000"/>
    <n v="71771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"/>
    <n v="50000"/>
    <n v="5757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"/>
    <n v="10000"/>
    <n v="1136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"/>
    <n v="11500"/>
    <n v="12879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"/>
    <n v="20000"/>
    <n v="3100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"/>
    <n v="250000"/>
    <n v="80070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"/>
    <n v="4600"/>
    <n v="28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"/>
    <n v="40000"/>
    <n v="12446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"/>
    <n v="180000"/>
    <n v="2028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"/>
    <n v="100000"/>
    <n v="40404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75000"/>
    <n v="1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"/>
    <n v="40000"/>
    <n v="6130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"/>
    <n v="15000"/>
    <n v="1332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"/>
    <n v="50000"/>
    <n v="4920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"/>
    <n v="20000"/>
    <n v="486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"/>
    <n v="100000"/>
    <n v="1130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"/>
    <n v="48000"/>
    <n v="1705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"/>
    <n v="75000"/>
    <n v="1748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"/>
    <n v="50000"/>
    <n v="408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"/>
    <n v="35000"/>
    <n v="7873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"/>
    <n v="250000"/>
    <n v="3417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.09120561"/>
    <n v="11037.54474515"/>
    <n v="0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0.70296422999999997"/>
    <n v="1757.4105749999999"/>
    <n v="0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"/>
    <n v="133000"/>
    <n v="14303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"/>
    <n v="25000"/>
    <n v="4940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"/>
    <n v="100000"/>
    <n v="84947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"/>
    <n v="50000"/>
    <n v="24691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"/>
    <n v="30000"/>
    <n v="991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"/>
    <n v="50000"/>
    <n v="3317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"/>
    <n v="1680"/>
    <n v="0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"/>
    <n v="50000"/>
    <n v="100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"/>
    <n v="50000"/>
    <n v="51149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"/>
    <n v="300"/>
    <n v="375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"/>
    <n v="4900"/>
    <n v="7219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"/>
    <n v="2500"/>
    <n v="2555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"/>
    <n v="5875"/>
    <n v="5985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"/>
    <n v="5000"/>
    <n v="5202.5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"/>
    <n v="20000"/>
    <n v="20253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"/>
    <n v="10000"/>
    <n v="13614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"/>
    <n v="1000"/>
    <n v="1336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"/>
    <n v="3400"/>
    <n v="6215.56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"/>
    <n v="2000"/>
    <n v="2506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"/>
    <n v="3000"/>
    <n v="3350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"/>
    <n v="660"/>
    <n v="764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"/>
    <n v="1500"/>
    <n v="2598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"/>
    <n v="1000"/>
    <n v="1091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"/>
    <n v="200"/>
    <n v="200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"/>
    <n v="7500"/>
    <n v="7520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"/>
    <n v="7500"/>
    <n v="9486.69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"/>
    <n v="5000"/>
    <n v="5713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"/>
    <n v="5000"/>
    <n v="5535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"/>
    <n v="32360"/>
    <n v="34090.629999999997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"/>
    <n v="1500"/>
    <n v="1555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"/>
    <n v="6999"/>
    <n v="7495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"/>
    <n v="500"/>
    <n v="620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"/>
    <n v="10000"/>
    <n v="10501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"/>
    <n v="1500"/>
    <n v="2842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"/>
    <n v="1300"/>
    <n v="1510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"/>
    <n v="10000"/>
    <n v="11160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"/>
    <n v="25"/>
    <n v="106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"/>
    <n v="5000"/>
    <n v="5355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"/>
    <n v="8000"/>
    <n v="8349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"/>
    <n v="3500"/>
    <n v="4343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"/>
    <n v="400"/>
    <n v="875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"/>
    <n v="4000"/>
    <n v="5465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"/>
    <n v="5000"/>
    <n v="6740.37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.29405719"/>
    <n v="647.028595"/>
    <n v="940.77957713000001"/>
    <n v="1471087957"/>
    <n v="1468495957"/>
    <b v="0"/>
    <n v="34"/>
    <b v="1"/>
    <s v="music/rock"/>
    <n v="1.454"/>
    <n v="27.66998756264705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"/>
    <n v="2800"/>
    <n v="3055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"/>
    <n v="500"/>
    <n v="551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"/>
    <n v="2500"/>
    <n v="2841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"/>
    <n v="10000"/>
    <n v="10235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"/>
    <n v="750"/>
    <n v="916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"/>
    <n v="3500"/>
    <n v="3916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"/>
    <n v="6000"/>
    <n v="6438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"/>
    <n v="10000"/>
    <n v="11385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"/>
    <n v="4400"/>
    <n v="4826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"/>
    <n v="9000"/>
    <n v="11353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"/>
    <n v="2500"/>
    <n v="12413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"/>
    <n v="4000"/>
    <n v="4103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"/>
    <n v="25000"/>
    <n v="105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"/>
    <n v="3000"/>
    <n v="15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"/>
    <n v="4000"/>
    <n v="0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"/>
    <n v="7000"/>
    <n v="320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.1666915600000001"/>
    <n v="2333.38312"/>
    <n v="116.669156"/>
    <n v="1455964170"/>
    <n v="1450780170"/>
    <b v="0"/>
    <n v="1"/>
    <b v="0"/>
    <s v="publishing/translations"/>
    <n v="0.05"/>
    <n v="116.669156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500"/>
    <n v="1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"/>
    <n v="4400"/>
    <n v="800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"/>
    <n v="50000"/>
    <n v="0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"/>
    <n v="4500"/>
    <n v="55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"/>
    <n v="6300"/>
    <n v="445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"/>
    <n v="110"/>
    <n v="3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"/>
    <n v="7500"/>
    <n v="1527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"/>
    <n v="13000"/>
    <n v="0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.1666915600000001"/>
    <n v="1166.69156"/>
    <n v="0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"/>
    <n v="10000"/>
    <n v="0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"/>
    <n v="5000"/>
    <n v="403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"/>
    <n v="17000"/>
    <n v="5431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"/>
    <n v="40000"/>
    <n v="0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"/>
    <n v="3000"/>
    <n v="807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"/>
    <n v="1500"/>
    <n v="0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.1666915600000001"/>
    <n v="15166.990280000002"/>
    <n v="0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.1666915600000001"/>
    <n v="5775.1232220000002"/>
    <n v="0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.1666915600000001"/>
    <n v="151669.90280000001"/>
    <n v="0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.1666915600000001"/>
    <n v="1050.0224040000001"/>
    <n v="0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"/>
    <n v="500000"/>
    <n v="75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0.70296422999999997"/>
    <n v="140592.84599999999"/>
    <n v="0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"/>
    <n v="8888"/>
    <n v="0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00000"/>
    <n v="1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8950"/>
    <n v="2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"/>
    <n v="14000"/>
    <n v="0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.1666915600000001"/>
    <n v="29167.289000000001"/>
    <n v="0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"/>
    <n v="15000"/>
    <n v="1575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"/>
    <n v="6000"/>
    <n v="0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"/>
    <n v="5000"/>
    <n v="0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0.15676623000000001"/>
    <n v="5800.3505100000002"/>
    <n v="0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"/>
    <n v="25000000"/>
    <n v="0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"/>
    <n v="15000"/>
    <n v="15186.69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"/>
    <n v="4000"/>
    <n v="4340.7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"/>
    <n v="600"/>
    <n v="886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"/>
    <n v="40000"/>
    <n v="46032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"/>
    <n v="32000"/>
    <n v="33229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"/>
    <n v="1500"/>
    <n v="1807.74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"/>
    <n v="30000"/>
    <n v="33393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"/>
    <n v="1600"/>
    <n v="2198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"/>
    <n v="50000"/>
    <n v="58520.2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"/>
    <n v="5000"/>
    <n v="5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"/>
    <n v="7000"/>
    <n v="50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"/>
    <n v="2000"/>
    <n v="0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"/>
    <n v="6700"/>
    <n v="150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"/>
    <n v="20000"/>
    <n v="48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"/>
    <n v="10000"/>
    <n v="0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"/>
    <n v="5000"/>
    <n v="0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"/>
    <n v="2900"/>
    <n v="895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"/>
    <n v="1200"/>
    <n v="100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"/>
    <n v="4000"/>
    <n v="30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"/>
    <n v="2400"/>
    <n v="0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"/>
    <n v="5000"/>
    <n v="445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"/>
    <n v="2000"/>
    <n v="0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"/>
    <n v="1500"/>
    <n v="0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5000"/>
    <n v="1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"/>
    <n v="3000"/>
    <n v="57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"/>
    <n v="2000"/>
    <n v="5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"/>
    <n v="2800"/>
    <n v="701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"/>
    <n v="1200"/>
    <n v="2580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"/>
    <n v="18500"/>
    <n v="20491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"/>
    <n v="14000"/>
    <n v="15651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"/>
    <n v="3500"/>
    <n v="19557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"/>
    <n v="25000"/>
    <n v="26619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"/>
    <n v="17000"/>
    <n v="18472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"/>
    <n v="15000"/>
    <n v="24297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"/>
    <n v="15000"/>
    <n v="30805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"/>
    <n v="9000"/>
    <n v="9302.75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"/>
    <n v="18000"/>
    <n v="18625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"/>
    <n v="37500"/>
    <n v="40055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"/>
    <n v="43500"/>
    <n v="60450.1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"/>
    <n v="18500"/>
    <n v="23096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"/>
    <n v="23000"/>
    <n v="27675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"/>
    <n v="3500"/>
    <n v="3865.55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"/>
    <n v="3000"/>
    <n v="8447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"/>
    <n v="19000"/>
    <n v="19129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"/>
    <n v="35000"/>
    <n v="47189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"/>
    <n v="2350"/>
    <n v="4135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"/>
    <n v="45000"/>
    <n v="65313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"/>
    <n v="7500"/>
    <n v="31330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"/>
    <n v="4000"/>
    <n v="5297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"/>
    <n v="12000"/>
    <n v="30037.01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"/>
    <n v="7000"/>
    <n v="7184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"/>
    <n v="20000"/>
    <n v="27197.22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"/>
    <n v="15000"/>
    <n v="17680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"/>
    <n v="18000"/>
    <n v="6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"/>
    <n v="2250"/>
    <n v="10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"/>
    <n v="1000"/>
    <n v="0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3000"/>
    <n v="1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"/>
    <n v="20"/>
    <n v="0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"/>
    <n v="700"/>
    <n v="60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"/>
    <n v="500"/>
    <n v="170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"/>
    <n v="3500"/>
    <n v="0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"/>
    <n v="4300"/>
    <n v="2115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"/>
    <n v="6000"/>
    <n v="0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0.70296422999999997"/>
    <n v="14059.284599999999"/>
    <n v="0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"/>
    <n v="750"/>
    <n v="0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"/>
    <n v="2500"/>
    <n v="100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"/>
    <n v="15000"/>
    <n v="50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"/>
    <n v="2500"/>
    <n v="94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"/>
    <n v="10000"/>
    <n v="67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"/>
    <n v="4000"/>
    <n v="0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"/>
    <n v="10000"/>
    <n v="10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"/>
    <n v="4000"/>
    <n v="100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"/>
    <n v="30000"/>
    <n v="6375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"/>
    <n v="8500"/>
    <n v="350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"/>
    <n v="25000"/>
    <n v="3410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"/>
    <n v="30000"/>
    <n v="0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"/>
    <n v="6000"/>
    <n v="2484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"/>
    <n v="10000"/>
    <n v="506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"/>
    <n v="10000"/>
    <n v="2291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"/>
    <n v="5000"/>
    <n v="650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"/>
    <n v="10000"/>
    <n v="55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"/>
    <n v="1897"/>
    <n v="205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"/>
    <n v="3333"/>
    <n v="28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"/>
    <n v="1750"/>
    <n v="0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"/>
    <n v="1000"/>
    <n v="93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"/>
    <n v="1200"/>
    <n v="0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"/>
    <n v="1500"/>
    <n v="0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7500"/>
    <n v="1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"/>
    <n v="516"/>
    <n v="0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"/>
    <n v="1200"/>
    <n v="0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"/>
    <n v="25"/>
    <n v="0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"/>
    <n v="22000"/>
    <n v="3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"/>
    <n v="1000"/>
    <n v="205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"/>
    <n v="100000"/>
    <n v="280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"/>
    <n v="15000"/>
    <n v="0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800"/>
    <n v="1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.29405719"/>
    <n v="647.028595"/>
    <n v="0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"/>
    <n v="5000"/>
    <n v="367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"/>
    <n v="2500"/>
    <n v="2706.23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"/>
    <n v="1500"/>
    <n v="1502.5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"/>
    <n v="2000"/>
    <n v="2000.66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"/>
    <n v="2800"/>
    <n v="3419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"/>
    <n v="6000"/>
    <n v="6041.6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"/>
    <n v="8000"/>
    <n v="8080.33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"/>
    <n v="10000"/>
    <n v="14511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"/>
    <n v="1200"/>
    <n v="1215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"/>
    <n v="1500"/>
    <n v="1775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"/>
    <n v="2000"/>
    <n v="5437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"/>
    <n v="800"/>
    <n v="1001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"/>
    <n v="500"/>
    <n v="550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"/>
    <n v="1000"/>
    <n v="1015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"/>
    <n v="5000"/>
    <n v="5135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"/>
    <n v="8000"/>
    <n v="9130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"/>
    <n v="10000"/>
    <n v="10420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"/>
    <n v="7000"/>
    <n v="10210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"/>
    <n v="1500"/>
    <n v="1576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"/>
    <n v="1500"/>
    <n v="2000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"/>
    <n v="1000"/>
    <n v="1130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"/>
    <n v="5000"/>
    <n v="6060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"/>
    <n v="6900"/>
    <n v="7019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"/>
    <n v="1000"/>
    <n v="1180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"/>
    <n v="7500"/>
    <n v="11650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"/>
    <n v="8000"/>
    <n v="8095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"/>
    <n v="2000"/>
    <n v="2340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"/>
    <n v="4000"/>
    <n v="4037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"/>
    <n v="6000"/>
    <n v="6220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"/>
    <n v="4000"/>
    <n v="10610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"/>
    <n v="10000"/>
    <n v="15591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"/>
    <n v="4000"/>
    <n v="4065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"/>
    <n v="10000"/>
    <n v="10000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"/>
    <n v="2000"/>
    <n v="2010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"/>
    <n v="2000"/>
    <n v="2506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"/>
    <n v="4500"/>
    <n v="4660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"/>
    <n v="500"/>
    <n v="519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"/>
    <n v="1000"/>
    <n v="1050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"/>
    <n v="1800"/>
    <n v="1800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"/>
    <n v="400"/>
    <n v="679.44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"/>
    <n v="2500"/>
    <n v="2535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"/>
    <n v="1200"/>
    <n v="1200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"/>
    <n v="5000"/>
    <n v="6235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"/>
    <n v="10000"/>
    <n v="10950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"/>
    <n v="5000"/>
    <n v="5540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"/>
    <n v="5000"/>
    <n v="5236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"/>
    <n v="2300"/>
    <n v="2881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"/>
    <n v="3800"/>
    <n v="3822.33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"/>
    <n v="2000"/>
    <n v="2831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"/>
    <n v="2000"/>
    <n v="2015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"/>
    <n v="4500"/>
    <n v="4530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"/>
    <n v="5000"/>
    <n v="8711.52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"/>
    <n v="1100"/>
    <n v="1319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"/>
    <n v="1500"/>
    <n v="2143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"/>
    <n v="7500"/>
    <n v="7525.12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"/>
    <n v="25000"/>
    <n v="26233.45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"/>
    <n v="6000"/>
    <n v="7934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"/>
    <n v="8000"/>
    <n v="8211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"/>
    <n v="1000"/>
    <n v="1080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"/>
    <n v="2500"/>
    <n v="3060.22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"/>
    <n v="3500"/>
    <n v="4181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"/>
    <n v="2500"/>
    <n v="4022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"/>
    <n v="3400"/>
    <n v="4313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"/>
    <n v="8000"/>
    <n v="8211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"/>
    <n v="2000"/>
    <n v="2795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"/>
    <n v="1000"/>
    <n v="1026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"/>
    <n v="2000"/>
    <n v="2013.47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"/>
    <n v="1700"/>
    <n v="1920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"/>
    <n v="2100"/>
    <n v="2690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"/>
    <n v="5000"/>
    <n v="10085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"/>
    <n v="1000"/>
    <n v="1374.16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"/>
    <n v="3000"/>
    <n v="3460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"/>
    <n v="1500"/>
    <n v="1776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"/>
    <n v="2000"/>
    <n v="3500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"/>
    <n v="1000"/>
    <n v="1175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"/>
    <n v="65000"/>
    <n v="65924.38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"/>
    <n v="6000"/>
    <n v="0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"/>
    <n v="8000"/>
    <n v="8730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"/>
    <n v="350"/>
    <n v="360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"/>
    <n v="10000"/>
    <n v="3125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"/>
    <n v="4000"/>
    <n v="1772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"/>
    <n v="2400"/>
    <n v="2400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"/>
    <n v="2500"/>
    <n v="635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"/>
    <n v="30000"/>
    <n v="10042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"/>
    <n v="5000"/>
    <n v="2390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"/>
    <n v="10000"/>
    <n v="5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"/>
    <n v="12000"/>
    <n v="1405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"/>
    <n v="300000"/>
    <n v="0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"/>
    <n v="12500"/>
    <n v="2526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"/>
    <n v="125000"/>
    <n v="0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"/>
    <n v="5105"/>
    <n v="216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"/>
    <n v="20000"/>
    <n v="5212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"/>
    <n v="5050"/>
    <n v="10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"/>
    <n v="16500"/>
    <n v="1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"/>
    <n v="5000"/>
    <n v="51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"/>
    <n v="2000"/>
    <n v="1302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"/>
    <n v="2000"/>
    <n v="0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.1666915600000001"/>
    <n v="6416.8035800000007"/>
    <n v="0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"/>
    <n v="5000"/>
    <n v="487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"/>
    <n v="7000"/>
    <n v="0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"/>
    <n v="1750"/>
    <n v="85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"/>
    <n v="10000"/>
    <n v="1050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"/>
    <n v="5000"/>
    <n v="0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"/>
    <n v="3000"/>
    <n v="50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"/>
    <n v="25000"/>
    <n v="1967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"/>
    <n v="5000"/>
    <n v="11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"/>
    <n v="2000"/>
    <n v="150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"/>
    <n v="3265"/>
    <n v="1395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"/>
    <n v="35000"/>
    <n v="75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"/>
    <n v="4000"/>
    <n v="35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"/>
    <n v="4000"/>
    <n v="225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"/>
    <n v="5000"/>
    <n v="0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2880"/>
    <n v="1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"/>
    <n v="10000"/>
    <n v="650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"/>
    <n v="6000"/>
    <n v="35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"/>
    <n v="5500"/>
    <n v="560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"/>
    <n v="6500"/>
    <n v="2196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.29405719"/>
    <n v="3882.17157"/>
    <n v="1.29405719"/>
    <n v="1428231600"/>
    <n v="1423520177"/>
    <b v="0"/>
    <n v="1"/>
    <b v="0"/>
    <s v="music/faith"/>
    <n v="3.3333333333333332E-4"/>
    <n v="1.29405719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"/>
    <n v="1250"/>
    <n v="855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"/>
    <n v="10000"/>
    <n v="0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"/>
    <n v="3000"/>
    <n v="0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"/>
    <n v="1000"/>
    <n v="0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"/>
    <n v="4000"/>
    <n v="0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"/>
    <n v="10000"/>
    <n v="0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4500"/>
    <n v="1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"/>
    <n v="1000"/>
    <n v="110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"/>
    <n v="3000"/>
    <n v="22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"/>
    <n v="4000"/>
    <n v="850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"/>
    <n v="5000"/>
    <n v="20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000"/>
    <n v="1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"/>
    <n v="3000"/>
    <n v="0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"/>
    <n v="2000"/>
    <n v="2175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"/>
    <n v="6000"/>
    <n v="6025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"/>
    <n v="7000"/>
    <n v="7981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"/>
    <n v="15000"/>
    <n v="22215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"/>
    <n v="5000"/>
    <n v="10081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"/>
    <n v="10000"/>
    <n v="10290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"/>
    <n v="25"/>
    <n v="30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"/>
    <n v="5500"/>
    <n v="5655.6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"/>
    <n v="5000"/>
    <n v="5800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"/>
    <n v="1000"/>
    <n v="1147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"/>
    <n v="5000"/>
    <n v="5330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"/>
    <n v="5000"/>
    <n v="8272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.29405719"/>
    <n v="129.405719"/>
    <n v="200.57886445"/>
    <n v="1442065060"/>
    <n v="1437745060"/>
    <b v="0"/>
    <n v="3"/>
    <b v="1"/>
    <s v="photography/photobooks"/>
    <n v="1.55"/>
    <n v="66.859621483333328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"/>
    <n v="100"/>
    <n v="885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"/>
    <n v="12000"/>
    <n v="12229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"/>
    <n v="12500"/>
    <n v="7433.48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0.70296422999999997"/>
    <n v="1054.4463450000001"/>
    <n v="0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"/>
    <n v="5000"/>
    <n v="2286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"/>
    <n v="5000"/>
    <n v="187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"/>
    <n v="40000"/>
    <n v="1081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"/>
    <n v="24500"/>
    <n v="13846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"/>
    <n v="30000"/>
    <n v="1877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"/>
    <n v="2500"/>
    <n v="1148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"/>
    <n v="32500"/>
    <n v="21158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"/>
    <n v="50000"/>
    <n v="995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"/>
    <n v="11000"/>
    <n v="3986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"/>
    <n v="30000"/>
    <n v="11923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"/>
    <n v="5500"/>
    <n v="1417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"/>
    <n v="35000"/>
    <n v="5422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"/>
    <n v="40000"/>
    <n v="9477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"/>
    <n v="5000"/>
    <n v="1988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"/>
    <n v="24000"/>
    <n v="4853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"/>
    <n v="10000"/>
    <n v="1533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"/>
    <n v="8000"/>
    <n v="40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"/>
    <n v="33000"/>
    <n v="1636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"/>
    <n v="25000"/>
    <n v="15281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"/>
    <n v="9000"/>
    <n v="997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"/>
    <n v="10000"/>
    <n v="6755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"/>
    <n v="16000"/>
    <n v="2182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"/>
    <n v="17500"/>
    <n v="5390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"/>
    <n v="15500"/>
    <n v="5452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"/>
    <n v="5000"/>
    <n v="553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"/>
    <n v="28000"/>
    <n v="11594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"/>
    <n v="450"/>
    <n v="15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"/>
    <n v="54000"/>
    <n v="40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.29405719"/>
    <n v="11323.0004125"/>
    <n v="0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"/>
    <n v="3000"/>
    <n v="0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"/>
    <n v="18000"/>
    <n v="9419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"/>
    <n v="15000"/>
    <n v="0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"/>
    <n v="1200"/>
    <n v="25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"/>
    <n v="26000"/>
    <n v="1707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"/>
    <n v="2500"/>
    <n v="3372.25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0.75062424999999999"/>
    <n v="225.187275"/>
    <n v="225.187275"/>
    <n v="1391194860"/>
    <n v="1388084862"/>
    <b v="0"/>
    <n v="11"/>
    <b v="1"/>
    <s v="music/rock"/>
    <n v="1"/>
    <n v="20.471570454545454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"/>
    <n v="700"/>
    <n v="811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"/>
    <n v="3000"/>
    <n v="3002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"/>
    <n v="2000"/>
    <n v="2101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"/>
    <n v="2000"/>
    <n v="2020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"/>
    <n v="8000"/>
    <n v="8053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"/>
    <n v="20000"/>
    <n v="20032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"/>
    <n v="1500"/>
    <n v="2500.25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"/>
    <n v="15000"/>
    <n v="15230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"/>
    <n v="1000"/>
    <n v="1030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"/>
    <n v="350"/>
    <n v="500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"/>
    <n v="400"/>
    <n v="1050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"/>
    <n v="10000"/>
    <n v="11805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.29405719"/>
    <n v="647.028595"/>
    <n v="672.90973880000001"/>
    <n v="1459439471"/>
    <n v="1456851071"/>
    <b v="0"/>
    <n v="11"/>
    <b v="1"/>
    <s v="music/rock"/>
    <n v="1.04"/>
    <n v="61.17361261818182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"/>
    <n v="5000"/>
    <n v="10017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"/>
    <n v="600"/>
    <n v="1841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"/>
    <n v="1000"/>
    <n v="1001.49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"/>
    <n v="1000"/>
    <n v="2053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"/>
    <n v="900"/>
    <n v="980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"/>
    <n v="2000"/>
    <n v="2035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"/>
    <n v="2000"/>
    <n v="2505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"/>
    <n v="10000"/>
    <n v="12400.61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"/>
    <n v="1500"/>
    <n v="1521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"/>
    <n v="1000"/>
    <n v="1000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"/>
    <n v="15000"/>
    <n v="20689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"/>
    <n v="2500"/>
    <n v="3022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"/>
    <n v="3000"/>
    <n v="3221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"/>
    <n v="300"/>
    <n v="301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"/>
    <n v="9000"/>
    <n v="9137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"/>
    <n v="1300"/>
    <n v="1301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"/>
    <n v="15000"/>
    <n v="17545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"/>
    <n v="800"/>
    <n v="815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"/>
    <n v="15000"/>
    <n v="15318.55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"/>
    <n v="2000"/>
    <n v="2025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"/>
    <n v="3000"/>
    <n v="3000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"/>
    <n v="5555.55"/>
    <n v="6041.55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"/>
    <n v="3000"/>
    <n v="3955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"/>
    <n v="750"/>
    <n v="1001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.29405719"/>
    <n v="323514.29749999999"/>
    <n v="0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"/>
    <n v="18000"/>
    <n v="1455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"/>
    <n v="2500"/>
    <n v="10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"/>
    <n v="6500"/>
    <n v="2788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"/>
    <n v="25000"/>
    <n v="125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"/>
    <n v="20000"/>
    <n v="10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"/>
    <n v="25000"/>
    <n v="1217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"/>
    <n v="10000"/>
    <n v="0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"/>
    <n v="3500"/>
    <n v="361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"/>
    <n v="6500"/>
    <n v="4666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"/>
    <n v="20000"/>
    <n v="212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"/>
    <n v="160000"/>
    <n v="26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"/>
    <n v="10000"/>
    <n v="51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0.70296422999999997"/>
    <n v="196.8299844"/>
    <n v="0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"/>
    <n v="60"/>
    <n v="0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0.70296422999999997"/>
    <n v="5623.7138399999994"/>
    <n v="0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"/>
    <n v="2000"/>
    <n v="3453.69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"/>
    <n v="3350"/>
    <n v="3380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"/>
    <n v="999"/>
    <n v="1047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"/>
    <n v="1000"/>
    <n v="1351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"/>
    <n v="4575"/>
    <n v="5322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"/>
    <n v="1200"/>
    <n v="1225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"/>
    <n v="2500"/>
    <n v="4152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"/>
    <n v="2000"/>
    <n v="2132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"/>
    <n v="12000"/>
    <n v="17350.13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"/>
    <n v="10000"/>
    <n v="10555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"/>
    <n v="500"/>
    <n v="683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"/>
    <n v="2500"/>
    <n v="2600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"/>
    <n v="1000"/>
    <n v="1145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"/>
    <n v="9072"/>
    <n v="9228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"/>
    <n v="451"/>
    <n v="559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"/>
    <n v="6350"/>
    <n v="6506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"/>
    <n v="1000"/>
    <n v="1445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"/>
    <n v="900"/>
    <n v="1200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"/>
    <n v="2500"/>
    <n v="2734.11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"/>
    <n v="3000"/>
    <n v="1398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"/>
    <n v="50000"/>
    <n v="50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"/>
    <n v="25000"/>
    <n v="42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"/>
    <n v="50000"/>
    <n v="21380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"/>
    <n v="30000"/>
    <n v="85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"/>
    <n v="25000"/>
    <n v="433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"/>
    <n v="35000"/>
    <n v="4939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"/>
    <n v="5000"/>
    <n v="2965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"/>
    <n v="666"/>
    <n v="60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"/>
    <n v="500"/>
    <n v="8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"/>
    <n v="20000"/>
    <n v="102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"/>
    <n v="25000"/>
    <n v="260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"/>
    <n v="500"/>
    <n v="237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"/>
    <n v="1500"/>
    <n v="2052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"/>
    <n v="2000"/>
    <n v="2311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"/>
    <n v="125"/>
    <n v="301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"/>
    <n v="3000"/>
    <n v="3432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"/>
    <n v="1500"/>
    <n v="1655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"/>
    <n v="1500"/>
    <n v="2930.69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"/>
    <n v="600"/>
    <n v="620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"/>
    <n v="2550"/>
    <n v="2630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"/>
    <n v="3200"/>
    <n v="3210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"/>
    <n v="1000"/>
    <n v="1270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"/>
    <n v="2000"/>
    <n v="2412.02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"/>
    <n v="5250"/>
    <n v="5617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"/>
    <n v="6000"/>
    <n v="10346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"/>
    <n v="5000"/>
    <n v="6181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"/>
    <n v="2500"/>
    <n v="2710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"/>
    <n v="7500"/>
    <n v="8739.01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"/>
    <n v="600"/>
    <n v="1123.47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"/>
    <n v="15000"/>
    <n v="17390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"/>
    <n v="10000"/>
    <n v="11070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"/>
    <n v="650"/>
    <n v="1111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"/>
    <n v="250000"/>
    <n v="315295.89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"/>
    <n v="6000"/>
    <n v="8306.42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"/>
    <n v="10000"/>
    <n v="170525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"/>
    <n v="40000"/>
    <n v="315222.2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"/>
    <n v="7500"/>
    <n v="11231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"/>
    <n v="800"/>
    <n v="805.07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"/>
    <n v="100000"/>
    <n v="800211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"/>
    <n v="50000"/>
    <n v="106222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"/>
    <n v="15000"/>
    <n v="33892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"/>
    <n v="50000"/>
    <n v="349474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"/>
    <n v="60000"/>
    <n v="176420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"/>
    <n v="30000"/>
    <n v="50251.41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"/>
    <n v="7000"/>
    <n v="100490.02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"/>
    <n v="10000"/>
    <n v="15673.44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"/>
    <n v="10000"/>
    <n v="110538.12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"/>
    <n v="10000"/>
    <n v="19292.5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"/>
    <n v="5000"/>
    <n v="13114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"/>
    <n v="100000"/>
    <n v="206743.09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"/>
    <n v="20000"/>
    <n v="74026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"/>
    <n v="50000"/>
    <n v="142483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"/>
    <n v="5000"/>
    <n v="56590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"/>
    <n v="2500"/>
    <n v="16862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"/>
    <n v="198000"/>
    <n v="508525.01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"/>
    <n v="50000"/>
    <n v="201165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"/>
    <n v="50000"/>
    <n v="513422.57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"/>
    <n v="200000"/>
    <n v="229802.31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0.12897331000000001"/>
    <n v="23215.195800000001"/>
    <n v="0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"/>
    <n v="33000"/>
    <n v="1419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"/>
    <n v="15000"/>
    <n v="3172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"/>
    <n v="6000"/>
    <n v="25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"/>
    <n v="5000"/>
    <n v="50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"/>
    <n v="3000"/>
    <n v="509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"/>
    <n v="2000"/>
    <n v="140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"/>
    <n v="1500"/>
    <n v="2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.29405719"/>
    <n v="2588.11438"/>
    <n v="0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"/>
    <n v="3200"/>
    <n v="0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"/>
    <n v="133800"/>
    <n v="0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"/>
    <n v="6500"/>
    <n v="0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"/>
    <n v="2500"/>
    <n v="655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"/>
    <n v="50000"/>
    <n v="108397.11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"/>
    <n v="500"/>
    <n v="1560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"/>
    <n v="50000"/>
    <n v="117210.24000000001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"/>
    <n v="30000"/>
    <n v="37104.03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"/>
    <n v="50000"/>
    <n v="123920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"/>
    <n v="10000"/>
    <n v="11570.92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"/>
    <n v="1570.79"/>
    <n v="1839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"/>
    <n v="30000"/>
    <n v="96015.9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"/>
    <n v="5000"/>
    <n v="11745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"/>
    <n v="160000"/>
    <n v="791862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"/>
    <n v="30000"/>
    <n v="2344134.67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"/>
    <n v="7200"/>
    <n v="8136.01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"/>
    <n v="10000"/>
    <n v="92154.22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"/>
    <n v="40000"/>
    <n v="193963.9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"/>
    <n v="1500"/>
    <n v="2885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"/>
    <n v="5000"/>
    <n v="14055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"/>
    <n v="100000"/>
    <n v="125137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"/>
    <n v="100000"/>
    <n v="161459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"/>
    <n v="4000"/>
    <n v="23414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"/>
    <n v="100000"/>
    <n v="120249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"/>
    <n v="3000"/>
    <n v="3785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"/>
    <n v="2500"/>
    <n v="9030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"/>
    <n v="25000"/>
    <n v="76047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"/>
    <n v="25000"/>
    <n v="44669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"/>
    <n v="80000"/>
    <n v="168829.14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"/>
    <n v="30000"/>
    <n v="39500.5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"/>
    <n v="10000"/>
    <n v="30047.64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"/>
    <n v="125000"/>
    <n v="170271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"/>
    <n v="3000"/>
    <n v="7445.14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"/>
    <n v="9500"/>
    <n v="17277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"/>
    <n v="10000"/>
    <n v="12353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"/>
    <n v="1385"/>
    <n v="7011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"/>
    <n v="15000"/>
    <n v="16232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"/>
    <n v="4900"/>
    <n v="40140.01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"/>
    <n v="10000"/>
    <n v="12110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"/>
    <n v="85000"/>
    <n v="126082.45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"/>
    <n v="10000"/>
    <n v="47327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"/>
    <n v="8000"/>
    <n v="10429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"/>
    <n v="50000"/>
    <n v="176524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"/>
    <n v="5000"/>
    <n v="5051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"/>
    <n v="6000"/>
    <n v="10045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"/>
    <n v="50000"/>
    <n v="76726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"/>
    <n v="30000"/>
    <n v="43037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"/>
    <n v="25000"/>
    <n v="49100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"/>
    <n v="5000"/>
    <n v="5396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"/>
    <n v="261962"/>
    <n v="500784.27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"/>
    <n v="2000"/>
    <n v="4372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"/>
    <n v="25000"/>
    <n v="26305.97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"/>
    <n v="50000"/>
    <n v="64203.33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"/>
    <n v="20000"/>
    <n v="56146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"/>
    <n v="71500"/>
    <n v="79173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"/>
    <n v="100000"/>
    <n v="152604.29999999999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"/>
    <n v="600"/>
    <n v="615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"/>
    <n v="9999"/>
    <n v="167820.6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"/>
    <n v="50000"/>
    <n v="57754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"/>
    <n v="1000"/>
    <n v="5078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"/>
    <n v="3500"/>
    <n v="4010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"/>
    <n v="1500"/>
    <n v="1661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"/>
    <n v="750"/>
    <n v="850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"/>
    <n v="3000"/>
    <n v="3250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"/>
    <n v="6000"/>
    <n v="7412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"/>
    <n v="4000"/>
    <n v="4028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"/>
    <n v="1500"/>
    <n v="1553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"/>
    <n v="3000"/>
    <n v="3465.32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"/>
    <n v="2500"/>
    <n v="3010.01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"/>
    <n v="8000"/>
    <n v="9203.23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"/>
    <n v="18000"/>
    <n v="21684.2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"/>
    <n v="6000"/>
    <n v="6077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"/>
    <n v="1500"/>
    <n v="1537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"/>
    <n v="3500"/>
    <n v="4219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"/>
    <n v="2500"/>
    <n v="2500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"/>
    <n v="600"/>
    <n v="610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"/>
    <n v="3000"/>
    <n v="3000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"/>
    <n v="6000"/>
    <n v="6020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"/>
    <n v="3000"/>
    <n v="3971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"/>
    <n v="600"/>
    <n v="820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"/>
    <n v="2000"/>
    <n v="2265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"/>
    <n v="1000"/>
    <n v="1360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"/>
    <n v="7777"/>
    <n v="11364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"/>
    <n v="800"/>
    <n v="1036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"/>
    <n v="2000"/>
    <n v="5080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"/>
    <n v="2200"/>
    <n v="2355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"/>
    <n v="2000"/>
    <n v="2154.66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"/>
    <n v="16000"/>
    <n v="17170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"/>
    <n v="4000"/>
    <n v="4261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"/>
    <n v="2000"/>
    <n v="2007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"/>
    <n v="2000"/>
    <n v="2130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"/>
    <n v="300"/>
    <n v="300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"/>
    <n v="7000"/>
    <n v="7340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"/>
    <n v="5000"/>
    <n v="5235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"/>
    <n v="1500"/>
    <n v="3385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"/>
    <n v="48000"/>
    <n v="48434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"/>
    <n v="1200"/>
    <n v="1773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"/>
    <n v="1000"/>
    <n v="1346.11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"/>
    <n v="2000"/>
    <n v="2015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"/>
    <n v="8000"/>
    <n v="8070.43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"/>
    <n v="500"/>
    <n v="50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"/>
    <n v="1100"/>
    <n v="115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"/>
    <n v="60000"/>
    <n v="852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"/>
    <n v="20000"/>
    <n v="10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"/>
    <n v="2000"/>
    <n v="236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"/>
    <n v="42000"/>
    <n v="85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"/>
    <n v="500"/>
    <n v="25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"/>
    <n v="1000"/>
    <n v="16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"/>
    <n v="6000"/>
    <n v="104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"/>
    <n v="5000"/>
    <n v="478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"/>
    <n v="80000"/>
    <n v="47.69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.29405719"/>
    <n v="1294.05719"/>
    <n v="165.63932032"/>
    <n v="1383959939"/>
    <n v="1381364339"/>
    <b v="0"/>
    <n v="12"/>
    <b v="0"/>
    <s v="games/video games"/>
    <n v="0.128"/>
    <n v="13.80327669333333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"/>
    <n v="30000"/>
    <n v="1626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"/>
    <n v="500000"/>
    <n v="560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"/>
    <n v="15000"/>
    <n v="0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"/>
    <n v="2000"/>
    <n v="225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"/>
    <n v="35500"/>
    <n v="607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"/>
    <n v="15000"/>
    <n v="4565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5000"/>
    <n v="1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"/>
    <n v="390000"/>
    <n v="2716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.29405719"/>
    <n v="129.405719"/>
    <n v="2.5881143799999999"/>
    <n v="1427992582"/>
    <n v="1425404182"/>
    <b v="0"/>
    <n v="2"/>
    <b v="0"/>
    <s v="games/video games"/>
    <n v="0.02"/>
    <n v="1.29405719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"/>
    <n v="2000"/>
    <n v="0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"/>
    <n v="45000"/>
    <n v="118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"/>
    <n v="30000"/>
    <n v="50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"/>
    <n v="372625"/>
    <n v="34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250"/>
    <n v="2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"/>
    <n v="56000"/>
    <n v="1493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"/>
    <n v="75000"/>
    <n v="21144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"/>
    <n v="300000"/>
    <n v="19770.11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"/>
    <n v="3600"/>
    <n v="26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"/>
    <n v="10000"/>
    <n v="85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"/>
    <n v="400"/>
    <n v="463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"/>
    <n v="4500"/>
    <n v="5052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"/>
    <n v="2500"/>
    <n v="3305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"/>
    <n v="5500"/>
    <n v="5645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"/>
    <n v="2000"/>
    <n v="2932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"/>
    <n v="150"/>
    <n v="180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"/>
    <n v="18000"/>
    <n v="21884.69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"/>
    <n v="153"/>
    <n v="153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"/>
    <n v="350"/>
    <n v="633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"/>
    <n v="4000"/>
    <n v="4243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"/>
    <n v="1000"/>
    <n v="1000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"/>
    <n v="4200"/>
    <n v="5331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"/>
    <n v="700"/>
    <n v="1750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"/>
    <n v="5000"/>
    <n v="6301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"/>
    <n v="2500"/>
    <n v="2503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"/>
    <n v="25000"/>
    <n v="34660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"/>
    <n v="1000"/>
    <n v="1614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"/>
    <n v="5000"/>
    <n v="5359.21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"/>
    <n v="2000"/>
    <n v="3062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"/>
    <n v="1800"/>
    <n v="8807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"/>
    <n v="10000"/>
    <n v="28474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"/>
    <n v="20000"/>
    <n v="21935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"/>
    <n v="20000"/>
    <n v="202928.5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"/>
    <n v="19000"/>
    <n v="35076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"/>
    <n v="15000"/>
    <n v="67856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"/>
    <n v="10000"/>
    <n v="53737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"/>
    <n v="4600"/>
    <n v="5535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"/>
    <n v="14000"/>
    <n v="15937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"/>
    <n v="30000"/>
    <n v="285309.33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"/>
    <n v="40000"/>
    <n v="53157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"/>
    <n v="4000"/>
    <n v="28167.25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"/>
    <n v="1500"/>
    <n v="1993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"/>
    <n v="750"/>
    <n v="1140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"/>
    <n v="1100"/>
    <n v="1130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"/>
    <n v="2000"/>
    <n v="2000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"/>
    <n v="1000"/>
    <n v="1016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"/>
    <n v="4000"/>
    <n v="4457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"/>
    <n v="2500"/>
    <n v="4890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"/>
    <n v="6000"/>
    <n v="6863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"/>
    <n v="5"/>
    <n v="10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"/>
    <n v="600"/>
    <n v="1755.01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"/>
    <n v="550"/>
    <n v="860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"/>
    <n v="300"/>
    <n v="317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"/>
    <n v="420"/>
    <n v="425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"/>
    <n v="2000"/>
    <n v="2456.66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"/>
    <n v="1000"/>
    <n v="1015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"/>
    <n v="3500"/>
    <n v="3540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"/>
    <n v="7500"/>
    <n v="8109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"/>
    <n v="500"/>
    <n v="813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"/>
    <n v="10000"/>
    <n v="24315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"/>
    <n v="8012"/>
    <n v="13704.33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"/>
    <n v="8500"/>
    <n v="10706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"/>
    <n v="2500"/>
    <n v="30303.24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"/>
    <n v="5000"/>
    <n v="24790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"/>
    <n v="100"/>
    <n v="1165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"/>
    <n v="2800"/>
    <n v="15039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"/>
    <n v="18000"/>
    <n v="63527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"/>
    <n v="25000"/>
    <n v="32006.67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"/>
    <n v="5000"/>
    <n v="13534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"/>
    <n v="10000"/>
    <n v="136009.76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"/>
    <n v="1"/>
    <n v="9302.5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"/>
    <n v="5000"/>
    <n v="18851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"/>
    <n v="4000"/>
    <n v="105881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"/>
    <n v="18500"/>
    <n v="19324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"/>
    <n v="3500"/>
    <n v="5907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"/>
    <n v="25000"/>
    <n v="243778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"/>
    <n v="8500"/>
    <n v="11428.19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"/>
    <n v="8000"/>
    <n v="9015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"/>
    <n v="500"/>
    <n v="2299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"/>
    <n v="3950"/>
    <n v="11323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"/>
    <n v="2200"/>
    <n v="3223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"/>
    <n v="2500"/>
    <n v="8173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"/>
    <n v="3300"/>
    <n v="5087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"/>
    <n v="6000"/>
    <n v="10802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"/>
    <n v="1500"/>
    <n v="4804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"/>
    <n v="20000"/>
    <n v="76105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"/>
    <n v="28000"/>
    <n v="28728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"/>
    <n v="2500"/>
    <n v="45041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"/>
    <n v="25000"/>
    <n v="180062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"/>
    <n v="20000"/>
    <n v="56618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"/>
    <n v="1000"/>
    <n v="13566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"/>
    <n v="2500"/>
    <n v="2990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"/>
    <n v="4589"/>
    <n v="4856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"/>
    <n v="8500"/>
    <n v="11992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"/>
    <n v="1000"/>
    <n v="1538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"/>
    <n v="9800"/>
    <n v="39550.5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"/>
    <n v="300"/>
    <n v="555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"/>
    <n v="750"/>
    <n v="1390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"/>
    <n v="3000"/>
    <n v="3025.66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"/>
    <n v="6000"/>
    <n v="6373.27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"/>
    <n v="3000"/>
    <n v="3641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"/>
    <n v="1500"/>
    <n v="1501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"/>
    <n v="4500"/>
    <n v="5398.99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"/>
    <n v="1000"/>
    <n v="1001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"/>
    <n v="1500"/>
    <n v="1611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"/>
    <n v="1500"/>
    <n v="1561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"/>
    <n v="2500"/>
    <n v="4320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"/>
    <n v="2000"/>
    <n v="2145.0100000000002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"/>
    <n v="850"/>
    <n v="920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"/>
    <n v="5000"/>
    <n v="7304.04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"/>
    <n v="1200"/>
    <n v="1503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"/>
    <n v="7000"/>
    <n v="10435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"/>
    <n v="1000"/>
    <n v="1006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"/>
    <n v="30000"/>
    <n v="31522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"/>
    <n v="300"/>
    <n v="1050.5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"/>
    <n v="800"/>
    <n v="810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"/>
    <n v="5000"/>
    <n v="6680.22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"/>
    <n v="2300"/>
    <n v="3925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"/>
    <n v="6450"/>
    <n v="7053.61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"/>
    <n v="6000"/>
    <n v="6042.02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"/>
    <n v="18000"/>
    <n v="18221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"/>
    <n v="3500"/>
    <n v="3736.55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"/>
    <n v="50000"/>
    <n v="50653.11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"/>
    <n v="6000"/>
    <n v="6400.47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"/>
    <n v="9000"/>
    <n v="9370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"/>
    <n v="3000"/>
    <n v="3236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"/>
    <n v="5000"/>
    <n v="8792.02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"/>
    <n v="1200"/>
    <n v="1883.64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"/>
    <n v="2500"/>
    <n v="2565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"/>
    <n v="15000"/>
    <n v="15606.4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"/>
    <n v="400"/>
    <n v="416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"/>
    <n v="5000"/>
    <n v="6053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"/>
    <n v="3000"/>
    <n v="3231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"/>
    <n v="5000"/>
    <n v="5433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"/>
    <n v="2700"/>
    <n v="85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"/>
    <n v="250"/>
    <n v="120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"/>
    <n v="1000"/>
    <n v="80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"/>
    <n v="15000"/>
    <n v="108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"/>
    <n v="35000"/>
    <n v="184133.01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"/>
    <n v="10000"/>
    <n v="25445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"/>
    <n v="25000"/>
    <n v="26480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"/>
    <n v="35000"/>
    <n v="35848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"/>
    <n v="8000"/>
    <n v="11545.1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"/>
    <n v="25000"/>
    <n v="26577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"/>
    <n v="600"/>
    <n v="1273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"/>
    <n v="4000"/>
    <n v="4078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"/>
    <n v="25000"/>
    <n v="25568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"/>
    <n v="20000"/>
    <n v="104146.51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"/>
    <n v="12000"/>
    <n v="13279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"/>
    <n v="15000"/>
    <n v="15171.5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"/>
    <n v="25000"/>
    <n v="73552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"/>
    <n v="40000"/>
    <n v="42311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"/>
    <n v="5000"/>
    <n v="0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"/>
    <n v="5500"/>
    <n v="0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"/>
    <n v="10000"/>
    <n v="300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"/>
    <n v="3000"/>
    <n v="0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"/>
    <n v="60000"/>
    <n v="39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"/>
    <n v="1000"/>
    <n v="15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"/>
    <n v="70000"/>
    <n v="270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0.11241174"/>
    <n v="53384.335326"/>
    <n v="0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.1666915600000001"/>
    <n v="58334.578000000001"/>
    <n v="0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"/>
    <n v="2000"/>
    <n v="0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"/>
    <n v="1000"/>
    <n v="0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"/>
    <n v="35000"/>
    <n v="25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.1666915600000001"/>
    <n v="11666.9156"/>
    <n v="0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.29405719"/>
    <n v="34939.544130000002"/>
    <n v="0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.29405719"/>
    <n v="1941.085785"/>
    <n v="0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"/>
    <n v="7500"/>
    <n v="1101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0.75062424999999999"/>
    <n v="150.12485000000001"/>
    <n v="0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"/>
    <n v="420"/>
    <n v="120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"/>
    <n v="175000"/>
    <n v="0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"/>
    <n v="128"/>
    <n v="0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.1666915600000001"/>
    <n v="1166.69156"/>
    <n v="0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"/>
    <n v="50000"/>
    <n v="670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"/>
    <n v="40000"/>
    <n v="100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"/>
    <n v="25000"/>
    <n v="0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"/>
    <n v="25000"/>
    <n v="82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"/>
    <n v="2000"/>
    <n v="0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"/>
    <n v="22000"/>
    <n v="10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"/>
    <n v="10000"/>
    <n v="0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"/>
    <n v="3000"/>
    <n v="326.33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0.75062424999999999"/>
    <n v="1876.5606250000001"/>
    <n v="0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"/>
    <n v="110000"/>
    <n v="0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"/>
    <n v="30000"/>
    <n v="0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"/>
    <n v="15000"/>
    <n v="55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"/>
    <n v="86350"/>
    <n v="1571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"/>
    <n v="3000"/>
    <n v="75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000"/>
    <n v="8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"/>
    <n v="65000"/>
    <n v="788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0.75062424999999999"/>
    <n v="22518.727500000001"/>
    <n v="0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"/>
    <n v="150000"/>
    <n v="1026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"/>
    <n v="37000"/>
    <n v="463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0.70296422999999997"/>
    <n v="358511.7573"/>
    <n v="0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"/>
    <n v="20000"/>
    <n v="25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"/>
    <n v="4200"/>
    <n v="0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"/>
    <n v="100000"/>
    <n v="50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"/>
    <n v="33000"/>
    <n v="0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"/>
    <n v="124000"/>
    <n v="0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"/>
    <n v="4000"/>
    <n v="0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0.11241174"/>
    <n v="1461.3526199999999"/>
    <n v="0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0.70296422999999997"/>
    <n v="35148.211499999998"/>
    <n v="0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"/>
    <n v="28000"/>
    <n v="201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"/>
    <n v="12000"/>
    <n v="52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"/>
    <n v="15000"/>
    <n v="0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"/>
    <n v="5000"/>
    <n v="1126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"/>
    <n v="3250"/>
    <n v="1345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"/>
    <n v="22000"/>
    <n v="5557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"/>
    <n v="15000"/>
    <n v="30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"/>
    <n v="25000"/>
    <n v="460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0.70296422999999997"/>
    <n v="10544.463449999999"/>
    <n v="0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"/>
    <n v="25000"/>
    <n v="151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.1666915600000001"/>
    <n v="9333.5324799999999"/>
    <n v="0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"/>
    <n v="3000"/>
    <n v="25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"/>
    <n v="15000"/>
    <n v="460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"/>
    <n v="60000"/>
    <n v="335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"/>
    <n v="20000"/>
    <n v="5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"/>
    <n v="1000"/>
    <n v="0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"/>
    <n v="25000"/>
    <n v="5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"/>
    <n v="3000"/>
    <n v="0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"/>
    <n v="16870"/>
    <n v="2501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"/>
    <n v="6000"/>
    <n v="1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"/>
    <n v="500"/>
    <n v="1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"/>
    <n v="60000"/>
    <n v="8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"/>
    <n v="25000"/>
    <n v="310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3500"/>
    <n v="1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"/>
    <n v="20000"/>
    <n v="0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50000"/>
    <n v="1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"/>
    <n v="35000"/>
    <n v="1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"/>
    <n v="3000"/>
    <n v="21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"/>
    <n v="100000"/>
    <n v="2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000"/>
    <n v="2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"/>
    <n v="10000"/>
    <n v="0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"/>
    <n v="20000"/>
    <n v="26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"/>
    <n v="8000"/>
    <n v="0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"/>
    <n v="15000"/>
    <n v="50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"/>
    <n v="10000"/>
    <n v="0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"/>
    <n v="7500"/>
    <n v="8091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"/>
    <n v="24000"/>
    <n v="30226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"/>
    <n v="20000"/>
    <n v="40502.99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"/>
    <n v="3000"/>
    <n v="3258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"/>
    <n v="5000"/>
    <n v="8640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"/>
    <n v="5000"/>
    <n v="8399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"/>
    <n v="2500"/>
    <n v="10680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"/>
    <n v="400"/>
    <n v="430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"/>
    <n v="10000"/>
    <n v="10800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"/>
    <n v="15000"/>
    <n v="15230.03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"/>
    <n v="10000"/>
    <n v="11545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"/>
    <n v="600"/>
    <n v="801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"/>
    <n v="3000"/>
    <n v="4641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"/>
    <n v="35000"/>
    <n v="35296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"/>
    <n v="300"/>
    <n v="546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"/>
    <n v="1500"/>
    <n v="2713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"/>
    <n v="23000"/>
    <n v="23530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"/>
    <n v="5000"/>
    <n v="5509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"/>
    <n v="30000"/>
    <n v="30675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"/>
    <n v="8500"/>
    <n v="8567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"/>
    <n v="7500"/>
    <n v="7785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"/>
    <n v="3000"/>
    <n v="3321.25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"/>
    <n v="2000"/>
    <n v="2325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"/>
    <n v="700"/>
    <n v="1261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"/>
    <n v="2500"/>
    <n v="2500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"/>
    <n v="1000"/>
    <n v="1185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"/>
    <n v="2000"/>
    <n v="2144.34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"/>
    <n v="1200"/>
    <n v="1364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"/>
    <n v="1000"/>
    <n v="1031.6400000000001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"/>
    <n v="500"/>
    <n v="640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"/>
    <n v="7500"/>
    <n v="10182.02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"/>
    <n v="2000"/>
    <n v="2000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"/>
    <n v="5000"/>
    <n v="5000.18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"/>
    <n v="2500"/>
    <n v="2618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"/>
    <n v="3200"/>
    <n v="3360.72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"/>
    <n v="750"/>
    <n v="1285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"/>
    <n v="8000"/>
    <n v="10200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"/>
    <n v="300"/>
    <n v="400.33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"/>
    <n v="2000"/>
    <n v="2000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"/>
    <n v="4000"/>
    <n v="4516.4399999999996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"/>
    <n v="1000"/>
    <n v="1001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"/>
    <n v="1100"/>
    <n v="1251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"/>
    <n v="3500"/>
    <n v="4176.1099999999997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"/>
    <n v="2000"/>
    <n v="2065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"/>
    <n v="300"/>
    <n v="797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"/>
    <n v="1500"/>
    <n v="1500.76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"/>
    <n v="3000"/>
    <n v="3201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"/>
    <n v="3500"/>
    <n v="4678.5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"/>
    <n v="500"/>
    <n v="607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"/>
    <n v="500"/>
    <n v="516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"/>
    <n v="600"/>
    <n v="750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"/>
    <n v="20000"/>
    <n v="25740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"/>
    <n v="1500"/>
    <n v="1515.08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"/>
    <n v="1500"/>
    <n v="1913.05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"/>
    <n v="6000"/>
    <n v="6000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"/>
    <n v="4000"/>
    <n v="4510.8599999999997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"/>
    <n v="1000"/>
    <n v="1056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"/>
    <n v="4000"/>
    <n v="8105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"/>
    <n v="600"/>
    <n v="680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"/>
    <n v="110000"/>
    <n v="86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"/>
    <n v="10000"/>
    <n v="0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"/>
    <n v="35000"/>
    <n v="0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"/>
    <n v="7000"/>
    <n v="0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"/>
    <n v="42850"/>
    <n v="0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"/>
    <n v="20000"/>
    <n v="0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"/>
    <n v="50000"/>
    <n v="75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.29405719"/>
    <n v="129405.719"/>
    <n v="0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"/>
    <n v="1150"/>
    <n v="0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.1666915600000001"/>
    <n v="210004.48080000002"/>
    <n v="0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"/>
    <n v="12000"/>
    <n v="210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"/>
    <n v="5000"/>
    <n v="930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"/>
    <n v="22000"/>
    <n v="0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"/>
    <n v="5000"/>
    <n v="0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"/>
    <n v="150000"/>
    <n v="65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"/>
    <n v="100000"/>
    <n v="0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"/>
    <n v="12500"/>
    <n v="13685.99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"/>
    <n v="5000"/>
    <n v="5000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"/>
    <n v="900"/>
    <n v="1408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"/>
    <n v="7500"/>
    <n v="7620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"/>
    <n v="8000"/>
    <n v="8026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"/>
    <n v="4000"/>
    <n v="4518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"/>
    <n v="4000"/>
    <n v="4085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"/>
    <n v="6000"/>
    <n v="6257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"/>
    <n v="6500"/>
    <n v="6500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"/>
    <n v="4500"/>
    <n v="4518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"/>
    <n v="4000"/>
    <n v="5045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"/>
    <n v="7500"/>
    <n v="8300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"/>
    <n v="2000"/>
    <n v="2100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"/>
    <n v="20000"/>
    <n v="20755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"/>
    <n v="25"/>
    <n v="29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"/>
    <n v="1000"/>
    <n v="1100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"/>
    <n v="10000"/>
    <n v="10025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"/>
    <n v="2500"/>
    <n v="2585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"/>
    <n v="700"/>
    <n v="725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"/>
    <n v="250"/>
    <n v="391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"/>
    <n v="5000"/>
    <n v="5041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"/>
    <n v="2000"/>
    <n v="3906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"/>
    <n v="3500"/>
    <n v="3910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"/>
    <n v="5500"/>
    <n v="6592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"/>
    <n v="6500"/>
    <n v="6555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"/>
    <n v="3675"/>
    <n v="3775.5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"/>
    <n v="3000"/>
    <n v="3195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"/>
    <n v="1500"/>
    <n v="2333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"/>
    <n v="3000"/>
    <n v="3684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"/>
    <n v="2000"/>
    <n v="2147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"/>
    <n v="745"/>
    <n v="786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"/>
    <n v="800"/>
    <n v="890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0.75062424999999999"/>
    <n v="75062.425000000003"/>
    <n v="0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"/>
    <n v="20000"/>
    <n v="0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0.75062424999999999"/>
    <n v="30024.97"/>
    <n v="0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"/>
    <n v="10000"/>
    <n v="100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"/>
    <n v="35000"/>
    <n v="0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"/>
    <n v="45000"/>
    <n v="120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"/>
    <n v="6500"/>
    <n v="145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"/>
    <n v="7000"/>
    <n v="59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"/>
    <n v="30000"/>
    <n v="0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"/>
    <n v="8000"/>
    <n v="0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"/>
    <n v="10000"/>
    <n v="0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"/>
    <n v="85000"/>
    <n v="0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"/>
    <n v="10000"/>
    <n v="0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"/>
    <n v="15000"/>
    <n v="0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"/>
    <n v="6000"/>
    <n v="0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"/>
    <n v="200000"/>
    <n v="277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"/>
    <n v="8500"/>
    <n v="51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"/>
    <n v="5000"/>
    <n v="530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"/>
    <n v="90000"/>
    <n v="1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000"/>
    <n v="5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"/>
    <n v="10000"/>
    <n v="0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"/>
    <n v="30000"/>
    <n v="50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"/>
    <n v="50000"/>
    <n v="1217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"/>
    <n v="6000"/>
    <n v="233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0.70296422999999997"/>
    <n v="2108.8926900000001"/>
    <n v="0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"/>
    <n v="1500"/>
    <n v="26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"/>
    <n v="30000"/>
    <n v="50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"/>
    <n v="10000"/>
    <n v="0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80000"/>
    <n v="1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"/>
    <n v="15000"/>
    <n v="1825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"/>
    <n v="3000"/>
    <n v="1170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"/>
    <n v="9041"/>
    <n v="90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"/>
    <n v="50000"/>
    <n v="3466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"/>
    <n v="500"/>
    <n v="3307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"/>
    <n v="1750"/>
    <n v="1776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"/>
    <n v="8000"/>
    <n v="32616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"/>
    <n v="8000"/>
    <n v="17914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"/>
    <n v="7500"/>
    <n v="7576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"/>
    <n v="10500"/>
    <n v="10710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"/>
    <n v="25000"/>
    <n v="28633.5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"/>
    <n v="500"/>
    <n v="4388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"/>
    <n v="15000"/>
    <n v="15808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"/>
    <n v="1000"/>
    <n v="1884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"/>
    <n v="2000"/>
    <n v="2280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"/>
    <n v="2500"/>
    <n v="2800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"/>
    <n v="150"/>
    <n v="970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"/>
    <n v="839"/>
    <n v="926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"/>
    <n v="1070"/>
    <n v="1466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"/>
    <n v="5000"/>
    <n v="17731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"/>
    <n v="930"/>
    <n v="986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"/>
    <n v="1000"/>
    <n v="1873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"/>
    <n v="500"/>
    <n v="831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"/>
    <n v="347"/>
    <n v="353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"/>
    <n v="3000"/>
    <n v="3170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"/>
    <n v="1500"/>
    <n v="15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.1666915600000001"/>
    <n v="583345.78"/>
    <n v="0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"/>
    <n v="100000"/>
    <n v="2053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"/>
    <n v="12000"/>
    <n v="106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"/>
    <n v="60000"/>
    <n v="358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"/>
    <n v="51000"/>
    <n v="5876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"/>
    <n v="100000"/>
    <n v="51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"/>
    <n v="15000"/>
    <n v="3155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"/>
    <n v="98000"/>
    <n v="91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"/>
    <n v="20000"/>
    <n v="19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"/>
    <n v="5000"/>
    <n v="5145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"/>
    <n v="20000"/>
    <n v="21360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"/>
    <n v="17500"/>
    <n v="18100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"/>
    <n v="3500"/>
    <n v="4310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"/>
    <n v="10000"/>
    <n v="15929.51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"/>
    <n v="1500"/>
    <n v="1660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"/>
    <n v="800"/>
    <n v="1001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"/>
    <n v="25000"/>
    <n v="2836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"/>
    <n v="10000"/>
    <n v="3319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"/>
    <n v="40000"/>
    <n v="11032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"/>
    <n v="35000"/>
    <n v="21994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"/>
    <n v="25000"/>
    <n v="1897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"/>
    <n v="19500"/>
    <n v="3415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"/>
    <n v="40000"/>
    <n v="132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"/>
    <n v="8000"/>
    <n v="55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"/>
    <n v="6000"/>
    <n v="1698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"/>
    <n v="15000"/>
    <n v="36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"/>
    <n v="70000"/>
    <n v="800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"/>
    <n v="50000"/>
    <n v="10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"/>
    <n v="30000"/>
    <n v="0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"/>
    <n v="15000"/>
    <n v="0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"/>
    <n v="50000"/>
    <n v="74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35000"/>
    <n v="1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"/>
    <n v="80000"/>
    <n v="8586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"/>
    <n v="3500"/>
    <n v="25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"/>
    <n v="5000"/>
    <n v="40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30000"/>
    <n v="1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"/>
    <n v="15000"/>
    <n v="71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"/>
    <n v="60000"/>
    <n v="3390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"/>
    <n v="23000"/>
    <n v="6061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"/>
    <n v="8000"/>
    <n v="26.01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0.75062424999999999"/>
    <n v="1.5012485"/>
    <n v="0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"/>
    <n v="9999"/>
    <n v="70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"/>
    <n v="10000"/>
    <n v="3441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"/>
    <n v="19000"/>
    <n v="1145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"/>
    <n v="16500"/>
    <n v="1739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"/>
    <n v="35000"/>
    <n v="39304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"/>
    <n v="8000"/>
    <n v="28067.57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"/>
    <n v="50000"/>
    <n v="50803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"/>
    <n v="60000"/>
    <n v="92340.21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"/>
    <n v="5500"/>
    <n v="7226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"/>
    <n v="150000"/>
    <n v="153362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"/>
    <n v="25000"/>
    <n v="29089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"/>
    <n v="12000"/>
    <n v="31754.69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"/>
    <n v="25000"/>
    <n v="30026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"/>
    <n v="18000"/>
    <n v="18645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"/>
    <n v="6000"/>
    <n v="6530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"/>
    <n v="25000"/>
    <n v="29531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"/>
    <n v="5000"/>
    <n v="12627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"/>
    <n v="12000"/>
    <n v="16806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"/>
    <n v="100000"/>
    <n v="105745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"/>
    <n v="10000"/>
    <n v="49321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"/>
    <n v="15000"/>
    <n v="30274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"/>
    <n v="7500"/>
    <n v="7833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"/>
    <n v="27000"/>
    <n v="45979.01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"/>
    <n v="30000"/>
    <n v="31291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"/>
    <n v="12000"/>
    <n v="14190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"/>
    <n v="50000"/>
    <n v="53769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"/>
    <n v="1"/>
    <n v="22603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"/>
    <n v="5000"/>
    <n v="7397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"/>
    <n v="300"/>
    <n v="310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"/>
    <n v="8000"/>
    <n v="35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"/>
    <n v="2500"/>
    <n v="731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"/>
    <n v="5999"/>
    <n v="0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"/>
    <n v="16000"/>
    <n v="835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"/>
    <n v="8000"/>
    <n v="1751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"/>
    <n v="3000"/>
    <n v="801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"/>
    <n v="500"/>
    <n v="140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"/>
    <n v="5000"/>
    <n v="53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"/>
    <n v="10000"/>
    <n v="110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"/>
    <n v="1999"/>
    <n v="0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"/>
    <n v="3274"/>
    <n v="0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"/>
    <n v="4800"/>
    <n v="550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"/>
    <n v="2000"/>
    <n v="380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"/>
    <n v="10000"/>
    <n v="0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"/>
    <n v="10000"/>
    <n v="1048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"/>
    <n v="1500"/>
    <n v="10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.29405719"/>
    <n v="6470.2859499999995"/>
    <n v="0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"/>
    <n v="5000"/>
    <n v="36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"/>
    <n v="3250"/>
    <n v="25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"/>
    <n v="39400"/>
    <n v="90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"/>
    <n v="4000"/>
    <n v="45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"/>
    <n v="4000"/>
    <n v="0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"/>
    <n v="5000"/>
    <n v="100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"/>
    <n v="7000"/>
    <n v="1002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"/>
    <n v="20000"/>
    <n v="2082.25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"/>
    <n v="19980"/>
    <n v="0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"/>
    <n v="8000"/>
    <n v="0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"/>
    <n v="4000"/>
    <n v="570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"/>
    <n v="5000"/>
    <n v="150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"/>
    <n v="3000"/>
    <n v="10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"/>
    <n v="5500"/>
    <n v="1405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"/>
    <n v="2500"/>
    <n v="53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.1666915600000001"/>
    <n v="116669.156"/>
    <n v="0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"/>
    <n v="1250"/>
    <n v="1316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"/>
    <n v="1000"/>
    <n v="1200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.29405719"/>
    <n v="1294.05719"/>
    <n v="1481.69548255"/>
    <n v="1429793446"/>
    <n v="1428583846"/>
    <b v="0"/>
    <n v="61"/>
    <b v="1"/>
    <s v="theater/plays"/>
    <n v="1.145"/>
    <n v="24.29008987786885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"/>
    <n v="6000"/>
    <n v="7140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"/>
    <n v="5000"/>
    <n v="5234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"/>
    <n v="1000"/>
    <n v="1197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"/>
    <n v="2000"/>
    <n v="2050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"/>
    <n v="3000"/>
    <n v="3035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"/>
    <n v="3000"/>
    <n v="3160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"/>
    <n v="2000"/>
    <n v="2050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"/>
    <n v="2000"/>
    <n v="2152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"/>
    <n v="700"/>
    <n v="730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.29405719"/>
    <n v="1035.245752"/>
    <n v="1195.7088435599999"/>
    <n v="1404564028"/>
    <n v="1401972028"/>
    <b v="0"/>
    <n v="21"/>
    <b v="1"/>
    <s v="theater/plays"/>
    <n v="1.155"/>
    <n v="56.93851635999999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.29405719"/>
    <n v="1294.05719"/>
    <n v="1721.0960626999999"/>
    <n v="1420377366"/>
    <n v="1415193366"/>
    <b v="0"/>
    <n v="31"/>
    <b v="1"/>
    <s v="theater/plays"/>
    <n v="1.33"/>
    <n v="55.51922782903225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"/>
    <n v="10000"/>
    <n v="12795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.29405719"/>
    <n v="3882.17157"/>
    <n v="4351.9143299699999"/>
    <n v="1438772400"/>
    <n v="1435645490"/>
    <b v="0"/>
    <n v="76"/>
    <b v="1"/>
    <s v="theater/plays"/>
    <n v="1.121"/>
    <n v="57.262030657499999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"/>
    <n v="5000"/>
    <n v="6300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"/>
    <n v="4500"/>
    <n v="4511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"/>
    <n v="2500"/>
    <n v="2560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"/>
    <n v="2500"/>
    <n v="2705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"/>
    <n v="2800"/>
    <n v="3572.12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.29405719"/>
    <n v="776.43431399999997"/>
    <n v="1009.3646082"/>
    <n v="1425136462"/>
    <n v="1421680462"/>
    <b v="0"/>
    <n v="33"/>
    <b v="1"/>
    <s v="theater/plays"/>
    <n v="1.3"/>
    <n v="30.5868063090909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"/>
    <n v="10000"/>
    <n v="10603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.29405719"/>
    <n v="1294.05719"/>
    <n v="1294.05719"/>
    <n v="1411510135"/>
    <n v="1408918135"/>
    <b v="0"/>
    <n v="35"/>
    <b v="1"/>
    <s v="theater/plays"/>
    <n v="1"/>
    <n v="36.97306257142857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"/>
    <n v="6000"/>
    <n v="6000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.29405719"/>
    <n v="129.405719"/>
    <n v="160.46309156000001"/>
    <n v="1427842740"/>
    <n v="1425428206"/>
    <b v="0"/>
    <n v="14"/>
    <b v="1"/>
    <s v="theater/plays"/>
    <n v="1.24"/>
    <n v="11.46164939714285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"/>
    <n v="650"/>
    <n v="760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"/>
    <n v="2000"/>
    <n v="2155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"/>
    <n v="2000"/>
    <n v="2405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"/>
    <n v="3000"/>
    <n v="3000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"/>
    <n v="3000"/>
    <n v="3320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"/>
    <n v="2700"/>
    <n v="2923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.29405719"/>
    <n v="1035.245752"/>
    <n v="1759.9177783999999"/>
    <n v="1422658930"/>
    <n v="1421362930"/>
    <b v="0"/>
    <n v="21"/>
    <b v="1"/>
    <s v="theater/plays"/>
    <n v="1.7"/>
    <n v="83.8056084952380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"/>
    <n v="450"/>
    <n v="485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"/>
    <n v="2000"/>
    <n v="2405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"/>
    <n v="3500"/>
    <n v="3900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.29405719"/>
    <n v="1294.05719"/>
    <n v="12.9405719"/>
    <n v="1450032297"/>
    <n v="1444844697"/>
    <b v="0"/>
    <n v="1"/>
    <b v="0"/>
    <s v="theater/plays"/>
    <n v="0.01"/>
    <n v="12.94057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.29405719"/>
    <n v="1941.085785"/>
    <n v="0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"/>
    <n v="1200"/>
    <n v="0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"/>
    <n v="7500"/>
    <n v="2366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"/>
    <n v="8000"/>
    <n v="0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"/>
    <n v="2000"/>
    <n v="0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"/>
    <n v="35000"/>
    <n v="70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.29405719"/>
    <n v="647.028595"/>
    <n v="6.4702859500000001"/>
    <n v="1461406600"/>
    <n v="1458814600"/>
    <b v="0"/>
    <n v="1"/>
    <b v="0"/>
    <s v="theater/plays"/>
    <n v="0.01"/>
    <n v="6.470285950000000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"/>
    <n v="8000"/>
    <n v="311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.1666915600000001"/>
    <n v="5250.1120200000005"/>
    <n v="0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"/>
    <n v="5000"/>
    <n v="95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0.75062424999999999"/>
    <n v="7130.9303749999999"/>
    <n v="0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"/>
    <n v="600"/>
    <n v="300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"/>
    <n v="3000"/>
    <n v="146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.1666915600000001"/>
    <n v="1166.69156"/>
    <n v="0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"/>
    <n v="4000"/>
    <n v="266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"/>
    <n v="12700"/>
    <n v="55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"/>
    <n v="50000"/>
    <n v="20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"/>
    <n v="2888"/>
    <n v="0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"/>
    <n v="5000"/>
    <n v="45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"/>
    <n v="2500"/>
    <n v="504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"/>
    <n v="15000"/>
    <n v="6301.76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"/>
    <n v="20000"/>
    <n v="177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"/>
    <n v="5000"/>
    <n v="750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"/>
    <n v="10000"/>
    <n v="467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"/>
    <n v="3000"/>
    <n v="0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"/>
    <n v="2500"/>
    <n v="953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"/>
    <n v="5000"/>
    <n v="271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"/>
    <n v="20000"/>
    <n v="7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"/>
    <n v="150000"/>
    <n v="0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"/>
    <n v="6000"/>
    <n v="650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"/>
    <n v="11200"/>
    <n v="29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"/>
    <n v="12000"/>
    <n v="2800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"/>
    <n v="5500"/>
    <n v="0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"/>
    <n v="750"/>
    <n v="252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"/>
    <n v="10000"/>
    <n v="1908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"/>
    <n v="45000"/>
    <n v="185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"/>
    <n v="400"/>
    <n v="130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"/>
    <n v="200"/>
    <n v="10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"/>
    <n v="3000"/>
    <n v="5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"/>
    <n v="30000"/>
    <n v="0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"/>
    <n v="3000"/>
    <n v="1142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"/>
    <n v="2000"/>
    <n v="21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"/>
    <n v="10000"/>
    <n v="273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"/>
    <n v="5500"/>
    <n v="500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"/>
    <n v="5000"/>
    <n v="25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"/>
    <n v="50000"/>
    <n v="0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"/>
    <n v="500"/>
    <n v="23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"/>
    <n v="3000"/>
    <n v="625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"/>
    <n v="12000"/>
    <n v="550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"/>
    <n v="7500"/>
    <n v="316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"/>
    <n v="10000"/>
    <n v="0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"/>
    <n v="5500"/>
    <n v="3405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"/>
    <n v="750"/>
    <n v="6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"/>
    <n v="150000"/>
    <n v="25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"/>
    <n v="5000"/>
    <n v="39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.29405719"/>
    <n v="1941.085785"/>
    <n v="97.054289249999997"/>
    <n v="1415534400"/>
    <n v="1414538031"/>
    <b v="0"/>
    <n v="4"/>
    <b v="0"/>
    <s v="theater/plays"/>
    <n v="0.05"/>
    <n v="24.26357231249999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"/>
    <n v="3500"/>
    <n v="622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"/>
    <n v="6000"/>
    <n v="565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2500"/>
    <n v="2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"/>
    <n v="9600"/>
    <n v="264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"/>
    <n v="180000"/>
    <n v="20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"/>
    <n v="1800"/>
    <n v="657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"/>
    <n v="14440"/>
    <n v="2030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0000"/>
    <n v="2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"/>
    <n v="2000"/>
    <n v="437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"/>
    <n v="5000"/>
    <n v="1362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"/>
    <n v="600"/>
    <n v="51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"/>
    <n v="100"/>
    <n v="129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.29405719"/>
    <n v="647.028595"/>
    <n v="647.028595"/>
    <n v="1431982727"/>
    <n v="1428094727"/>
    <b v="0"/>
    <n v="6"/>
    <b v="1"/>
    <s v="theater/musical"/>
    <n v="1"/>
    <n v="107.83809916666667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"/>
    <n v="300"/>
    <n v="300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"/>
    <n v="25000"/>
    <n v="25800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"/>
    <n v="45000"/>
    <n v="46100.69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"/>
    <n v="3000"/>
    <n v="3750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"/>
    <n v="1800"/>
    <n v="2355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"/>
    <n v="1000"/>
    <n v="1000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"/>
    <n v="8000"/>
    <n v="8165.55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"/>
    <n v="2500"/>
    <n v="2569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"/>
    <n v="3500"/>
    <n v="3531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"/>
    <n v="1000"/>
    <n v="1280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"/>
    <n v="4000"/>
    <n v="4055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"/>
    <n v="8000"/>
    <n v="8230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"/>
    <n v="2500"/>
    <n v="2681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25000"/>
    <n v="1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"/>
    <n v="3000"/>
    <n v="0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"/>
    <n v="10000"/>
    <n v="100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"/>
    <n v="50000"/>
    <n v="0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.29405719"/>
    <n v="2588.11438"/>
    <n v="2.5881143799999999"/>
    <n v="1471265092"/>
    <n v="1468673092"/>
    <b v="0"/>
    <n v="2"/>
    <b v="0"/>
    <s v="theater/spaces"/>
    <n v="1E-3"/>
    <n v="1.29405719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"/>
    <n v="25000"/>
    <n v="1072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"/>
    <n v="500000"/>
    <n v="24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"/>
    <n v="1000"/>
    <n v="25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"/>
    <n v="5000000"/>
    <n v="0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"/>
    <n v="50000"/>
    <n v="1096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"/>
    <n v="20000"/>
    <n v="1605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"/>
    <n v="400000"/>
    <n v="605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"/>
    <n v="15000"/>
    <n v="0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"/>
    <n v="1200"/>
    <n v="715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"/>
    <n v="7900"/>
    <n v="1322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"/>
    <n v="15000"/>
    <n v="280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"/>
    <n v="80000"/>
    <n v="0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.29405719"/>
    <n v="12940.571899999999"/>
    <n v="0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"/>
    <n v="30000000"/>
    <n v="0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"/>
    <n v="5000"/>
    <n v="5481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"/>
    <n v="1000"/>
    <n v="1218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"/>
    <n v="10000"/>
    <n v="10685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"/>
    <n v="5000"/>
    <n v="5035.6899999999996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"/>
    <n v="1500"/>
    <n v="1635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"/>
    <n v="10000"/>
    <n v="11363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"/>
    <n v="5000"/>
    <n v="5696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"/>
    <n v="3500"/>
    <n v="3710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"/>
    <n v="6000"/>
    <n v="6360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"/>
    <n v="3200"/>
    <n v="3205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"/>
    <n v="2000"/>
    <n v="2107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"/>
    <n v="5000"/>
    <n v="8740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"/>
    <n v="5000"/>
    <n v="5100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"/>
    <n v="8000"/>
    <n v="8010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"/>
    <n v="3000"/>
    <n v="3407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"/>
    <n v="750"/>
    <n v="971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"/>
    <n v="5000"/>
    <n v="5070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"/>
    <n v="3000"/>
    <n v="3275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"/>
    <n v="116000"/>
    <n v="169985.91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"/>
    <n v="25000"/>
    <n v="25088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"/>
    <n v="25000"/>
    <n v="27600.2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.29405719"/>
    <n v="1294.05719"/>
    <n v="1294.05719"/>
    <n v="1466412081"/>
    <n v="1463820081"/>
    <b v="0"/>
    <n v="28"/>
    <b v="1"/>
    <s v="theater/spaces"/>
    <n v="1"/>
    <n v="46.216328214285717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"/>
    <n v="20000"/>
    <n v="35307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"/>
    <n v="10000"/>
    <n v="10000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"/>
    <n v="8500"/>
    <n v="8780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"/>
    <n v="3000"/>
    <n v="3135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"/>
    <n v="1000"/>
    <n v="1003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"/>
    <n v="15000"/>
    <n v="15744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"/>
    <n v="35000"/>
    <n v="60180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"/>
    <n v="10000"/>
    <n v="10373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"/>
    <n v="50000"/>
    <n v="51514.5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"/>
    <n v="1350"/>
    <n v="1605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"/>
    <n v="500"/>
    <n v="500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"/>
    <n v="7214"/>
    <n v="22991.01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"/>
    <n v="7000"/>
    <n v="7595.43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"/>
    <n v="3000"/>
    <n v="3035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"/>
    <n v="40000"/>
    <n v="45126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"/>
    <n v="10600"/>
    <n v="12772.6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"/>
    <n v="600"/>
    <n v="1080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"/>
    <n v="3000"/>
    <n v="3035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"/>
    <n v="25000"/>
    <n v="29939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"/>
    <n v="1500"/>
    <n v="2370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"/>
    <n v="4000"/>
    <n v="4685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"/>
    <n v="10000"/>
    <n v="15696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"/>
    <n v="25000"/>
    <n v="28276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"/>
    <n v="3400"/>
    <n v="3508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"/>
    <n v="8500"/>
    <n v="8722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"/>
    <n v="22000"/>
    <n v="23285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"/>
    <n v="15000"/>
    <n v="18185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"/>
    <n v="7000"/>
    <n v="7040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"/>
    <n v="4500"/>
    <n v="5221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"/>
    <n v="10000"/>
    <n v="10088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"/>
    <n v="5000"/>
    <n v="12321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"/>
    <n v="40000"/>
    <n v="52576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"/>
    <n v="5000"/>
    <n v="8401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"/>
    <n v="30000"/>
    <n v="32903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"/>
    <n v="1750"/>
    <n v="1867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"/>
    <n v="1500"/>
    <n v="1500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"/>
    <n v="1000"/>
    <n v="1272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"/>
    <n v="3000"/>
    <n v="4396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"/>
    <n v="100000"/>
    <n v="112536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"/>
    <n v="25000"/>
    <n v="27196.71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"/>
    <n v="25000"/>
    <n v="31683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"/>
    <n v="500"/>
    <n v="1066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"/>
    <n v="1000"/>
    <n v="1005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"/>
    <n v="20000"/>
    <n v="21742.78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"/>
    <n v="3000"/>
    <n v="3225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"/>
    <n v="8300"/>
    <n v="9170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.29405719"/>
    <n v="1941.085785"/>
    <n v="2484.5898047999999"/>
    <n v="1444149047"/>
    <n v="1441557047"/>
    <b v="0"/>
    <n v="37"/>
    <b v="1"/>
    <s v="theater/spaces"/>
    <n v="1.28"/>
    <n v="67.15107580540539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"/>
    <n v="12000"/>
    <n v="13121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"/>
    <n v="4000"/>
    <n v="5308.26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"/>
    <n v="7900"/>
    <n v="15077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"/>
    <n v="500"/>
    <n v="745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"/>
    <n v="5000"/>
    <n v="8320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"/>
    <n v="3750"/>
    <n v="4000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"/>
    <n v="600"/>
    <n v="636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"/>
    <n v="50000"/>
    <n v="75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"/>
    <n v="10000"/>
    <n v="40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"/>
    <n v="300"/>
    <n v="0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20000"/>
    <n v="1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"/>
    <n v="25000"/>
    <n v="0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.29405719"/>
    <n v="64702.859499999999"/>
    <n v="0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"/>
    <n v="15000"/>
    <n v="451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"/>
    <n v="220000"/>
    <n v="335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"/>
    <n v="1000000"/>
    <n v="0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"/>
    <n v="10000"/>
    <n v="6684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"/>
    <n v="3000"/>
    <n v="587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"/>
    <n v="75000"/>
    <n v="8471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"/>
    <n v="25000"/>
    <n v="10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"/>
    <n v="250000"/>
    <n v="175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"/>
    <n v="1000"/>
    <n v="141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"/>
    <n v="12000"/>
    <n v="7173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2000"/>
    <n v="2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"/>
    <n v="2800000"/>
    <n v="645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"/>
    <n v="15000"/>
    <n v="1296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"/>
    <n v="10000"/>
    <n v="1506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"/>
    <n v="60000"/>
    <n v="71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"/>
    <n v="1333666"/>
    <n v="11226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"/>
    <n v="2000000"/>
    <n v="376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"/>
    <n v="1000000"/>
    <n v="2103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"/>
    <n v="9000"/>
    <n v="0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"/>
    <n v="20000"/>
    <n v="56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"/>
    <n v="4059"/>
    <n v="470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"/>
    <n v="25000"/>
    <n v="610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"/>
    <n v="20000"/>
    <n v="125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"/>
    <n v="65000"/>
    <n v="126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"/>
    <n v="25000"/>
    <n v="5854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"/>
    <n v="225000"/>
    <n v="11432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"/>
    <n v="5000"/>
    <n v="796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"/>
    <n v="100000"/>
    <n v="1183.19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"/>
    <n v="100000"/>
    <n v="25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"/>
    <n v="14920"/>
    <n v="50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"/>
    <n v="20000"/>
    <n v="795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"/>
    <n v="48725"/>
    <n v="1758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"/>
    <n v="2000"/>
    <n v="278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"/>
    <n v="12000"/>
    <n v="1827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"/>
    <n v="4100"/>
    <n v="11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"/>
    <n v="5845"/>
    <n v="2476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"/>
    <n v="40000"/>
    <n v="7905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"/>
    <n v="50000"/>
    <n v="26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"/>
    <n v="26500"/>
    <n v="6633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"/>
    <n v="25000"/>
    <n v="10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"/>
    <n v="20000"/>
    <n v="5328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"/>
    <n v="11000"/>
    <n v="521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"/>
    <n v="109225"/>
    <n v="4635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"/>
    <n v="75000"/>
    <n v="0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"/>
    <n v="750"/>
    <n v="430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.29405719"/>
    <n v="1294.05719"/>
    <n v="1.29405719"/>
    <n v="1464354720"/>
    <n v="1463648360"/>
    <b v="0"/>
    <n v="1"/>
    <b v="0"/>
    <s v="theater/spaces"/>
    <n v="1E-3"/>
    <n v="1.29405719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"/>
    <n v="10000"/>
    <n v="5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"/>
    <n v="199"/>
    <n v="116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"/>
    <n v="125000"/>
    <n v="85192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"/>
    <n v="800000"/>
    <n v="26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"/>
    <n v="1500000"/>
    <n v="0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"/>
    <n v="25000"/>
    <n v="1040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"/>
    <n v="100000"/>
    <n v="0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"/>
    <n v="15000"/>
    <n v="16291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"/>
    <n v="1250"/>
    <n v="10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"/>
    <n v="10000"/>
    <n v="375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"/>
    <n v="4100"/>
    <n v="645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"/>
    <n v="30000"/>
    <n v="10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.29405719"/>
    <n v="647.028595"/>
    <n v="698.79088260000003"/>
    <n v="1490358834"/>
    <n v="1487770434"/>
    <b v="0"/>
    <n v="16"/>
    <b v="0"/>
    <s v="theater/plays"/>
    <n v="1.08"/>
    <n v="43.67443016250000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"/>
    <n v="777"/>
    <n v="162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.29405719"/>
    <n v="647.028595"/>
    <n v="826.90254441000002"/>
    <n v="1491001140"/>
    <n v="1487847954"/>
    <b v="0"/>
    <n v="22"/>
    <b v="0"/>
    <s v="theater/plays"/>
    <n v="1.278"/>
    <n v="37.58647929136363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"/>
    <n v="1500"/>
    <n v="50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.29405719"/>
    <n v="258.81143800000001"/>
    <n v="0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.29405719"/>
    <n v="905.84003299999995"/>
    <n v="0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"/>
    <n v="10000"/>
    <n v="7540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"/>
    <n v="25000"/>
    <n v="0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"/>
    <n v="20000"/>
    <n v="23505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"/>
    <n v="1800"/>
    <n v="2361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"/>
    <n v="1250"/>
    <n v="1300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"/>
    <n v="3500"/>
    <n v="3535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"/>
    <n v="3500"/>
    <n v="3514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"/>
    <n v="3000"/>
    <n v="10067.5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"/>
    <n v="7000"/>
    <n v="7905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"/>
    <n v="5500"/>
    <n v="5600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"/>
    <n v="4000"/>
    <n v="4040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"/>
    <n v="5000"/>
    <n v="5700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"/>
    <n v="1500"/>
    <n v="2002.22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"/>
    <n v="4500"/>
    <n v="4569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"/>
    <n v="4000"/>
    <n v="5086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"/>
    <n v="13000"/>
    <n v="14450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"/>
    <n v="2500"/>
    <n v="2669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"/>
    <n v="750"/>
    <n v="1220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"/>
    <n v="35000"/>
    <n v="56079.83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"/>
    <n v="3000"/>
    <n v="3485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"/>
    <n v="2500"/>
    <n v="3105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"/>
    <n v="8000"/>
    <n v="8241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"/>
    <n v="2000"/>
    <n v="2245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"/>
    <n v="2000"/>
    <n v="2300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"/>
    <n v="10000"/>
    <n v="10300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"/>
    <n v="3000"/>
    <n v="3034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"/>
    <n v="5000"/>
    <n v="5478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"/>
    <n v="1900"/>
    <n v="2182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"/>
    <n v="2500"/>
    <n v="2935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"/>
    <n v="4200"/>
    <n v="4794.82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"/>
    <n v="7000"/>
    <n v="7062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"/>
    <n v="2500"/>
    <n v="2725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"/>
    <n v="4300"/>
    <n v="4610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.29405719"/>
    <n v="1294.05719"/>
    <n v="1294.05719"/>
    <n v="1405553241"/>
    <n v="1404948441"/>
    <b v="1"/>
    <n v="24"/>
    <b v="1"/>
    <s v="theater/plays"/>
    <n v="1"/>
    <n v="53.9190495833333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"/>
    <n v="15000"/>
    <n v="17444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.29405719"/>
    <n v="258.81143800000001"/>
    <n v="168.2274347"/>
    <n v="1433930302"/>
    <n v="1432115902"/>
    <b v="0"/>
    <n v="9"/>
    <b v="0"/>
    <s v="theater/musical"/>
    <n v="0.65"/>
    <n v="18.6919371888888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0.75062424999999999"/>
    <n v="3002.4969999999998"/>
    <n v="0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"/>
    <n v="3750"/>
    <n v="151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"/>
    <n v="11000"/>
    <n v="0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"/>
    <n v="3500"/>
    <n v="2070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"/>
    <n v="3000000"/>
    <n v="1800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"/>
    <n v="5000"/>
    <n v="2608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50000"/>
    <n v="1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"/>
    <n v="5000"/>
    <n v="2726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"/>
    <n v="1000"/>
    <n v="250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"/>
    <n v="500"/>
    <n v="0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"/>
    <n v="5000"/>
    <n v="0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"/>
    <n v="5500"/>
    <n v="2550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"/>
    <n v="5000"/>
    <n v="5175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"/>
    <n v="9500"/>
    <n v="11335.7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"/>
    <n v="3000"/>
    <n v="3773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"/>
    <n v="23000"/>
    <n v="27541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"/>
    <n v="4000"/>
    <n v="5050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"/>
    <n v="35000"/>
    <n v="35123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"/>
    <n v="4500"/>
    <n v="5221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"/>
    <n v="20000"/>
    <n v="20022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"/>
    <n v="15000"/>
    <n v="15126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"/>
    <n v="2500"/>
    <n v="3120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"/>
    <n v="3100"/>
    <n v="3395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"/>
    <n v="30000"/>
    <n v="30610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"/>
    <n v="2000"/>
    <n v="2047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.29405719"/>
    <n v="1552.8686279999999"/>
    <n v="1941.085785"/>
    <n v="1484687436"/>
    <n v="1482095436"/>
    <b v="0"/>
    <n v="30"/>
    <b v="1"/>
    <s v="theater/plays"/>
    <n v="1.25"/>
    <n v="64.7028595000000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"/>
    <n v="7000"/>
    <n v="7164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"/>
    <n v="20000"/>
    <n v="21573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"/>
    <n v="2600"/>
    <n v="2857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"/>
    <n v="1000"/>
    <n v="1610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"/>
    <n v="1000"/>
    <n v="1312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"/>
    <n v="5000"/>
    <n v="5940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"/>
    <n v="15000"/>
    <n v="15481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"/>
    <n v="20000"/>
    <n v="20120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"/>
    <n v="35000"/>
    <n v="35275.64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"/>
    <n v="8500"/>
    <n v="9801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"/>
    <n v="10000"/>
    <n v="12730.42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"/>
    <n v="8000"/>
    <n v="8227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"/>
    <n v="21000"/>
    <n v="21904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"/>
    <n v="10000"/>
    <n v="11122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"/>
    <n v="12000"/>
    <n v="12095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"/>
    <n v="5500"/>
    <n v="5771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"/>
    <n v="25000"/>
    <n v="25388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"/>
    <n v="1500"/>
    <n v="1661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"/>
    <n v="20000"/>
    <n v="20365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"/>
    <n v="10000"/>
    <n v="12806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"/>
    <n v="7000"/>
    <n v="7365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"/>
    <n v="23000"/>
    <n v="24418.6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"/>
    <n v="5000"/>
    <n v="5462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"/>
    <n v="3300"/>
    <n v="3315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"/>
    <n v="12200"/>
    <n v="12571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"/>
    <n v="2500"/>
    <n v="2804.16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"/>
    <n v="2500"/>
    <n v="2575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"/>
    <n v="6000"/>
    <n v="7877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"/>
    <n v="15000"/>
    <n v="15315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"/>
    <n v="2000"/>
    <n v="2560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.29405719"/>
    <n v="1941.085785"/>
    <n v="2523.4115204999998"/>
    <n v="1414927775"/>
    <n v="1412332175"/>
    <b v="1"/>
    <n v="51"/>
    <b v="1"/>
    <s v="theater/plays"/>
    <n v="1.3"/>
    <n v="49.4786572647058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"/>
    <n v="10000"/>
    <n v="15443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"/>
    <n v="4000"/>
    <n v="4296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"/>
    <n v="15500"/>
    <n v="15705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"/>
    <n v="1800"/>
    <n v="1805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"/>
    <n v="5800"/>
    <n v="6628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"/>
    <n v="2000"/>
    <n v="2060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"/>
    <n v="5000"/>
    <n v="6080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"/>
    <n v="31000"/>
    <n v="31820.5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"/>
    <n v="3000"/>
    <n v="3048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"/>
    <n v="4999"/>
    <n v="5604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"/>
    <n v="15000"/>
    <n v="15265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.29405719"/>
    <n v="2588.11438"/>
    <n v="3136.7946285600001"/>
    <n v="1489234891"/>
    <n v="1486642891"/>
    <b v="0"/>
    <n v="72"/>
    <b v="1"/>
    <s v="theater/plays"/>
    <n v="1.212"/>
    <n v="43.56659206333333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"/>
    <n v="500"/>
    <n v="570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"/>
    <n v="10000"/>
    <n v="10173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"/>
    <n v="3000"/>
    <n v="3486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"/>
    <n v="3000"/>
    <n v="4085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"/>
    <n v="3000"/>
    <n v="4004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"/>
    <n v="1800"/>
    <n v="2086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"/>
    <n v="15000"/>
    <n v="15677.5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"/>
    <n v="4000"/>
    <n v="4081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"/>
    <n v="1500"/>
    <n v="2630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"/>
    <n v="1000"/>
    <n v="1066.8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"/>
    <n v="3500"/>
    <n v="4280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"/>
    <n v="6500"/>
    <n v="6505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"/>
    <n v="2500"/>
    <n v="2746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"/>
    <n v="2500"/>
    <n v="2501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"/>
    <n v="2000"/>
    <n v="2321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"/>
    <n v="11737"/>
    <n v="11747.18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"/>
    <n v="1050"/>
    <n v="1115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.29405719"/>
    <n v="647.028595"/>
    <n v="698.79088260000003"/>
    <n v="1422712986"/>
    <n v="1418824986"/>
    <b v="0"/>
    <n v="16"/>
    <b v="1"/>
    <s v="theater/plays"/>
    <n v="1.08"/>
    <n v="43.67443016250000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"/>
    <n v="2500"/>
    <n v="2525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"/>
    <n v="500"/>
    <n v="537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"/>
    <n v="3300"/>
    <n v="3350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"/>
    <n v="8000"/>
    <n v="8110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"/>
    <n v="1800"/>
    <n v="2635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"/>
    <n v="5000"/>
    <n v="5226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"/>
    <n v="6000"/>
    <n v="6000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"/>
    <n v="3500"/>
    <n v="3660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"/>
    <n v="3871"/>
    <n v="5366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.29405719"/>
    <n v="323.5142975"/>
    <n v="323.5142975"/>
    <n v="1459845246"/>
    <n v="1457429646"/>
    <b v="0"/>
    <n v="9"/>
    <b v="1"/>
    <s v="theater/plays"/>
    <n v="1"/>
    <n v="35.94603305555555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"/>
    <n v="15000"/>
    <n v="15327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"/>
    <n v="8000"/>
    <n v="8348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"/>
    <n v="3000"/>
    <n v="4145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"/>
    <n v="6000"/>
    <n v="6100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"/>
    <n v="4500"/>
    <n v="4565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"/>
    <n v="500"/>
    <n v="650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"/>
    <n v="1500"/>
    <n v="1650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"/>
    <n v="5500"/>
    <n v="5516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"/>
    <n v="1000"/>
    <n v="1534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.29405719"/>
    <n v="647.028595"/>
    <n v="2038.14007425"/>
    <n v="1462230000"/>
    <n v="1461061350"/>
    <b v="0"/>
    <n v="44"/>
    <b v="1"/>
    <s v="theater/plays"/>
    <n v="3.15"/>
    <n v="46.32136532386363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"/>
    <n v="3000"/>
    <n v="3058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.29405719"/>
    <n v="1941.085785"/>
    <n v="1968.2609859899999"/>
    <n v="1468611272"/>
    <n v="1466019272"/>
    <b v="0"/>
    <n v="27"/>
    <b v="1"/>
    <s v="theater/plays"/>
    <n v="1.014"/>
    <n v="72.89855503666666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.29405719"/>
    <n v="2588.11438"/>
    <n v="2613.9955237999998"/>
    <n v="1406887310"/>
    <n v="1404295310"/>
    <b v="0"/>
    <n v="21"/>
    <b v="1"/>
    <s v="theater/plays"/>
    <n v="1.01"/>
    <n v="124.4759773238095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"/>
    <n v="10000"/>
    <n v="10299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"/>
    <n v="4000"/>
    <n v="4250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"/>
    <n v="5000"/>
    <n v="5673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"/>
    <n v="500"/>
    <n v="1090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"/>
    <n v="7750"/>
    <n v="7860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"/>
    <n v="2500"/>
    <n v="2600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"/>
    <n v="500"/>
    <n v="1105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"/>
    <n v="1000"/>
    <n v="1046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"/>
    <n v="1500"/>
    <n v="1766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"/>
    <n v="200"/>
    <n v="277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"/>
    <n v="1000"/>
    <n v="1035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.29405719"/>
    <n v="3882.17157"/>
    <n v="3882.17157"/>
    <n v="1400423973"/>
    <n v="1399387173"/>
    <b v="0"/>
    <n v="17"/>
    <b v="1"/>
    <s v="theater/plays"/>
    <n v="1"/>
    <n v="228.3630335294117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"/>
    <n v="8000"/>
    <n v="8001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.29405719"/>
    <n v="10352.45752"/>
    <n v="10461.15832396"/>
    <n v="1426870560"/>
    <n v="1424280899"/>
    <b v="0"/>
    <n v="77"/>
    <b v="1"/>
    <s v="theater/plays"/>
    <n v="1.0105"/>
    <n v="135.8591990124675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.29405719"/>
    <n v="2588.11438"/>
    <n v="2682.58055487"/>
    <n v="1440630000"/>
    <n v="1439122800"/>
    <b v="0"/>
    <n v="38"/>
    <b v="1"/>
    <s v="theater/plays"/>
    <n v="1.0365"/>
    <n v="70.59422512815790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"/>
    <n v="3000"/>
    <n v="3133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"/>
    <n v="4000"/>
    <n v="4090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"/>
    <n v="1750"/>
    <n v="1955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"/>
    <n v="6000"/>
    <n v="6000.66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"/>
    <n v="2000"/>
    <n v="2000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"/>
    <n v="2000"/>
    <n v="2100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"/>
    <n v="3000"/>
    <n v="3506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.29405719"/>
    <n v="1941.085785"/>
    <n v="2014.84704483"/>
    <n v="1434625441"/>
    <n v="1432033441"/>
    <b v="0"/>
    <n v="45"/>
    <b v="1"/>
    <s v="theater/plays"/>
    <n v="1.038"/>
    <n v="44.77437877399999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"/>
    <n v="10000"/>
    <n v="11450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"/>
    <n v="1500"/>
    <n v="1536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"/>
    <n v="500"/>
    <n v="1115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.29405719"/>
    <n v="647.028595"/>
    <n v="647.028595"/>
    <n v="1462565855"/>
    <n v="1458245855"/>
    <b v="0"/>
    <n v="12"/>
    <b v="1"/>
    <s v="theater/plays"/>
    <n v="1"/>
    <n v="53.91904958333333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"/>
    <n v="1500"/>
    <n v="1587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.29405719"/>
    <n v="647.028595"/>
    <n v="1190.5326147999999"/>
    <n v="1433009400"/>
    <n v="1431795944"/>
    <b v="0"/>
    <n v="38"/>
    <b v="1"/>
    <s v="theater/plays"/>
    <n v="1.84"/>
    <n v="31.32980565263157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"/>
    <n v="1500"/>
    <n v="1565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"/>
    <n v="4000"/>
    <n v="4443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"/>
    <n v="10000"/>
    <n v="10041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"/>
    <n v="15000"/>
    <n v="16465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.29405719"/>
    <n v="2588.11438"/>
    <n v="2588.11438"/>
    <n v="1435230324"/>
    <n v="1432638324"/>
    <b v="0"/>
    <n v="17"/>
    <b v="1"/>
    <s v="theater/plays"/>
    <n v="1"/>
    <n v="152.24202235294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"/>
    <n v="500"/>
    <n v="610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"/>
    <n v="10000"/>
    <n v="10031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.29405719"/>
    <n v="2588.11438"/>
    <n v="2771.8705009800001"/>
    <n v="1404641289"/>
    <n v="1402049289"/>
    <b v="0"/>
    <n v="67"/>
    <b v="1"/>
    <s v="theater/plays"/>
    <n v="1.071"/>
    <n v="41.3712015071641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"/>
    <n v="500"/>
    <n v="1055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.29405719"/>
    <n v="647.028595"/>
    <n v="799.72734342000001"/>
    <n v="1469998680"/>
    <n v="1466710358"/>
    <b v="0"/>
    <n v="21"/>
    <b v="1"/>
    <s v="theater/plays"/>
    <n v="1.236"/>
    <n v="38.08225444857142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"/>
    <n v="3000"/>
    <n v="3255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"/>
    <n v="15000"/>
    <n v="15535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.29405719"/>
    <n v="3882.17157"/>
    <n v="3882.17157"/>
    <n v="1411858862"/>
    <n v="1409266862"/>
    <b v="0"/>
    <n v="26"/>
    <b v="1"/>
    <s v="theater/plays"/>
    <n v="1"/>
    <n v="149.31429115384614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"/>
    <n v="500"/>
    <n v="650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"/>
    <n v="3000"/>
    <n v="3105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"/>
    <n v="200"/>
    <n v="200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.29405719"/>
    <n v="5176.22876"/>
    <n v="6190.7695969599999"/>
    <n v="1429813800"/>
    <n v="1427363645"/>
    <b v="0"/>
    <n v="30"/>
    <b v="1"/>
    <s v="theater/plays"/>
    <n v="1.196"/>
    <n v="206.358986565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"/>
    <n v="1700"/>
    <n v="1700.01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"/>
    <n v="4000"/>
    <n v="4035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"/>
    <n v="10000"/>
    <n v="10115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.29405719"/>
    <n v="3882.17157"/>
    <n v="4235.4491828700002"/>
    <n v="1450051200"/>
    <n v="1447594176"/>
    <b v="0"/>
    <n v="46"/>
    <b v="1"/>
    <s v="theater/plays"/>
    <n v="1.091"/>
    <n v="92.07498223630435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"/>
    <n v="250"/>
    <n v="350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"/>
    <n v="6000"/>
    <n v="6215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"/>
    <n v="30000"/>
    <n v="30891.1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"/>
    <n v="3750"/>
    <n v="4055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.29405719"/>
    <n v="1941.085785"/>
    <n v="1941.085785"/>
    <n v="1404314952"/>
    <n v="1401722952"/>
    <b v="0"/>
    <n v="29"/>
    <b v="1"/>
    <s v="theater/plays"/>
    <n v="1"/>
    <n v="66.93399258620689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.29405719"/>
    <n v="194.10857849999999"/>
    <n v="252.34115205000001"/>
    <n v="1478046661"/>
    <n v="1476837061"/>
    <b v="0"/>
    <n v="12"/>
    <b v="1"/>
    <s v="theater/plays"/>
    <n v="1.3"/>
    <n v="21.028429337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"/>
    <n v="2000"/>
    <n v="2000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"/>
    <n v="2000"/>
    <n v="2193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"/>
    <n v="9500"/>
    <n v="9525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"/>
    <n v="10000"/>
    <n v="10555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"/>
    <n v="1000"/>
    <n v="1120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"/>
    <n v="5000"/>
    <n v="5295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"/>
    <n v="3000"/>
    <n v="3030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"/>
    <n v="1200"/>
    <n v="1616.14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"/>
    <n v="5000"/>
    <n v="5260.92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"/>
    <n v="2500"/>
    <n v="2565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"/>
    <n v="250"/>
    <n v="250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"/>
    <n v="1000"/>
    <n v="1855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.29405719"/>
    <n v="2588.11438"/>
    <n v="2588.11438"/>
    <n v="1445604236"/>
    <n v="1443185036"/>
    <b v="0"/>
    <n v="31"/>
    <b v="1"/>
    <s v="theater/plays"/>
    <n v="1"/>
    <n v="83.48756064516129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"/>
    <n v="1000"/>
    <n v="1078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"/>
    <n v="2100"/>
    <n v="2305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"/>
    <n v="800"/>
    <n v="1365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.29405719"/>
    <n v="647.028595"/>
    <n v="983.4834644"/>
    <n v="1427990071"/>
    <n v="1422809671"/>
    <b v="0"/>
    <n v="39"/>
    <b v="1"/>
    <s v="theater/plays"/>
    <n v="1.52"/>
    <n v="25.21752472820512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"/>
    <n v="650"/>
    <n v="658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"/>
    <n v="1000"/>
    <n v="1532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"/>
    <n v="10000"/>
    <n v="10065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"/>
    <n v="3000"/>
    <n v="5739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"/>
    <n v="2000"/>
    <n v="2804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"/>
    <n v="978"/>
    <n v="1216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.29405719"/>
    <n v="647.028595"/>
    <n v="816.55008688999999"/>
    <n v="1463743860"/>
    <n v="1461151860"/>
    <b v="0"/>
    <n v="36"/>
    <b v="1"/>
    <s v="theater/plays"/>
    <n v="1.262"/>
    <n v="22.68194685805555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.29405719"/>
    <n v="647.028595"/>
    <n v="1229.3543305000001"/>
    <n v="1408106352"/>
    <n v="1406896752"/>
    <b v="0"/>
    <n v="19"/>
    <b v="1"/>
    <s v="theater/plays"/>
    <n v="1.9"/>
    <n v="64.7028595000000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"/>
    <n v="500"/>
    <n v="695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"/>
    <n v="250"/>
    <n v="505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"/>
    <n v="5000"/>
    <n v="5116.18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.29405719"/>
    <n v="2588.11438"/>
    <n v="2665.7578113999998"/>
    <n v="1439136000"/>
    <n v="1436972472"/>
    <b v="0"/>
    <n v="36"/>
    <b v="1"/>
    <s v="theater/plays"/>
    <n v="1.03"/>
    <n v="74.04882809444444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"/>
    <n v="3500"/>
    <n v="4450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"/>
    <n v="3000"/>
    <n v="3030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"/>
    <n v="10000"/>
    <n v="12178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"/>
    <n v="2800"/>
    <n v="3175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"/>
    <n v="250"/>
    <n v="375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"/>
    <n v="2000"/>
    <n v="2041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"/>
    <n v="4900"/>
    <n v="4900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.29405719"/>
    <n v="2588.11438"/>
    <n v="2613.9955237999998"/>
    <n v="1469016131"/>
    <n v="1466424131"/>
    <b v="0"/>
    <n v="39"/>
    <b v="1"/>
    <s v="theater/plays"/>
    <n v="1.01"/>
    <n v="67.02552625128204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"/>
    <n v="300"/>
    <n v="312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"/>
    <n v="1800"/>
    <n v="2076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"/>
    <n v="2000"/>
    <n v="2257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"/>
    <n v="1500"/>
    <n v="2140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"/>
    <n v="3350"/>
    <n v="5358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"/>
    <n v="2500"/>
    <n v="2856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"/>
    <n v="1650"/>
    <n v="1660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"/>
    <n v="3000"/>
    <n v="4656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"/>
    <n v="3000"/>
    <n v="3636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"/>
    <n v="1000"/>
    <n v="1275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"/>
    <n v="500"/>
    <n v="791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"/>
    <n v="3800"/>
    <n v="4000.22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"/>
    <n v="1500"/>
    <n v="1500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"/>
    <n v="400"/>
    <n v="400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"/>
    <n v="3000"/>
    <n v="3732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"/>
    <n v="1551"/>
    <n v="1686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"/>
    <n v="2000"/>
    <n v="2110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"/>
    <n v="1000"/>
    <n v="1063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"/>
    <n v="4000"/>
    <n v="4216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"/>
    <n v="1000"/>
    <n v="1000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"/>
    <n v="2500"/>
    <n v="2594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"/>
    <n v="3000"/>
    <n v="3045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"/>
    <n v="10000"/>
    <n v="10440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.29405719"/>
    <n v="129.405719"/>
    <n v="232.93029419999999"/>
    <n v="1462914000"/>
    <n v="1460914253"/>
    <b v="0"/>
    <n v="15"/>
    <b v="1"/>
    <s v="theater/plays"/>
    <n v="1.8"/>
    <n v="15.528686279999999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"/>
    <n v="3000"/>
    <n v="3190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"/>
    <n v="900"/>
    <n v="905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.29405719"/>
    <n v="1941.085785"/>
    <n v="1964.37881442"/>
    <n v="1415385000"/>
    <n v="1413406695"/>
    <b v="0"/>
    <n v="19"/>
    <b v="1"/>
    <s v="theater/plays"/>
    <n v="1.012"/>
    <n v="103.3883586536842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.29405719"/>
    <n v="1294.05719"/>
    <n v="1294.05719"/>
    <n v="1429789992"/>
    <n v="1424609592"/>
    <b v="0"/>
    <n v="17"/>
    <b v="1"/>
    <s v="theater/plays"/>
    <n v="1"/>
    <n v="76.12101117647058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"/>
    <n v="2800"/>
    <n v="3315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"/>
    <n v="500"/>
    <n v="550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"/>
    <n v="3000"/>
    <n v="3080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"/>
    <n v="2500"/>
    <n v="2500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.29405719"/>
    <n v="5176.22876"/>
    <n v="5176.22876"/>
    <n v="1404471600"/>
    <n v="1401910634"/>
    <b v="0"/>
    <n v="13"/>
    <b v="1"/>
    <s v="theater/plays"/>
    <n v="1"/>
    <n v="398.17144307692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"/>
    <n v="1500"/>
    <n v="1650.69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"/>
    <n v="350"/>
    <n v="593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"/>
    <n v="10000"/>
    <n v="10156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"/>
    <n v="500"/>
    <n v="530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"/>
    <n v="3300"/>
    <n v="3366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"/>
    <n v="6000"/>
    <n v="7015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"/>
    <n v="500"/>
    <n v="660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.29405719"/>
    <n v="3558.6572725000001"/>
    <n v="3558.6572725000001"/>
    <n v="1460318400"/>
    <n v="1457881057"/>
    <b v="0"/>
    <n v="22"/>
    <b v="1"/>
    <s v="theater/plays"/>
    <n v="1"/>
    <n v="161.7571487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"/>
    <n v="1000"/>
    <n v="1280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"/>
    <n v="960"/>
    <n v="1142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"/>
    <n v="500"/>
    <n v="631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"/>
    <n v="5000"/>
    <n v="7810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.29405719"/>
    <n v="2588.11438"/>
    <n v="3324.4329211099998"/>
    <n v="1471428340"/>
    <n v="1469009140"/>
    <b v="0"/>
    <n v="83"/>
    <b v="1"/>
    <s v="theater/plays"/>
    <n v="1.2845"/>
    <n v="40.05340868807228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"/>
    <n v="600"/>
    <n v="718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.29405719"/>
    <n v="388.21715699999999"/>
    <n v="477.50710311"/>
    <n v="1466899491"/>
    <n v="1464307491"/>
    <b v="0"/>
    <n v="8"/>
    <b v="1"/>
    <s v="theater/plays"/>
    <n v="1.23"/>
    <n v="59.6883878887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.29405719"/>
    <n v="1552.8686279999999"/>
    <n v="1630.5120594"/>
    <n v="1441042275"/>
    <n v="1438882275"/>
    <b v="0"/>
    <n v="32"/>
    <b v="1"/>
    <s v="theater/plays"/>
    <n v="1.05"/>
    <n v="50.9535018562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"/>
    <n v="5500"/>
    <n v="5623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"/>
    <n v="2500"/>
    <n v="2500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"/>
    <n v="250"/>
    <n v="251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"/>
    <n v="1100"/>
    <n v="1125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"/>
    <n v="35000"/>
    <n v="40043.25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"/>
    <n v="2100"/>
    <n v="2140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.29405719"/>
    <n v="1294.05719"/>
    <n v="1319.9383338"/>
    <n v="1441358873"/>
    <n v="1438939673"/>
    <b v="0"/>
    <n v="42"/>
    <b v="1"/>
    <s v="theater/plays"/>
    <n v="1.02"/>
    <n v="31.427103185714287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"/>
    <n v="1500"/>
    <n v="1527.5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.29405719"/>
    <n v="1000.30620787"/>
    <n v="1000.30620787"/>
    <n v="1403964324"/>
    <n v="1401372324"/>
    <b v="0"/>
    <n v="20"/>
    <b v="1"/>
    <s v="theater/plays"/>
    <n v="1"/>
    <n v="50.01531039350000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"/>
    <n v="5500"/>
    <n v="5845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"/>
    <n v="5000"/>
    <n v="5671.11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"/>
    <n v="100000"/>
    <n v="100036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"/>
    <n v="2500"/>
    <n v="2560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"/>
    <n v="900"/>
    <n v="1175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"/>
    <n v="1000"/>
    <n v="1110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"/>
    <n v="5000"/>
    <n v="5024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"/>
    <n v="2000"/>
    <n v="2287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.29405719"/>
    <n v="647.028595"/>
    <n v="647.028595"/>
    <n v="1434894082"/>
    <n v="1432302082"/>
    <b v="0"/>
    <n v="9"/>
    <b v="1"/>
    <s v="theater/plays"/>
    <n v="1"/>
    <n v="71.89206611111110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.29405719"/>
    <n v="3882.17157"/>
    <n v="3990.87237396"/>
    <n v="1415440846"/>
    <n v="1412845246"/>
    <b v="0"/>
    <n v="78"/>
    <b v="1"/>
    <s v="theater/plays"/>
    <n v="1.028"/>
    <n v="51.16503043538461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"/>
    <n v="5800"/>
    <n v="6155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"/>
    <n v="10000"/>
    <n v="10133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"/>
    <n v="100"/>
    <n v="100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"/>
    <n v="600"/>
    <n v="780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.29405719"/>
    <n v="647.028595"/>
    <n v="647.028595"/>
    <n v="1459444656"/>
    <n v="1456856256"/>
    <b v="0"/>
    <n v="14"/>
    <b v="1"/>
    <s v="theater/plays"/>
    <n v="1"/>
    <n v="46.21632821428571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"/>
    <n v="900"/>
    <n v="1025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.29405719"/>
    <n v="1941.085785"/>
    <n v="1941.085785"/>
    <n v="1406719110"/>
    <n v="1405509510"/>
    <b v="0"/>
    <n v="45"/>
    <b v="1"/>
    <s v="theater/plays"/>
    <n v="1"/>
    <n v="43.13523966666666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"/>
    <n v="1000"/>
    <n v="2870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"/>
    <n v="3000"/>
    <n v="3255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.29405719"/>
    <n v="3882.17157"/>
    <n v="4483.90816335"/>
    <n v="1436772944"/>
    <n v="1434180944"/>
    <b v="0"/>
    <n v="112"/>
    <b v="1"/>
    <s v="theater/plays"/>
    <n v="1.155"/>
    <n v="40.03489431562500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"/>
    <n v="3400"/>
    <n v="4050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"/>
    <n v="7500"/>
    <n v="8207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.29405719"/>
    <n v="647.028595"/>
    <n v="819.13820126999997"/>
    <n v="1467054000"/>
    <n v="1463144254"/>
    <b v="0"/>
    <n v="28"/>
    <b v="1"/>
    <s v="theater/plays"/>
    <n v="1.266"/>
    <n v="29.25493575964285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"/>
    <n v="4000"/>
    <n v="5100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"/>
    <n v="700"/>
    <n v="1225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"/>
    <n v="2000"/>
    <n v="2545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"/>
    <n v="3000"/>
    <n v="3319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"/>
    <n v="1600"/>
    <n v="2015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"/>
    <n v="2600"/>
    <n v="3081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"/>
    <n v="2500"/>
    <n v="2565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"/>
    <n v="1000"/>
    <n v="1101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"/>
    <n v="500"/>
    <n v="1010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"/>
    <n v="10"/>
    <n v="13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"/>
    <n v="4000"/>
    <n v="4002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"/>
    <n v="1500"/>
    <n v="2560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"/>
    <n v="3000"/>
    <n v="3385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.29405719"/>
    <n v="323.5142975"/>
    <n v="595.26630739999996"/>
    <n v="1455390126"/>
    <n v="1452798126"/>
    <b v="0"/>
    <n v="15"/>
    <b v="1"/>
    <s v="theater/plays"/>
    <n v="1.84"/>
    <n v="39.68442049333332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.29405719"/>
    <n v="1035.245752"/>
    <n v="1035.245752"/>
    <n v="1466172000"/>
    <n v="1463418090"/>
    <b v="0"/>
    <n v="27"/>
    <b v="1"/>
    <s v="theater/plays"/>
    <n v="1"/>
    <n v="38.34243525925926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.29405719"/>
    <n v="1294.05719"/>
    <n v="2100.25481937"/>
    <n v="1439806936"/>
    <n v="1437214936"/>
    <b v="0"/>
    <n v="31"/>
    <b v="1"/>
    <s v="theater/plays"/>
    <n v="1.623"/>
    <n v="67.75015546354838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"/>
    <n v="1250"/>
    <n v="1250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"/>
    <n v="2500"/>
    <n v="2520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.29405719"/>
    <n v="2588.11438"/>
    <n v="2613.9955237999998"/>
    <n v="1433343850"/>
    <n v="1430751850"/>
    <b v="0"/>
    <n v="56"/>
    <b v="1"/>
    <s v="theater/plays"/>
    <n v="1.01"/>
    <n v="46.6784914964285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"/>
    <n v="1000"/>
    <n v="1130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"/>
    <n v="10500"/>
    <n v="11045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"/>
    <n v="3000"/>
    <n v="3292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"/>
    <n v="1000"/>
    <n v="1000.99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"/>
    <n v="2500"/>
    <n v="3000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"/>
    <n v="3000"/>
    <n v="3148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"/>
    <n v="2000"/>
    <n v="2000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"/>
    <n v="100000"/>
    <n v="0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000000"/>
    <n v="2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.29405719"/>
    <n v="3882.17157"/>
    <n v="1.29405719"/>
    <n v="1417295990"/>
    <n v="1414700390"/>
    <b v="0"/>
    <n v="1"/>
    <b v="0"/>
    <s v="theater/musical"/>
    <n v="3.3333333333333332E-4"/>
    <n v="1.29405719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"/>
    <n v="17100"/>
    <n v="8725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.29405719"/>
    <n v="647.028595"/>
    <n v="129.405719"/>
    <n v="1416781749"/>
    <n v="1415053749"/>
    <b v="0"/>
    <n v="1"/>
    <b v="0"/>
    <s v="theater/musical"/>
    <n v="0.2"/>
    <n v="129.40571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"/>
    <n v="5000"/>
    <n v="1762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"/>
    <n v="3500"/>
    <n v="1276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"/>
    <n v="150000"/>
    <n v="0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"/>
    <n v="3000"/>
    <n v="926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25000"/>
    <n v="1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"/>
    <n v="1000"/>
    <n v="55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"/>
    <n v="3000"/>
    <n v="0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"/>
    <n v="25000"/>
    <n v="0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"/>
    <n v="5000"/>
    <n v="821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"/>
    <n v="10000"/>
    <n v="481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.29405719"/>
    <n v="647.028595"/>
    <n v="38.821715699999999"/>
    <n v="1475258327"/>
    <n v="1471370327"/>
    <b v="0"/>
    <n v="2"/>
    <b v="0"/>
    <s v="theater/musical"/>
    <n v="0.06"/>
    <n v="19.410857849999999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"/>
    <n v="40000"/>
    <n v="40153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.29405719"/>
    <n v="647.028595"/>
    <n v="647.028595"/>
    <n v="1454412584"/>
    <n v="1452598184"/>
    <b v="0"/>
    <n v="17"/>
    <b v="1"/>
    <s v="theater/plays"/>
    <n v="1"/>
    <n v="38.06050558823529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"/>
    <n v="500"/>
    <n v="520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.29405719"/>
    <n v="1941.085785"/>
    <n v="3385.2536090399999"/>
    <n v="1459702800"/>
    <n v="1457690386"/>
    <b v="0"/>
    <n v="38"/>
    <b v="1"/>
    <s v="theater/plays"/>
    <n v="1.744"/>
    <n v="89.08562129052631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"/>
    <n v="5000"/>
    <n v="5813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"/>
    <n v="1500"/>
    <n v="1510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"/>
    <n v="3000"/>
    <n v="3061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.29405719"/>
    <n v="323.5142975"/>
    <n v="323.5142975"/>
    <n v="1419368925"/>
    <n v="1417208925"/>
    <b v="0"/>
    <n v="22"/>
    <b v="1"/>
    <s v="theater/plays"/>
    <n v="1"/>
    <n v="14.70519534090909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"/>
    <n v="3000"/>
    <n v="3330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"/>
    <n v="800"/>
    <n v="875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"/>
    <n v="1200"/>
    <n v="1200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"/>
    <n v="1000"/>
    <n v="1035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"/>
    <n v="3500"/>
    <n v="3530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"/>
    <n v="800"/>
    <n v="1030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"/>
    <n v="12000"/>
    <n v="12348.5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"/>
    <n v="2000"/>
    <n v="2202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"/>
    <n v="3000"/>
    <n v="3383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"/>
    <n v="1000"/>
    <n v="1119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"/>
    <n v="3000"/>
    <n v="4176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"/>
    <n v="3500"/>
    <n v="3880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"/>
    <n v="750"/>
    <n v="1043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"/>
    <n v="5000"/>
    <n v="5285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"/>
    <n v="350"/>
    <n v="355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"/>
    <n v="5000"/>
    <n v="5012.25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"/>
    <n v="3000"/>
    <n v="3550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"/>
    <n v="1500"/>
    <n v="1800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"/>
    <n v="40000"/>
    <n v="51184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"/>
    <n v="1000"/>
    <n v="1260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"/>
    <n v="3500"/>
    <n v="3760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"/>
    <n v="4000"/>
    <n v="4005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.29405719"/>
    <n v="2588.11438"/>
    <n v="4011.5772889999998"/>
    <n v="1423838916"/>
    <n v="1418654916"/>
    <b v="0"/>
    <n v="78"/>
    <b v="1"/>
    <s v="theater/plays"/>
    <n v="1.55"/>
    <n v="51.43047806410255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.29405719"/>
    <n v="2588.11438"/>
    <n v="2795.1635304000001"/>
    <n v="1462878648"/>
    <n v="1461064248"/>
    <b v="0"/>
    <n v="30"/>
    <b v="1"/>
    <s v="theater/plays"/>
    <n v="1.08"/>
    <n v="93.17211767999999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"/>
    <n v="5000"/>
    <n v="5526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"/>
    <n v="2500"/>
    <n v="2520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"/>
    <n v="500"/>
    <n v="606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"/>
    <n v="1050"/>
    <n v="1296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"/>
    <n v="2827"/>
    <n v="2925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"/>
    <n v="1500"/>
    <n v="1820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"/>
    <n v="1000"/>
    <n v="1860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"/>
    <n v="700"/>
    <n v="2100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.29405719"/>
    <n v="1294.05719"/>
    <n v="1400.816908175"/>
    <n v="1403715546"/>
    <n v="1401123546"/>
    <b v="0"/>
    <n v="35"/>
    <b v="1"/>
    <s v="theater/plays"/>
    <n v="1.0825"/>
    <n v="40.0233402335714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"/>
    <n v="1300"/>
    <n v="1835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"/>
    <n v="500"/>
    <n v="570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"/>
    <n v="7500"/>
    <n v="11530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"/>
    <n v="2000"/>
    <n v="2030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"/>
    <n v="10000"/>
    <n v="10235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"/>
    <n v="800"/>
    <n v="1246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"/>
    <n v="3300"/>
    <n v="3449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"/>
    <n v="5000"/>
    <n v="5040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"/>
    <n v="850"/>
    <n v="2879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"/>
    <n v="2000"/>
    <n v="2015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"/>
    <n v="20000"/>
    <n v="1862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"/>
    <n v="5000"/>
    <n v="362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"/>
    <n v="1000"/>
    <n v="100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"/>
    <n v="5500"/>
    <n v="620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"/>
    <n v="1500"/>
    <n v="0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"/>
    <n v="1500"/>
    <n v="427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.29405719"/>
    <n v="1941.085785"/>
    <n v="12.9405719"/>
    <n v="1427133600"/>
    <n v="1423847093"/>
    <b v="0"/>
    <n v="1"/>
    <b v="0"/>
    <s v="theater/plays"/>
    <n v="6.6666666666666671E-3"/>
    <n v="12.94057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"/>
    <n v="700"/>
    <n v="150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.29405719"/>
    <n v="1941.085785"/>
    <n v="349.39544130000002"/>
    <n v="1405461600"/>
    <n v="1403562705"/>
    <b v="0"/>
    <n v="6"/>
    <b v="0"/>
    <s v="theater/plays"/>
    <n v="0.18"/>
    <n v="58.2325735500000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"/>
    <n v="2000"/>
    <n v="358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"/>
    <n v="20000"/>
    <n v="0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"/>
    <n v="5000"/>
    <n v="100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"/>
    <n v="2200"/>
    <n v="0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"/>
    <n v="1200"/>
    <n v="0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"/>
    <n v="100"/>
    <n v="10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"/>
    <n v="8500"/>
    <n v="202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"/>
    <n v="5000"/>
    <n v="5176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"/>
    <n v="500"/>
    <n v="525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"/>
    <n v="6000"/>
    <n v="6027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"/>
    <n v="1000"/>
    <n v="1326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"/>
    <n v="5000"/>
    <n v="5167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"/>
    <n v="2500"/>
    <n v="3000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"/>
    <n v="4500"/>
    <n v="4550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"/>
    <n v="3500"/>
    <n v="3798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"/>
    <n v="1500"/>
    <n v="1535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"/>
    <n v="4000"/>
    <n v="4409.7700000000004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"/>
    <n v="5000"/>
    <n v="5050.7700000000004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.29405719"/>
    <n v="647.028595"/>
    <n v="647.028595"/>
    <n v="1439247600"/>
    <n v="1434625937"/>
    <b v="0"/>
    <n v="3"/>
    <b v="1"/>
    <s v="theater/musical"/>
    <n v="1"/>
    <n v="215.6761983333333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"/>
    <n v="5000"/>
    <n v="5000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"/>
    <n v="1500"/>
    <n v="1500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"/>
    <n v="7000"/>
    <n v="7942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"/>
    <n v="10000"/>
    <n v="10265.01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"/>
    <n v="2000"/>
    <n v="2335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"/>
    <n v="4000"/>
    <n v="4306.1099999999997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"/>
    <n v="1100"/>
    <n v="1100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.29405719"/>
    <n v="2588.11438"/>
    <n v="2588.11438"/>
    <n v="1434234010"/>
    <n v="1431642010"/>
    <b v="0"/>
    <n v="20"/>
    <b v="1"/>
    <s v="theater/musical"/>
    <n v="1"/>
    <n v="129.40571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"/>
    <n v="1000"/>
    <n v="1460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"/>
    <n v="5000"/>
    <n v="5510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"/>
    <n v="5000"/>
    <n v="5410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"/>
    <n v="2000"/>
    <n v="2005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"/>
    <n v="8000"/>
    <n v="8537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"/>
    <n v="2000"/>
    <n v="2864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"/>
    <n v="2400"/>
    <n v="2521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"/>
    <n v="15000"/>
    <n v="15597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"/>
    <n v="2500"/>
    <n v="3000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"/>
    <n v="4500"/>
    <n v="4935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"/>
    <n v="1200"/>
    <n v="1547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"/>
    <n v="6000"/>
    <n v="6658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"/>
    <n v="350"/>
    <n v="351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"/>
    <n v="75000"/>
    <n v="500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"/>
    <n v="15000"/>
    <n v="0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"/>
    <n v="1500"/>
    <n v="0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"/>
    <n v="12500"/>
    <n v="35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"/>
    <n v="7000"/>
    <n v="4176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22500"/>
    <n v="1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"/>
    <n v="6000"/>
    <n v="5380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"/>
    <n v="70000"/>
    <n v="1025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"/>
    <n v="10000"/>
    <n v="402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"/>
    <n v="22000"/>
    <n v="881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"/>
    <n v="5000"/>
    <n v="426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"/>
    <n v="3000"/>
    <n v="0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"/>
    <n v="12000"/>
    <n v="2358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"/>
    <n v="8000"/>
    <n v="0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"/>
    <n v="150000"/>
    <n v="3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"/>
    <n v="1500"/>
    <n v="455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.29405719"/>
    <n v="1294.05719"/>
    <n v="1294.05719"/>
    <n v="1429955619"/>
    <n v="1424775219"/>
    <b v="0"/>
    <n v="24"/>
    <b v="1"/>
    <s v="theater/plays"/>
    <n v="1"/>
    <n v="53.91904958333333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.29405719"/>
    <n v="2588.11438"/>
    <n v="2620.4658097500001"/>
    <n v="1406761200"/>
    <n v="1402403907"/>
    <b v="0"/>
    <n v="38"/>
    <b v="1"/>
    <s v="theater/plays"/>
    <n v="1.0125"/>
    <n v="68.95962657236842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"/>
    <n v="1500"/>
    <n v="1826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.29405719"/>
    <n v="323.5142975"/>
    <n v="1067.5971817499999"/>
    <n v="1464692400"/>
    <n v="1461769373"/>
    <b v="0"/>
    <n v="19"/>
    <b v="1"/>
    <s v="theater/plays"/>
    <n v="3.3"/>
    <n v="56.18932535526315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"/>
    <n v="2100"/>
    <n v="2119.9899999999998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"/>
    <n v="1500"/>
    <n v="2102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"/>
    <n v="1500"/>
    <n v="1788.57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"/>
    <n v="2000"/>
    <n v="2145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"/>
    <n v="250"/>
    <n v="570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"/>
    <n v="1000"/>
    <n v="1064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"/>
    <n v="3500"/>
    <n v="3659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"/>
    <n v="2500"/>
    <n v="2650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.29405719"/>
    <n v="323.5142975"/>
    <n v="349.39544130000002"/>
    <n v="1470058860"/>
    <n v="1469026903"/>
    <b v="0"/>
    <n v="7"/>
    <b v="1"/>
    <s v="theater/plays"/>
    <n v="1.08"/>
    <n v="49.91363447142857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"/>
    <n v="5000"/>
    <n v="5271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"/>
    <n v="5000"/>
    <n v="5000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"/>
    <n v="500"/>
    <n v="501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"/>
    <n v="100"/>
    <n v="225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"/>
    <n v="500"/>
    <n v="530.11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"/>
    <n v="1200"/>
    <n v="1256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.29405719"/>
    <n v="258.81143800000001"/>
    <n v="414.0983008"/>
    <n v="1461278208"/>
    <n v="1459463808"/>
    <b v="0"/>
    <n v="8"/>
    <b v="1"/>
    <s v="theater/plays"/>
    <n v="1.6"/>
    <n v="51.76228760000000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"/>
    <n v="800"/>
    <n v="900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"/>
    <n v="2000"/>
    <n v="2025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.29405719"/>
    <n v="1.29405719"/>
    <n v="84.113717350000002"/>
    <n v="1459180229"/>
    <n v="1457023829"/>
    <b v="0"/>
    <n v="3"/>
    <b v="1"/>
    <s v="theater/plays"/>
    <n v="65"/>
    <n v="28.03790578333333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"/>
    <n v="10000"/>
    <n v="872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"/>
    <n v="5000"/>
    <n v="1065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"/>
    <n v="9800"/>
    <n v="4066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"/>
    <n v="40000"/>
    <n v="842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"/>
    <n v="7000"/>
    <n v="189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"/>
    <n v="10500"/>
    <n v="1697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"/>
    <n v="13000"/>
    <n v="2129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"/>
    <n v="1000"/>
    <n v="38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"/>
    <n v="10000"/>
    <n v="20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"/>
    <n v="100000"/>
    <n v="26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"/>
    <n v="11000"/>
    <n v="1788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"/>
    <n v="1000"/>
    <n v="25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5000"/>
    <n v="1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"/>
    <n v="5000"/>
    <n v="260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.29405719"/>
    <n v="647.028595"/>
    <n v="12.9405719"/>
    <n v="1432328400"/>
    <n v="1430734844"/>
    <b v="0"/>
    <n v="1"/>
    <b v="0"/>
    <s v="theater/plays"/>
    <n v="0.02"/>
    <n v="12.94057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2500"/>
    <n v="1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"/>
    <n v="6000"/>
    <n v="1060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"/>
    <n v="2000"/>
    <n v="100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"/>
    <n v="7500"/>
    <n v="1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"/>
    <n v="6000"/>
    <n v="0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"/>
    <n v="5000"/>
    <n v="60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"/>
    <n v="2000"/>
    <n v="11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"/>
    <n v="2000"/>
    <n v="251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.29405719"/>
    <n v="6470.2859499999995"/>
    <n v="12.9405719"/>
    <n v="1410191405"/>
    <n v="1408031405"/>
    <b v="0"/>
    <n v="1"/>
    <b v="0"/>
    <s v="theater/musical"/>
    <n v="2E-3"/>
    <n v="12.94057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"/>
    <n v="13111"/>
    <n v="452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"/>
    <n v="10000"/>
    <n v="1500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"/>
    <n v="1500"/>
    <n v="40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"/>
    <n v="15000"/>
    <n v="0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"/>
    <n v="5500"/>
    <n v="0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0.66289350000000002"/>
    <n v="410.99396999999999"/>
    <n v="0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0.15676623000000001"/>
    <n v="4702.9868999999999"/>
    <n v="0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"/>
    <n v="25000"/>
    <n v="1241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"/>
    <n v="18000"/>
    <n v="10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.29405719"/>
    <n v="19410.85785"/>
    <n v="0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"/>
    <n v="500"/>
    <n v="25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0.70296422999999997"/>
    <n v="21088.926899999999"/>
    <n v="0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.29405719"/>
    <n v="19410.85785"/>
    <n v="0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"/>
    <n v="10000"/>
    <n v="0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"/>
    <n v="375000"/>
    <n v="0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0.70296422999999997"/>
    <n v="7029.6422999999995"/>
    <n v="0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"/>
    <n v="2000"/>
    <n v="35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"/>
    <n v="8000"/>
    <n v="118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"/>
    <n v="15000"/>
    <n v="2524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"/>
    <n v="800"/>
    <n v="260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"/>
    <n v="1000"/>
    <n v="0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"/>
    <n v="50000"/>
    <n v="10775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"/>
    <n v="15000"/>
    <n v="520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"/>
    <n v="1000"/>
    <n v="50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"/>
    <n v="1600"/>
    <n v="170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"/>
    <n v="10000"/>
    <n v="125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"/>
    <n v="2500"/>
    <n v="135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"/>
    <n v="3000"/>
    <n v="25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"/>
    <n v="1500"/>
    <n v="0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"/>
    <n v="10000"/>
    <n v="3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"/>
    <n v="1000"/>
    <n v="153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"/>
    <n v="750"/>
    <n v="65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"/>
    <n v="60000"/>
    <n v="135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"/>
    <n v="6000"/>
    <n v="185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"/>
    <n v="8000"/>
    <n v="2993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5000"/>
    <n v="1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"/>
    <n v="10000"/>
    <n v="1000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0.15676623000000001"/>
    <n v="313.53246000000001"/>
    <n v="0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.29405719"/>
    <n v="3882.17157"/>
    <n v="0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"/>
    <n v="750"/>
    <n v="61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"/>
    <n v="15000"/>
    <n v="2290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"/>
    <n v="150"/>
    <n v="15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"/>
    <n v="5000"/>
    <n v="651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"/>
    <n v="20000"/>
    <n v="453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0.70296422999999997"/>
    <n v="7029.6422999999995"/>
    <n v="0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"/>
    <n v="8000"/>
    <n v="0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2000"/>
    <n v="1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"/>
    <n v="7000"/>
    <n v="1102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"/>
    <n v="5000"/>
    <n v="550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"/>
    <n v="20000"/>
    <n v="0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"/>
    <n v="2885"/>
    <n v="2485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"/>
    <n v="3255"/>
    <n v="397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"/>
    <n v="5000"/>
    <n v="11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"/>
    <n v="5500"/>
    <n v="50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"/>
    <n v="1200"/>
    <n v="0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"/>
    <n v="5000"/>
    <n v="1782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"/>
    <n v="5000"/>
    <n v="0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"/>
    <n v="2000"/>
    <n v="5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"/>
    <n v="6000"/>
    <n v="195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"/>
    <n v="3000"/>
    <n v="101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0.70296422999999997"/>
    <n v="21088.926899999999"/>
    <n v="0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"/>
    <n v="4000"/>
    <n v="25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"/>
    <n v="26000"/>
    <n v="25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"/>
    <n v="17600"/>
    <n v="0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0.75062424999999999"/>
    <n v="18765.606250000001"/>
    <n v="0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"/>
    <n v="1750"/>
    <n v="425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"/>
    <n v="5500"/>
    <n v="0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"/>
    <n v="28000"/>
    <n v="7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"/>
    <n v="2000"/>
    <n v="641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"/>
    <n v="1200"/>
    <n v="292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"/>
    <n v="3000"/>
    <n v="45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0.75062424999999999"/>
    <n v="7506.2425000000003"/>
    <n v="0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"/>
    <n v="2000"/>
    <n v="126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"/>
    <n v="2000"/>
    <n v="285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"/>
    <n v="7500"/>
    <n v="45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"/>
    <n v="1700"/>
    <n v="410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"/>
    <n v="5000"/>
    <n v="527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"/>
    <n v="2825"/>
    <n v="211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"/>
    <n v="15000"/>
    <n v="11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"/>
    <n v="14000"/>
    <n v="136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"/>
    <n v="1000"/>
    <n v="211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"/>
    <n v="5000"/>
    <n v="3905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.29405719"/>
    <n v="1294.05719"/>
    <n v="414.0983008"/>
    <n v="1464872848"/>
    <n v="1462280848"/>
    <b v="0"/>
    <n v="11"/>
    <b v="0"/>
    <s v="theater/plays"/>
    <n v="0.32"/>
    <n v="37.64530007272727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"/>
    <n v="678"/>
    <n v="0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"/>
    <n v="1300"/>
    <n v="620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"/>
    <n v="90000"/>
    <n v="1305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"/>
    <n v="2000"/>
    <n v="214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"/>
    <n v="2500"/>
    <n v="450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"/>
    <n v="30000"/>
    <n v="1225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.29405719"/>
    <n v="1099.9486115"/>
    <n v="219.98972229999998"/>
    <n v="1436297180"/>
    <n v="1431113180"/>
    <b v="0"/>
    <n v="5"/>
    <b v="0"/>
    <s v="theater/plays"/>
    <n v="0.2"/>
    <n v="43.997944459999999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"/>
    <n v="11140"/>
    <n v="3877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"/>
    <n v="2000"/>
    <n v="641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"/>
    <n v="1500"/>
    <n v="32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"/>
    <n v="3000"/>
    <n v="0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"/>
    <n v="500"/>
    <n v="100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"/>
    <n v="10000"/>
    <n v="541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"/>
    <n v="50000"/>
    <n v="3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"/>
    <n v="2000"/>
    <n v="5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"/>
    <n v="3000"/>
    <n v="497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.29405719"/>
    <n v="3882.17157"/>
    <n v="0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"/>
    <n v="1250"/>
    <n v="715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"/>
    <n v="7000"/>
    <n v="1156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"/>
    <n v="8000"/>
    <n v="10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"/>
    <n v="1250"/>
    <n v="23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"/>
    <n v="2000"/>
    <n v="201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"/>
    <n v="500"/>
    <n v="1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"/>
    <n v="3000"/>
    <n v="40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"/>
    <n v="30000"/>
    <n v="2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"/>
    <n v="2000"/>
    <n v="5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.29405719"/>
    <n v="1294.05719"/>
    <n v="77.643431399999997"/>
    <n v="1437606507"/>
    <n v="1435014507"/>
    <b v="0"/>
    <n v="4"/>
    <b v="0"/>
    <s v="theater/plays"/>
    <n v="0.06"/>
    <n v="19.410857849999999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"/>
    <n v="7200"/>
    <n v="1742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.29405719"/>
    <n v="744.08288425000001"/>
    <n v="0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"/>
    <n v="2000"/>
    <n v="26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"/>
    <n v="9000"/>
    <n v="0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7000"/>
    <n v="1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"/>
    <n v="10000"/>
    <n v="105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"/>
    <n v="3500"/>
    <n v="29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"/>
    <n v="600"/>
    <n v="100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"/>
    <n v="15000"/>
    <n v="125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"/>
    <n v="18000"/>
    <n v="12521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"/>
    <n v="7000"/>
    <n v="0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"/>
    <n v="800"/>
    <n v="10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"/>
    <n v="4000"/>
    <n v="0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"/>
    <n v="3000"/>
    <n v="215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"/>
    <n v="2000"/>
    <n v="561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"/>
    <n v="20000"/>
    <n v="0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"/>
    <n v="2500"/>
    <n v="400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"/>
    <n v="5000"/>
    <n v="0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"/>
    <n v="6048"/>
    <n v="413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"/>
    <n v="13500"/>
    <n v="200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"/>
    <n v="10000"/>
    <n v="3685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"/>
    <n v="6000"/>
    <n v="2823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"/>
    <n v="700"/>
    <n v="80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"/>
    <n v="2500"/>
    <n v="301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"/>
    <n v="500"/>
    <n v="300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"/>
    <n v="8000"/>
    <n v="2500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"/>
    <n v="10000"/>
    <n v="21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0.75062424999999999"/>
    <n v="225.187275"/>
    <n v="0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"/>
    <n v="600"/>
    <n v="225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"/>
    <n v="5600"/>
    <n v="460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"/>
    <n v="5000"/>
    <n v="110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"/>
    <n v="20000"/>
    <n v="16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500"/>
    <n v="1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"/>
    <n v="500"/>
    <n v="0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"/>
    <n v="3000"/>
    <n v="1126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.29405719"/>
    <n v="647.028595"/>
    <n v="142.34629089999999"/>
    <n v="1416081600"/>
    <n v="1413477228"/>
    <b v="0"/>
    <n v="2"/>
    <b v="0"/>
    <s v="theater/plays"/>
    <n v="0.22"/>
    <n v="71.17314544999999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"/>
    <n v="8880"/>
    <n v="0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"/>
    <n v="1500"/>
    <n v="795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"/>
    <n v="3750"/>
    <n v="95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"/>
    <n v="525"/>
    <n v="0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"/>
    <n v="20000"/>
    <n v="490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"/>
    <n v="4000"/>
    <n v="27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"/>
    <n v="15000"/>
    <n v="25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"/>
    <n v="5000"/>
    <n v="3045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"/>
    <n v="3495"/>
    <n v="34.950000000000003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"/>
    <n v="1000"/>
    <n v="165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4.7076029999999998E-2"/>
    <n v="941.52059999999994"/>
    <n v="0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"/>
    <n v="3500"/>
    <n v="37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"/>
    <n v="700"/>
    <n v="0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"/>
    <n v="15000"/>
    <n v="1335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.29405719"/>
    <n v="323.5142975"/>
    <n v="0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"/>
    <n v="3000"/>
    <n v="5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"/>
    <n v="3000"/>
    <n v="0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"/>
    <n v="2224"/>
    <n v="350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"/>
    <n v="150"/>
    <n v="3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"/>
    <n v="3500"/>
    <n v="759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"/>
    <n v="3500"/>
    <n v="10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"/>
    <n v="1000"/>
    <n v="47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"/>
    <n v="9600"/>
    <n v="0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.29405719"/>
    <n v="2588.11438"/>
    <n v="279.51635304000001"/>
    <n v="1421403960"/>
    <n v="1418827324"/>
    <b v="0"/>
    <n v="3"/>
    <b v="0"/>
    <s v="theater/plays"/>
    <n v="0.108"/>
    <n v="93.172117679999999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"/>
    <n v="5000"/>
    <n v="240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"/>
    <n v="1000"/>
    <n v="32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"/>
    <n v="1600"/>
    <n v="204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"/>
    <n v="110000"/>
    <n v="20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"/>
    <n v="2000"/>
    <n v="730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.29405719"/>
    <n v="12940.571899999999"/>
    <n v="0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"/>
    <n v="75000"/>
    <n v="0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"/>
    <n v="4500"/>
    <n v="50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"/>
    <n v="270"/>
    <n v="0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"/>
    <n v="600"/>
    <n v="0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"/>
    <n v="500"/>
    <n v="137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"/>
    <n v="1000"/>
    <n v="100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"/>
    <n v="5000"/>
    <n v="3530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"/>
    <n v="2000"/>
    <n v="41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"/>
    <n v="3000"/>
    <n v="59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.29405719"/>
    <n v="647.028595"/>
    <n v="0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"/>
    <n v="3000"/>
    <n v="94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500"/>
    <n v="3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"/>
    <n v="8500"/>
    <n v="11633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"/>
    <n v="10275"/>
    <n v="14653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"/>
    <n v="10000"/>
    <n v="10390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"/>
    <n v="3999"/>
    <n v="4390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"/>
    <n v="8000"/>
    <n v="8519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"/>
    <n v="9000"/>
    <n v="9110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"/>
    <n v="3500"/>
    <n v="3501.52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"/>
    <n v="500"/>
    <n v="629.99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"/>
    <n v="3000"/>
    <n v="3015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"/>
    <n v="5000"/>
    <n v="6025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"/>
    <n v="30000"/>
    <n v="49588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"/>
    <n v="3500"/>
    <n v="5599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"/>
    <n v="12000"/>
    <n v="12029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"/>
    <n v="850"/>
    <n v="1235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"/>
    <n v="2000"/>
    <n v="2004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"/>
    <n v="18500"/>
    <n v="20190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"/>
    <n v="350"/>
    <n v="410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"/>
    <n v="2000"/>
    <n v="2370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"/>
    <n v="600"/>
    <n v="800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"/>
    <n v="1250"/>
    <n v="1940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"/>
    <n v="12000"/>
    <n v="12042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"/>
    <n v="4000"/>
    <n v="4051.99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"/>
    <n v="13"/>
    <n v="13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"/>
    <n v="28450"/>
    <n v="28520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"/>
    <n v="5250"/>
    <n v="5360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"/>
    <n v="2600"/>
    <n v="3392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"/>
    <n v="1000"/>
    <n v="1665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"/>
    <n v="6000"/>
    <n v="8529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"/>
    <n v="22000"/>
    <n v="40357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"/>
    <n v="2500"/>
    <n v="2751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"/>
    <n v="2000"/>
    <n v="2027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"/>
    <n v="2000"/>
    <n v="2000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"/>
    <n v="14000"/>
    <n v="19860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"/>
    <n v="10000"/>
    <n v="30866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"/>
    <n v="2000"/>
    <n v="2000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"/>
    <n v="5000"/>
    <n v="6000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"/>
    <n v="5000"/>
    <n v="5380.55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"/>
    <n v="12000"/>
    <n v="12000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"/>
    <n v="11000"/>
    <n v="14082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"/>
    <n v="10000"/>
    <n v="11621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"/>
    <n v="3000"/>
    <n v="3289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"/>
    <n v="10000"/>
    <n v="10100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"/>
    <n v="8600"/>
    <n v="11090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"/>
    <n v="15000"/>
    <n v="15285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"/>
    <n v="10000"/>
    <n v="10291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"/>
    <n v="5000"/>
    <n v="7415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"/>
    <n v="3000"/>
    <n v="4642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"/>
    <n v="2000"/>
    <n v="2270.37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"/>
    <n v="1200"/>
    <n v="2080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"/>
    <n v="2000"/>
    <n v="2372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"/>
    <n v="2000"/>
    <n v="2325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"/>
    <n v="10000"/>
    <n v="11094.23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"/>
    <n v="500"/>
    <n v="636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"/>
    <n v="1800"/>
    <n v="2231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"/>
    <n v="2200"/>
    <n v="2385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"/>
    <n v="900"/>
    <n v="900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"/>
    <n v="3500"/>
    <n v="4040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"/>
    <n v="300"/>
    <n v="460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"/>
    <n v="400"/>
    <n v="1570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"/>
    <n v="12000"/>
    <n v="12870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"/>
    <n v="750"/>
    <n v="1485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"/>
    <n v="4000"/>
    <n v="4000.5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"/>
    <n v="500"/>
    <n v="500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"/>
    <n v="1200"/>
    <n v="1506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"/>
    <n v="2500"/>
    <n v="2615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"/>
    <n v="3500"/>
    <n v="3600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"/>
    <n v="6000"/>
    <n v="6904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"/>
    <n v="500"/>
    <n v="502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"/>
    <n v="3000"/>
    <n v="3600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"/>
    <n v="1000"/>
    <n v="1106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"/>
    <n v="350"/>
    <n v="460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"/>
    <n v="1500"/>
    <n v="1720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"/>
    <n v="400"/>
    <n v="425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"/>
    <n v="3200"/>
    <n v="3400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"/>
    <n v="1500"/>
    <n v="1590.29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"/>
    <n v="5000"/>
    <n v="5000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"/>
    <n v="3500"/>
    <n v="3500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"/>
    <n v="6000"/>
    <n v="7665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"/>
    <n v="500"/>
    <n v="600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"/>
    <n v="2200"/>
    <n v="2363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"/>
    <n v="5000"/>
    <n v="5025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"/>
    <n v="7500"/>
    <n v="7685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"/>
    <n v="1500"/>
    <n v="3700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"/>
    <n v="1000"/>
    <n v="2195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"/>
    <n v="1300"/>
    <n v="1700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"/>
    <n v="5000"/>
    <n v="5200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"/>
    <n v="5000"/>
    <n v="7050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"/>
    <n v="3000"/>
    <n v="3100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"/>
    <n v="450"/>
    <n v="632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"/>
    <n v="3500"/>
    <n v="3978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"/>
    <n v="4500"/>
    <n v="4522.22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"/>
    <n v="5000"/>
    <n v="5651.58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"/>
    <n v="3250"/>
    <n v="3398.1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3000"/>
    <n v="1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"/>
    <n v="100000000"/>
    <n v="0"/>
    <n v="1476094907"/>
    <n v="1470910907"/>
    <b v="0"/>
    <n v="0"/>
    <b v="0"/>
    <s v="film &amp; video/science fiction"/>
    <n v="0"/>
    <s v="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"/>
    <n v="4000"/>
    <n v="0"/>
    <n v="1431728242"/>
    <n v="1429568242"/>
    <b v="0"/>
    <n v="0"/>
    <b v="0"/>
    <s v="film &amp; video/science fiction"/>
    <n v="0"/>
    <s v="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"/>
    <n v="8000"/>
    <n v="190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"/>
    <n v="20000"/>
    <n v="0"/>
    <n v="1414708183"/>
    <n v="1409524183"/>
    <b v="0"/>
    <n v="0"/>
    <b v="0"/>
    <s v="film &amp; video/science fiction"/>
    <n v="0"/>
    <s v="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.29405719"/>
    <n v="776.43431399999997"/>
    <n v="0"/>
    <n v="1402949760"/>
    <n v="1400536692"/>
    <b v="0"/>
    <n v="0"/>
    <b v="0"/>
    <s v="film &amp; video/science fiction"/>
    <n v="0"/>
    <s v="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"/>
    <n v="1200"/>
    <n v="0"/>
    <n v="1467763200"/>
    <n v="1466453161"/>
    <b v="0"/>
    <n v="0"/>
    <b v="0"/>
    <s v="film &amp; video/science fiction"/>
    <n v="0"/>
    <s v="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"/>
    <n v="71764"/>
    <n v="0"/>
    <n v="1464715860"/>
    <n v="1462130584"/>
    <b v="0"/>
    <n v="0"/>
    <b v="0"/>
    <s v="film &amp; video/science fiction"/>
    <n v="0"/>
    <s v="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"/>
    <n v="5000"/>
    <n v="0"/>
    <n v="1441386000"/>
    <n v="1438811418"/>
    <b v="0"/>
    <n v="0"/>
    <b v="0"/>
    <s v="film &amp; video/science fiction"/>
    <n v="0"/>
    <s v="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"/>
    <n v="3000"/>
    <n v="0"/>
    <n v="1431771360"/>
    <n v="1427968234"/>
    <b v="0"/>
    <n v="0"/>
    <b v="0"/>
    <s v="film &amp; video/science fiction"/>
    <n v="0"/>
    <s v="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0.15676623000000001"/>
    <n v="8622.1426499999998"/>
    <n v="0"/>
    <n v="1444657593"/>
    <n v="1440337593"/>
    <b v="0"/>
    <n v="0"/>
    <b v="0"/>
    <s v="film &amp; video/science fiction"/>
    <n v="0"/>
    <s v="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"/>
    <n v="500"/>
    <n v="500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"/>
    <n v="200000"/>
    <n v="0"/>
    <n v="1426823132"/>
    <n v="1424234732"/>
    <b v="0"/>
    <n v="0"/>
    <b v="0"/>
    <s v="film &amp; video/science fiction"/>
    <n v="0"/>
    <s v="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"/>
    <n v="12000"/>
    <n v="1293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"/>
    <n v="3000"/>
    <n v="10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0.70296422999999997"/>
    <n v="3866.303265"/>
    <n v="0"/>
    <n v="1472882100"/>
    <n v="1467941542"/>
    <b v="0"/>
    <n v="0"/>
    <b v="0"/>
    <s v="film &amp; video/science fiction"/>
    <n v="0"/>
    <s v="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.29405719"/>
    <n v="9058.4003300000004"/>
    <n v="0"/>
    <n v="1420741080"/>
    <n v="1417026340"/>
    <b v="0"/>
    <n v="0"/>
    <b v="0"/>
    <s v="film &amp; video/science fiction"/>
    <n v="0"/>
    <s v="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"/>
    <n v="50000"/>
    <n v="40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"/>
    <n v="380000"/>
    <n v="30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"/>
    <n v="50000"/>
    <n v="359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"/>
    <n v="1350000"/>
    <n v="81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"/>
    <n v="2995"/>
    <n v="8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"/>
    <n v="5000"/>
    <n v="0"/>
    <n v="1413942628"/>
    <n v="1411350628"/>
    <b v="0"/>
    <n v="0"/>
    <b v="0"/>
    <s v="film &amp; video/science fiction"/>
    <n v="0"/>
    <s v="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"/>
    <n v="500000"/>
    <n v="10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"/>
    <n v="5000"/>
    <n v="0"/>
    <n v="1439675691"/>
    <n v="1434491691"/>
    <b v="0"/>
    <n v="0"/>
    <b v="0"/>
    <s v="film &amp; video/drama"/>
    <n v="0"/>
    <s v="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"/>
    <n v="50000"/>
    <n v="5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"/>
    <n v="2800"/>
    <n v="435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"/>
    <n v="2000000"/>
    <n v="0"/>
    <n v="1443657600"/>
    <n v="1440716654"/>
    <b v="0"/>
    <n v="0"/>
    <b v="0"/>
    <s v="film &amp; video/drama"/>
    <n v="0"/>
    <s v="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"/>
    <n v="120000"/>
    <n v="640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.29405719"/>
    <n v="21998.972229999999"/>
    <n v="0"/>
    <n v="1452613724"/>
    <n v="1450021724"/>
    <b v="0"/>
    <n v="0"/>
    <b v="0"/>
    <s v="film &amp; video/drama"/>
    <n v="0"/>
    <s v="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"/>
    <n v="5000"/>
    <n v="3000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"/>
    <n v="110000"/>
    <n v="11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"/>
    <n v="8000"/>
    <n v="325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"/>
    <n v="10000"/>
    <n v="325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50000"/>
    <n v="1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"/>
    <n v="95000"/>
    <n v="0"/>
    <n v="1426753723"/>
    <n v="1423733323"/>
    <b v="0"/>
    <n v="0"/>
    <b v="0"/>
    <s v="film &amp; video/drama"/>
    <n v="0"/>
    <s v="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.29405719"/>
    <n v="1436.4034809"/>
    <n v="0"/>
    <n v="1425131108"/>
    <n v="1422539108"/>
    <b v="0"/>
    <n v="0"/>
    <b v="0"/>
    <s v="film &amp; video/drama"/>
    <n v="0"/>
    <s v="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.1666915600000001"/>
    <n v="7000.1493600000003"/>
    <n v="0"/>
    <n v="1431108776"/>
    <n v="1425924776"/>
    <b v="0"/>
    <n v="0"/>
    <b v="0"/>
    <s v="film &amp; video/drama"/>
    <n v="0"/>
    <s v="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"/>
    <n v="1500"/>
    <n v="0"/>
    <n v="1438803999"/>
    <n v="1436211999"/>
    <b v="0"/>
    <n v="0"/>
    <b v="0"/>
    <s v="film &amp; video/drama"/>
    <n v="0"/>
    <s v="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"/>
    <n v="450"/>
    <n v="180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.1666915600000001"/>
    <n v="583345.78"/>
    <n v="0"/>
    <n v="1448582145"/>
    <n v="1445986545"/>
    <b v="0"/>
    <n v="0"/>
    <b v="0"/>
    <s v="film &amp; video/drama"/>
    <n v="0"/>
    <s v="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"/>
    <n v="1000"/>
    <n v="200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"/>
    <n v="1000"/>
    <n v="0"/>
    <n v="1483748232"/>
    <n v="1481156232"/>
    <b v="0"/>
    <n v="0"/>
    <b v="0"/>
    <s v="film &amp; video/drama"/>
    <n v="0"/>
    <s v="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"/>
    <n v="5000"/>
    <n v="0"/>
    <n v="1488571200"/>
    <n v="1485977434"/>
    <b v="0"/>
    <n v="0"/>
    <b v="0"/>
    <s v="film &amp; video/drama"/>
    <n v="0"/>
    <s v="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"/>
    <n v="5000"/>
    <n v="800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"/>
    <n v="1500"/>
    <n v="0"/>
    <n v="1409891015"/>
    <n v="1407299015"/>
    <b v="0"/>
    <n v="0"/>
    <b v="0"/>
    <s v="film &amp; video/drama"/>
    <n v="0"/>
    <s v="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"/>
    <n v="500000"/>
    <n v="345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"/>
    <n v="12000"/>
    <n v="50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"/>
    <n v="1000000"/>
    <n v="17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.29405719"/>
    <n v="1294.05719"/>
    <n v="0"/>
    <n v="1417217166"/>
    <n v="1412029566"/>
    <b v="0"/>
    <n v="0"/>
    <b v="0"/>
    <s v="film &amp; video/drama"/>
    <n v="0"/>
    <s v="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"/>
    <n v="2000000"/>
    <n v="0"/>
    <n v="1436544332"/>
    <n v="1431360332"/>
    <b v="0"/>
    <n v="0"/>
    <b v="0"/>
    <s v="film &amp; video/drama"/>
    <n v="0"/>
    <s v="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"/>
    <n v="25000"/>
    <n v="279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"/>
    <n v="10000"/>
    <n v="0"/>
    <n v="1472698702"/>
    <n v="1470106702"/>
    <b v="0"/>
    <n v="0"/>
    <b v="0"/>
    <s v="film &amp; video/drama"/>
    <n v="0"/>
    <s v="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"/>
    <n v="6000"/>
    <n v="1571.55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"/>
    <n v="650"/>
    <n v="380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"/>
    <n v="6000"/>
    <n v="0"/>
    <n v="1444337940"/>
    <n v="1441750564"/>
    <b v="0"/>
    <n v="0"/>
    <b v="0"/>
    <s v="film &amp; video/drama"/>
    <n v="0"/>
    <s v="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"/>
    <n v="8000"/>
    <n v="1300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"/>
    <n v="12700"/>
    <n v="0"/>
    <n v="1470441983"/>
    <n v="1468627583"/>
    <b v="0"/>
    <n v="0"/>
    <b v="0"/>
    <s v="film &amp; video/drama"/>
    <n v="0"/>
    <s v="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0.70296422999999997"/>
    <n v="35148.211499999998"/>
    <n v="0"/>
    <n v="1418719967"/>
    <n v="1416127967"/>
    <b v="0"/>
    <n v="0"/>
    <b v="0"/>
    <s v="film &amp; video/drama"/>
    <n v="0"/>
    <s v="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"/>
    <n v="25000"/>
    <n v="0"/>
    <n v="1436566135"/>
    <n v="1433974135"/>
    <b v="0"/>
    <n v="0"/>
    <b v="0"/>
    <s v="film &amp; video/drama"/>
    <n v="0"/>
    <s v="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"/>
    <n v="12000"/>
    <n v="3030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"/>
    <n v="5000"/>
    <n v="2230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6300"/>
    <n v="1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"/>
    <n v="50000"/>
    <n v="20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2500"/>
    <n v="1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"/>
    <n v="50000"/>
    <n v="27849.22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"/>
    <n v="5000"/>
    <n v="100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"/>
    <n v="50000"/>
    <n v="8815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"/>
    <n v="50000"/>
    <n v="360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"/>
    <n v="50000"/>
    <n v="0"/>
    <n v="1427569564"/>
    <n v="1422389164"/>
    <b v="0"/>
    <n v="0"/>
    <b v="0"/>
    <s v="film &amp; video/drama"/>
    <n v="0"/>
    <s v="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"/>
    <n v="1000"/>
    <n v="130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"/>
    <n v="1500000"/>
    <n v="0"/>
    <n v="1463879100"/>
    <n v="1461287350"/>
    <b v="0"/>
    <n v="0"/>
    <b v="0"/>
    <s v="film &amp; video/drama"/>
    <n v="0"/>
    <s v="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0.70296422999999997"/>
    <n v="4217785.38"/>
    <n v="0"/>
    <n v="1436506726"/>
    <n v="1431322726"/>
    <b v="0"/>
    <n v="0"/>
    <b v="0"/>
    <s v="film &amp; video/drama"/>
    <n v="0"/>
    <s v="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"/>
    <n v="200"/>
    <n v="0"/>
    <n v="1460153054"/>
    <n v="1457564654"/>
    <b v="0"/>
    <n v="0"/>
    <b v="0"/>
    <s v="film &amp; video/drama"/>
    <n v="0"/>
    <s v="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"/>
    <n v="28000"/>
    <n v="0"/>
    <n v="1436477241"/>
    <n v="1433885241"/>
    <b v="0"/>
    <n v="0"/>
    <b v="0"/>
    <s v="film &amp; video/drama"/>
    <n v="0"/>
    <s v="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.29405719"/>
    <n v="10352.45752"/>
    <n v="0"/>
    <n v="1433176105"/>
    <n v="1427992105"/>
    <b v="0"/>
    <n v="0"/>
    <b v="0"/>
    <s v="film &amp; video/drama"/>
    <n v="0"/>
    <s v="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.1666915600000001"/>
    <n v="3500.0746800000002"/>
    <n v="0"/>
    <n v="1455402297"/>
    <n v="1452810297"/>
    <b v="0"/>
    <n v="0"/>
    <b v="0"/>
    <s v="film &amp; video/drama"/>
    <n v="0"/>
    <s v="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"/>
    <n v="15000"/>
    <n v="60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"/>
    <n v="1500000"/>
    <n v="0"/>
    <n v="1451775651"/>
    <n v="1449183651"/>
    <b v="0"/>
    <n v="0"/>
    <b v="0"/>
    <s v="film &amp; video/drama"/>
    <n v="0"/>
    <s v="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"/>
    <n v="350000"/>
    <n v="0"/>
    <n v="1475185972"/>
    <n v="1472593972"/>
    <b v="0"/>
    <n v="0"/>
    <b v="0"/>
    <s v="film &amp; video/drama"/>
    <n v="0"/>
    <s v="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"/>
    <n v="1000"/>
    <n v="401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"/>
    <n v="10000"/>
    <n v="0"/>
    <n v="1436478497"/>
    <n v="1433886497"/>
    <b v="0"/>
    <n v="0"/>
    <b v="0"/>
    <s v="film &amp; video/drama"/>
    <n v="0"/>
    <s v="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"/>
    <n v="150000"/>
    <n v="0"/>
    <n v="1451952000"/>
    <n v="1447380099"/>
    <b v="0"/>
    <n v="0"/>
    <b v="0"/>
    <s v="film &amp; video/drama"/>
    <n v="0"/>
    <s v="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"/>
    <n v="15000"/>
    <n v="50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"/>
    <n v="26000"/>
    <n v="0"/>
    <n v="1483088400"/>
    <n v="1481324760"/>
    <b v="0"/>
    <n v="0"/>
    <b v="0"/>
    <s v="film &amp; video/drama"/>
    <n v="0"/>
    <s v="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"/>
    <n v="3500"/>
    <n v="3981.5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"/>
    <n v="5000"/>
    <n v="5186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"/>
    <n v="5000"/>
    <n v="15273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"/>
    <n v="5000"/>
    <n v="6705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"/>
    <n v="10000"/>
    <n v="11292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"/>
    <n v="3500"/>
    <n v="4395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"/>
    <n v="5000"/>
    <n v="9228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"/>
    <n v="1500"/>
    <n v="1511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"/>
    <n v="8000"/>
    <n v="8538.66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"/>
    <n v="13000"/>
    <n v="18083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"/>
    <n v="30000"/>
    <n v="57342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"/>
    <n v="10000"/>
    <n v="10640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"/>
    <n v="20000"/>
    <n v="21480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"/>
    <n v="2500"/>
    <n v="6000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"/>
    <n v="5000"/>
    <n v="5910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"/>
    <n v="5000"/>
    <n v="5555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"/>
    <n v="1000"/>
    <n v="1455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"/>
    <n v="5000"/>
    <n v="5570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"/>
    <n v="2300"/>
    <n v="3510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"/>
    <n v="30000"/>
    <n v="31404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"/>
    <n v="5000"/>
    <n v="5388.79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"/>
    <n v="4000"/>
    <n v="6240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"/>
    <n v="20000"/>
    <n v="21679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"/>
    <n v="4000"/>
    <n v="5904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"/>
    <n v="18000"/>
    <n v="20569.05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"/>
    <n v="40000"/>
    <n v="41850.46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"/>
    <n v="5000"/>
    <n v="6001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"/>
    <n v="5000"/>
    <n v="5000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"/>
    <n v="25000"/>
    <n v="29681.55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"/>
    <n v="20000"/>
    <n v="20128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"/>
    <n v="10000"/>
    <n v="17895.25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"/>
    <n v="25000"/>
    <n v="25430.66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"/>
    <n v="3000"/>
    <n v="4124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"/>
    <n v="3400"/>
    <n v="7876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"/>
    <n v="7500"/>
    <n v="9775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"/>
    <n v="1000"/>
    <n v="2929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"/>
    <n v="1000"/>
    <n v="1041.29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"/>
    <n v="20000"/>
    <n v="20820.330000000002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"/>
    <n v="8000"/>
    <n v="8950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"/>
    <n v="25000"/>
    <n v="25312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"/>
    <n v="5000"/>
    <n v="14166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"/>
    <n v="5000"/>
    <n v="5634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"/>
    <n v="5400"/>
    <n v="6646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"/>
    <n v="8500"/>
    <n v="8636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"/>
    <n v="50000"/>
    <n v="52198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"/>
    <n v="4000"/>
    <n v="5456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"/>
    <n v="75000"/>
    <n v="77710.8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"/>
    <n v="10000"/>
    <n v="10550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"/>
    <n v="100000"/>
    <n v="113015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"/>
    <n v="40000"/>
    <n v="50091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"/>
    <n v="10000"/>
    <n v="10119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"/>
    <n v="8500"/>
    <n v="8735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"/>
    <n v="6000"/>
    <n v="6485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"/>
    <n v="3500"/>
    <n v="3735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"/>
    <n v="10000"/>
    <n v="10300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"/>
    <n v="25000"/>
    <n v="28690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"/>
    <n v="10000"/>
    <n v="11656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"/>
    <n v="3500"/>
    <n v="3638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"/>
    <n v="15000"/>
    <n v="26100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"/>
    <n v="50000"/>
    <n v="51544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"/>
    <n v="12000"/>
    <n v="12165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"/>
    <n v="9665"/>
    <n v="12000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"/>
    <n v="8925"/>
    <n v="9044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"/>
    <n v="7000"/>
    <n v="7711.3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"/>
    <n v="38000"/>
    <n v="38500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"/>
    <n v="10000"/>
    <n v="10335.01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"/>
    <n v="12500"/>
    <n v="13014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"/>
    <n v="25000"/>
    <n v="30505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"/>
    <n v="7500"/>
    <n v="8000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"/>
    <n v="6000"/>
    <n v="7839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"/>
    <n v="500"/>
    <n v="600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"/>
    <n v="4000"/>
    <n v="5660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"/>
    <n v="600"/>
    <n v="1535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"/>
    <n v="999"/>
    <n v="2065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"/>
    <n v="25000"/>
    <n v="26495.5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"/>
    <n v="600"/>
    <n v="601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"/>
    <n v="5000"/>
    <n v="6308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"/>
    <n v="1000"/>
    <n v="1000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"/>
    <n v="20000"/>
    <n v="20122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"/>
    <n v="18500"/>
    <n v="18667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"/>
    <n v="50000"/>
    <n v="55223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"/>
    <n v="7500"/>
    <n v="9387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"/>
    <n v="50000"/>
    <n v="51906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"/>
    <n v="2000"/>
    <n v="2833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"/>
    <n v="5000"/>
    <n v="5263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"/>
    <n v="2820"/>
    <n v="3036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"/>
    <n v="2000"/>
    <n v="2031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"/>
    <n v="30000"/>
    <n v="30315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"/>
    <n v="2500"/>
    <n v="3171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"/>
    <n v="10500"/>
    <n v="10526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"/>
    <n v="22400"/>
    <n v="22542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"/>
    <n v="8000"/>
    <n v="8035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"/>
    <n v="3300"/>
    <n v="14.5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"/>
    <n v="15000"/>
    <n v="301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"/>
    <n v="40000"/>
    <n v="430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"/>
    <n v="20000"/>
    <n v="153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"/>
    <n v="3000"/>
    <n v="203.9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"/>
    <n v="50000"/>
    <n v="6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"/>
    <n v="10000"/>
    <n v="133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"/>
    <n v="6500"/>
    <n v="0"/>
    <n v="1445540340"/>
    <n v="1444340940"/>
    <b v="0"/>
    <n v="0"/>
    <b v="0"/>
    <s v="film &amp; video/animation"/>
    <n v="0"/>
    <s v="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"/>
    <n v="12000"/>
    <n v="676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"/>
    <n v="5000"/>
    <n v="0"/>
    <n v="1259297940"/>
    <n v="1252964282"/>
    <b v="0"/>
    <n v="0"/>
    <b v="0"/>
    <s v="film &amp; video/animation"/>
    <n v="0"/>
    <s v="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"/>
    <n v="1000"/>
    <n v="24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"/>
    <n v="6000"/>
    <n v="570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"/>
    <n v="3000"/>
    <n v="0"/>
    <n v="1444576022"/>
    <n v="1439392022"/>
    <b v="0"/>
    <n v="0"/>
    <b v="0"/>
    <s v="film &amp; video/animation"/>
    <n v="0"/>
    <s v="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"/>
    <n v="2500"/>
    <n v="125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10000"/>
    <n v="3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"/>
    <n v="1000"/>
    <n v="0"/>
    <n v="1375260113"/>
    <n v="1372668113"/>
    <b v="0"/>
    <n v="0"/>
    <b v="0"/>
    <s v="film &amp; video/animation"/>
    <n v="0"/>
    <s v="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0.75062424999999999"/>
    <n v="5254.3697499999998"/>
    <n v="0"/>
    <n v="1475912326"/>
    <n v="1470728326"/>
    <b v="0"/>
    <n v="0"/>
    <b v="0"/>
    <s v="film &amp; video/animation"/>
    <n v="0"/>
    <s v="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"/>
    <n v="20000"/>
    <n v="1876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"/>
    <n v="450"/>
    <n v="0"/>
    <n v="1413569818"/>
    <n v="1412705818"/>
    <b v="0"/>
    <n v="0"/>
    <b v="0"/>
    <s v="film &amp; video/animation"/>
    <n v="0"/>
    <s v="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"/>
    <n v="5000"/>
    <n v="5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.29405719"/>
    <n v="517.62287600000002"/>
    <n v="0"/>
    <n v="1383418996"/>
    <n v="1380826996"/>
    <b v="0"/>
    <n v="0"/>
    <b v="0"/>
    <s v="film &amp; video/animation"/>
    <n v="0"/>
    <s v="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"/>
    <n v="17000"/>
    <n v="6691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"/>
    <n v="1000"/>
    <n v="50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60000"/>
    <n v="2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"/>
    <n v="10500"/>
    <n v="766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"/>
    <n v="2500"/>
    <n v="82.01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"/>
    <n v="50000"/>
    <n v="396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"/>
    <n v="20000"/>
    <n v="0"/>
    <n v="1390669791"/>
    <n v="1388077791"/>
    <b v="0"/>
    <n v="0"/>
    <b v="0"/>
    <s v="film &amp; video/animation"/>
    <n v="0"/>
    <s v="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"/>
    <n v="750"/>
    <n v="480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"/>
    <n v="94875"/>
    <n v="26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"/>
    <n v="10000"/>
    <n v="82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"/>
    <n v="65000"/>
    <n v="45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"/>
    <n v="8888"/>
    <n v="61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0.75062424999999999"/>
    <n v="15012.485000000001"/>
    <n v="0"/>
    <n v="1408213512"/>
    <n v="1405621512"/>
    <b v="0"/>
    <n v="0"/>
    <b v="0"/>
    <s v="film &amp; video/animation"/>
    <n v="0"/>
    <s v="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"/>
    <n v="39000"/>
    <n v="25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"/>
    <n v="8500"/>
    <n v="25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.29405719"/>
    <n v="711.73145449999993"/>
    <n v="0"/>
    <n v="1370204367"/>
    <n v="1368476367"/>
    <b v="0"/>
    <n v="0"/>
    <b v="0"/>
    <s v="film &amp; video/animation"/>
    <n v="0"/>
    <s v="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"/>
    <n v="100000"/>
    <n v="0"/>
    <n v="1312945341"/>
    <n v="1307761341"/>
    <b v="0"/>
    <n v="0"/>
    <b v="0"/>
    <s v="film &amp; video/animation"/>
    <n v="0"/>
    <s v="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"/>
    <n v="55000"/>
    <n v="1250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"/>
    <n v="512"/>
    <n v="138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"/>
    <n v="10000"/>
    <n v="76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"/>
    <n v="20000"/>
    <n v="4315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"/>
    <n v="7500"/>
    <n v="0"/>
    <n v="1341978665"/>
    <n v="1336795283"/>
    <b v="0"/>
    <n v="0"/>
    <b v="0"/>
    <s v="film &amp; video/animation"/>
    <n v="0"/>
    <s v="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.29405719"/>
    <n v="7764.3431399999999"/>
    <n v="0"/>
    <n v="1409960724"/>
    <n v="1404776724"/>
    <b v="0"/>
    <n v="0"/>
    <b v="0"/>
    <s v="film &amp; video/animation"/>
    <n v="0"/>
    <s v="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"/>
    <n v="5000"/>
    <n v="51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"/>
    <n v="55000"/>
    <n v="6541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"/>
    <n v="800"/>
    <n v="141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"/>
    <n v="30000"/>
    <n v="861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3300"/>
    <n v="1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"/>
    <n v="2000"/>
    <n v="0"/>
    <n v="1430877843"/>
    <n v="1428285843"/>
    <b v="0"/>
    <n v="0"/>
    <b v="0"/>
    <s v="film &amp; video/animation"/>
    <n v="0"/>
    <s v="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"/>
    <n v="1500"/>
    <n v="0"/>
    <n v="1337371334"/>
    <n v="1332187334"/>
    <b v="0"/>
    <n v="0"/>
    <b v="0"/>
    <s v="film &amp; video/animation"/>
    <n v="0"/>
    <s v="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"/>
    <n v="10000"/>
    <n v="0"/>
    <n v="1427921509"/>
    <n v="1425333109"/>
    <b v="0"/>
    <n v="0"/>
    <b v="0"/>
    <s v="film &amp; video/animation"/>
    <n v="0"/>
    <s v="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"/>
    <n v="15000"/>
    <n v="4884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"/>
    <n v="40000"/>
    <n v="7764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"/>
    <n v="30000"/>
    <n v="1830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"/>
    <n v="10000"/>
    <n v="10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0.75062424999999999"/>
    <n v="37531.212500000001"/>
    <n v="0"/>
    <n v="1482678994"/>
    <n v="1477491394"/>
    <b v="0"/>
    <n v="0"/>
    <b v="0"/>
    <s v="film &amp; video/animation"/>
    <n v="0"/>
    <s v="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"/>
    <n v="12000"/>
    <n v="0"/>
    <n v="1483924700"/>
    <n v="1481332700"/>
    <b v="0"/>
    <n v="0"/>
    <b v="0"/>
    <s v="film &amp; video/animation"/>
    <n v="0"/>
    <s v="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"/>
    <n v="74997"/>
    <n v="215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"/>
    <n v="1000"/>
    <n v="0"/>
    <n v="1345677285"/>
    <n v="1343085285"/>
    <b v="0"/>
    <n v="0"/>
    <b v="0"/>
    <s v="film &amp; video/animation"/>
    <n v="0"/>
    <s v="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"/>
    <n v="10000"/>
    <n v="0"/>
    <n v="1453937699"/>
    <n v="1451345699"/>
    <b v="0"/>
    <n v="0"/>
    <b v="0"/>
    <s v="film &amp; video/animation"/>
    <n v="0"/>
    <s v="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0.11241174"/>
    <n v="1124117.3999999999"/>
    <n v="0"/>
    <n v="1476319830"/>
    <n v="1471135830"/>
    <b v="0"/>
    <n v="0"/>
    <b v="0"/>
    <s v="film &amp; video/animation"/>
    <n v="0"/>
    <s v="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.29405719"/>
    <n v="38821.715700000001"/>
    <n v="0"/>
    <n v="1432142738"/>
    <n v="1429550738"/>
    <b v="0"/>
    <n v="0"/>
    <b v="0"/>
    <s v="film &amp; video/animation"/>
    <n v="0"/>
    <s v="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"/>
    <n v="20000"/>
    <n v="31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"/>
    <n v="7000"/>
    <n v="0"/>
    <n v="1437076305"/>
    <n v="1434484305"/>
    <b v="0"/>
    <n v="0"/>
    <b v="0"/>
    <s v="film &amp; video/animation"/>
    <n v="0"/>
    <s v="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60000"/>
    <n v="1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"/>
    <n v="4480"/>
    <n v="30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"/>
    <n v="65108"/>
    <n v="2994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"/>
    <n v="20000"/>
    <n v="1910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"/>
    <n v="6500"/>
    <n v="215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"/>
    <n v="10000"/>
    <n v="0"/>
    <n v="1310189851"/>
    <n v="1307597851"/>
    <b v="0"/>
    <n v="0"/>
    <b v="0"/>
    <s v="film &amp; video/animation"/>
    <n v="0"/>
    <s v="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"/>
    <n v="20000"/>
    <n v="230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"/>
    <n v="24500"/>
    <n v="335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"/>
    <n v="12000"/>
    <n v="52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"/>
    <n v="200000"/>
    <n v="250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"/>
    <n v="20000"/>
    <n v="640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"/>
    <n v="50000"/>
    <n v="400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"/>
    <n v="14000"/>
    <n v="0"/>
    <n v="1456805639"/>
    <n v="1454213639"/>
    <b v="0"/>
    <n v="0"/>
    <b v="0"/>
    <s v="film &amp; video/animation"/>
    <n v="0"/>
    <s v="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"/>
    <n v="5000"/>
    <n v="150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"/>
    <n v="8000"/>
    <n v="11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"/>
    <n v="50000"/>
    <n v="6962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"/>
    <n v="97000"/>
    <n v="24651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.29405719"/>
    <n v="6470.2859499999995"/>
    <n v="0"/>
    <n v="1432752080"/>
    <n v="1427568080"/>
    <b v="0"/>
    <n v="0"/>
    <b v="0"/>
    <s v="film &amp; video/animation"/>
    <n v="0"/>
    <s v="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"/>
    <n v="15000"/>
    <n v="205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"/>
    <n v="7175"/>
    <n v="0"/>
    <n v="1441550760"/>
    <n v="1438958824"/>
    <b v="0"/>
    <n v="0"/>
    <b v="0"/>
    <s v="film &amp; video/animation"/>
    <n v="0"/>
    <s v="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"/>
    <n v="12001"/>
    <n v="2746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"/>
    <n v="5000"/>
    <n v="5232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"/>
    <n v="3000"/>
    <n v="3440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"/>
    <n v="5000"/>
    <n v="6030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"/>
    <n v="12000"/>
    <n v="12000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"/>
    <n v="10000"/>
    <n v="10085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"/>
    <n v="1150"/>
    <n v="1330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"/>
    <n v="3405"/>
    <n v="3670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"/>
    <n v="4000"/>
    <n v="4000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"/>
    <n v="10000"/>
    <n v="12325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.29405719"/>
    <n v="2588.11438"/>
    <n v="2593.2906087599999"/>
    <n v="1463394365"/>
    <n v="1461320765"/>
    <b v="0"/>
    <n v="17"/>
    <b v="1"/>
    <s v="theater/plays"/>
    <n v="1.002"/>
    <n v="152.54650639764705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"/>
    <n v="2000"/>
    <n v="2410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"/>
    <n v="5000"/>
    <n v="15121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5000"/>
    <n v="1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"/>
    <n v="4500"/>
    <n v="25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250000"/>
    <n v="1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"/>
    <n v="500"/>
    <n v="6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"/>
    <n v="60000"/>
    <n v="52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.29405719"/>
    <n v="9705.4289250000002"/>
    <n v="0"/>
    <n v="1455122564"/>
    <n v="1452530564"/>
    <b v="0"/>
    <n v="0"/>
    <b v="0"/>
    <s v="technology/web"/>
    <n v="0"/>
    <s v="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"/>
    <n v="75000"/>
    <n v="3781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0.75062424999999999"/>
    <n v="33778.091249999998"/>
    <n v="0"/>
    <n v="1452350896"/>
    <n v="1447166896"/>
    <b v="0"/>
    <n v="0"/>
    <b v="0"/>
    <s v="technology/web"/>
    <n v="0"/>
    <s v="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"/>
    <n v="25000"/>
    <n v="123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"/>
    <n v="3870"/>
    <n v="1416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.29405719"/>
    <n v="9705.4289250000002"/>
    <n v="0"/>
    <n v="1465720143"/>
    <n v="1463128143"/>
    <b v="0"/>
    <n v="0"/>
    <b v="0"/>
    <s v="technology/web"/>
    <n v="0"/>
    <s v="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"/>
    <n v="8000"/>
    <n v="200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"/>
    <n v="750"/>
    <n v="0"/>
    <n v="1427227905"/>
    <n v="1424639505"/>
    <b v="0"/>
    <n v="0"/>
    <b v="0"/>
    <s v="technology/web"/>
    <n v="0"/>
    <s v="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"/>
    <n v="240000"/>
    <n v="50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"/>
    <n v="15000"/>
    <n v="55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.1666915600000001"/>
    <n v="58334.578000000001"/>
    <n v="0"/>
    <n v="1482052815"/>
    <n v="1479460815"/>
    <b v="0"/>
    <n v="0"/>
    <b v="0"/>
    <s v="technology/web"/>
    <n v="0"/>
    <s v="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.29405719"/>
    <n v="32351.429749999999"/>
    <n v="0"/>
    <n v="1436554249"/>
    <n v="1433962249"/>
    <b v="0"/>
    <n v="0"/>
    <b v="0"/>
    <s v="technology/web"/>
    <n v="0"/>
    <s v="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5000"/>
    <n v="1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"/>
    <n v="10000"/>
    <n v="0"/>
    <n v="1420143194"/>
    <n v="1417551194"/>
    <b v="0"/>
    <n v="0"/>
    <b v="0"/>
    <s v="technology/web"/>
    <n v="0"/>
    <s v="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"/>
    <n v="85000"/>
    <n v="142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"/>
    <n v="25000"/>
    <n v="106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"/>
    <n v="2500"/>
    <n v="0"/>
    <n v="1446660688"/>
    <n v="1444065088"/>
    <b v="0"/>
    <n v="0"/>
    <b v="0"/>
    <s v="technology/web"/>
    <n v="0"/>
    <s v="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"/>
    <n v="88888"/>
    <n v="346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80000"/>
    <n v="1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"/>
    <n v="5000"/>
    <n v="10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"/>
    <n v="12000"/>
    <n v="175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3000"/>
    <n v="1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"/>
    <n v="400"/>
    <n v="0"/>
    <n v="1438474704"/>
    <n v="1435882704"/>
    <b v="0"/>
    <n v="0"/>
    <b v="0"/>
    <s v="technology/web"/>
    <n v="0"/>
    <s v="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"/>
    <n v="100000"/>
    <n v="0"/>
    <n v="1426442400"/>
    <n v="1424454319"/>
    <b v="0"/>
    <n v="0"/>
    <b v="0"/>
    <s v="technology/web"/>
    <n v="0"/>
    <s v="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9000"/>
    <n v="1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"/>
    <n v="1000"/>
    <n v="10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.29405719"/>
    <n v="11646.514709999999"/>
    <n v="0"/>
    <n v="1448928000"/>
    <n v="1444123377"/>
    <b v="0"/>
    <n v="0"/>
    <b v="0"/>
    <s v="technology/web"/>
    <n v="0"/>
    <s v="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"/>
    <n v="10000"/>
    <n v="56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"/>
    <n v="7500"/>
    <n v="1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"/>
    <n v="100000"/>
    <n v="61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"/>
    <n v="7500"/>
    <n v="250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.29405719"/>
    <n v="647.028595"/>
    <n v="148.81657684999999"/>
    <n v="1428333345"/>
    <n v="1425744945"/>
    <b v="0"/>
    <n v="7"/>
    <b v="0"/>
    <s v="technology/web"/>
    <n v="0.23"/>
    <n v="21.25951097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"/>
    <n v="25000"/>
    <n v="26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"/>
    <n v="100000"/>
    <n v="426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"/>
    <n v="20000"/>
    <n v="6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"/>
    <n v="7500"/>
    <n v="20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"/>
    <n v="2500"/>
    <n v="850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"/>
    <n v="50000"/>
    <n v="31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"/>
    <n v="5000"/>
    <n v="100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"/>
    <n v="70000"/>
    <n v="0"/>
    <n v="1434654215"/>
    <n v="1432062215"/>
    <b v="0"/>
    <n v="0"/>
    <b v="0"/>
    <s v="technology/web"/>
    <n v="0"/>
    <s v="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"/>
    <n v="15000"/>
    <n v="590.02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"/>
    <n v="1500"/>
    <n v="0"/>
    <n v="1409187056"/>
    <n v="1406595056"/>
    <b v="0"/>
    <n v="0"/>
    <b v="0"/>
    <s v="technology/web"/>
    <n v="0"/>
    <s v="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"/>
    <n v="5000"/>
    <n v="131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"/>
    <n v="250"/>
    <n v="0"/>
    <n v="1448225336"/>
    <n v="1445629736"/>
    <b v="0"/>
    <n v="0"/>
    <b v="0"/>
    <s v="technology/web"/>
    <n v="0"/>
    <s v="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"/>
    <n v="150000"/>
    <n v="1461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"/>
    <n v="13803"/>
    <n v="0"/>
    <n v="1429732586"/>
    <n v="1427140586"/>
    <b v="0"/>
    <n v="0"/>
    <b v="0"/>
    <s v="technology/web"/>
    <n v="0"/>
    <s v="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.1666915600000001"/>
    <n v="93335.324800000002"/>
    <n v="0"/>
    <n v="1453210037"/>
    <n v="1448026037"/>
    <b v="0"/>
    <n v="0"/>
    <b v="0"/>
    <s v="technology/web"/>
    <n v="0"/>
    <s v="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.1666915600000001"/>
    <n v="11666.9156"/>
    <n v="0"/>
    <n v="1472777146"/>
    <n v="1470185146"/>
    <b v="0"/>
    <n v="0"/>
    <b v="0"/>
    <s v="technology/web"/>
    <n v="0"/>
    <s v="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"/>
    <n v="60000"/>
    <n v="12818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"/>
    <n v="10000"/>
    <n v="0"/>
    <n v="1466731740"/>
    <n v="1464139740"/>
    <b v="0"/>
    <n v="0"/>
    <b v="0"/>
    <s v="technology/web"/>
    <n v="0"/>
    <s v="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0.66289350000000002"/>
    <n v="341.3901525"/>
    <n v="0"/>
    <n v="1443149759"/>
    <n v="1440557759"/>
    <b v="0"/>
    <n v="0"/>
    <b v="0"/>
    <s v="technology/web"/>
    <n v="0"/>
    <s v="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.1666915600000001"/>
    <n v="5833.4578000000001"/>
    <n v="0"/>
    <n v="1488013307"/>
    <n v="1485421307"/>
    <b v="0"/>
    <n v="0"/>
    <b v="0"/>
    <s v="technology/web"/>
    <n v="0"/>
    <s v="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.29405719"/>
    <n v="2588.11438"/>
    <n v="77.643431399999997"/>
    <n v="1431072843"/>
    <n v="1427184843"/>
    <b v="0"/>
    <n v="3"/>
    <b v="0"/>
    <s v="technology/web"/>
    <n v="0.03"/>
    <n v="25.8811438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"/>
    <n v="400"/>
    <n v="0"/>
    <n v="1449689203"/>
    <n v="1447097203"/>
    <b v="0"/>
    <n v="0"/>
    <b v="0"/>
    <s v="technology/web"/>
    <n v="0"/>
    <s v="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"/>
    <n v="2500000"/>
    <n v="1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0.75062424999999999"/>
    <n v="22518.727500000001"/>
    <n v="225.187275"/>
    <n v="1408986738"/>
    <n v="1405098738"/>
    <b v="0"/>
    <n v="1"/>
    <b v="0"/>
    <s v="technology/web"/>
    <n v="0.01"/>
    <n v="225.187275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"/>
    <n v="25000"/>
    <n v="261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"/>
    <n v="6000"/>
    <n v="341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0.70296422999999997"/>
    <n v="52722.31725"/>
    <n v="0"/>
    <n v="1432771997"/>
    <n v="1430179997"/>
    <b v="0"/>
    <n v="0"/>
    <b v="0"/>
    <s v="technology/web"/>
    <n v="0"/>
    <s v="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"/>
    <n v="5000"/>
    <n v="0"/>
    <n v="1431647041"/>
    <n v="1429055041"/>
    <b v="0"/>
    <n v="0"/>
    <b v="0"/>
    <s v="technology/web"/>
    <n v="0"/>
    <s v="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0.75062424999999999"/>
    <n v="18765.606250000001"/>
    <n v="0"/>
    <n v="1490560177"/>
    <n v="1487971777"/>
    <b v="0"/>
    <n v="0"/>
    <b v="0"/>
    <s v="technology/web"/>
    <n v="0"/>
    <s v="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"/>
    <n v="25000"/>
    <n v="4345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"/>
    <n v="5000"/>
    <n v="0"/>
    <n v="1405269457"/>
    <n v="1402677457"/>
    <b v="0"/>
    <n v="0"/>
    <b v="0"/>
    <s v="technology/web"/>
    <n v="0"/>
    <s v="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"/>
    <n v="11999"/>
    <n v="10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.1666915600000001"/>
    <n v="23333.831200000001"/>
    <n v="0"/>
    <n v="1448470165"/>
    <n v="1445874565"/>
    <b v="0"/>
    <n v="0"/>
    <b v="0"/>
    <s v="technology/web"/>
    <n v="0"/>
    <s v="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"/>
    <n v="10000"/>
    <n v="1245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"/>
    <n v="5000"/>
    <n v="1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"/>
    <n v="25000"/>
    <n v="2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.29405719"/>
    <n v="2588.11438"/>
    <n v="5.1762287599999999"/>
    <n v="1433587620"/>
    <n v="1430996150"/>
    <b v="0"/>
    <n v="1"/>
    <b v="0"/>
    <s v="technology/web"/>
    <n v="2E-3"/>
    <n v="5.1762287599999999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.29405719"/>
    <n v="129405.719"/>
    <n v="0"/>
    <n v="1488063840"/>
    <n v="1485558318"/>
    <b v="0"/>
    <n v="0"/>
    <b v="0"/>
    <s v="technology/web"/>
    <n v="0"/>
    <s v=""/>
    <s v="technology"/>
    <s v="web"/>
    <d v="2017-01-27T23:05:18"/>
    <d v="2017-02-25T23:04:00"/>
  </r>
  <r>
    <n v="638"/>
    <s v="W (Canceled)"/>
    <s v="O0"/>
    <n v="200000"/>
    <n v="18"/>
    <x v="1"/>
    <s v="DE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000000"/>
    <n v="1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"/>
    <n v="40000"/>
    <n v="47665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"/>
    <n v="25000"/>
    <n v="26452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"/>
    <n v="25000"/>
    <n v="75029.48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"/>
    <n v="2000"/>
    <n v="5574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"/>
    <n v="800"/>
    <n v="1055.01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"/>
    <n v="35000"/>
    <n v="44388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"/>
    <n v="2500"/>
    <n v="3499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"/>
    <n v="1500"/>
    <n v="1686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"/>
    <n v="25000"/>
    <n v="25132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"/>
    <n v="3000"/>
    <n v="3014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"/>
    <n v="75000"/>
    <n v="106084.5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"/>
    <n v="12000"/>
    <n v="32075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"/>
    <n v="8000"/>
    <n v="11751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"/>
    <n v="5000"/>
    <n v="10678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"/>
    <n v="15000"/>
    <n v="18855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"/>
    <n v="28888"/>
    <n v="30177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"/>
    <n v="3000"/>
    <n v="3017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"/>
    <n v="50000"/>
    <n v="1529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"/>
    <n v="10000"/>
    <n v="95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"/>
    <n v="39000"/>
    <n v="156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"/>
    <n v="12000"/>
    <n v="904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"/>
    <n v="10000"/>
    <n v="1864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"/>
    <n v="200000"/>
    <n v="8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"/>
    <n v="15000"/>
    <n v="684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"/>
    <n v="30000"/>
    <n v="11828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"/>
    <n v="50000"/>
    <n v="10814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"/>
    <n v="100000"/>
    <n v="205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"/>
    <n v="50000"/>
    <n v="15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"/>
    <n v="6000"/>
    <n v="891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"/>
    <n v="29000"/>
    <n v="1108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"/>
    <n v="57000"/>
    <n v="8827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"/>
    <n v="75000"/>
    <n v="19434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2500"/>
    <n v="1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"/>
    <n v="50000"/>
    <n v="53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"/>
    <n v="35000"/>
    <n v="298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"/>
    <n v="320000"/>
    <n v="23948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"/>
    <n v="2000"/>
    <n v="553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.1666915600000001"/>
    <n v="583345.78"/>
    <n v="0"/>
    <n v="1438618170"/>
    <n v="1436026170"/>
    <b v="0"/>
    <n v="0"/>
    <b v="0"/>
    <s v="technology/wearables"/>
    <n v="0"/>
    <s v="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"/>
    <n v="20000"/>
    <n v="14598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"/>
    <n v="200000"/>
    <n v="115297.5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"/>
    <n v="20000"/>
    <n v="2468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"/>
    <n v="50000"/>
    <n v="260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"/>
    <n v="100000"/>
    <n v="35338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"/>
    <n v="150000"/>
    <n v="590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"/>
    <n v="60000"/>
    <n v="636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"/>
    <n v="100000"/>
    <n v="15390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"/>
    <n v="130000"/>
    <n v="107148.74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"/>
    <n v="15000"/>
    <n v="4622.01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"/>
    <n v="15000"/>
    <n v="837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.1666915600000001"/>
    <n v="116669.156"/>
    <n v="0"/>
    <n v="1481740740"/>
    <n v="1478130783"/>
    <b v="0"/>
    <n v="0"/>
    <b v="0"/>
    <s v="technology/wearables"/>
    <n v="0"/>
    <s v="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"/>
    <n v="15000"/>
    <n v="61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0.75062424999999999"/>
    <n v="900.7491"/>
    <n v="0"/>
    <n v="1408495440"/>
    <n v="1405640302"/>
    <b v="0"/>
    <n v="0"/>
    <b v="0"/>
    <s v="technology/wearables"/>
    <n v="0"/>
    <s v="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"/>
    <n v="48500"/>
    <n v="105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"/>
    <n v="15000"/>
    <n v="2249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"/>
    <n v="27500"/>
    <n v="1389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"/>
    <n v="7000"/>
    <n v="715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"/>
    <n v="100000"/>
    <n v="305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"/>
    <n v="12000"/>
    <n v="90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"/>
    <n v="15000"/>
    <n v="194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"/>
    <n v="1900"/>
    <n v="2735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"/>
    <n v="8200"/>
    <n v="10013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"/>
    <n v="25000"/>
    <n v="33006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"/>
    <n v="5000"/>
    <n v="5469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"/>
    <n v="7000"/>
    <n v="7383.01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"/>
    <n v="20000"/>
    <n v="20070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"/>
    <n v="2500"/>
    <n v="2535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"/>
    <n v="3500"/>
    <n v="5443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"/>
    <n v="7500"/>
    <n v="7917.45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"/>
    <n v="4000"/>
    <n v="5226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"/>
    <n v="20000"/>
    <n v="26438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"/>
    <n v="5000"/>
    <n v="6300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"/>
    <n v="47000"/>
    <n v="53771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"/>
    <n v="3600"/>
    <n v="11345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"/>
    <n v="5000"/>
    <n v="6120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"/>
    <n v="1500"/>
    <n v="1601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"/>
    <n v="6000"/>
    <n v="9500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"/>
    <n v="3000"/>
    <n v="3222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"/>
    <n v="13000"/>
    <n v="13293.8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"/>
    <n v="1400"/>
    <n v="1550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"/>
    <n v="550"/>
    <n v="814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"/>
    <n v="5000"/>
    <n v="5116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"/>
    <n v="2220"/>
    <n v="3976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"/>
    <n v="2987"/>
    <n v="3318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"/>
    <n v="2000"/>
    <n v="2005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"/>
    <n v="10000"/>
    <n v="10556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"/>
    <n v="4444"/>
    <n v="4559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"/>
    <n v="3000"/>
    <n v="3555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"/>
    <n v="10000"/>
    <n v="12800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"/>
    <n v="2000"/>
    <n v="2075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"/>
    <n v="2500"/>
    <n v="2547.69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"/>
    <n v="700"/>
    <n v="824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"/>
    <n v="250"/>
    <n v="595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"/>
    <n v="2500"/>
    <n v="2550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"/>
    <n v="2200"/>
    <n v="0"/>
    <n v="1480188013"/>
    <n v="1477592413"/>
    <b v="0"/>
    <n v="0"/>
    <b v="0"/>
    <s v="publishing/fiction"/>
    <n v="0"/>
    <s v="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"/>
    <n v="5000"/>
    <n v="235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4.7076029999999998E-2"/>
    <n v="164.76610499999998"/>
    <n v="0"/>
    <n v="1480831200"/>
    <n v="1479328570"/>
    <b v="0"/>
    <n v="0"/>
    <b v="0"/>
    <s v="publishing/fiction"/>
    <n v="0"/>
    <s v="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"/>
    <n v="5000"/>
    <n v="0"/>
    <n v="1441858161"/>
    <n v="1439266161"/>
    <b v="0"/>
    <n v="0"/>
    <b v="0"/>
    <s v="publishing/fiction"/>
    <n v="0"/>
    <s v="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"/>
    <n v="7000"/>
    <n v="2521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0.75062424999999999"/>
    <n v="3002.4969999999998"/>
    <n v="0"/>
    <n v="1424112483"/>
    <n v="1421520483"/>
    <b v="0"/>
    <n v="0"/>
    <b v="0"/>
    <s v="publishing/fiction"/>
    <n v="0"/>
    <s v="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"/>
    <n v="5000"/>
    <n v="177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"/>
    <n v="2500"/>
    <n v="0"/>
    <n v="1387169890"/>
    <n v="1384577890"/>
    <b v="0"/>
    <n v="0"/>
    <b v="0"/>
    <s v="publishing/fiction"/>
    <n v="0"/>
    <s v="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"/>
    <n v="4000"/>
    <n v="1656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"/>
    <n v="17500"/>
    <n v="0"/>
    <n v="1361750369"/>
    <n v="1358294369"/>
    <b v="0"/>
    <n v="0"/>
    <b v="0"/>
    <s v="publishing/fiction"/>
    <n v="0"/>
    <s v="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"/>
    <n v="38000"/>
    <n v="10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"/>
    <n v="1500"/>
    <n v="50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"/>
    <n v="500"/>
    <n v="351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"/>
    <n v="10000"/>
    <n v="170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"/>
    <n v="7000"/>
    <n v="3598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"/>
    <n v="3000"/>
    <n v="21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"/>
    <n v="500"/>
    <n v="2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"/>
    <n v="15000"/>
    <n v="400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"/>
    <n v="1000"/>
    <n v="1040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"/>
    <n v="800"/>
    <n v="1065.23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"/>
    <n v="700"/>
    <n v="700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"/>
    <n v="1500"/>
    <n v="2222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"/>
    <n v="1000"/>
    <n v="1025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"/>
    <n v="500"/>
    <n v="903.14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"/>
    <n v="5000"/>
    <n v="7140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"/>
    <n v="1200"/>
    <n v="1370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"/>
    <n v="1000"/>
    <n v="2035.05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"/>
    <n v="1700"/>
    <n v="1860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"/>
    <n v="10000"/>
    <n v="14437.46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"/>
    <n v="7500"/>
    <n v="7790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"/>
    <n v="2500"/>
    <n v="2511.11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"/>
    <n v="2750"/>
    <n v="2826.43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"/>
    <n v="8000"/>
    <n v="8425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"/>
    <n v="14000"/>
    <n v="15650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"/>
    <n v="10000"/>
    <n v="10135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"/>
    <n v="3000"/>
    <n v="3226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"/>
    <n v="3500"/>
    <n v="4021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"/>
    <n v="5000"/>
    <n v="5001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.29405719"/>
    <n v="1941.085785"/>
    <n v="2953.03850758"/>
    <n v="1410431054"/>
    <n v="1407839054"/>
    <b v="0"/>
    <n v="56"/>
    <b v="1"/>
    <s v="music/rock"/>
    <n v="1.5213333333333334"/>
    <n v="52.732830492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"/>
    <n v="2000"/>
    <n v="2230.4299999999998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"/>
    <n v="6000"/>
    <n v="6080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"/>
    <n v="2300"/>
    <n v="2835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"/>
    <n v="5500"/>
    <n v="5500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"/>
    <n v="3000"/>
    <n v="3150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"/>
    <n v="8000"/>
    <n v="8355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"/>
    <n v="4000"/>
    <n v="4205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"/>
    <n v="4000"/>
    <n v="4151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"/>
    <n v="1500"/>
    <n v="1575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"/>
    <n v="1000"/>
    <n v="1040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"/>
    <n v="600"/>
    <n v="911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"/>
    <n v="1500"/>
    <n v="2399.94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"/>
    <n v="1000"/>
    <n v="1273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"/>
    <n v="4000"/>
    <n v="4280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"/>
    <n v="7000"/>
    <n v="8058.55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"/>
    <n v="1500"/>
    <n v="2056.66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"/>
    <n v="350"/>
    <n v="545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"/>
    <n v="400"/>
    <n v="435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"/>
    <n v="2000"/>
    <n v="2681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"/>
    <n v="17482"/>
    <n v="17482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"/>
    <n v="3000"/>
    <n v="3575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"/>
    <n v="800"/>
    <n v="1436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"/>
    <n v="1600"/>
    <n v="2150.1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"/>
    <n v="12500"/>
    <n v="12554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"/>
    <n v="5500"/>
    <n v="5580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"/>
    <n v="300"/>
    <n v="310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"/>
    <n v="1300"/>
    <n v="1391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.29405719"/>
    <n v="647.028595"/>
    <n v="672.90973880000001"/>
    <n v="1468437240"/>
    <n v="1463253240"/>
    <b v="0"/>
    <n v="16"/>
    <b v="1"/>
    <s v="music/rock"/>
    <n v="1.04"/>
    <n v="42.056858675000001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"/>
    <n v="1800"/>
    <n v="1941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"/>
    <n v="1500"/>
    <n v="3500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"/>
    <n v="15000"/>
    <n v="15091.06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"/>
    <n v="6000"/>
    <n v="6100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"/>
    <n v="5500"/>
    <n v="7206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"/>
    <n v="2000"/>
    <n v="2345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"/>
    <n v="5000"/>
    <n v="5046.5200000000004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"/>
    <n v="2500"/>
    <n v="3045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"/>
    <n v="2000"/>
    <n v="2908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"/>
    <n v="5000"/>
    <n v="5830.83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"/>
    <n v="10000"/>
    <n v="12041.66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"/>
    <n v="5000"/>
    <n v="5066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"/>
    <n v="3000"/>
    <n v="8014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"/>
    <n v="3000"/>
    <n v="5824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"/>
    <n v="5000"/>
    <n v="6019.01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"/>
    <n v="10"/>
    <n v="10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"/>
    <n v="300"/>
    <n v="300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"/>
    <n v="4000"/>
    <n v="4796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"/>
    <n v="4000"/>
    <n v="6207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"/>
    <n v="3500"/>
    <n v="3674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"/>
    <n v="300"/>
    <n v="300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"/>
    <n v="27800"/>
    <n v="32865.300000000003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"/>
    <n v="1450"/>
    <n v="1500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.1666915600000001"/>
    <n v="1400.0298720000001"/>
    <n v="1400.0298720000001"/>
    <n v="1448463431"/>
    <n v="1444831031"/>
    <b v="0"/>
    <n v="24"/>
    <b v="1"/>
    <s v="music/metal"/>
    <n v="1"/>
    <n v="58.334578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"/>
    <n v="4000"/>
    <n v="4187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"/>
    <n v="14000"/>
    <n v="2540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"/>
    <n v="4500"/>
    <n v="101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"/>
    <n v="2000"/>
    <n v="90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"/>
    <n v="6500"/>
    <n v="2700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"/>
    <n v="2200"/>
    <n v="45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"/>
    <n v="3500"/>
    <n v="640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"/>
    <n v="5000"/>
    <n v="1201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"/>
    <n v="45000"/>
    <n v="50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"/>
    <n v="8800"/>
    <n v="1040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"/>
    <n v="6000"/>
    <n v="325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"/>
    <n v="8000"/>
    <n v="65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"/>
    <n v="3500"/>
    <n v="45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"/>
    <n v="3000"/>
    <n v="730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"/>
    <n v="5000"/>
    <n v="0"/>
    <n v="1442856131"/>
    <n v="1441128131"/>
    <b v="0"/>
    <n v="0"/>
    <b v="0"/>
    <s v="music/jazz"/>
    <n v="0"/>
    <s v="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"/>
    <n v="2000"/>
    <n v="1351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"/>
    <n v="5000"/>
    <n v="65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"/>
    <n v="2100"/>
    <n v="644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"/>
    <n v="3780"/>
    <n v="113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"/>
    <n v="3750"/>
    <n v="30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"/>
    <n v="1500"/>
    <n v="302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"/>
    <n v="5000"/>
    <n v="2001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"/>
    <n v="2000"/>
    <n v="20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"/>
    <n v="1000"/>
    <n v="750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"/>
    <n v="500"/>
    <n v="205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"/>
    <n v="1000"/>
    <n v="0"/>
    <n v="1338159655"/>
    <n v="1335567655"/>
    <b v="0"/>
    <n v="0"/>
    <b v="0"/>
    <s v="music/indie rock"/>
    <n v="0"/>
    <s v="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"/>
    <n v="1000"/>
    <n v="72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"/>
    <n v="3000"/>
    <n v="125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"/>
    <n v="8000"/>
    <n v="260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"/>
    <n v="6000"/>
    <n v="2445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"/>
    <n v="2000"/>
    <n v="200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"/>
    <n v="20000"/>
    <n v="7834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"/>
    <n v="8000"/>
    <n v="195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"/>
    <n v="8000"/>
    <n v="3200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"/>
    <n v="3000"/>
    <n v="0"/>
    <n v="1354123908"/>
    <n v="1351528308"/>
    <b v="0"/>
    <n v="0"/>
    <b v="0"/>
    <s v="music/indie rock"/>
    <n v="0"/>
    <s v="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"/>
    <n v="2500"/>
    <n v="70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"/>
    <n v="750"/>
    <n v="280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"/>
    <n v="5000"/>
    <n v="21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"/>
    <n v="6500"/>
    <n v="0"/>
    <n v="1276024260"/>
    <n v="1272050914"/>
    <b v="0"/>
    <n v="0"/>
    <b v="0"/>
    <s v="music/jazz"/>
    <n v="0"/>
    <s v="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"/>
    <n v="30000"/>
    <n v="90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"/>
    <n v="5000"/>
    <n v="160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"/>
    <n v="50000"/>
    <n v="151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"/>
    <n v="6500"/>
    <n v="196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"/>
    <n v="15000"/>
    <n v="0"/>
    <n v="1394681590"/>
    <n v="1392093190"/>
    <b v="0"/>
    <n v="0"/>
    <b v="0"/>
    <s v="music/jazz"/>
    <n v="0"/>
    <s v="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"/>
    <n v="2900"/>
    <n v="0"/>
    <n v="1315715823"/>
    <n v="1313123823"/>
    <b v="0"/>
    <n v="0"/>
    <b v="0"/>
    <s v="music/jazz"/>
    <n v="0"/>
    <s v="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"/>
    <n v="2500"/>
    <n v="0"/>
    <n v="1280206740"/>
    <n v="1276283655"/>
    <b v="0"/>
    <n v="0"/>
    <b v="0"/>
    <s v="music/jazz"/>
    <n v="0"/>
    <s v="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"/>
    <n v="16000"/>
    <n v="520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"/>
    <n v="100000"/>
    <n v="0"/>
    <n v="1390522045"/>
    <n v="1388707645"/>
    <b v="0"/>
    <n v="0"/>
    <b v="0"/>
    <s v="music/jazz"/>
    <n v="0"/>
    <s v="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"/>
    <n v="3500"/>
    <n v="30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"/>
    <n v="30000"/>
    <n v="1982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"/>
    <n v="1500"/>
    <n v="0"/>
    <n v="1345918747"/>
    <n v="1343326747"/>
    <b v="0"/>
    <n v="0"/>
    <b v="0"/>
    <s v="music/jazz"/>
    <n v="0"/>
    <s v="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"/>
    <n v="6500"/>
    <n v="375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"/>
    <n v="3300"/>
    <n v="0"/>
    <n v="1287723600"/>
    <n v="1284409734"/>
    <b v="0"/>
    <n v="0"/>
    <b v="0"/>
    <s v="music/jazz"/>
    <n v="0"/>
    <s v="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"/>
    <n v="5000"/>
    <n v="30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"/>
    <n v="20000"/>
    <n v="100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"/>
    <n v="5500"/>
    <n v="0"/>
    <n v="1384448822"/>
    <n v="1381853222"/>
    <b v="0"/>
    <n v="0"/>
    <b v="0"/>
    <s v="music/jazz"/>
    <n v="0"/>
    <s v="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"/>
    <n v="15000"/>
    <n v="4635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"/>
    <n v="27000"/>
    <n v="5680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"/>
    <n v="15000"/>
    <n v="330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"/>
    <n v="3000"/>
    <n v="327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"/>
    <n v="6000"/>
    <n v="160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"/>
    <n v="7000"/>
    <n v="0"/>
    <n v="1278628800"/>
    <n v="1276043330"/>
    <b v="0"/>
    <n v="0"/>
    <b v="0"/>
    <s v="music/jazz"/>
    <n v="0"/>
    <s v="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"/>
    <n v="20000"/>
    <n v="0"/>
    <n v="1337024695"/>
    <n v="1334432695"/>
    <b v="0"/>
    <n v="0"/>
    <b v="0"/>
    <s v="music/jazz"/>
    <n v="0"/>
    <s v="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"/>
    <n v="14500"/>
    <n v="1575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"/>
    <n v="500"/>
    <n v="0"/>
    <n v="1333946569"/>
    <n v="1331358169"/>
    <b v="0"/>
    <n v="0"/>
    <b v="0"/>
    <s v="music/jazz"/>
    <n v="0"/>
    <s v="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"/>
    <n v="900"/>
    <n v="345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"/>
    <n v="9500"/>
    <n v="1381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"/>
    <n v="2000"/>
    <n v="120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"/>
    <n v="3500"/>
    <n v="50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"/>
    <n v="1400"/>
    <n v="0"/>
    <n v="1326916800"/>
    <n v="1323131689"/>
    <b v="0"/>
    <n v="0"/>
    <b v="0"/>
    <s v="music/jazz"/>
    <n v="0"/>
    <s v="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"/>
    <n v="3500"/>
    <n v="40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"/>
    <n v="7000"/>
    <n v="25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"/>
    <n v="2750"/>
    <n v="40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"/>
    <n v="9000"/>
    <n v="1544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"/>
    <n v="50000"/>
    <n v="1161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"/>
    <n v="7500"/>
    <n v="668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"/>
    <n v="3000"/>
    <n v="289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"/>
    <n v="50000"/>
    <n v="6663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"/>
    <n v="15000"/>
    <n v="286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"/>
    <n v="850"/>
    <n v="0"/>
    <n v="1467312306"/>
    <n v="1462128306"/>
    <b v="0"/>
    <n v="0"/>
    <b v="0"/>
    <s v="technology/wearables"/>
    <n v="0"/>
    <s v="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"/>
    <n v="50000"/>
    <n v="19195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"/>
    <n v="49000"/>
    <n v="19572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"/>
    <n v="15000"/>
    <n v="126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"/>
    <n v="15000"/>
    <n v="6511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"/>
    <n v="300000"/>
    <n v="16984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"/>
    <n v="50000"/>
    <n v="861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"/>
    <n v="12000"/>
    <n v="233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"/>
    <n v="7777"/>
    <n v="881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"/>
    <n v="50000"/>
    <n v="19430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"/>
    <n v="55650"/>
    <n v="25655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"/>
    <n v="95000"/>
    <n v="40079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"/>
    <n v="2500"/>
    <n v="712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"/>
    <n v="35000"/>
    <n v="377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"/>
    <n v="25000"/>
    <n v="298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"/>
    <n v="12000"/>
    <n v="1776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"/>
    <n v="20000"/>
    <n v="3562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"/>
    <n v="8000"/>
    <n v="106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"/>
    <n v="100000"/>
    <n v="226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"/>
    <n v="20000"/>
    <n v="6925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"/>
    <n v="20000"/>
    <n v="411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"/>
    <n v="50000"/>
    <n v="280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"/>
    <n v="100000"/>
    <n v="2607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"/>
    <n v="35000"/>
    <n v="28986.16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"/>
    <n v="10000"/>
    <n v="1486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"/>
    <n v="88888"/>
    <n v="11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7500"/>
    <n v="3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"/>
    <n v="10000"/>
    <n v="106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.1666915600000001"/>
    <n v="5833.4578000000001"/>
    <n v="0"/>
    <n v="1475310825"/>
    <n v="1472718825"/>
    <b v="0"/>
    <n v="0"/>
    <b v="0"/>
    <s v="technology/wearables"/>
    <n v="0"/>
    <s v="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"/>
    <n v="10000"/>
    <n v="1677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"/>
    <n v="25000"/>
    <n v="26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"/>
    <n v="100000"/>
    <n v="467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"/>
    <n v="70000"/>
    <n v="17561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"/>
    <n v="200000"/>
    <n v="4669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"/>
    <n v="10000"/>
    <n v="726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"/>
    <n v="4000"/>
    <n v="65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"/>
    <n v="5000"/>
    <n v="65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"/>
    <n v="894700"/>
    <n v="19824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"/>
    <n v="9999"/>
    <n v="2960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"/>
    <n v="25000"/>
    <n v="20552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"/>
    <n v="200000"/>
    <n v="150102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"/>
    <n v="4000"/>
    <n v="234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"/>
    <n v="30000"/>
    <n v="13296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"/>
    <n v="50000"/>
    <n v="6565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"/>
    <n v="115250"/>
    <n v="220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"/>
    <n v="20000"/>
    <n v="75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"/>
    <n v="5000"/>
    <n v="1076751.05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"/>
    <n v="25000"/>
    <n v="8632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"/>
    <n v="10000"/>
    <n v="3060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"/>
    <n v="100000"/>
    <n v="2842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"/>
    <n v="250000"/>
    <n v="57197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"/>
    <n v="20000"/>
    <n v="621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"/>
    <n v="45000"/>
    <n v="21300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"/>
    <n v="3000"/>
    <n v="10554.11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"/>
    <n v="2000"/>
    <n v="2298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"/>
    <n v="7501"/>
    <n v="7733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"/>
    <n v="2000"/>
    <n v="6842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"/>
    <n v="10000"/>
    <n v="10740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"/>
    <n v="5400"/>
    <n v="5858.84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"/>
    <n v="5000"/>
    <n v="6500.09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"/>
    <n v="4600"/>
    <n v="4952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"/>
    <n v="4500"/>
    <n v="5056.22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"/>
    <n v="1000"/>
    <n v="1021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"/>
    <n v="1500"/>
    <n v="2180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"/>
    <n v="500"/>
    <n v="641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"/>
    <n v="85000"/>
    <n v="250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"/>
    <n v="50"/>
    <n v="0"/>
    <n v="1406769992"/>
    <n v="1405041992"/>
    <b v="0"/>
    <n v="0"/>
    <b v="0"/>
    <s v="journalism/audio"/>
    <n v="0"/>
    <s v="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"/>
    <n v="650"/>
    <n v="10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"/>
    <n v="100000"/>
    <n v="8537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"/>
    <n v="7000"/>
    <n v="6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"/>
    <n v="10000"/>
    <n v="266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.1666915600000001"/>
    <n v="3500.0746800000002"/>
    <n v="0"/>
    <n v="1451161560"/>
    <n v="1447273560"/>
    <b v="0"/>
    <n v="0"/>
    <b v="0"/>
    <s v="journalism/audio"/>
    <n v="0"/>
    <s v="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2000"/>
    <n v="1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"/>
    <n v="15000"/>
    <n v="212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"/>
    <n v="12000"/>
    <n v="0"/>
    <n v="1455272445"/>
    <n v="1452680445"/>
    <b v="0"/>
    <n v="0"/>
    <b v="0"/>
    <s v="journalism/audio"/>
    <n v="0"/>
    <s v="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"/>
    <n v="2500"/>
    <n v="0"/>
    <n v="1442257677"/>
    <n v="1439665677"/>
    <b v="0"/>
    <n v="0"/>
    <b v="0"/>
    <s v="journalism/audio"/>
    <n v="0"/>
    <s v="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"/>
    <n v="500"/>
    <n v="0"/>
    <n v="1409098825"/>
    <n v="1406679625"/>
    <b v="0"/>
    <n v="0"/>
    <b v="0"/>
    <s v="journalism/audio"/>
    <n v="0"/>
    <s v="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"/>
    <n v="4336"/>
    <n v="0"/>
    <n v="1465243740"/>
    <n v="1461438495"/>
    <b v="0"/>
    <n v="0"/>
    <b v="0"/>
    <s v="journalism/audio"/>
    <n v="0"/>
    <s v="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"/>
    <n v="1500"/>
    <n v="15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"/>
    <n v="2500"/>
    <n v="0"/>
    <n v="1407708000"/>
    <n v="1405110399"/>
    <b v="0"/>
    <n v="0"/>
    <b v="0"/>
    <s v="journalism/audio"/>
    <n v="0"/>
    <s v="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"/>
    <n v="3500"/>
    <n v="0"/>
    <n v="1457394545"/>
    <n v="1454802545"/>
    <b v="0"/>
    <n v="0"/>
    <b v="0"/>
    <s v="journalism/audio"/>
    <n v="0"/>
    <s v="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"/>
    <n v="10000"/>
    <n v="0"/>
    <n v="1429892177"/>
    <n v="1424711777"/>
    <b v="0"/>
    <n v="0"/>
    <b v="0"/>
    <s v="journalism/audio"/>
    <n v="0"/>
    <s v="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"/>
    <n v="10000"/>
    <n v="0"/>
    <n v="1480888483"/>
    <n v="1478292883"/>
    <b v="0"/>
    <n v="0"/>
    <b v="0"/>
    <s v="journalism/audio"/>
    <n v="0"/>
    <s v="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"/>
    <n v="40000"/>
    <n v="0"/>
    <n v="1427328000"/>
    <n v="1423777043"/>
    <b v="0"/>
    <n v="0"/>
    <b v="0"/>
    <s v="journalism/audio"/>
    <n v="0"/>
    <s v="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"/>
    <n v="1100"/>
    <n v="0"/>
    <n v="1426269456"/>
    <n v="1423681056"/>
    <b v="0"/>
    <n v="0"/>
    <b v="0"/>
    <s v="journalism/audio"/>
    <n v="0"/>
    <s v="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"/>
    <n v="5000"/>
    <n v="50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"/>
    <n v="4000"/>
    <n v="0"/>
    <n v="1462150800"/>
    <n v="1456987108"/>
    <b v="0"/>
    <n v="0"/>
    <b v="0"/>
    <s v="journalism/audio"/>
    <n v="0"/>
    <s v="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"/>
    <n v="199"/>
    <n v="190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"/>
    <n v="1000"/>
    <n v="0"/>
    <n v="1472604262"/>
    <n v="1470012262"/>
    <b v="0"/>
    <n v="0"/>
    <b v="0"/>
    <s v="journalism/audio"/>
    <n v="0"/>
    <s v="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"/>
    <n v="90000"/>
    <n v="8077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"/>
    <n v="150000"/>
    <n v="5051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"/>
    <n v="500"/>
    <n v="130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"/>
    <n v="30000"/>
    <n v="45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"/>
    <n v="2200"/>
    <n v="850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"/>
    <n v="10000"/>
    <n v="70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0.10503195999999999"/>
    <n v="10.503195999999999"/>
    <n v="0"/>
    <n v="1447787093"/>
    <n v="1445191493"/>
    <b v="0"/>
    <n v="0"/>
    <b v="0"/>
    <s v="games/video games"/>
    <n v="0"/>
    <s v="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"/>
    <n v="75000"/>
    <n v="51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"/>
    <n v="750"/>
    <n v="10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"/>
    <n v="54000"/>
    <n v="3407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"/>
    <n v="1000"/>
    <n v="45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"/>
    <n v="75000"/>
    <n v="47074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"/>
    <n v="25000"/>
    <n v="7344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"/>
    <n v="600"/>
    <n v="45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"/>
    <n v="20000"/>
    <n v="1821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"/>
    <n v="68000"/>
    <n v="12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"/>
    <n v="10000"/>
    <n v="56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"/>
    <n v="550"/>
    <n v="0"/>
    <n v="1407534804"/>
    <n v="1404942804"/>
    <b v="0"/>
    <n v="0"/>
    <b v="0"/>
    <s v="games/video games"/>
    <n v="0"/>
    <s v="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"/>
    <n v="18000"/>
    <n v="15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"/>
    <n v="1100"/>
    <n v="0"/>
    <n v="1402852087"/>
    <n v="1400260087"/>
    <b v="0"/>
    <n v="0"/>
    <b v="0"/>
    <s v="games/video games"/>
    <n v="0"/>
    <s v="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"/>
    <n v="45000"/>
    <n v="6382.34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"/>
    <n v="2000"/>
    <n v="21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"/>
    <n v="18000"/>
    <n v="3294.01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"/>
    <n v="500000"/>
    <n v="25174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"/>
    <n v="12000"/>
    <n v="2152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"/>
    <n v="100000"/>
    <n v="47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"/>
    <n v="25000"/>
    <n v="1803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"/>
    <n v="100000"/>
    <n v="41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"/>
    <n v="8000"/>
    <n v="425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"/>
    <n v="15000"/>
    <n v="243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"/>
    <n v="900000"/>
    <n v="1431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"/>
    <n v="400"/>
    <n v="165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"/>
    <n v="10000"/>
    <n v="0"/>
    <n v="1406148024"/>
    <n v="1403556024"/>
    <b v="0"/>
    <n v="0"/>
    <b v="0"/>
    <s v="games/video games"/>
    <n v="0"/>
    <s v="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"/>
    <n v="25000"/>
    <n v="732.5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"/>
    <n v="10000"/>
    <n v="45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"/>
    <n v="50000"/>
    <n v="255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2500"/>
    <n v="1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"/>
    <n v="88000"/>
    <n v="31272.92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"/>
    <n v="40000"/>
    <n v="53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"/>
    <n v="500000"/>
    <n v="178.52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"/>
    <n v="2100"/>
    <n v="5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"/>
    <n v="25000"/>
    <n v="0"/>
    <n v="1319835400"/>
    <n v="1315947400"/>
    <b v="0"/>
    <n v="0"/>
    <b v="0"/>
    <s v="games/video games"/>
    <n v="0"/>
    <s v="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"/>
    <n v="250000"/>
    <n v="29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.29405719"/>
    <n v="4140.9830080000002"/>
    <n v="0"/>
    <n v="1369932825"/>
    <n v="1368723225"/>
    <b v="0"/>
    <n v="0"/>
    <b v="0"/>
    <s v="games/video games"/>
    <n v="0"/>
    <s v="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"/>
    <n v="5000"/>
    <n v="11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"/>
    <n v="90000"/>
    <n v="425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.29405719"/>
    <n v="3882.17157"/>
    <n v="0"/>
    <n v="1443193130"/>
    <n v="1438009130"/>
    <b v="0"/>
    <n v="0"/>
    <b v="0"/>
    <s v="games/mobile games"/>
    <n v="0"/>
    <s v="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"/>
    <n v="2000"/>
    <n v="10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"/>
    <n v="35000"/>
    <n v="585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.29405719"/>
    <n v="1294.05719"/>
    <n v="1.29405719"/>
    <n v="1407425717"/>
    <n v="1404833717"/>
    <b v="0"/>
    <n v="1"/>
    <b v="0"/>
    <s v="games/mobile games"/>
    <n v="1E-3"/>
    <n v="1.29405719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"/>
    <n v="20000"/>
    <n v="21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"/>
    <n v="5000"/>
    <n v="11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0.70296422999999997"/>
    <n v="28118.569199999998"/>
    <n v="0"/>
    <n v="1450993668"/>
    <n v="1448401668"/>
    <b v="0"/>
    <n v="0"/>
    <b v="0"/>
    <s v="games/mobile games"/>
    <n v="0"/>
    <s v="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.1666915600000001"/>
    <n v="1166.69156"/>
    <n v="58.334578"/>
    <n v="1470527094"/>
    <n v="1467935094"/>
    <b v="0"/>
    <n v="1"/>
    <b v="0"/>
    <s v="games/mobile games"/>
    <n v="0.05"/>
    <n v="58.334578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"/>
    <n v="25000"/>
    <n v="9875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"/>
    <n v="35000"/>
    <n v="125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"/>
    <n v="8000"/>
    <n v="5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.29405719"/>
    <n v="6470.2859499999995"/>
    <n v="0"/>
    <n v="1438859121"/>
    <n v="1436267121"/>
    <b v="0"/>
    <n v="0"/>
    <b v="0"/>
    <s v="games/mobile games"/>
    <n v="0"/>
    <s v="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.1666915600000001"/>
    <n v="583.34577999999999"/>
    <n v="0"/>
    <n v="1436460450"/>
    <n v="1433868450"/>
    <b v="0"/>
    <n v="0"/>
    <b v="0"/>
    <s v="games/mobile games"/>
    <n v="0"/>
    <s v="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"/>
    <n v="4000"/>
    <n v="0"/>
    <n v="1424131727"/>
    <n v="1421539727"/>
    <b v="0"/>
    <n v="0"/>
    <b v="0"/>
    <s v="games/mobile games"/>
    <n v="0"/>
    <s v="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"/>
    <n v="45000"/>
    <n v="186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"/>
    <n v="9300"/>
    <n v="0"/>
    <n v="1430281320"/>
    <n v="1427689320"/>
    <b v="0"/>
    <n v="0"/>
    <b v="0"/>
    <s v="food/food trucks"/>
    <n v="0"/>
    <s v="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"/>
    <n v="80000"/>
    <n v="100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"/>
    <n v="6000"/>
    <n v="530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0.75062424999999999"/>
    <n v="18765.606250000001"/>
    <n v="0"/>
    <n v="1413760783"/>
    <n v="1408576783"/>
    <b v="0"/>
    <n v="0"/>
    <b v="0"/>
    <s v="food/food trucks"/>
    <n v="0"/>
    <s v="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"/>
    <n v="15000"/>
    <n v="73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"/>
    <n v="50000"/>
    <n v="75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"/>
    <n v="2500"/>
    <n v="252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"/>
    <n v="25000"/>
    <n v="0"/>
    <n v="1441592863"/>
    <n v="1439000863"/>
    <b v="0"/>
    <n v="0"/>
    <b v="0"/>
    <s v="food/food trucks"/>
    <n v="0"/>
    <s v="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"/>
    <n v="16000"/>
    <n v="911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"/>
    <n v="8000"/>
    <n v="50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"/>
    <n v="5000"/>
    <n v="325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"/>
    <n v="25000"/>
    <n v="188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"/>
    <n v="6500"/>
    <n v="0"/>
    <n v="1424742162"/>
    <n v="1422150162"/>
    <b v="0"/>
    <n v="0"/>
    <b v="0"/>
    <s v="food/food trucks"/>
    <n v="0"/>
    <s v="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"/>
    <n v="10000"/>
    <n v="151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"/>
    <n v="7500"/>
    <n v="35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"/>
    <n v="6750"/>
    <n v="0"/>
    <n v="1435679100"/>
    <n v="1433006765"/>
    <b v="0"/>
    <n v="0"/>
    <b v="0"/>
    <s v="food/food trucks"/>
    <n v="0"/>
    <s v="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"/>
    <n v="30000"/>
    <n v="1155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"/>
    <n v="18000"/>
    <n v="0"/>
    <n v="1432047989"/>
    <n v="1430233589"/>
    <b v="0"/>
    <n v="0"/>
    <b v="0"/>
    <s v="food/food trucks"/>
    <n v="0"/>
    <s v="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"/>
    <n v="60000"/>
    <n v="35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"/>
    <n v="5200"/>
    <n v="0"/>
    <n v="1407604920"/>
    <n v="1405012920"/>
    <b v="0"/>
    <n v="0"/>
    <b v="0"/>
    <s v="food/food trucks"/>
    <n v="0"/>
    <s v="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"/>
    <n v="10000"/>
    <n v="0"/>
    <n v="1466270582"/>
    <n v="1463678582"/>
    <b v="0"/>
    <n v="0"/>
    <b v="0"/>
    <s v="food/food trucks"/>
    <n v="0"/>
    <s v="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"/>
    <n v="10000"/>
    <n v="2070.5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"/>
    <n v="15000"/>
    <n v="2871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"/>
    <n v="60000"/>
    <n v="979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"/>
    <n v="18000"/>
    <n v="1020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"/>
    <n v="10000"/>
    <n v="17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"/>
    <n v="25000"/>
    <n v="25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"/>
    <n v="9000"/>
    <n v="0"/>
    <n v="1408551752"/>
    <n v="1405959752"/>
    <b v="0"/>
    <n v="0"/>
    <b v="0"/>
    <s v="food/food trucks"/>
    <n v="0"/>
    <s v="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"/>
    <n v="125000"/>
    <n v="30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"/>
    <n v="15000"/>
    <n v="886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"/>
    <n v="20000"/>
    <n v="585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.29405719"/>
    <n v="7764.3431399999999"/>
    <n v="0"/>
    <n v="1413388296"/>
    <n v="1410796296"/>
    <b v="0"/>
    <n v="0"/>
    <b v="0"/>
    <s v="food/food trucks"/>
    <n v="0"/>
    <s v="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"/>
    <n v="75000"/>
    <n v="5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"/>
    <n v="50000"/>
    <n v="5875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"/>
    <n v="50000"/>
    <n v="4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"/>
    <n v="1000"/>
    <n v="42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"/>
    <n v="2500"/>
    <n v="100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"/>
    <n v="12500"/>
    <n v="13180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"/>
    <n v="8750"/>
    <n v="9111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"/>
    <n v="9000"/>
    <n v="9700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"/>
    <n v="500"/>
    <n v="675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"/>
    <n v="2700"/>
    <n v="2945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"/>
    <n v="21000"/>
    <n v="21831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"/>
    <n v="15000"/>
    <n v="37994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"/>
    <n v="3500"/>
    <n v="9121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"/>
    <n v="4800"/>
    <n v="6029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"/>
    <n v="16300"/>
    <n v="16700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"/>
    <n v="13000"/>
    <n v="13383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"/>
    <n v="10000"/>
    <n v="15530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"/>
    <n v="6000"/>
    <n v="6360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"/>
    <n v="2500"/>
    <n v="3226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"/>
    <n v="2000"/>
    <n v="2636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"/>
    <n v="5000"/>
    <n v="39304.01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"/>
    <n v="14000"/>
    <n v="20398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"/>
    <n v="26500"/>
    <n v="27189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"/>
    <n v="9000"/>
    <n v="15505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"/>
    <n v="16350"/>
    <n v="26024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"/>
    <n v="19800"/>
    <n v="22197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"/>
    <n v="15000"/>
    <n v="1060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"/>
    <n v="3000"/>
    <n v="132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"/>
    <n v="50000"/>
    <n v="1937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"/>
    <n v="2000"/>
    <n v="0"/>
    <n v="1407394800"/>
    <n v="1404770616"/>
    <b v="0"/>
    <n v="0"/>
    <b v="0"/>
    <s v="music/world music"/>
    <n v="0"/>
    <s v="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"/>
    <n v="5000"/>
    <n v="1465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"/>
    <n v="2750"/>
    <n v="25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"/>
    <n v="500000"/>
    <n v="0"/>
    <n v="1298589630"/>
    <n v="1295997630"/>
    <b v="0"/>
    <n v="0"/>
    <b v="0"/>
    <s v="music/world music"/>
    <n v="0"/>
    <s v="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"/>
    <n v="5000"/>
    <n v="0"/>
    <n v="1440723600"/>
    <n v="1436394968"/>
    <b v="0"/>
    <n v="0"/>
    <b v="0"/>
    <s v="music/world music"/>
    <n v="0"/>
    <s v="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"/>
    <n v="5000"/>
    <n v="40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"/>
    <n v="1000"/>
    <n v="116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.29405719"/>
    <n v="64702.859499999999"/>
    <n v="0"/>
    <n v="1422903342"/>
    <n v="1420311342"/>
    <b v="0"/>
    <n v="0"/>
    <b v="0"/>
    <s v="music/world music"/>
    <n v="0"/>
    <s v="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"/>
    <n v="7534"/>
    <n v="210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"/>
    <n v="2500"/>
    <n v="0"/>
    <n v="1343491200"/>
    <n v="1342801164"/>
    <b v="0"/>
    <n v="0"/>
    <b v="0"/>
    <s v="music/world music"/>
    <n v="0"/>
    <s v="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"/>
    <n v="25000"/>
    <n v="0"/>
    <n v="1345790865"/>
    <n v="1344062865"/>
    <b v="0"/>
    <n v="0"/>
    <b v="0"/>
    <s v="music/world music"/>
    <n v="0"/>
    <s v="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"/>
    <n v="1000"/>
    <n v="178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"/>
    <n v="2500"/>
    <n v="0"/>
    <n v="1325804767"/>
    <n v="1323212767"/>
    <b v="0"/>
    <n v="0"/>
    <b v="0"/>
    <s v="music/world music"/>
    <n v="0"/>
    <s v="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"/>
    <n v="8000"/>
    <n v="241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"/>
    <n v="5000"/>
    <n v="2537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"/>
    <n v="911"/>
    <n v="5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"/>
    <n v="12000"/>
    <n v="1691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"/>
    <n v="2000"/>
    <n v="2076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"/>
    <n v="2000"/>
    <n v="2405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"/>
    <n v="2000"/>
    <n v="2340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"/>
    <n v="3500"/>
    <n v="4275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"/>
    <n v="2500"/>
    <n v="3791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"/>
    <n v="5000"/>
    <n v="5222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"/>
    <n v="30000"/>
    <n v="60046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"/>
    <n v="6000"/>
    <n v="6108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"/>
    <n v="3500"/>
    <n v="4818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"/>
    <n v="10"/>
    <n v="30383.32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"/>
    <n v="6700"/>
    <n v="13323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"/>
    <n v="3000"/>
    <n v="6071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"/>
    <n v="30000"/>
    <n v="35389.129999999997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"/>
    <n v="5500"/>
    <n v="16210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"/>
    <n v="12000"/>
    <n v="25577.56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"/>
    <n v="2500"/>
    <n v="2606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"/>
    <n v="3300"/>
    <n v="3751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"/>
    <n v="2000"/>
    <n v="2025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"/>
    <n v="1500"/>
    <n v="1785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"/>
    <n v="650"/>
    <n v="1082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"/>
    <n v="3500"/>
    <n v="4170.17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"/>
    <n v="9500"/>
    <n v="9545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"/>
    <n v="22000"/>
    <n v="22396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"/>
    <n v="12000"/>
    <n v="14000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"/>
    <n v="18800"/>
    <n v="20426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"/>
    <n v="10000"/>
    <n v="11472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"/>
    <n v="7500"/>
    <n v="7635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"/>
    <n v="5000"/>
    <n v="5300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"/>
    <n v="25000"/>
    <n v="38743.839999999997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"/>
    <n v="15000"/>
    <n v="24321.1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"/>
    <n v="3000"/>
    <n v="3132.63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"/>
    <n v="15000"/>
    <n v="15918.65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"/>
    <n v="6500"/>
    <n v="10071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"/>
    <n v="12516"/>
    <n v="13864.17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"/>
    <n v="15000"/>
    <n v="16636.78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"/>
    <n v="7000"/>
    <n v="7750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"/>
    <n v="15000"/>
    <n v="18542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"/>
    <n v="1000"/>
    <n v="2110.5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"/>
    <n v="2000"/>
    <n v="2020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.29405719"/>
    <n v="2588.11438"/>
    <n v="2630.81826727"/>
    <n v="1434808775"/>
    <n v="1433512775"/>
    <b v="0"/>
    <n v="63"/>
    <b v="1"/>
    <s v="theater/plays"/>
    <n v="1.0165"/>
    <n v="41.75902011539682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.29405719"/>
    <n v="323.5142975"/>
    <n v="782.90459995000003"/>
    <n v="1434120856"/>
    <n v="1428936856"/>
    <b v="0"/>
    <n v="25"/>
    <b v="1"/>
    <s v="theater/plays"/>
    <n v="2.42"/>
    <n v="31.316183998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"/>
    <n v="4000"/>
    <n v="4018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"/>
    <n v="1500"/>
    <n v="1876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"/>
    <n v="3500"/>
    <n v="3800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"/>
    <n v="3000"/>
    <n v="4371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"/>
    <n v="15000"/>
    <n v="15335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.29405719"/>
    <n v="647.028595"/>
    <n v="789.37488589999998"/>
    <n v="1445252400"/>
    <n v="1443696797"/>
    <b v="0"/>
    <n v="22"/>
    <b v="1"/>
    <s v="theater/plays"/>
    <n v="1.22"/>
    <n v="35.88067663181818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"/>
    <n v="20000"/>
    <n v="21905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.29405719"/>
    <n v="2588.11438"/>
    <n v="2708.4616986699998"/>
    <n v="1461860432"/>
    <n v="1459268432"/>
    <b v="0"/>
    <n v="33"/>
    <b v="1"/>
    <s v="theater/plays"/>
    <n v="1.0465"/>
    <n v="82.074596929393934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"/>
    <n v="3500"/>
    <n v="4340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"/>
    <n v="3000"/>
    <n v="4050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"/>
    <n v="2000"/>
    <n v="2055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"/>
    <n v="2500"/>
    <n v="2500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"/>
    <n v="30000"/>
    <n v="7793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"/>
    <n v="110000"/>
    <n v="71771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"/>
    <n v="50000"/>
    <n v="5757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"/>
    <n v="10000"/>
    <n v="1136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"/>
    <n v="11500"/>
    <n v="12879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"/>
    <n v="20000"/>
    <n v="3100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"/>
    <n v="250000"/>
    <n v="80070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"/>
    <n v="4600"/>
    <n v="28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"/>
    <n v="40000"/>
    <n v="12446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"/>
    <n v="180000"/>
    <n v="2028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"/>
    <n v="100000"/>
    <n v="40404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75000"/>
    <n v="1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"/>
    <n v="40000"/>
    <n v="6130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"/>
    <n v="15000"/>
    <n v="1332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"/>
    <n v="50000"/>
    <n v="4920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"/>
    <n v="20000"/>
    <n v="486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"/>
    <n v="100000"/>
    <n v="1130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"/>
    <n v="48000"/>
    <n v="1705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"/>
    <n v="75000"/>
    <n v="1748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"/>
    <n v="50000"/>
    <n v="408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"/>
    <n v="35000"/>
    <n v="7873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"/>
    <n v="250000"/>
    <n v="3417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.09120561"/>
    <n v="11037.54474515"/>
    <n v="0"/>
    <n v="1485480408"/>
    <n v="1482888408"/>
    <b v="0"/>
    <n v="0"/>
    <b v="0"/>
    <s v="technology/wearables"/>
    <n v="0"/>
    <s v="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0.70296422999999997"/>
    <n v="1757.4105749999999"/>
    <n v="0"/>
    <n v="1405478025"/>
    <n v="1402886025"/>
    <b v="0"/>
    <n v="0"/>
    <b v="0"/>
    <s v="technology/wearables"/>
    <n v="0"/>
    <s v="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"/>
    <n v="133000"/>
    <n v="14303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"/>
    <n v="25000"/>
    <n v="4940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"/>
    <n v="100000"/>
    <n v="84947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"/>
    <n v="50000"/>
    <n v="24691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"/>
    <n v="30000"/>
    <n v="991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"/>
    <n v="50000"/>
    <n v="3317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"/>
    <n v="1680"/>
    <n v="0"/>
    <n v="1408112253"/>
    <n v="1405520253"/>
    <b v="0"/>
    <n v="0"/>
    <b v="0"/>
    <s v="technology/wearables"/>
    <n v="0"/>
    <s v="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"/>
    <n v="50000"/>
    <n v="100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"/>
    <n v="50000"/>
    <n v="51149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"/>
    <n v="300"/>
    <n v="375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"/>
    <n v="4900"/>
    <n v="7219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"/>
    <n v="2500"/>
    <n v="2555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"/>
    <n v="5875"/>
    <n v="5985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"/>
    <n v="5000"/>
    <n v="5202.5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"/>
    <n v="20000"/>
    <n v="20253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"/>
    <n v="10000"/>
    <n v="13614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"/>
    <n v="1000"/>
    <n v="1336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"/>
    <n v="3400"/>
    <n v="6215.56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"/>
    <n v="2000"/>
    <n v="2506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"/>
    <n v="3000"/>
    <n v="3350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"/>
    <n v="660"/>
    <n v="764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"/>
    <n v="1500"/>
    <n v="2598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"/>
    <n v="1000"/>
    <n v="1091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"/>
    <n v="200"/>
    <n v="200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"/>
    <n v="7500"/>
    <n v="7520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"/>
    <n v="7500"/>
    <n v="9486.69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"/>
    <n v="5000"/>
    <n v="5713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"/>
    <n v="5000"/>
    <n v="5535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"/>
    <n v="32360"/>
    <n v="34090.629999999997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"/>
    <n v="1500"/>
    <n v="1555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"/>
    <n v="6999"/>
    <n v="7495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"/>
    <n v="500"/>
    <n v="620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"/>
    <n v="10000"/>
    <n v="10501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"/>
    <n v="1500"/>
    <n v="2842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"/>
    <n v="1300"/>
    <n v="1510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"/>
    <n v="10000"/>
    <n v="11160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"/>
    <n v="25"/>
    <n v="106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"/>
    <n v="5000"/>
    <n v="5355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"/>
    <n v="8000"/>
    <n v="8349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"/>
    <n v="3500"/>
    <n v="4343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"/>
    <n v="400"/>
    <n v="875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"/>
    <n v="4000"/>
    <n v="5465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"/>
    <n v="5000"/>
    <n v="6740.37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.29405719"/>
    <n v="647.028595"/>
    <n v="940.77957713000001"/>
    <n v="1471087957"/>
    <n v="1468495957"/>
    <b v="0"/>
    <n v="34"/>
    <b v="1"/>
    <s v="music/rock"/>
    <n v="1.454"/>
    <n v="27.669987562647059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"/>
    <n v="2800"/>
    <n v="3055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"/>
    <n v="500"/>
    <n v="551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"/>
    <n v="2500"/>
    <n v="2841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"/>
    <n v="10000"/>
    <n v="10235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"/>
    <n v="750"/>
    <n v="916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"/>
    <n v="3500"/>
    <n v="3916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"/>
    <n v="6000"/>
    <n v="6438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"/>
    <n v="10000"/>
    <n v="11385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"/>
    <n v="4400"/>
    <n v="4826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"/>
    <n v="9000"/>
    <n v="11353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"/>
    <n v="2500"/>
    <n v="12413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"/>
    <n v="4000"/>
    <n v="4103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"/>
    <n v="25000"/>
    <n v="105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"/>
    <n v="3000"/>
    <n v="15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"/>
    <n v="4000"/>
    <n v="0"/>
    <n v="1420085535"/>
    <n v="1414897935"/>
    <b v="0"/>
    <n v="0"/>
    <b v="0"/>
    <s v="publishing/translations"/>
    <n v="0"/>
    <s v="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"/>
    <n v="7000"/>
    <n v="320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.1666915600000001"/>
    <n v="2333.38312"/>
    <n v="116.669156"/>
    <n v="1455964170"/>
    <n v="1450780170"/>
    <b v="0"/>
    <n v="1"/>
    <b v="0"/>
    <s v="publishing/translations"/>
    <n v="0.05"/>
    <n v="116.669156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500"/>
    <n v="1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"/>
    <n v="4400"/>
    <n v="800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"/>
    <n v="50000"/>
    <n v="0"/>
    <n v="1448147619"/>
    <n v="1445552019"/>
    <b v="0"/>
    <n v="0"/>
    <b v="0"/>
    <s v="publishing/translations"/>
    <n v="0"/>
    <s v="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"/>
    <n v="4500"/>
    <n v="55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"/>
    <n v="6300"/>
    <n v="445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"/>
    <n v="110"/>
    <n v="3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"/>
    <n v="7500"/>
    <n v="1527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"/>
    <n v="13000"/>
    <n v="0"/>
    <n v="1430276959"/>
    <n v="1427684959"/>
    <b v="0"/>
    <n v="0"/>
    <b v="0"/>
    <s v="publishing/translations"/>
    <n v="0"/>
    <s v="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.1666915600000001"/>
    <n v="1166.69156"/>
    <n v="0"/>
    <n v="1440408120"/>
    <n v="1435224120"/>
    <b v="0"/>
    <n v="0"/>
    <b v="0"/>
    <s v="publishing/translations"/>
    <n v="0"/>
    <s v="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"/>
    <n v="10000"/>
    <n v="0"/>
    <n v="1428629242"/>
    <n v="1426037242"/>
    <b v="0"/>
    <n v="0"/>
    <b v="0"/>
    <s v="publishing/translations"/>
    <n v="0"/>
    <s v="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"/>
    <n v="5000"/>
    <n v="403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"/>
    <n v="17000"/>
    <n v="5431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"/>
    <n v="40000"/>
    <n v="0"/>
    <n v="1437417828"/>
    <n v="1434825828"/>
    <b v="0"/>
    <n v="0"/>
    <b v="0"/>
    <s v="publishing/translations"/>
    <n v="0"/>
    <s v="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"/>
    <n v="3000"/>
    <n v="807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"/>
    <n v="1500"/>
    <n v="0"/>
    <n v="1464190158"/>
    <n v="1461598158"/>
    <b v="0"/>
    <n v="0"/>
    <b v="0"/>
    <s v="publishing/translations"/>
    <n v="0"/>
    <s v="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.1666915600000001"/>
    <n v="15166.990280000002"/>
    <n v="0"/>
    <n v="1483395209"/>
    <n v="1480803209"/>
    <b v="0"/>
    <n v="0"/>
    <b v="0"/>
    <s v="publishing/translations"/>
    <n v="0"/>
    <s v="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.1666915600000001"/>
    <n v="5775.1232220000002"/>
    <n v="0"/>
    <n v="1442091462"/>
    <n v="1436907462"/>
    <b v="0"/>
    <n v="0"/>
    <b v="0"/>
    <s v="publishing/translations"/>
    <n v="0"/>
    <s v="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.1666915600000001"/>
    <n v="151669.90280000001"/>
    <n v="0"/>
    <n v="1434286855"/>
    <n v="1431694855"/>
    <b v="0"/>
    <n v="0"/>
    <b v="0"/>
    <s v="publishing/translations"/>
    <n v="0"/>
    <s v="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.1666915600000001"/>
    <n v="1050.0224040000001"/>
    <n v="0"/>
    <n v="1461235478"/>
    <n v="1459507478"/>
    <b v="0"/>
    <n v="0"/>
    <b v="0"/>
    <s v="publishing/translations"/>
    <n v="0"/>
    <s v="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"/>
    <n v="500000"/>
    <n v="75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0.70296422999999997"/>
    <n v="140592.84599999999"/>
    <n v="0"/>
    <n v="1432272300"/>
    <n v="1429655318"/>
    <b v="0"/>
    <n v="0"/>
    <b v="0"/>
    <s v="publishing/translations"/>
    <n v="0"/>
    <s v="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"/>
    <n v="8888"/>
    <n v="0"/>
    <n v="1431286105"/>
    <n v="1427138905"/>
    <b v="0"/>
    <n v="0"/>
    <b v="0"/>
    <s v="publishing/translations"/>
    <n v="0"/>
    <s v="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00000"/>
    <n v="1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8950"/>
    <n v="2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"/>
    <n v="14000"/>
    <n v="0"/>
    <n v="1406566363"/>
    <n v="1403974363"/>
    <b v="0"/>
    <n v="0"/>
    <b v="0"/>
    <s v="publishing/translations"/>
    <n v="0"/>
    <s v="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.1666915600000001"/>
    <n v="29167.289000000001"/>
    <n v="0"/>
    <n v="1492270947"/>
    <n v="1488386547"/>
    <b v="0"/>
    <n v="0"/>
    <b v="0"/>
    <s v="publishing/translations"/>
    <n v="0"/>
    <s v="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"/>
    <n v="15000"/>
    <n v="1575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"/>
    <n v="6000"/>
    <n v="0"/>
    <n v="1447281044"/>
    <n v="1444685444"/>
    <b v="0"/>
    <n v="0"/>
    <b v="0"/>
    <s v="publishing/translations"/>
    <n v="0"/>
    <s v="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"/>
    <n v="5000"/>
    <n v="0"/>
    <n v="1407729600"/>
    <n v="1405097760"/>
    <b v="0"/>
    <n v="0"/>
    <b v="0"/>
    <s v="publishing/translations"/>
    <n v="0"/>
    <s v="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0.15676623000000001"/>
    <n v="5800.3505100000002"/>
    <n v="0"/>
    <n v="1449077100"/>
    <n v="1446612896"/>
    <b v="0"/>
    <n v="0"/>
    <b v="0"/>
    <s v="publishing/translations"/>
    <n v="0"/>
    <s v="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"/>
    <n v="25000000"/>
    <n v="0"/>
    <n v="1417391100"/>
    <n v="1412371898"/>
    <b v="0"/>
    <n v="0"/>
    <b v="0"/>
    <s v="publishing/translations"/>
    <n v="0"/>
    <s v="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"/>
    <n v="15000"/>
    <n v="15186.69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"/>
    <n v="4000"/>
    <n v="4340.7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"/>
    <n v="600"/>
    <n v="886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"/>
    <n v="40000"/>
    <n v="46032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"/>
    <n v="32000"/>
    <n v="33229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"/>
    <n v="1500"/>
    <n v="1807.74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"/>
    <n v="30000"/>
    <n v="33393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"/>
    <n v="1600"/>
    <n v="2198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"/>
    <n v="50000"/>
    <n v="58520.2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"/>
    <n v="5000"/>
    <n v="5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"/>
    <n v="7000"/>
    <n v="50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"/>
    <n v="2000"/>
    <n v="0"/>
    <n v="1342882260"/>
    <n v="1337834963"/>
    <b v="0"/>
    <n v="0"/>
    <b v="0"/>
    <s v="publishing/fiction"/>
    <n v="0"/>
    <s v="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"/>
    <n v="6700"/>
    <n v="150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"/>
    <n v="20000"/>
    <n v="48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"/>
    <n v="10000"/>
    <n v="0"/>
    <n v="1470175271"/>
    <n v="1467583271"/>
    <b v="0"/>
    <n v="0"/>
    <b v="0"/>
    <s v="publishing/fiction"/>
    <n v="0"/>
    <s v="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"/>
    <n v="5000"/>
    <n v="0"/>
    <n v="1352994052"/>
    <n v="1350398452"/>
    <b v="0"/>
    <n v="0"/>
    <b v="0"/>
    <s v="publishing/fiction"/>
    <n v="0"/>
    <s v="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"/>
    <n v="2900"/>
    <n v="895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"/>
    <n v="1200"/>
    <n v="100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"/>
    <n v="4000"/>
    <n v="30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"/>
    <n v="2400"/>
    <n v="0"/>
    <n v="1371415675"/>
    <n v="1368823675"/>
    <b v="0"/>
    <n v="0"/>
    <b v="0"/>
    <s v="publishing/fiction"/>
    <n v="0"/>
    <s v="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"/>
    <n v="5000"/>
    <n v="445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"/>
    <n v="2000"/>
    <n v="0"/>
    <n v="1314471431"/>
    <n v="1311879431"/>
    <b v="0"/>
    <n v="0"/>
    <b v="0"/>
    <s v="publishing/fiction"/>
    <n v="0"/>
    <s v="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"/>
    <n v="1500"/>
    <n v="0"/>
    <n v="1410866659"/>
    <n v="1405682659"/>
    <b v="0"/>
    <n v="0"/>
    <b v="0"/>
    <s v="publishing/fiction"/>
    <n v="0"/>
    <s v="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5000"/>
    <n v="1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"/>
    <n v="3000"/>
    <n v="57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"/>
    <n v="2000"/>
    <n v="5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"/>
    <n v="2800"/>
    <n v="701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"/>
    <n v="1200"/>
    <n v="2580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"/>
    <n v="18500"/>
    <n v="20491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"/>
    <n v="14000"/>
    <n v="15651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"/>
    <n v="3500"/>
    <n v="19557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"/>
    <n v="25000"/>
    <n v="26619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"/>
    <n v="17000"/>
    <n v="18472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"/>
    <n v="15000"/>
    <n v="24297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"/>
    <n v="15000"/>
    <n v="30805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"/>
    <n v="9000"/>
    <n v="9302.75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"/>
    <n v="18000"/>
    <n v="18625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"/>
    <n v="37500"/>
    <n v="40055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"/>
    <n v="43500"/>
    <n v="60450.1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"/>
    <n v="18500"/>
    <n v="23096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"/>
    <n v="23000"/>
    <n v="27675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"/>
    <n v="3500"/>
    <n v="3865.55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"/>
    <n v="3000"/>
    <n v="8447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"/>
    <n v="19000"/>
    <n v="19129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"/>
    <n v="35000"/>
    <n v="47189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"/>
    <n v="2350"/>
    <n v="4135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"/>
    <n v="45000"/>
    <n v="65313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"/>
    <n v="7500"/>
    <n v="31330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"/>
    <n v="4000"/>
    <n v="5297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"/>
    <n v="12000"/>
    <n v="30037.01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"/>
    <n v="7000"/>
    <n v="7184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"/>
    <n v="20000"/>
    <n v="27197.22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"/>
    <n v="15000"/>
    <n v="17680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"/>
    <n v="18000"/>
    <n v="6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"/>
    <n v="2250"/>
    <n v="10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"/>
    <n v="1000"/>
    <n v="0"/>
    <n v="1427847480"/>
    <n v="1424222024"/>
    <b v="0"/>
    <n v="0"/>
    <b v="0"/>
    <s v="photography/nature"/>
    <n v="0"/>
    <s v="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3000"/>
    <n v="1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"/>
    <n v="20"/>
    <n v="0"/>
    <n v="1487844882"/>
    <n v="1487240082"/>
    <b v="0"/>
    <n v="0"/>
    <b v="0"/>
    <s v="photography/nature"/>
    <n v="0"/>
    <s v="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"/>
    <n v="700"/>
    <n v="60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"/>
    <n v="500"/>
    <n v="170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"/>
    <n v="3500"/>
    <n v="0"/>
    <n v="1432756039"/>
    <n v="1430164039"/>
    <b v="0"/>
    <n v="0"/>
    <b v="0"/>
    <s v="photography/nature"/>
    <n v="0"/>
    <s v="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"/>
    <n v="4300"/>
    <n v="2115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"/>
    <n v="6000"/>
    <n v="0"/>
    <n v="1441176447"/>
    <n v="1438584447"/>
    <b v="0"/>
    <n v="0"/>
    <b v="0"/>
    <s v="photography/nature"/>
    <n v="0"/>
    <s v="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0.70296422999999997"/>
    <n v="14059.284599999999"/>
    <n v="0"/>
    <n v="1438495390"/>
    <n v="1435903390"/>
    <b v="0"/>
    <n v="0"/>
    <b v="0"/>
    <s v="photography/nature"/>
    <n v="0"/>
    <s v="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"/>
    <n v="750"/>
    <n v="0"/>
    <n v="1442509200"/>
    <n v="1440513832"/>
    <b v="0"/>
    <n v="0"/>
    <b v="0"/>
    <s v="photography/nature"/>
    <n v="0"/>
    <s v="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"/>
    <n v="2500"/>
    <n v="100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"/>
    <n v="15000"/>
    <n v="50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"/>
    <n v="2500"/>
    <n v="94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"/>
    <n v="10000"/>
    <n v="67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"/>
    <n v="4000"/>
    <n v="0"/>
    <n v="1259715000"/>
    <n v="1253712916"/>
    <b v="0"/>
    <n v="0"/>
    <b v="0"/>
    <s v="publishing/art books"/>
    <n v="0"/>
    <s v="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"/>
    <n v="10000"/>
    <n v="10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"/>
    <n v="4000"/>
    <n v="100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"/>
    <n v="30000"/>
    <n v="6375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"/>
    <n v="8500"/>
    <n v="350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"/>
    <n v="25000"/>
    <n v="3410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"/>
    <n v="30000"/>
    <n v="0"/>
    <n v="1369498714"/>
    <n v="1366906714"/>
    <b v="0"/>
    <n v="0"/>
    <b v="0"/>
    <s v="publishing/art books"/>
    <n v="0"/>
    <s v="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"/>
    <n v="6000"/>
    <n v="2484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"/>
    <n v="10000"/>
    <n v="506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"/>
    <n v="10000"/>
    <n v="2291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"/>
    <n v="5000"/>
    <n v="650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"/>
    <n v="10000"/>
    <n v="55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"/>
    <n v="1897"/>
    <n v="205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"/>
    <n v="3333"/>
    <n v="28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"/>
    <n v="1750"/>
    <n v="0"/>
    <n v="1337562726"/>
    <n v="1332378726"/>
    <b v="0"/>
    <n v="0"/>
    <b v="0"/>
    <s v="publishing/art books"/>
    <n v="0"/>
    <s v="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"/>
    <n v="1000"/>
    <n v="93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"/>
    <n v="1200"/>
    <n v="0"/>
    <n v="1401464101"/>
    <n v="1400600101"/>
    <b v="0"/>
    <n v="0"/>
    <b v="0"/>
    <s v="photography/places"/>
    <n v="0"/>
    <s v="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"/>
    <n v="1500"/>
    <n v="0"/>
    <n v="1428197422"/>
    <n v="1425609022"/>
    <b v="0"/>
    <n v="0"/>
    <b v="0"/>
    <s v="photography/places"/>
    <n v="0"/>
    <s v="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7500"/>
    <n v="1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"/>
    <n v="516"/>
    <n v="0"/>
    <n v="1422735120"/>
    <n v="1420091999"/>
    <b v="0"/>
    <n v="0"/>
    <b v="0"/>
    <s v="photography/places"/>
    <n v="0"/>
    <s v="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"/>
    <n v="1200"/>
    <n v="0"/>
    <n v="1444433886"/>
    <n v="1441841886"/>
    <b v="0"/>
    <n v="0"/>
    <b v="0"/>
    <s v="photography/places"/>
    <n v="0"/>
    <s v="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"/>
    <n v="25"/>
    <n v="0"/>
    <n v="1427503485"/>
    <n v="1423619085"/>
    <b v="0"/>
    <n v="0"/>
    <b v="0"/>
    <s v="photography/places"/>
    <n v="0"/>
    <s v="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"/>
    <n v="22000"/>
    <n v="3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"/>
    <n v="1000"/>
    <n v="205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"/>
    <n v="100000"/>
    <n v="280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"/>
    <n v="15000"/>
    <n v="0"/>
    <n v="1474360197"/>
    <n v="1471768197"/>
    <b v="0"/>
    <n v="0"/>
    <b v="0"/>
    <s v="photography/places"/>
    <n v="0"/>
    <s v="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800"/>
    <n v="1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.29405719"/>
    <n v="647.028595"/>
    <n v="0"/>
    <n v="1460116576"/>
    <n v="1457528176"/>
    <b v="0"/>
    <n v="0"/>
    <b v="0"/>
    <s v="photography/places"/>
    <n v="0"/>
    <s v="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"/>
    <n v="5000"/>
    <n v="367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"/>
    <n v="2500"/>
    <n v="2706.23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"/>
    <n v="1500"/>
    <n v="1502.5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"/>
    <n v="2000"/>
    <n v="2000.66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"/>
    <n v="2800"/>
    <n v="3419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"/>
    <n v="6000"/>
    <n v="6041.6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"/>
    <n v="8000"/>
    <n v="8080.33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"/>
    <n v="10000"/>
    <n v="14511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"/>
    <n v="1200"/>
    <n v="1215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"/>
    <n v="1500"/>
    <n v="1775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"/>
    <n v="2000"/>
    <n v="5437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"/>
    <n v="800"/>
    <n v="1001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"/>
    <n v="500"/>
    <n v="550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"/>
    <n v="1000"/>
    <n v="1015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"/>
    <n v="5000"/>
    <n v="5135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"/>
    <n v="8000"/>
    <n v="9130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"/>
    <n v="10000"/>
    <n v="10420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"/>
    <n v="7000"/>
    <n v="10210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"/>
    <n v="1500"/>
    <n v="1576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"/>
    <n v="1500"/>
    <n v="2000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"/>
    <n v="1000"/>
    <n v="1130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"/>
    <n v="5000"/>
    <n v="6060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"/>
    <n v="6900"/>
    <n v="7019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"/>
    <n v="1000"/>
    <n v="1180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"/>
    <n v="7500"/>
    <n v="11650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"/>
    <n v="8000"/>
    <n v="8095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"/>
    <n v="2000"/>
    <n v="2340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"/>
    <n v="4000"/>
    <n v="4037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"/>
    <n v="6000"/>
    <n v="6220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"/>
    <n v="4000"/>
    <n v="10610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"/>
    <n v="10000"/>
    <n v="15591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"/>
    <n v="4000"/>
    <n v="4065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"/>
    <n v="10000"/>
    <n v="10000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"/>
    <n v="2000"/>
    <n v="2010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"/>
    <n v="2000"/>
    <n v="2506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"/>
    <n v="4500"/>
    <n v="4660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"/>
    <n v="500"/>
    <n v="519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"/>
    <n v="1000"/>
    <n v="1050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"/>
    <n v="1800"/>
    <n v="1800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"/>
    <n v="400"/>
    <n v="679.44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"/>
    <n v="2500"/>
    <n v="2535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"/>
    <n v="1200"/>
    <n v="1200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"/>
    <n v="5000"/>
    <n v="6235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"/>
    <n v="10000"/>
    <n v="10950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"/>
    <n v="5000"/>
    <n v="5540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"/>
    <n v="5000"/>
    <n v="5236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"/>
    <n v="2300"/>
    <n v="2881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"/>
    <n v="3800"/>
    <n v="3822.33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"/>
    <n v="2000"/>
    <n v="2831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"/>
    <n v="2000"/>
    <n v="2015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"/>
    <n v="4500"/>
    <n v="4530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"/>
    <n v="5000"/>
    <n v="8711.52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"/>
    <n v="1100"/>
    <n v="1319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"/>
    <n v="1500"/>
    <n v="2143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"/>
    <n v="7500"/>
    <n v="7525.12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"/>
    <n v="25000"/>
    <n v="26233.45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"/>
    <n v="6000"/>
    <n v="7934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"/>
    <n v="8000"/>
    <n v="8211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"/>
    <n v="1000"/>
    <n v="1080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"/>
    <n v="2500"/>
    <n v="3060.22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"/>
    <n v="3500"/>
    <n v="4181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"/>
    <n v="2500"/>
    <n v="4022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"/>
    <n v="3400"/>
    <n v="4313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"/>
    <n v="8000"/>
    <n v="8211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"/>
    <n v="2000"/>
    <n v="2795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"/>
    <n v="1000"/>
    <n v="1026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"/>
    <n v="2000"/>
    <n v="2013.47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"/>
    <n v="1700"/>
    <n v="1920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"/>
    <n v="2100"/>
    <n v="2690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"/>
    <n v="5000"/>
    <n v="10085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"/>
    <n v="1000"/>
    <n v="1374.16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"/>
    <n v="3000"/>
    <n v="3460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"/>
    <n v="1500"/>
    <n v="1776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"/>
    <n v="2000"/>
    <n v="3500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"/>
    <n v="1000"/>
    <n v="1175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"/>
    <n v="65000"/>
    <n v="65924.38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"/>
    <n v="6000"/>
    <n v="0"/>
    <n v="1492142860"/>
    <n v="1486962460"/>
    <b v="0"/>
    <n v="0"/>
    <b v="0"/>
    <s v="music/faith"/>
    <n v="0"/>
    <s v="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"/>
    <n v="8000"/>
    <n v="8730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"/>
    <n v="350"/>
    <n v="360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"/>
    <n v="10000"/>
    <n v="3125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"/>
    <n v="4000"/>
    <n v="1772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"/>
    <n v="2400"/>
    <n v="2400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"/>
    <n v="2500"/>
    <n v="635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"/>
    <n v="30000"/>
    <n v="10042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"/>
    <n v="5000"/>
    <n v="2390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"/>
    <n v="10000"/>
    <n v="5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"/>
    <n v="12000"/>
    <n v="1405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"/>
    <n v="300000"/>
    <n v="0"/>
    <n v="1491007211"/>
    <n v="1488418811"/>
    <b v="0"/>
    <n v="0"/>
    <b v="0"/>
    <s v="music/faith"/>
    <n v="0"/>
    <s v="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"/>
    <n v="12500"/>
    <n v="2526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"/>
    <n v="125000"/>
    <n v="0"/>
    <n v="1490499180"/>
    <n v="1488430760"/>
    <b v="0"/>
    <n v="0"/>
    <b v="0"/>
    <s v="music/faith"/>
    <n v="0"/>
    <s v="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"/>
    <n v="5105"/>
    <n v="216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"/>
    <n v="20000"/>
    <n v="5212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"/>
    <n v="5050"/>
    <n v="10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"/>
    <n v="16500"/>
    <n v="1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"/>
    <n v="5000"/>
    <n v="51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"/>
    <n v="2000"/>
    <n v="1302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"/>
    <n v="2000"/>
    <n v="0"/>
    <n v="1441814400"/>
    <n v="1440807846"/>
    <b v="0"/>
    <n v="0"/>
    <b v="0"/>
    <s v="music/faith"/>
    <n v="0"/>
    <s v="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.1666915600000001"/>
    <n v="6416.8035800000007"/>
    <n v="0"/>
    <n v="1440314472"/>
    <n v="1435130472"/>
    <b v="0"/>
    <n v="0"/>
    <b v="0"/>
    <s v="music/faith"/>
    <n v="0"/>
    <s v="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"/>
    <n v="5000"/>
    <n v="487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"/>
    <n v="7000"/>
    <n v="0"/>
    <n v="1462135706"/>
    <n v="1458679706"/>
    <b v="0"/>
    <n v="0"/>
    <b v="0"/>
    <s v="music/faith"/>
    <n v="0"/>
    <s v="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"/>
    <n v="1750"/>
    <n v="85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"/>
    <n v="10000"/>
    <n v="1050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"/>
    <n v="5000"/>
    <n v="0"/>
    <n v="1435701353"/>
    <n v="1430517353"/>
    <b v="0"/>
    <n v="0"/>
    <b v="0"/>
    <s v="music/faith"/>
    <n v="0"/>
    <s v="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"/>
    <n v="3000"/>
    <n v="50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"/>
    <n v="25000"/>
    <n v="1967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"/>
    <n v="5000"/>
    <n v="11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"/>
    <n v="2000"/>
    <n v="150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"/>
    <n v="3265"/>
    <n v="1395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"/>
    <n v="35000"/>
    <n v="75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"/>
    <n v="4000"/>
    <n v="35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"/>
    <n v="4000"/>
    <n v="225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"/>
    <n v="5000"/>
    <n v="0"/>
    <n v="1449831863"/>
    <n v="1447239863"/>
    <b v="0"/>
    <n v="0"/>
    <b v="0"/>
    <s v="music/faith"/>
    <n v="0"/>
    <s v="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2880"/>
    <n v="1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"/>
    <n v="10000"/>
    <n v="650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"/>
    <n v="6000"/>
    <n v="35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"/>
    <n v="5500"/>
    <n v="560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"/>
    <n v="6500"/>
    <n v="2196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.29405719"/>
    <n v="3882.17157"/>
    <n v="1.29405719"/>
    <n v="1428231600"/>
    <n v="1423520177"/>
    <b v="0"/>
    <n v="1"/>
    <b v="0"/>
    <s v="music/faith"/>
    <n v="3.3333333333333332E-4"/>
    <n v="1.29405719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"/>
    <n v="1250"/>
    <n v="855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"/>
    <n v="10000"/>
    <n v="0"/>
    <n v="1465521306"/>
    <n v="1460337306"/>
    <b v="0"/>
    <n v="0"/>
    <b v="0"/>
    <s v="music/faith"/>
    <n v="0"/>
    <s v="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"/>
    <n v="3000"/>
    <n v="0"/>
    <n v="1445738783"/>
    <n v="1443146783"/>
    <b v="0"/>
    <n v="0"/>
    <b v="0"/>
    <s v="music/faith"/>
    <n v="0"/>
    <s v="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"/>
    <n v="1000"/>
    <n v="0"/>
    <n v="1434034800"/>
    <n v="1432849552"/>
    <b v="0"/>
    <n v="0"/>
    <b v="0"/>
    <s v="music/faith"/>
    <n v="0"/>
    <s v="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"/>
    <n v="4000"/>
    <n v="0"/>
    <n v="1452920400"/>
    <n v="1447777481"/>
    <b v="0"/>
    <n v="0"/>
    <b v="0"/>
    <s v="music/faith"/>
    <n v="0"/>
    <s v="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"/>
    <n v="10000"/>
    <n v="0"/>
    <n v="1473802200"/>
    <n v="1472746374"/>
    <b v="0"/>
    <n v="0"/>
    <b v="0"/>
    <s v="music/faith"/>
    <n v="0"/>
    <s v="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4500"/>
    <n v="1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"/>
    <n v="1000"/>
    <n v="110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"/>
    <n v="3000"/>
    <n v="22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"/>
    <n v="4000"/>
    <n v="850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"/>
    <n v="5000"/>
    <n v="20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000"/>
    <n v="1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"/>
    <n v="3000"/>
    <n v="0"/>
    <n v="1437075422"/>
    <n v="1434483422"/>
    <b v="0"/>
    <n v="0"/>
    <b v="0"/>
    <s v="music/faith"/>
    <n v="0"/>
    <s v="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"/>
    <n v="2000"/>
    <n v="2175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"/>
    <n v="6000"/>
    <n v="6025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"/>
    <n v="7000"/>
    <n v="7981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"/>
    <n v="15000"/>
    <n v="22215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"/>
    <n v="5000"/>
    <n v="10081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"/>
    <n v="10000"/>
    <n v="10290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"/>
    <n v="25"/>
    <n v="30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"/>
    <n v="5500"/>
    <n v="5655.6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"/>
    <n v="5000"/>
    <n v="5800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"/>
    <n v="1000"/>
    <n v="1147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"/>
    <n v="5000"/>
    <n v="5330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"/>
    <n v="5000"/>
    <n v="8272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.29405719"/>
    <n v="129.405719"/>
    <n v="200.57886445"/>
    <n v="1442065060"/>
    <n v="1437745060"/>
    <b v="0"/>
    <n v="3"/>
    <b v="1"/>
    <s v="photography/photobooks"/>
    <n v="1.55"/>
    <n v="66.859621483333328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"/>
    <n v="100"/>
    <n v="885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"/>
    <n v="12000"/>
    <n v="12229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"/>
    <n v="12500"/>
    <n v="7433.48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0.70296422999999997"/>
    <n v="1054.4463450000001"/>
    <n v="0"/>
    <n v="1408999088"/>
    <n v="1407184688"/>
    <b v="1"/>
    <n v="0"/>
    <b v="0"/>
    <s v="photography/photobooks"/>
    <n v="0"/>
    <s v="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"/>
    <n v="5000"/>
    <n v="2286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"/>
    <n v="5000"/>
    <n v="187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"/>
    <n v="40000"/>
    <n v="1081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"/>
    <n v="24500"/>
    <n v="13846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"/>
    <n v="30000"/>
    <n v="1877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"/>
    <n v="2500"/>
    <n v="1148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"/>
    <n v="32500"/>
    <n v="21158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"/>
    <n v="50000"/>
    <n v="995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"/>
    <n v="11000"/>
    <n v="3986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"/>
    <n v="30000"/>
    <n v="11923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"/>
    <n v="5500"/>
    <n v="1417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"/>
    <n v="35000"/>
    <n v="5422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"/>
    <n v="40000"/>
    <n v="9477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"/>
    <n v="5000"/>
    <n v="1988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"/>
    <n v="24000"/>
    <n v="4853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"/>
    <n v="10000"/>
    <n v="1533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"/>
    <n v="8000"/>
    <n v="40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"/>
    <n v="33000"/>
    <n v="1636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"/>
    <n v="25000"/>
    <n v="15281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"/>
    <n v="9000"/>
    <n v="997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"/>
    <n v="10000"/>
    <n v="6755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"/>
    <n v="16000"/>
    <n v="2182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"/>
    <n v="17500"/>
    <n v="5390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"/>
    <n v="15500"/>
    <n v="5452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"/>
    <n v="5000"/>
    <n v="553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"/>
    <n v="28000"/>
    <n v="11594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"/>
    <n v="450"/>
    <n v="15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"/>
    <n v="54000"/>
    <n v="40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.29405719"/>
    <n v="11323.0004125"/>
    <n v="0"/>
    <n v="1407532812"/>
    <n v="1404940812"/>
    <b v="0"/>
    <n v="0"/>
    <b v="0"/>
    <s v="photography/photobooks"/>
    <n v="0"/>
    <s v="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"/>
    <n v="3000"/>
    <n v="0"/>
    <n v="1435787137"/>
    <n v="1434577537"/>
    <b v="0"/>
    <n v="0"/>
    <b v="0"/>
    <s v="photography/photobooks"/>
    <n v="0"/>
    <s v="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"/>
    <n v="18000"/>
    <n v="9419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"/>
    <n v="15000"/>
    <n v="0"/>
    <n v="1428035850"/>
    <n v="1425447450"/>
    <b v="0"/>
    <n v="0"/>
    <b v="0"/>
    <s v="photography/photobooks"/>
    <n v="0"/>
    <s v="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"/>
    <n v="1200"/>
    <n v="25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"/>
    <n v="26000"/>
    <n v="1707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"/>
    <n v="2500"/>
    <n v="3372.25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0.75062424999999999"/>
    <n v="225.187275"/>
    <n v="225.187275"/>
    <n v="1391194860"/>
    <n v="1388084862"/>
    <b v="0"/>
    <n v="11"/>
    <b v="1"/>
    <s v="music/rock"/>
    <n v="1"/>
    <n v="20.471570454545454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"/>
    <n v="700"/>
    <n v="811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"/>
    <n v="3000"/>
    <n v="3002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"/>
    <n v="2000"/>
    <n v="2101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"/>
    <n v="2000"/>
    <n v="2020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"/>
    <n v="8000"/>
    <n v="8053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"/>
    <n v="20000"/>
    <n v="20032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"/>
    <n v="1500"/>
    <n v="2500.25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"/>
    <n v="15000"/>
    <n v="15230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"/>
    <n v="1000"/>
    <n v="1030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"/>
    <n v="350"/>
    <n v="500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"/>
    <n v="400"/>
    <n v="1050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"/>
    <n v="10000"/>
    <n v="11805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.29405719"/>
    <n v="647.028595"/>
    <n v="672.90973880000001"/>
    <n v="1459439471"/>
    <n v="1456851071"/>
    <b v="0"/>
    <n v="11"/>
    <b v="1"/>
    <s v="music/rock"/>
    <n v="1.04"/>
    <n v="61.173612618181821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"/>
    <n v="5000"/>
    <n v="10017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"/>
    <n v="600"/>
    <n v="1841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"/>
    <n v="1000"/>
    <n v="1001.49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"/>
    <n v="1000"/>
    <n v="2053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"/>
    <n v="900"/>
    <n v="980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"/>
    <n v="2000"/>
    <n v="2035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"/>
    <n v="2000"/>
    <n v="2505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"/>
    <n v="10000"/>
    <n v="12400.61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"/>
    <n v="1500"/>
    <n v="1521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"/>
    <n v="1000"/>
    <n v="1000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"/>
    <n v="15000"/>
    <n v="20689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"/>
    <n v="2500"/>
    <n v="3022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"/>
    <n v="3000"/>
    <n v="3221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"/>
    <n v="300"/>
    <n v="301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"/>
    <n v="9000"/>
    <n v="9137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"/>
    <n v="1300"/>
    <n v="1301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"/>
    <n v="15000"/>
    <n v="17545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"/>
    <n v="800"/>
    <n v="815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"/>
    <n v="15000"/>
    <n v="15318.55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"/>
    <n v="2000"/>
    <n v="2025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"/>
    <n v="3000"/>
    <n v="3000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"/>
    <n v="5555.55"/>
    <n v="6041.55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"/>
    <n v="3000"/>
    <n v="3955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"/>
    <n v="750"/>
    <n v="1001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.29405719"/>
    <n v="323514.29749999999"/>
    <n v="0"/>
    <n v="1422256341"/>
    <n v="1419664341"/>
    <b v="0"/>
    <n v="0"/>
    <b v="0"/>
    <s v="games/mobile games"/>
    <n v="0"/>
    <s v="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"/>
    <n v="18000"/>
    <n v="1455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"/>
    <n v="2500"/>
    <n v="10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"/>
    <n v="6500"/>
    <n v="2788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"/>
    <n v="25000"/>
    <n v="125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"/>
    <n v="20000"/>
    <n v="10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"/>
    <n v="25000"/>
    <n v="1217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"/>
    <n v="10000"/>
    <n v="0"/>
    <n v="1483488249"/>
    <n v="1480896249"/>
    <b v="0"/>
    <n v="0"/>
    <b v="0"/>
    <s v="games/mobile games"/>
    <n v="0"/>
    <s v="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"/>
    <n v="3500"/>
    <n v="361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"/>
    <n v="6500"/>
    <n v="4666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"/>
    <n v="20000"/>
    <n v="212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"/>
    <n v="160000"/>
    <n v="26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"/>
    <n v="10000"/>
    <n v="51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0.70296422999999997"/>
    <n v="196.8299844"/>
    <n v="0"/>
    <n v="1402901405"/>
    <n v="1400309405"/>
    <b v="0"/>
    <n v="0"/>
    <b v="0"/>
    <s v="games/mobile games"/>
    <n v="0"/>
    <s v="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"/>
    <n v="60"/>
    <n v="0"/>
    <n v="1425170525"/>
    <n v="1422664925"/>
    <b v="0"/>
    <n v="0"/>
    <b v="0"/>
    <s v="games/mobile games"/>
    <n v="0"/>
    <s v="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0.70296422999999997"/>
    <n v="5623.7138399999994"/>
    <n v="0"/>
    <n v="1402618355"/>
    <n v="1400026355"/>
    <b v="0"/>
    <n v="0"/>
    <b v="0"/>
    <s v="games/mobile games"/>
    <n v="0"/>
    <s v="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"/>
    <n v="2000"/>
    <n v="3453.69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"/>
    <n v="3350"/>
    <n v="3380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"/>
    <n v="999"/>
    <n v="1047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"/>
    <n v="1000"/>
    <n v="1351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"/>
    <n v="4575"/>
    <n v="5322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"/>
    <n v="1200"/>
    <n v="1225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"/>
    <n v="2500"/>
    <n v="4152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"/>
    <n v="2000"/>
    <n v="2132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"/>
    <n v="12000"/>
    <n v="17350.13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"/>
    <n v="10000"/>
    <n v="10555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"/>
    <n v="500"/>
    <n v="683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"/>
    <n v="2500"/>
    <n v="2600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"/>
    <n v="1000"/>
    <n v="1145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"/>
    <n v="9072"/>
    <n v="9228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"/>
    <n v="451"/>
    <n v="559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"/>
    <n v="6350"/>
    <n v="6506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"/>
    <n v="1000"/>
    <n v="1445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"/>
    <n v="900"/>
    <n v="1200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"/>
    <n v="2500"/>
    <n v="2734.11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"/>
    <n v="3000"/>
    <n v="1398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"/>
    <n v="50000"/>
    <n v="50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"/>
    <n v="25000"/>
    <n v="42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"/>
    <n v="50000"/>
    <n v="21380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"/>
    <n v="30000"/>
    <n v="85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"/>
    <n v="25000"/>
    <n v="433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"/>
    <n v="35000"/>
    <n v="4939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"/>
    <n v="5000"/>
    <n v="2965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"/>
    <n v="666"/>
    <n v="60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"/>
    <n v="500"/>
    <n v="8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"/>
    <n v="20000"/>
    <n v="102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"/>
    <n v="25000"/>
    <n v="260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"/>
    <n v="500"/>
    <n v="237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"/>
    <n v="1500"/>
    <n v="2052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"/>
    <n v="2000"/>
    <n v="2311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"/>
    <n v="125"/>
    <n v="301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"/>
    <n v="3000"/>
    <n v="3432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"/>
    <n v="1500"/>
    <n v="1655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"/>
    <n v="1500"/>
    <n v="2930.69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"/>
    <n v="600"/>
    <n v="620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"/>
    <n v="2550"/>
    <n v="2630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"/>
    <n v="3200"/>
    <n v="3210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"/>
    <n v="1000"/>
    <n v="1270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"/>
    <n v="2000"/>
    <n v="2412.02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"/>
    <n v="5250"/>
    <n v="5617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"/>
    <n v="6000"/>
    <n v="10346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"/>
    <n v="5000"/>
    <n v="6181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"/>
    <n v="2500"/>
    <n v="2710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"/>
    <n v="7500"/>
    <n v="8739.01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"/>
    <n v="600"/>
    <n v="1123.47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"/>
    <n v="15000"/>
    <n v="17390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"/>
    <n v="10000"/>
    <n v="11070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"/>
    <n v="650"/>
    <n v="1111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"/>
    <n v="250000"/>
    <n v="315295.89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"/>
    <n v="6000"/>
    <n v="8306.42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"/>
    <n v="10000"/>
    <n v="170525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"/>
    <n v="40000"/>
    <n v="315222.2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"/>
    <n v="7500"/>
    <n v="11231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"/>
    <n v="800"/>
    <n v="805.07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"/>
    <n v="100000"/>
    <n v="800211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"/>
    <n v="50000"/>
    <n v="106222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"/>
    <n v="15000"/>
    <n v="33892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"/>
    <n v="50000"/>
    <n v="349474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"/>
    <n v="60000"/>
    <n v="176420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"/>
    <n v="30000"/>
    <n v="50251.41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"/>
    <n v="7000"/>
    <n v="100490.02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"/>
    <n v="10000"/>
    <n v="15673.44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"/>
    <n v="10000"/>
    <n v="110538.12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"/>
    <n v="10000"/>
    <n v="19292.5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"/>
    <n v="5000"/>
    <n v="13114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"/>
    <n v="100000"/>
    <n v="206743.09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"/>
    <n v="20000"/>
    <n v="74026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"/>
    <n v="50000"/>
    <n v="142483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"/>
    <n v="5000"/>
    <n v="56590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"/>
    <n v="2500"/>
    <n v="16862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"/>
    <n v="198000"/>
    <n v="508525.01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"/>
    <n v="50000"/>
    <n v="201165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"/>
    <n v="50000"/>
    <n v="513422.57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"/>
    <n v="200000"/>
    <n v="229802.31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0.12897331000000001"/>
    <n v="23215.195800000001"/>
    <n v="0"/>
    <n v="1480863887"/>
    <n v="1478268287"/>
    <b v="0"/>
    <n v="0"/>
    <b v="0"/>
    <s v="photography/people"/>
    <n v="0"/>
    <s v="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"/>
    <n v="33000"/>
    <n v="1419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"/>
    <n v="15000"/>
    <n v="3172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"/>
    <n v="6000"/>
    <n v="25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"/>
    <n v="5000"/>
    <n v="50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"/>
    <n v="3000"/>
    <n v="509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"/>
    <n v="2000"/>
    <n v="140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"/>
    <n v="1500"/>
    <n v="2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.29405719"/>
    <n v="2588.11438"/>
    <n v="0"/>
    <n v="1450706837"/>
    <n v="1448114837"/>
    <b v="0"/>
    <n v="0"/>
    <b v="0"/>
    <s v="photography/people"/>
    <n v="0"/>
    <s v="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"/>
    <n v="3200"/>
    <n v="0"/>
    <n v="1481072942"/>
    <n v="1475885342"/>
    <b v="0"/>
    <n v="0"/>
    <b v="0"/>
    <s v="photography/people"/>
    <n v="0"/>
    <s v="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"/>
    <n v="133800"/>
    <n v="0"/>
    <n v="1405021211"/>
    <n v="1402429211"/>
    <b v="0"/>
    <n v="0"/>
    <b v="0"/>
    <s v="photography/people"/>
    <n v="0"/>
    <s v="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"/>
    <n v="6500"/>
    <n v="0"/>
    <n v="1409091612"/>
    <n v="1406499612"/>
    <b v="0"/>
    <n v="0"/>
    <b v="0"/>
    <s v="photography/people"/>
    <n v="0"/>
    <s v="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"/>
    <n v="2500"/>
    <n v="655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"/>
    <n v="50000"/>
    <n v="108397.11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"/>
    <n v="500"/>
    <n v="1560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"/>
    <n v="50000"/>
    <n v="117210.24000000001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"/>
    <n v="30000"/>
    <n v="37104.03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"/>
    <n v="50000"/>
    <n v="123920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"/>
    <n v="10000"/>
    <n v="11570.92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"/>
    <n v="1570.79"/>
    <n v="1839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"/>
    <n v="30000"/>
    <n v="96015.9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"/>
    <n v="5000"/>
    <n v="11745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"/>
    <n v="160000"/>
    <n v="791862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"/>
    <n v="30000"/>
    <n v="2344134.67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"/>
    <n v="7200"/>
    <n v="8136.01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"/>
    <n v="10000"/>
    <n v="92154.22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"/>
    <n v="40000"/>
    <n v="193963.9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"/>
    <n v="1500"/>
    <n v="2885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"/>
    <n v="5000"/>
    <n v="14055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"/>
    <n v="100000"/>
    <n v="125137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"/>
    <n v="100000"/>
    <n v="161459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"/>
    <n v="4000"/>
    <n v="23414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"/>
    <n v="100000"/>
    <n v="120249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"/>
    <n v="3000"/>
    <n v="3785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"/>
    <n v="2500"/>
    <n v="9030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"/>
    <n v="25000"/>
    <n v="76047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"/>
    <n v="25000"/>
    <n v="44669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"/>
    <n v="80000"/>
    <n v="168829.14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"/>
    <n v="30000"/>
    <n v="39500.5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"/>
    <n v="10000"/>
    <n v="30047.64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"/>
    <n v="125000"/>
    <n v="170271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"/>
    <n v="3000"/>
    <n v="7445.14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"/>
    <n v="9500"/>
    <n v="17277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"/>
    <n v="10000"/>
    <n v="12353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"/>
    <n v="1385"/>
    <n v="7011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"/>
    <n v="15000"/>
    <n v="16232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"/>
    <n v="4900"/>
    <n v="40140.01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"/>
    <n v="10000"/>
    <n v="12110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"/>
    <n v="85000"/>
    <n v="126082.45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"/>
    <n v="10000"/>
    <n v="47327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"/>
    <n v="8000"/>
    <n v="10429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"/>
    <n v="50000"/>
    <n v="176524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"/>
    <n v="5000"/>
    <n v="5051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"/>
    <n v="6000"/>
    <n v="10045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"/>
    <n v="50000"/>
    <n v="76726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"/>
    <n v="30000"/>
    <n v="43037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"/>
    <n v="25000"/>
    <n v="49100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"/>
    <n v="5000"/>
    <n v="5396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"/>
    <n v="261962"/>
    <n v="500784.27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"/>
    <n v="2000"/>
    <n v="4372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"/>
    <n v="25000"/>
    <n v="26305.97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"/>
    <n v="50000"/>
    <n v="64203.33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"/>
    <n v="20000"/>
    <n v="56146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"/>
    <n v="71500"/>
    <n v="79173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"/>
    <n v="100000"/>
    <n v="152604.29999999999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"/>
    <n v="600"/>
    <n v="615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"/>
    <n v="9999"/>
    <n v="167820.6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"/>
    <n v="50000"/>
    <n v="57754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"/>
    <n v="1000"/>
    <n v="5078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"/>
    <n v="3500"/>
    <n v="4010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"/>
    <n v="1500"/>
    <n v="1661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"/>
    <n v="750"/>
    <n v="850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"/>
    <n v="3000"/>
    <n v="3250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"/>
    <n v="6000"/>
    <n v="7412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"/>
    <n v="4000"/>
    <n v="4028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"/>
    <n v="1500"/>
    <n v="1553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"/>
    <n v="3000"/>
    <n v="3465.32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"/>
    <n v="2500"/>
    <n v="3010.01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"/>
    <n v="8000"/>
    <n v="9203.23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"/>
    <n v="18000"/>
    <n v="21684.2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"/>
    <n v="6000"/>
    <n v="6077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"/>
    <n v="1500"/>
    <n v="1537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"/>
    <n v="3500"/>
    <n v="4219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"/>
    <n v="2500"/>
    <n v="2500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"/>
    <n v="600"/>
    <n v="610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"/>
    <n v="3000"/>
    <n v="3000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"/>
    <n v="6000"/>
    <n v="6020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"/>
    <n v="3000"/>
    <n v="3971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"/>
    <n v="600"/>
    <n v="820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"/>
    <n v="2000"/>
    <n v="2265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"/>
    <n v="1000"/>
    <n v="1360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"/>
    <n v="7777"/>
    <n v="11364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"/>
    <n v="800"/>
    <n v="1036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"/>
    <n v="2000"/>
    <n v="5080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"/>
    <n v="2200"/>
    <n v="2355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"/>
    <n v="2000"/>
    <n v="2154.66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"/>
    <n v="16000"/>
    <n v="17170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"/>
    <n v="4000"/>
    <n v="4261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"/>
    <n v="2000"/>
    <n v="2007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"/>
    <n v="2000"/>
    <n v="2130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"/>
    <n v="300"/>
    <n v="300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"/>
    <n v="7000"/>
    <n v="7340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"/>
    <n v="5000"/>
    <n v="5235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"/>
    <n v="1500"/>
    <n v="3385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"/>
    <n v="48000"/>
    <n v="48434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"/>
    <n v="1200"/>
    <n v="1773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"/>
    <n v="1000"/>
    <n v="1346.11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"/>
    <n v="2000"/>
    <n v="2015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"/>
    <n v="8000"/>
    <n v="8070.43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"/>
    <n v="500"/>
    <n v="50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"/>
    <n v="1100"/>
    <n v="115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"/>
    <n v="60000"/>
    <n v="852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"/>
    <n v="20000"/>
    <n v="10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"/>
    <n v="2000"/>
    <n v="236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"/>
    <n v="42000"/>
    <n v="85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"/>
    <n v="500"/>
    <n v="25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"/>
    <n v="1000"/>
    <n v="16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"/>
    <n v="6000"/>
    <n v="104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"/>
    <n v="5000"/>
    <n v="478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"/>
    <n v="80000"/>
    <n v="47.69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.29405719"/>
    <n v="1294.05719"/>
    <n v="165.63932032"/>
    <n v="1383959939"/>
    <n v="1381364339"/>
    <b v="0"/>
    <n v="12"/>
    <b v="0"/>
    <s v="games/video games"/>
    <n v="0.128"/>
    <n v="13.803276693333332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"/>
    <n v="30000"/>
    <n v="1626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"/>
    <n v="500000"/>
    <n v="560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"/>
    <n v="15000"/>
    <n v="0"/>
    <n v="1415947159"/>
    <n v="1413351559"/>
    <b v="0"/>
    <n v="0"/>
    <b v="0"/>
    <s v="games/video games"/>
    <n v="0"/>
    <s v="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"/>
    <n v="2000"/>
    <n v="225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"/>
    <n v="35500"/>
    <n v="607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"/>
    <n v="15000"/>
    <n v="4565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5000"/>
    <n v="1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"/>
    <n v="390000"/>
    <n v="2716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.29405719"/>
    <n v="129.405719"/>
    <n v="2.5881143799999999"/>
    <n v="1427992582"/>
    <n v="1425404182"/>
    <b v="0"/>
    <n v="2"/>
    <b v="0"/>
    <s v="games/video games"/>
    <n v="0.02"/>
    <n v="1.29405719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"/>
    <n v="2000"/>
    <n v="0"/>
    <n v="1280534400"/>
    <n v="1277512556"/>
    <b v="0"/>
    <n v="0"/>
    <b v="0"/>
    <s v="games/video games"/>
    <n v="0"/>
    <s v="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"/>
    <n v="45000"/>
    <n v="118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"/>
    <n v="30000"/>
    <n v="50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"/>
    <n v="372625"/>
    <n v="34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250"/>
    <n v="2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"/>
    <n v="56000"/>
    <n v="1493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"/>
    <n v="75000"/>
    <n v="21144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"/>
    <n v="300000"/>
    <n v="19770.11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"/>
    <n v="3600"/>
    <n v="26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"/>
    <n v="10000"/>
    <n v="85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"/>
    <n v="400"/>
    <n v="463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"/>
    <n v="4500"/>
    <n v="5052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"/>
    <n v="2500"/>
    <n v="3305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"/>
    <n v="5500"/>
    <n v="5645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"/>
    <n v="2000"/>
    <n v="2932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"/>
    <n v="150"/>
    <n v="180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"/>
    <n v="18000"/>
    <n v="21884.69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"/>
    <n v="153"/>
    <n v="153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"/>
    <n v="350"/>
    <n v="633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"/>
    <n v="4000"/>
    <n v="4243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"/>
    <n v="1000"/>
    <n v="1000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"/>
    <n v="4200"/>
    <n v="5331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"/>
    <n v="700"/>
    <n v="1750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"/>
    <n v="5000"/>
    <n v="6301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"/>
    <n v="2500"/>
    <n v="2503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"/>
    <n v="25000"/>
    <n v="34660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"/>
    <n v="1000"/>
    <n v="1614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"/>
    <n v="5000"/>
    <n v="5359.21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"/>
    <n v="2000"/>
    <n v="3062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"/>
    <n v="1800"/>
    <n v="8807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"/>
    <n v="10000"/>
    <n v="28474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"/>
    <n v="20000"/>
    <n v="21935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"/>
    <n v="20000"/>
    <n v="202928.5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"/>
    <n v="19000"/>
    <n v="35076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"/>
    <n v="15000"/>
    <n v="67856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"/>
    <n v="10000"/>
    <n v="53737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"/>
    <n v="4600"/>
    <n v="5535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"/>
    <n v="14000"/>
    <n v="15937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"/>
    <n v="30000"/>
    <n v="285309.33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"/>
    <n v="40000"/>
    <n v="53157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"/>
    <n v="4000"/>
    <n v="28167.25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"/>
    <n v="1500"/>
    <n v="1993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"/>
    <n v="750"/>
    <n v="1140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"/>
    <n v="1100"/>
    <n v="1130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"/>
    <n v="2000"/>
    <n v="2000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"/>
    <n v="1000"/>
    <n v="1016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"/>
    <n v="4000"/>
    <n v="4457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"/>
    <n v="2500"/>
    <n v="4890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"/>
    <n v="6000"/>
    <n v="6863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"/>
    <n v="5"/>
    <n v="10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"/>
    <n v="600"/>
    <n v="1755.01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"/>
    <n v="550"/>
    <n v="860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"/>
    <n v="300"/>
    <n v="317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"/>
    <n v="420"/>
    <n v="425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"/>
    <n v="2000"/>
    <n v="2456.66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"/>
    <n v="1000"/>
    <n v="1015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"/>
    <n v="3500"/>
    <n v="3540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"/>
    <n v="7500"/>
    <n v="8109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"/>
    <n v="500"/>
    <n v="813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"/>
    <n v="10000"/>
    <n v="24315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"/>
    <n v="8012"/>
    <n v="13704.33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"/>
    <n v="8500"/>
    <n v="10706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"/>
    <n v="2500"/>
    <n v="30303.24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"/>
    <n v="5000"/>
    <n v="24790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"/>
    <n v="100"/>
    <n v="1165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"/>
    <n v="2800"/>
    <n v="15039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"/>
    <n v="18000"/>
    <n v="63527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"/>
    <n v="25000"/>
    <n v="32006.67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"/>
    <n v="5000"/>
    <n v="13534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"/>
    <n v="10000"/>
    <n v="136009.76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"/>
    <n v="1"/>
    <n v="9302.5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"/>
    <n v="5000"/>
    <n v="18851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"/>
    <n v="4000"/>
    <n v="105881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"/>
    <n v="18500"/>
    <n v="19324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"/>
    <n v="3500"/>
    <n v="5907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"/>
    <n v="25000"/>
    <n v="243778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"/>
    <n v="8500"/>
    <n v="11428.19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"/>
    <n v="8000"/>
    <n v="9015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"/>
    <n v="500"/>
    <n v="2299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"/>
    <n v="3950"/>
    <n v="11323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"/>
    <n v="2200"/>
    <n v="3223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"/>
    <n v="2500"/>
    <n v="8173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"/>
    <n v="3300"/>
    <n v="5087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"/>
    <n v="6000"/>
    <n v="10802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"/>
    <n v="1500"/>
    <n v="4804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"/>
    <n v="20000"/>
    <n v="76105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"/>
    <n v="28000"/>
    <n v="28728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"/>
    <n v="2500"/>
    <n v="45041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"/>
    <n v="25000"/>
    <n v="180062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"/>
    <n v="20000"/>
    <n v="56618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"/>
    <n v="1000"/>
    <n v="13566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"/>
    <n v="2500"/>
    <n v="2990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"/>
    <n v="4589"/>
    <n v="4856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"/>
    <n v="8500"/>
    <n v="11992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"/>
    <n v="1000"/>
    <n v="1538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"/>
    <n v="9800"/>
    <n v="39550.5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"/>
    <n v="300"/>
    <n v="555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"/>
    <n v="750"/>
    <n v="1390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"/>
    <n v="3000"/>
    <n v="3025.66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"/>
    <n v="6000"/>
    <n v="6373.27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"/>
    <n v="3000"/>
    <n v="3641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"/>
    <n v="1500"/>
    <n v="1501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"/>
    <n v="4500"/>
    <n v="5398.99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"/>
    <n v="1000"/>
    <n v="1001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"/>
    <n v="1500"/>
    <n v="1611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"/>
    <n v="1500"/>
    <n v="1561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"/>
    <n v="2500"/>
    <n v="4320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"/>
    <n v="2000"/>
    <n v="2145.0100000000002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"/>
    <n v="850"/>
    <n v="920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"/>
    <n v="5000"/>
    <n v="7304.04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"/>
    <n v="1200"/>
    <n v="1503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"/>
    <n v="7000"/>
    <n v="10435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"/>
    <n v="1000"/>
    <n v="1006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"/>
    <n v="30000"/>
    <n v="31522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"/>
    <n v="300"/>
    <n v="1050.5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"/>
    <n v="800"/>
    <n v="810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"/>
    <n v="5000"/>
    <n v="6680.22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"/>
    <n v="2300"/>
    <n v="3925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"/>
    <n v="6450"/>
    <n v="7053.61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"/>
    <n v="6000"/>
    <n v="6042.02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"/>
    <n v="18000"/>
    <n v="18221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"/>
    <n v="3500"/>
    <n v="3736.55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"/>
    <n v="50000"/>
    <n v="50653.11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"/>
    <n v="6000"/>
    <n v="6400.47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"/>
    <n v="9000"/>
    <n v="9370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"/>
    <n v="3000"/>
    <n v="3236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"/>
    <n v="5000"/>
    <n v="8792.02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"/>
    <n v="1200"/>
    <n v="1883.64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"/>
    <n v="2500"/>
    <n v="2565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"/>
    <n v="15000"/>
    <n v="15606.4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"/>
    <n v="400"/>
    <n v="416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"/>
    <n v="5000"/>
    <n v="6053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"/>
    <n v="3000"/>
    <n v="3231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"/>
    <n v="5000"/>
    <n v="5433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"/>
    <n v="2700"/>
    <n v="85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"/>
    <n v="250"/>
    <n v="120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"/>
    <n v="1000"/>
    <n v="80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"/>
    <n v="15000"/>
    <n v="108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"/>
    <n v="35000"/>
    <n v="184133.01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"/>
    <n v="10000"/>
    <n v="25445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"/>
    <n v="25000"/>
    <n v="26480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"/>
    <n v="35000"/>
    <n v="35848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"/>
    <n v="8000"/>
    <n v="11545.1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"/>
    <n v="25000"/>
    <n v="26577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"/>
    <n v="600"/>
    <n v="1273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"/>
    <n v="4000"/>
    <n v="4078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"/>
    <n v="25000"/>
    <n v="25568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"/>
    <n v="20000"/>
    <n v="104146.51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"/>
    <n v="12000"/>
    <n v="13279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"/>
    <n v="15000"/>
    <n v="15171.5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"/>
    <n v="25000"/>
    <n v="73552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"/>
    <n v="40000"/>
    <n v="42311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"/>
    <n v="5000"/>
    <n v="0"/>
    <n v="1436729504"/>
    <n v="1434137504"/>
    <b v="0"/>
    <n v="0"/>
    <b v="0"/>
    <s v="technology/web"/>
    <n v="0"/>
    <s v="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"/>
    <n v="5500"/>
    <n v="0"/>
    <n v="1412571600"/>
    <n v="1410799870"/>
    <b v="0"/>
    <n v="0"/>
    <b v="0"/>
    <s v="technology/web"/>
    <n v="0"/>
    <s v="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"/>
    <n v="10000"/>
    <n v="300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"/>
    <n v="3000"/>
    <n v="0"/>
    <n v="1427845140"/>
    <n v="1424822556"/>
    <b v="0"/>
    <n v="0"/>
    <b v="0"/>
    <s v="technology/web"/>
    <n v="0"/>
    <s v="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"/>
    <n v="60000"/>
    <n v="39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"/>
    <n v="1000"/>
    <n v="15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"/>
    <n v="70000"/>
    <n v="270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0.11241174"/>
    <n v="53384.335326"/>
    <n v="0"/>
    <n v="1439318228"/>
    <n v="1436812628"/>
    <b v="0"/>
    <n v="0"/>
    <b v="0"/>
    <s v="technology/web"/>
    <n v="0"/>
    <s v="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.1666915600000001"/>
    <n v="58334.578000000001"/>
    <n v="0"/>
    <n v="1483474370"/>
    <n v="1480882370"/>
    <b v="0"/>
    <n v="0"/>
    <b v="0"/>
    <s v="technology/web"/>
    <n v="0"/>
    <s v="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"/>
    <n v="2000"/>
    <n v="0"/>
    <n v="1433603552"/>
    <n v="1428419552"/>
    <b v="0"/>
    <n v="0"/>
    <b v="0"/>
    <s v="technology/web"/>
    <n v="0"/>
    <s v="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"/>
    <n v="1000"/>
    <n v="0"/>
    <n v="1429632822"/>
    <n v="1428596022"/>
    <b v="0"/>
    <n v="0"/>
    <b v="0"/>
    <s v="technology/web"/>
    <n v="0"/>
    <s v="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"/>
    <n v="35000"/>
    <n v="25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.1666915600000001"/>
    <n v="11666.9156"/>
    <n v="0"/>
    <n v="1433530104"/>
    <n v="1430938104"/>
    <b v="0"/>
    <n v="0"/>
    <b v="0"/>
    <s v="technology/web"/>
    <n v="0"/>
    <s v="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.29405719"/>
    <n v="34939.544130000002"/>
    <n v="0"/>
    <n v="1445093578"/>
    <n v="1442501578"/>
    <b v="0"/>
    <n v="0"/>
    <b v="0"/>
    <s v="technology/web"/>
    <n v="0"/>
    <s v="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.29405719"/>
    <n v="1941.085785"/>
    <n v="0"/>
    <n v="1422664740"/>
    <n v="1417818036"/>
    <b v="0"/>
    <n v="0"/>
    <b v="0"/>
    <s v="technology/web"/>
    <n v="0"/>
    <s v="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"/>
    <n v="7500"/>
    <n v="1101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0.75062424999999999"/>
    <n v="150.12485000000001"/>
    <n v="0"/>
    <n v="1462053600"/>
    <n v="1459975008"/>
    <b v="0"/>
    <n v="0"/>
    <b v="0"/>
    <s v="technology/web"/>
    <n v="0"/>
    <s v="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"/>
    <n v="420"/>
    <n v="120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"/>
    <n v="175000"/>
    <n v="0"/>
    <n v="1451348200"/>
    <n v="1447460200"/>
    <b v="0"/>
    <n v="0"/>
    <b v="0"/>
    <s v="technology/web"/>
    <n v="0"/>
    <s v="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"/>
    <n v="128"/>
    <n v="0"/>
    <n v="1445898356"/>
    <n v="1441146356"/>
    <b v="0"/>
    <n v="0"/>
    <b v="0"/>
    <s v="technology/web"/>
    <n v="0"/>
    <s v="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.1666915600000001"/>
    <n v="1166.69156"/>
    <n v="0"/>
    <n v="1453071600"/>
    <n v="1449596425"/>
    <b v="0"/>
    <n v="0"/>
    <b v="0"/>
    <s v="technology/web"/>
    <n v="0"/>
    <s v="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"/>
    <n v="50000"/>
    <n v="670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"/>
    <n v="40000"/>
    <n v="100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"/>
    <n v="25000"/>
    <n v="0"/>
    <n v="1455132611"/>
    <n v="1452540611"/>
    <b v="0"/>
    <n v="0"/>
    <b v="0"/>
    <s v="technology/web"/>
    <n v="0"/>
    <s v="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"/>
    <n v="25000"/>
    <n v="82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"/>
    <n v="2000"/>
    <n v="0"/>
    <n v="1435257596"/>
    <n v="1432665596"/>
    <b v="0"/>
    <n v="0"/>
    <b v="0"/>
    <s v="technology/web"/>
    <n v="0"/>
    <s v="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"/>
    <n v="22000"/>
    <n v="10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"/>
    <n v="10000"/>
    <n v="0"/>
    <n v="1473451437"/>
    <n v="1470859437"/>
    <b v="0"/>
    <n v="0"/>
    <b v="0"/>
    <s v="technology/web"/>
    <n v="0"/>
    <s v="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"/>
    <n v="3000"/>
    <n v="326.33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0.75062424999999999"/>
    <n v="1876.5606250000001"/>
    <n v="0"/>
    <n v="1480110783"/>
    <n v="1477515183"/>
    <b v="0"/>
    <n v="0"/>
    <b v="0"/>
    <s v="technology/web"/>
    <n v="0"/>
    <s v="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"/>
    <n v="110000"/>
    <n v="0"/>
    <n v="1440548330"/>
    <n v="1438042730"/>
    <b v="0"/>
    <n v="0"/>
    <b v="0"/>
    <s v="technology/web"/>
    <n v="0"/>
    <s v="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"/>
    <n v="30000"/>
    <n v="0"/>
    <n v="1444004616"/>
    <n v="1440116616"/>
    <b v="0"/>
    <n v="0"/>
    <b v="0"/>
    <s v="technology/web"/>
    <n v="0"/>
    <s v="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"/>
    <n v="15000"/>
    <n v="55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"/>
    <n v="86350"/>
    <n v="1571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"/>
    <n v="3000"/>
    <n v="75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000"/>
    <n v="8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"/>
    <n v="65000"/>
    <n v="788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0.75062424999999999"/>
    <n v="22518.727500000001"/>
    <n v="0"/>
    <n v="1420920424"/>
    <n v="1415736424"/>
    <b v="0"/>
    <n v="0"/>
    <b v="0"/>
    <s v="technology/web"/>
    <n v="0"/>
    <s v="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"/>
    <n v="150000"/>
    <n v="1026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"/>
    <n v="37000"/>
    <n v="463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0.70296422999999997"/>
    <n v="358511.7573"/>
    <n v="0"/>
    <n v="1420352264"/>
    <n v="1416896264"/>
    <b v="0"/>
    <n v="0"/>
    <b v="0"/>
    <s v="technology/web"/>
    <n v="0"/>
    <s v="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"/>
    <n v="20000"/>
    <n v="25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"/>
    <n v="4200"/>
    <n v="0"/>
    <n v="1446087223"/>
    <n v="1443495223"/>
    <b v="0"/>
    <n v="0"/>
    <b v="0"/>
    <s v="technology/web"/>
    <n v="0"/>
    <s v="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"/>
    <n v="100000"/>
    <n v="50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"/>
    <n v="33000"/>
    <n v="0"/>
    <n v="1484038620"/>
    <n v="1481597687"/>
    <b v="0"/>
    <n v="0"/>
    <b v="0"/>
    <s v="technology/web"/>
    <n v="0"/>
    <s v="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"/>
    <n v="124000"/>
    <n v="0"/>
    <n v="1420233256"/>
    <n v="1417641256"/>
    <b v="0"/>
    <n v="0"/>
    <b v="0"/>
    <s v="technology/web"/>
    <n v="0"/>
    <s v="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"/>
    <n v="4000"/>
    <n v="0"/>
    <n v="1435874384"/>
    <n v="1433282384"/>
    <b v="0"/>
    <n v="0"/>
    <b v="0"/>
    <s v="technology/web"/>
    <n v="0"/>
    <s v="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0.11241174"/>
    <n v="1461.3526199999999"/>
    <n v="0"/>
    <n v="1418934506"/>
    <n v="1415910506"/>
    <b v="0"/>
    <n v="0"/>
    <b v="0"/>
    <s v="technology/web"/>
    <n v="0"/>
    <s v="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0.70296422999999997"/>
    <n v="35148.211499999998"/>
    <n v="0"/>
    <n v="1460615164"/>
    <n v="1458023164"/>
    <b v="0"/>
    <n v="0"/>
    <b v="0"/>
    <s v="technology/web"/>
    <n v="0"/>
    <s v="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"/>
    <n v="28000"/>
    <n v="201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"/>
    <n v="12000"/>
    <n v="52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"/>
    <n v="15000"/>
    <n v="0"/>
    <n v="1451782607"/>
    <n v="1449190607"/>
    <b v="0"/>
    <n v="0"/>
    <b v="0"/>
    <s v="food/food trucks"/>
    <n v="0"/>
    <s v="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"/>
    <n v="5000"/>
    <n v="1126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"/>
    <n v="3250"/>
    <n v="1345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"/>
    <n v="22000"/>
    <n v="5557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"/>
    <n v="15000"/>
    <n v="30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"/>
    <n v="25000"/>
    <n v="460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0.70296422999999997"/>
    <n v="10544.463449999999"/>
    <n v="0"/>
    <n v="1441619275"/>
    <n v="1439027275"/>
    <b v="0"/>
    <n v="0"/>
    <b v="0"/>
    <s v="food/food trucks"/>
    <n v="0"/>
    <s v="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"/>
    <n v="25000"/>
    <n v="151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.1666915600000001"/>
    <n v="9333.5324799999999"/>
    <n v="0"/>
    <n v="1480185673"/>
    <n v="1476294073"/>
    <b v="0"/>
    <n v="0"/>
    <b v="0"/>
    <s v="food/food trucks"/>
    <n v="0"/>
    <s v="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"/>
    <n v="3000"/>
    <n v="25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"/>
    <n v="15000"/>
    <n v="460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"/>
    <n v="60000"/>
    <n v="335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"/>
    <n v="20000"/>
    <n v="5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"/>
    <n v="1000"/>
    <n v="0"/>
    <n v="1407705187"/>
    <n v="1405113187"/>
    <b v="0"/>
    <n v="0"/>
    <b v="0"/>
    <s v="food/food trucks"/>
    <n v="0"/>
    <s v="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"/>
    <n v="25000"/>
    <n v="5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"/>
    <n v="3000"/>
    <n v="0"/>
    <n v="1424281389"/>
    <n v="1419097389"/>
    <b v="0"/>
    <n v="0"/>
    <b v="0"/>
    <s v="food/food trucks"/>
    <n v="0"/>
    <s v="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"/>
    <n v="16870"/>
    <n v="2501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"/>
    <n v="6000"/>
    <n v="1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"/>
    <n v="500"/>
    <n v="1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"/>
    <n v="60000"/>
    <n v="8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"/>
    <n v="25000"/>
    <n v="310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3500"/>
    <n v="1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"/>
    <n v="20000"/>
    <n v="0"/>
    <n v="1439006692"/>
    <n v="1433822692"/>
    <b v="0"/>
    <n v="0"/>
    <b v="0"/>
    <s v="food/food trucks"/>
    <n v="0"/>
    <s v="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50000"/>
    <n v="1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"/>
    <n v="35000"/>
    <n v="1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"/>
    <n v="3000"/>
    <n v="21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"/>
    <n v="100000"/>
    <n v="2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000"/>
    <n v="2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"/>
    <n v="10000"/>
    <n v="0"/>
    <n v="1456608943"/>
    <n v="1454016943"/>
    <b v="0"/>
    <n v="0"/>
    <b v="0"/>
    <s v="food/food trucks"/>
    <n v="0"/>
    <s v="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"/>
    <n v="20000"/>
    <n v="26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"/>
    <n v="8000"/>
    <n v="0"/>
    <n v="1426615200"/>
    <n v="1422400188"/>
    <b v="0"/>
    <n v="0"/>
    <b v="0"/>
    <s v="food/food trucks"/>
    <n v="0"/>
    <s v="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"/>
    <n v="15000"/>
    <n v="50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"/>
    <n v="10000"/>
    <n v="0"/>
    <n v="1445197129"/>
    <n v="1442605129"/>
    <b v="0"/>
    <n v="0"/>
    <b v="0"/>
    <s v="food/food trucks"/>
    <n v="0"/>
    <s v="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"/>
    <n v="7500"/>
    <n v="8091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"/>
    <n v="24000"/>
    <n v="30226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"/>
    <n v="20000"/>
    <n v="40502.99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"/>
    <n v="3000"/>
    <n v="3258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"/>
    <n v="5000"/>
    <n v="8640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"/>
    <n v="5000"/>
    <n v="8399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"/>
    <n v="2500"/>
    <n v="10680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"/>
    <n v="400"/>
    <n v="430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"/>
    <n v="10000"/>
    <n v="10800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"/>
    <n v="15000"/>
    <n v="15230.03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"/>
    <n v="10000"/>
    <n v="11545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"/>
    <n v="600"/>
    <n v="801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"/>
    <n v="3000"/>
    <n v="4641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"/>
    <n v="35000"/>
    <n v="35296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"/>
    <n v="300"/>
    <n v="546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"/>
    <n v="1500"/>
    <n v="2713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"/>
    <n v="23000"/>
    <n v="23530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"/>
    <n v="5000"/>
    <n v="5509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"/>
    <n v="30000"/>
    <n v="30675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"/>
    <n v="8500"/>
    <n v="8567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"/>
    <n v="7500"/>
    <n v="7785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"/>
    <n v="3000"/>
    <n v="3321.25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"/>
    <n v="2000"/>
    <n v="2325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"/>
    <n v="700"/>
    <n v="1261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"/>
    <n v="2500"/>
    <n v="2500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"/>
    <n v="1000"/>
    <n v="1185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"/>
    <n v="2000"/>
    <n v="2144.34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"/>
    <n v="1200"/>
    <n v="1364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"/>
    <n v="1000"/>
    <n v="1031.6400000000001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"/>
    <n v="500"/>
    <n v="640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"/>
    <n v="7500"/>
    <n v="10182.02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"/>
    <n v="2000"/>
    <n v="2000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"/>
    <n v="5000"/>
    <n v="5000.18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"/>
    <n v="2500"/>
    <n v="2618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"/>
    <n v="3200"/>
    <n v="3360.72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"/>
    <n v="750"/>
    <n v="1285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"/>
    <n v="8000"/>
    <n v="10200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"/>
    <n v="300"/>
    <n v="400.33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"/>
    <n v="2000"/>
    <n v="2000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"/>
    <n v="4000"/>
    <n v="4516.4399999999996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"/>
    <n v="1000"/>
    <n v="1001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"/>
    <n v="1100"/>
    <n v="1251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"/>
    <n v="3500"/>
    <n v="4176.1099999999997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"/>
    <n v="2000"/>
    <n v="2065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"/>
    <n v="300"/>
    <n v="797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"/>
    <n v="1500"/>
    <n v="1500.76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"/>
    <n v="3000"/>
    <n v="3201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"/>
    <n v="3500"/>
    <n v="4678.5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"/>
    <n v="500"/>
    <n v="607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"/>
    <n v="500"/>
    <n v="516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"/>
    <n v="600"/>
    <n v="750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"/>
    <n v="20000"/>
    <n v="25740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"/>
    <n v="1500"/>
    <n v="1515.08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"/>
    <n v="1500"/>
    <n v="1913.05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"/>
    <n v="6000"/>
    <n v="6000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"/>
    <n v="4000"/>
    <n v="4510.8599999999997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"/>
    <n v="1000"/>
    <n v="1056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"/>
    <n v="4000"/>
    <n v="8105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"/>
    <n v="600"/>
    <n v="680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"/>
    <n v="110000"/>
    <n v="86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"/>
    <n v="10000"/>
    <n v="0"/>
    <n v="1465333560"/>
    <n v="1462743308"/>
    <b v="0"/>
    <n v="0"/>
    <b v="0"/>
    <s v="food/restaurants"/>
    <n v="0"/>
    <s v="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"/>
    <n v="35000"/>
    <n v="0"/>
    <n v="1416014534"/>
    <n v="1413418934"/>
    <b v="0"/>
    <n v="0"/>
    <b v="0"/>
    <s v="food/restaurants"/>
    <n v="0"/>
    <s v="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"/>
    <n v="7000"/>
    <n v="0"/>
    <n v="1426292416"/>
    <n v="1423704016"/>
    <b v="0"/>
    <n v="0"/>
    <b v="0"/>
    <s v="food/restaurants"/>
    <n v="0"/>
    <s v="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"/>
    <n v="42850"/>
    <n v="0"/>
    <n v="1431308704"/>
    <n v="1428716704"/>
    <b v="0"/>
    <n v="0"/>
    <b v="0"/>
    <s v="food/restaurants"/>
    <n v="0"/>
    <s v="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"/>
    <n v="20000"/>
    <n v="0"/>
    <n v="1408056634"/>
    <n v="1405464634"/>
    <b v="0"/>
    <n v="0"/>
    <b v="0"/>
    <s v="food/restaurants"/>
    <n v="0"/>
    <s v="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"/>
    <n v="50000"/>
    <n v="75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.29405719"/>
    <n v="129405.719"/>
    <n v="0"/>
    <n v="1454323413"/>
    <n v="1451731413"/>
    <b v="0"/>
    <n v="0"/>
    <b v="0"/>
    <s v="food/restaurants"/>
    <n v="0"/>
    <s v="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"/>
    <n v="1150"/>
    <n v="0"/>
    <n v="1418504561"/>
    <n v="1417208561"/>
    <b v="0"/>
    <n v="0"/>
    <b v="0"/>
    <s v="food/restaurants"/>
    <n v="0"/>
    <s v="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.1666915600000001"/>
    <n v="210004.48080000002"/>
    <n v="0"/>
    <n v="1488067789"/>
    <n v="1482883789"/>
    <b v="0"/>
    <n v="0"/>
    <b v="0"/>
    <s v="food/restaurants"/>
    <n v="0"/>
    <s v="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"/>
    <n v="12000"/>
    <n v="210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"/>
    <n v="5000"/>
    <n v="930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"/>
    <n v="22000"/>
    <n v="0"/>
    <n v="1417279252"/>
    <n v="1414683652"/>
    <b v="0"/>
    <n v="0"/>
    <b v="0"/>
    <s v="food/restaurants"/>
    <n v="0"/>
    <s v="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"/>
    <n v="5000"/>
    <n v="0"/>
    <n v="1415899228"/>
    <n v="1413303628"/>
    <b v="0"/>
    <n v="0"/>
    <b v="0"/>
    <s v="food/restaurants"/>
    <n v="0"/>
    <s v="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"/>
    <n v="150000"/>
    <n v="65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"/>
    <n v="100000"/>
    <n v="0"/>
    <n v="1476559260"/>
    <n v="1472567085"/>
    <b v="0"/>
    <n v="0"/>
    <b v="0"/>
    <s v="food/restaurants"/>
    <n v="0"/>
    <s v="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"/>
    <n v="12500"/>
    <n v="13685.99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"/>
    <n v="5000"/>
    <n v="5000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"/>
    <n v="900"/>
    <n v="1408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"/>
    <n v="7500"/>
    <n v="7620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"/>
    <n v="8000"/>
    <n v="8026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"/>
    <n v="4000"/>
    <n v="4518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"/>
    <n v="4000"/>
    <n v="4085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"/>
    <n v="6000"/>
    <n v="6257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"/>
    <n v="6500"/>
    <n v="6500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"/>
    <n v="4500"/>
    <n v="4518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"/>
    <n v="4000"/>
    <n v="5045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"/>
    <n v="7500"/>
    <n v="8300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"/>
    <n v="2000"/>
    <n v="2100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"/>
    <n v="20000"/>
    <n v="20755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"/>
    <n v="25"/>
    <n v="29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"/>
    <n v="1000"/>
    <n v="1100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"/>
    <n v="10000"/>
    <n v="10025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"/>
    <n v="2500"/>
    <n v="2585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"/>
    <n v="700"/>
    <n v="725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"/>
    <n v="250"/>
    <n v="391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"/>
    <n v="5000"/>
    <n v="5041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"/>
    <n v="2000"/>
    <n v="3906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"/>
    <n v="3500"/>
    <n v="3910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"/>
    <n v="5500"/>
    <n v="6592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"/>
    <n v="6500"/>
    <n v="6555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"/>
    <n v="3675"/>
    <n v="3775.5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"/>
    <n v="3000"/>
    <n v="3195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"/>
    <n v="1500"/>
    <n v="2333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"/>
    <n v="3000"/>
    <n v="3684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"/>
    <n v="2000"/>
    <n v="2147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"/>
    <n v="745"/>
    <n v="786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"/>
    <n v="800"/>
    <n v="890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0.75062424999999999"/>
    <n v="75062.425000000003"/>
    <n v="0"/>
    <n v="1444740089"/>
    <n v="1442148089"/>
    <b v="0"/>
    <n v="0"/>
    <b v="0"/>
    <s v="food/food trucks"/>
    <n v="0"/>
    <s v="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"/>
    <n v="20000"/>
    <n v="0"/>
    <n v="1438226451"/>
    <n v="1433042451"/>
    <b v="0"/>
    <n v="0"/>
    <b v="0"/>
    <s v="food/food trucks"/>
    <n v="0"/>
    <s v="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0.75062424999999999"/>
    <n v="30024.97"/>
    <n v="0"/>
    <n v="1406854699"/>
    <n v="1404262699"/>
    <b v="0"/>
    <n v="0"/>
    <b v="0"/>
    <s v="food/food trucks"/>
    <n v="0"/>
    <s v="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"/>
    <n v="10000"/>
    <n v="100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"/>
    <n v="35000"/>
    <n v="0"/>
    <n v="1408663948"/>
    <n v="1406071948"/>
    <b v="0"/>
    <n v="0"/>
    <b v="0"/>
    <s v="food/food trucks"/>
    <n v="0"/>
    <s v="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"/>
    <n v="45000"/>
    <n v="120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"/>
    <n v="6500"/>
    <n v="145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"/>
    <n v="7000"/>
    <n v="59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"/>
    <n v="30000"/>
    <n v="0"/>
    <n v="1428893517"/>
    <n v="1426301517"/>
    <b v="0"/>
    <n v="0"/>
    <b v="0"/>
    <s v="food/food trucks"/>
    <n v="0"/>
    <s v="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"/>
    <n v="8000"/>
    <n v="0"/>
    <n v="1408803149"/>
    <n v="1404915149"/>
    <b v="0"/>
    <n v="0"/>
    <b v="0"/>
    <s v="food/food trucks"/>
    <n v="0"/>
    <s v="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"/>
    <n v="10000"/>
    <n v="0"/>
    <n v="1463600945"/>
    <n v="1461786545"/>
    <b v="0"/>
    <n v="0"/>
    <b v="0"/>
    <s v="food/food trucks"/>
    <n v="0"/>
    <s v="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"/>
    <n v="85000"/>
    <n v="0"/>
    <n v="1421030194"/>
    <n v="1418438194"/>
    <b v="0"/>
    <n v="0"/>
    <b v="0"/>
    <s v="food/food trucks"/>
    <n v="0"/>
    <s v="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"/>
    <n v="10000"/>
    <n v="0"/>
    <n v="1428707647"/>
    <n v="1424823247"/>
    <b v="0"/>
    <n v="0"/>
    <b v="0"/>
    <s v="food/food trucks"/>
    <n v="0"/>
    <s v="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"/>
    <n v="15000"/>
    <n v="0"/>
    <n v="1407181297"/>
    <n v="1405021297"/>
    <b v="0"/>
    <n v="0"/>
    <b v="0"/>
    <s v="food/food trucks"/>
    <n v="0"/>
    <s v="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"/>
    <n v="6000"/>
    <n v="0"/>
    <n v="1444410000"/>
    <n v="1440203579"/>
    <b v="0"/>
    <n v="0"/>
    <b v="0"/>
    <s v="food/food trucks"/>
    <n v="0"/>
    <s v="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"/>
    <n v="200000"/>
    <n v="277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"/>
    <n v="8500"/>
    <n v="51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"/>
    <n v="5000"/>
    <n v="530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"/>
    <n v="90000"/>
    <n v="1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000"/>
    <n v="5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"/>
    <n v="10000"/>
    <n v="0"/>
    <n v="1434341369"/>
    <n v="1431749369"/>
    <b v="0"/>
    <n v="0"/>
    <b v="0"/>
    <s v="food/food trucks"/>
    <n v="0"/>
    <s v="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"/>
    <n v="30000"/>
    <n v="50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"/>
    <n v="50000"/>
    <n v="1217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"/>
    <n v="6000"/>
    <n v="233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0.70296422999999997"/>
    <n v="2108.8926900000001"/>
    <n v="0"/>
    <n v="1453817297"/>
    <n v="1453212497"/>
    <b v="0"/>
    <n v="0"/>
    <b v="0"/>
    <s v="food/food trucks"/>
    <n v="0"/>
    <s v="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"/>
    <n v="1500"/>
    <n v="26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"/>
    <n v="30000"/>
    <n v="50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"/>
    <n v="10000"/>
    <n v="0"/>
    <n v="1429993026"/>
    <n v="1427401026"/>
    <b v="0"/>
    <n v="0"/>
    <b v="0"/>
    <s v="food/food trucks"/>
    <n v="0"/>
    <s v="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80000"/>
    <n v="1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"/>
    <n v="15000"/>
    <n v="1825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"/>
    <n v="3000"/>
    <n v="1170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"/>
    <n v="9041"/>
    <n v="90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"/>
    <n v="50000"/>
    <n v="3466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"/>
    <n v="500"/>
    <n v="3307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"/>
    <n v="1750"/>
    <n v="1776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"/>
    <n v="8000"/>
    <n v="32616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"/>
    <n v="8000"/>
    <n v="17914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"/>
    <n v="7500"/>
    <n v="7576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"/>
    <n v="10500"/>
    <n v="10710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"/>
    <n v="25000"/>
    <n v="28633.5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"/>
    <n v="500"/>
    <n v="4388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"/>
    <n v="15000"/>
    <n v="15808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"/>
    <n v="1000"/>
    <n v="1884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"/>
    <n v="2000"/>
    <n v="2280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"/>
    <n v="2500"/>
    <n v="2800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"/>
    <n v="150"/>
    <n v="970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"/>
    <n v="839"/>
    <n v="926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"/>
    <n v="1070"/>
    <n v="1466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"/>
    <n v="5000"/>
    <n v="17731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"/>
    <n v="930"/>
    <n v="986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"/>
    <n v="1000"/>
    <n v="1873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"/>
    <n v="500"/>
    <n v="831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"/>
    <n v="347"/>
    <n v="353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"/>
    <n v="3000"/>
    <n v="3170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"/>
    <n v="1500"/>
    <n v="15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.1666915600000001"/>
    <n v="583345.78"/>
    <n v="0"/>
    <n v="1468565820"/>
    <n v="1465970108"/>
    <b v="0"/>
    <n v="0"/>
    <b v="0"/>
    <s v="technology/space exploration"/>
    <n v="0"/>
    <s v="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"/>
    <n v="100000"/>
    <n v="2053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"/>
    <n v="12000"/>
    <n v="106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"/>
    <n v="60000"/>
    <n v="358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"/>
    <n v="51000"/>
    <n v="5876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"/>
    <n v="100000"/>
    <n v="51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"/>
    <n v="15000"/>
    <n v="3155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"/>
    <n v="98000"/>
    <n v="91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"/>
    <n v="20000"/>
    <n v="19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"/>
    <n v="5000"/>
    <n v="5145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"/>
    <n v="20000"/>
    <n v="21360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"/>
    <n v="17500"/>
    <n v="18100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"/>
    <n v="3500"/>
    <n v="4310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"/>
    <n v="10000"/>
    <n v="15929.51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"/>
    <n v="1500"/>
    <n v="1660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"/>
    <n v="800"/>
    <n v="1001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"/>
    <n v="25000"/>
    <n v="2836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"/>
    <n v="10000"/>
    <n v="3319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"/>
    <n v="40000"/>
    <n v="11032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"/>
    <n v="35000"/>
    <n v="21994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"/>
    <n v="25000"/>
    <n v="1897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"/>
    <n v="19500"/>
    <n v="3415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"/>
    <n v="40000"/>
    <n v="132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"/>
    <n v="8000"/>
    <n v="55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"/>
    <n v="6000"/>
    <n v="1698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"/>
    <n v="15000"/>
    <n v="36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"/>
    <n v="70000"/>
    <n v="800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"/>
    <n v="50000"/>
    <n v="10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"/>
    <n v="30000"/>
    <n v="0"/>
    <n v="1412119423"/>
    <n v="1410391423"/>
    <b v="0"/>
    <n v="0"/>
    <b v="0"/>
    <s v="food/food trucks"/>
    <n v="0"/>
    <s v="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"/>
    <n v="15000"/>
    <n v="0"/>
    <n v="1435591318"/>
    <n v="1432999318"/>
    <b v="0"/>
    <n v="0"/>
    <b v="0"/>
    <s v="food/food trucks"/>
    <n v="0"/>
    <s v="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"/>
    <n v="50000"/>
    <n v="74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35000"/>
    <n v="1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"/>
    <n v="80000"/>
    <n v="8586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"/>
    <n v="3500"/>
    <n v="25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"/>
    <n v="5000"/>
    <n v="40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30000"/>
    <n v="1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"/>
    <n v="15000"/>
    <n v="71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"/>
    <n v="60000"/>
    <n v="3390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"/>
    <n v="23000"/>
    <n v="6061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"/>
    <n v="8000"/>
    <n v="26.01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0.75062424999999999"/>
    <n v="1.5012485"/>
    <n v="0"/>
    <n v="1407533463"/>
    <n v="1404941463"/>
    <b v="0"/>
    <n v="0"/>
    <b v="0"/>
    <s v="food/food trucks"/>
    <n v="0"/>
    <s v="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"/>
    <n v="9999"/>
    <n v="70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"/>
    <n v="10000"/>
    <n v="3441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"/>
    <n v="19000"/>
    <n v="1145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"/>
    <n v="16500"/>
    <n v="1739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"/>
    <n v="35000"/>
    <n v="39304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"/>
    <n v="8000"/>
    <n v="28067.57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"/>
    <n v="50000"/>
    <n v="50803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"/>
    <n v="60000"/>
    <n v="92340.21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"/>
    <n v="5500"/>
    <n v="7226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"/>
    <n v="150000"/>
    <n v="153362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"/>
    <n v="25000"/>
    <n v="29089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"/>
    <n v="12000"/>
    <n v="31754.69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"/>
    <n v="25000"/>
    <n v="30026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"/>
    <n v="18000"/>
    <n v="18645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"/>
    <n v="6000"/>
    <n v="6530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"/>
    <n v="25000"/>
    <n v="29531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"/>
    <n v="5000"/>
    <n v="12627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"/>
    <n v="12000"/>
    <n v="16806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"/>
    <n v="100000"/>
    <n v="105745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"/>
    <n v="10000"/>
    <n v="49321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"/>
    <n v="15000"/>
    <n v="30274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"/>
    <n v="7500"/>
    <n v="7833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"/>
    <n v="27000"/>
    <n v="45979.01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"/>
    <n v="30000"/>
    <n v="31291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"/>
    <n v="12000"/>
    <n v="14190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"/>
    <n v="50000"/>
    <n v="53769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"/>
    <n v="1"/>
    <n v="22603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"/>
    <n v="5000"/>
    <n v="7397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"/>
    <n v="300"/>
    <n v="310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"/>
    <n v="8000"/>
    <n v="35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"/>
    <n v="2500"/>
    <n v="731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"/>
    <n v="5999"/>
    <n v="0"/>
    <n v="1476863607"/>
    <n v="1474271607"/>
    <b v="0"/>
    <n v="0"/>
    <b v="0"/>
    <s v="publishing/children's books"/>
    <n v="0"/>
    <s v="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"/>
    <n v="16000"/>
    <n v="835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"/>
    <n v="8000"/>
    <n v="1751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"/>
    <n v="3000"/>
    <n v="801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"/>
    <n v="500"/>
    <n v="140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"/>
    <n v="5000"/>
    <n v="53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"/>
    <n v="10000"/>
    <n v="110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"/>
    <n v="1999"/>
    <n v="0"/>
    <n v="1341086400"/>
    <n v="1340055345"/>
    <b v="0"/>
    <n v="0"/>
    <b v="0"/>
    <s v="publishing/children's books"/>
    <n v="0"/>
    <s v="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"/>
    <n v="3274"/>
    <n v="0"/>
    <n v="1403039842"/>
    <n v="1397855842"/>
    <b v="0"/>
    <n v="0"/>
    <b v="0"/>
    <s v="publishing/children's books"/>
    <n v="0"/>
    <s v="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"/>
    <n v="4800"/>
    <n v="550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"/>
    <n v="2000"/>
    <n v="380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"/>
    <n v="10000"/>
    <n v="0"/>
    <n v="1410448551"/>
    <n v="1407856551"/>
    <b v="0"/>
    <n v="0"/>
    <b v="0"/>
    <s v="publishing/children's books"/>
    <n v="0"/>
    <s v="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"/>
    <n v="10000"/>
    <n v="1048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"/>
    <n v="1500"/>
    <n v="10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.29405719"/>
    <n v="6470.2859499999995"/>
    <n v="0"/>
    <n v="1371726258"/>
    <n v="1369134258"/>
    <b v="0"/>
    <n v="0"/>
    <b v="0"/>
    <s v="publishing/children's books"/>
    <n v="0"/>
    <s v="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"/>
    <n v="5000"/>
    <n v="36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"/>
    <n v="3250"/>
    <n v="25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"/>
    <n v="39400"/>
    <n v="90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"/>
    <n v="4000"/>
    <n v="45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"/>
    <n v="4000"/>
    <n v="0"/>
    <n v="1351432428"/>
    <n v="1350050028"/>
    <b v="0"/>
    <n v="0"/>
    <b v="0"/>
    <s v="publishing/children's books"/>
    <n v="0"/>
    <s v="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"/>
    <n v="5000"/>
    <n v="100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"/>
    <n v="7000"/>
    <n v="1002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"/>
    <n v="20000"/>
    <n v="2082.25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"/>
    <n v="19980"/>
    <n v="0"/>
    <n v="1359738000"/>
    <n v="1355489140"/>
    <b v="0"/>
    <n v="0"/>
    <b v="0"/>
    <s v="publishing/children's books"/>
    <n v="0"/>
    <s v="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"/>
    <n v="8000"/>
    <n v="0"/>
    <n v="1381006294"/>
    <n v="1379710294"/>
    <b v="0"/>
    <n v="0"/>
    <b v="0"/>
    <s v="publishing/children's books"/>
    <n v="0"/>
    <s v="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"/>
    <n v="4000"/>
    <n v="570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"/>
    <n v="5000"/>
    <n v="150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"/>
    <n v="3000"/>
    <n v="10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"/>
    <n v="5500"/>
    <n v="1405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"/>
    <n v="2500"/>
    <n v="53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.1666915600000001"/>
    <n v="116669.156"/>
    <n v="0"/>
    <n v="1489142688"/>
    <n v="1486550688"/>
    <b v="0"/>
    <n v="0"/>
    <b v="0"/>
    <s v="publishing/children's books"/>
    <n v="0"/>
    <s v="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"/>
    <n v="1250"/>
    <n v="1316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"/>
    <n v="1000"/>
    <n v="1200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.29405719"/>
    <n v="1294.05719"/>
    <n v="1481.69548255"/>
    <n v="1429793446"/>
    <n v="1428583846"/>
    <b v="0"/>
    <n v="61"/>
    <b v="1"/>
    <s v="theater/plays"/>
    <n v="1.145"/>
    <n v="24.290089877868851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"/>
    <n v="6000"/>
    <n v="7140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"/>
    <n v="5000"/>
    <n v="5234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"/>
    <n v="1000"/>
    <n v="1197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"/>
    <n v="2000"/>
    <n v="2050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"/>
    <n v="3000"/>
    <n v="3035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"/>
    <n v="3000"/>
    <n v="3160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"/>
    <n v="2000"/>
    <n v="2050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"/>
    <n v="2000"/>
    <n v="2152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"/>
    <n v="700"/>
    <n v="730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.29405719"/>
    <n v="1035.245752"/>
    <n v="1195.7088435599999"/>
    <n v="1404564028"/>
    <n v="1401972028"/>
    <b v="0"/>
    <n v="21"/>
    <b v="1"/>
    <s v="theater/plays"/>
    <n v="1.155"/>
    <n v="56.93851635999999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.29405719"/>
    <n v="1294.05719"/>
    <n v="1721.0960626999999"/>
    <n v="1420377366"/>
    <n v="1415193366"/>
    <b v="0"/>
    <n v="31"/>
    <b v="1"/>
    <s v="theater/plays"/>
    <n v="1.33"/>
    <n v="55.519227829032253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"/>
    <n v="10000"/>
    <n v="12795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.29405719"/>
    <n v="3882.17157"/>
    <n v="4351.9143299699999"/>
    <n v="1438772400"/>
    <n v="1435645490"/>
    <b v="0"/>
    <n v="76"/>
    <b v="1"/>
    <s v="theater/plays"/>
    <n v="1.121"/>
    <n v="57.262030657499999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"/>
    <n v="5000"/>
    <n v="6300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"/>
    <n v="4500"/>
    <n v="4511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"/>
    <n v="2500"/>
    <n v="2560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"/>
    <n v="2500"/>
    <n v="2705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"/>
    <n v="2800"/>
    <n v="3572.12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.29405719"/>
    <n v="776.43431399999997"/>
    <n v="1009.3646082"/>
    <n v="1425136462"/>
    <n v="1421680462"/>
    <b v="0"/>
    <n v="33"/>
    <b v="1"/>
    <s v="theater/plays"/>
    <n v="1.3"/>
    <n v="30.58680630909091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"/>
    <n v="10000"/>
    <n v="10603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.29405719"/>
    <n v="1294.05719"/>
    <n v="1294.05719"/>
    <n v="1411510135"/>
    <n v="1408918135"/>
    <b v="0"/>
    <n v="35"/>
    <b v="1"/>
    <s v="theater/plays"/>
    <n v="1"/>
    <n v="36.973062571428571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"/>
    <n v="6000"/>
    <n v="6000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.29405719"/>
    <n v="129.405719"/>
    <n v="160.46309156000001"/>
    <n v="1427842740"/>
    <n v="1425428206"/>
    <b v="0"/>
    <n v="14"/>
    <b v="1"/>
    <s v="theater/plays"/>
    <n v="1.24"/>
    <n v="11.461649397142859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"/>
    <n v="650"/>
    <n v="760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"/>
    <n v="2000"/>
    <n v="2155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"/>
    <n v="2000"/>
    <n v="2405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"/>
    <n v="3000"/>
    <n v="3000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"/>
    <n v="3000"/>
    <n v="3320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"/>
    <n v="2700"/>
    <n v="2923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.29405719"/>
    <n v="1035.245752"/>
    <n v="1759.9177783999999"/>
    <n v="1422658930"/>
    <n v="1421362930"/>
    <b v="0"/>
    <n v="21"/>
    <b v="1"/>
    <s v="theater/plays"/>
    <n v="1.7"/>
    <n v="83.8056084952380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"/>
    <n v="450"/>
    <n v="485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"/>
    <n v="2000"/>
    <n v="2405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"/>
    <n v="3500"/>
    <n v="3900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.29405719"/>
    <n v="1294.05719"/>
    <n v="12.9405719"/>
    <n v="1450032297"/>
    <n v="1444844697"/>
    <b v="0"/>
    <n v="1"/>
    <b v="0"/>
    <s v="theater/plays"/>
    <n v="0.01"/>
    <n v="12.9405719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.29405719"/>
    <n v="1941.085785"/>
    <n v="0"/>
    <n v="1403348400"/>
    <n v="1401058295"/>
    <b v="0"/>
    <n v="0"/>
    <b v="0"/>
    <s v="theater/plays"/>
    <n v="0"/>
    <s v="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"/>
    <n v="1200"/>
    <n v="0"/>
    <n v="1465790400"/>
    <n v="1462210950"/>
    <b v="0"/>
    <n v="0"/>
    <b v="0"/>
    <s v="theater/plays"/>
    <n v="0"/>
    <s v="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"/>
    <n v="7500"/>
    <n v="2366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"/>
    <n v="8000"/>
    <n v="0"/>
    <n v="1432917394"/>
    <n v="1429029394"/>
    <b v="0"/>
    <n v="0"/>
    <b v="0"/>
    <s v="theater/plays"/>
    <n v="0"/>
    <s v="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"/>
    <n v="2000"/>
    <n v="0"/>
    <n v="1464031265"/>
    <n v="1458847265"/>
    <b v="0"/>
    <n v="0"/>
    <b v="0"/>
    <s v="theater/plays"/>
    <n v="0"/>
    <s v="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"/>
    <n v="35000"/>
    <n v="70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.29405719"/>
    <n v="647.028595"/>
    <n v="6.4702859500000001"/>
    <n v="1461406600"/>
    <n v="1458814600"/>
    <b v="0"/>
    <n v="1"/>
    <b v="0"/>
    <s v="theater/plays"/>
    <n v="0.01"/>
    <n v="6.4702859500000001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"/>
    <n v="8000"/>
    <n v="311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.1666915600000001"/>
    <n v="5250.1120200000005"/>
    <n v="0"/>
    <n v="1454109420"/>
    <n v="1453334629"/>
    <b v="0"/>
    <n v="0"/>
    <b v="0"/>
    <s v="theater/plays"/>
    <n v="0"/>
    <s v="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"/>
    <n v="5000"/>
    <n v="95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0.75062424999999999"/>
    <n v="7130.9303749999999"/>
    <n v="0"/>
    <n v="1410669297"/>
    <n v="1405485297"/>
    <b v="0"/>
    <n v="0"/>
    <b v="0"/>
    <s v="theater/plays"/>
    <n v="0"/>
    <s v="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"/>
    <n v="600"/>
    <n v="300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"/>
    <n v="3000"/>
    <n v="146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.1666915600000001"/>
    <n v="1166.69156"/>
    <n v="0"/>
    <n v="1417778880"/>
    <n v="1415711095"/>
    <b v="0"/>
    <n v="0"/>
    <b v="0"/>
    <s v="theater/plays"/>
    <n v="0"/>
    <s v="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"/>
    <n v="4000"/>
    <n v="266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"/>
    <n v="12700"/>
    <n v="55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"/>
    <n v="50000"/>
    <n v="20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"/>
    <n v="2888"/>
    <n v="0"/>
    <n v="1420512259"/>
    <n v="1415328259"/>
    <b v="0"/>
    <n v="0"/>
    <b v="0"/>
    <s v="theater/plays"/>
    <n v="0"/>
    <s v="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"/>
    <n v="5000"/>
    <n v="45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"/>
    <n v="2500"/>
    <n v="504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"/>
    <n v="15000"/>
    <n v="6301.76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"/>
    <n v="20000"/>
    <n v="177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"/>
    <n v="5000"/>
    <n v="750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"/>
    <n v="10000"/>
    <n v="467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"/>
    <n v="3000"/>
    <n v="0"/>
    <n v="1434768438"/>
    <n v="1429584438"/>
    <b v="0"/>
    <n v="0"/>
    <b v="0"/>
    <s v="theater/plays"/>
    <n v="0"/>
    <s v="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"/>
    <n v="2500"/>
    <n v="953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"/>
    <n v="5000"/>
    <n v="271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"/>
    <n v="20000"/>
    <n v="7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"/>
    <n v="150000"/>
    <n v="0"/>
    <n v="1437069079"/>
    <n v="1434477079"/>
    <b v="0"/>
    <n v="0"/>
    <b v="0"/>
    <s v="theater/plays"/>
    <n v="0"/>
    <s v="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"/>
    <n v="6000"/>
    <n v="650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"/>
    <n v="11200"/>
    <n v="29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"/>
    <n v="12000"/>
    <n v="2800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"/>
    <n v="5500"/>
    <n v="0"/>
    <n v="1417620036"/>
    <n v="1412432436"/>
    <b v="0"/>
    <n v="0"/>
    <b v="0"/>
    <s v="theater/plays"/>
    <n v="0"/>
    <s v="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"/>
    <n v="750"/>
    <n v="252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"/>
    <n v="10000"/>
    <n v="1908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"/>
    <n v="45000"/>
    <n v="185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"/>
    <n v="400"/>
    <n v="130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"/>
    <n v="200"/>
    <n v="10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"/>
    <n v="3000"/>
    <n v="5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"/>
    <n v="30000"/>
    <n v="0"/>
    <n v="1413608340"/>
    <n v="1412945440"/>
    <b v="0"/>
    <n v="0"/>
    <b v="0"/>
    <s v="theater/plays"/>
    <n v="0"/>
    <s v="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"/>
    <n v="3000"/>
    <n v="1142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"/>
    <n v="2000"/>
    <n v="21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"/>
    <n v="10000"/>
    <n v="273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"/>
    <n v="5500"/>
    <n v="500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"/>
    <n v="5000"/>
    <n v="25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"/>
    <n v="50000"/>
    <n v="0"/>
    <n v="1428100815"/>
    <n v="1422920415"/>
    <b v="0"/>
    <n v="0"/>
    <b v="0"/>
    <s v="theater/plays"/>
    <n v="0"/>
    <s v="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"/>
    <n v="500"/>
    <n v="23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"/>
    <n v="3000"/>
    <n v="625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"/>
    <n v="12000"/>
    <n v="550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"/>
    <n v="7500"/>
    <n v="316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"/>
    <n v="10000"/>
    <n v="0"/>
    <n v="1469325158"/>
    <n v="1464141158"/>
    <b v="0"/>
    <n v="0"/>
    <b v="0"/>
    <s v="theater/plays"/>
    <n v="0"/>
    <s v="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"/>
    <n v="5500"/>
    <n v="3405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"/>
    <n v="750"/>
    <n v="6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"/>
    <n v="150000"/>
    <n v="25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"/>
    <n v="5000"/>
    <n v="39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.29405719"/>
    <n v="1941.085785"/>
    <n v="97.054289249999997"/>
    <n v="1415534400"/>
    <n v="1414538031"/>
    <b v="0"/>
    <n v="4"/>
    <b v="0"/>
    <s v="theater/plays"/>
    <n v="0.05"/>
    <n v="24.263572312499999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"/>
    <n v="3500"/>
    <n v="622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"/>
    <n v="6000"/>
    <n v="565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2500"/>
    <n v="2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"/>
    <n v="9600"/>
    <n v="264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"/>
    <n v="180000"/>
    <n v="20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"/>
    <n v="1800"/>
    <n v="657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"/>
    <n v="14440"/>
    <n v="2030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0000"/>
    <n v="2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"/>
    <n v="2000"/>
    <n v="437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"/>
    <n v="5000"/>
    <n v="1362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"/>
    <n v="600"/>
    <n v="51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"/>
    <n v="100"/>
    <n v="129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.29405719"/>
    <n v="647.028595"/>
    <n v="647.028595"/>
    <n v="1431982727"/>
    <n v="1428094727"/>
    <b v="0"/>
    <n v="6"/>
    <b v="1"/>
    <s v="theater/musical"/>
    <n v="1"/>
    <n v="107.83809916666667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"/>
    <n v="300"/>
    <n v="300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"/>
    <n v="25000"/>
    <n v="25800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"/>
    <n v="45000"/>
    <n v="46100.69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"/>
    <n v="3000"/>
    <n v="3750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"/>
    <n v="1800"/>
    <n v="2355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"/>
    <n v="1000"/>
    <n v="1000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"/>
    <n v="8000"/>
    <n v="8165.55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"/>
    <n v="2500"/>
    <n v="2569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"/>
    <n v="3500"/>
    <n v="3531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"/>
    <n v="1000"/>
    <n v="1280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"/>
    <n v="4000"/>
    <n v="4055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"/>
    <n v="8000"/>
    <n v="8230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"/>
    <n v="2500"/>
    <n v="2681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25000"/>
    <n v="1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"/>
    <n v="3000"/>
    <n v="0"/>
    <n v="1428894380"/>
    <n v="1426302380"/>
    <b v="0"/>
    <n v="0"/>
    <b v="0"/>
    <s v="theater/spaces"/>
    <n v="0"/>
    <s v="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"/>
    <n v="10000"/>
    <n v="100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"/>
    <n v="50000"/>
    <n v="0"/>
    <n v="1432437660"/>
    <n v="1429845660"/>
    <b v="0"/>
    <n v="0"/>
    <b v="0"/>
    <s v="theater/spaces"/>
    <n v="0"/>
    <s v="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.29405719"/>
    <n v="2588.11438"/>
    <n v="2.5881143799999999"/>
    <n v="1471265092"/>
    <n v="1468673092"/>
    <b v="0"/>
    <n v="2"/>
    <b v="0"/>
    <s v="theater/spaces"/>
    <n v="1E-3"/>
    <n v="1.29405719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"/>
    <n v="25000"/>
    <n v="1072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"/>
    <n v="500000"/>
    <n v="24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"/>
    <n v="1000"/>
    <n v="25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"/>
    <n v="5000000"/>
    <n v="0"/>
    <n v="1453538752"/>
    <n v="1450946752"/>
    <b v="0"/>
    <n v="0"/>
    <b v="0"/>
    <s v="theater/spaces"/>
    <n v="0"/>
    <s v="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"/>
    <n v="50000"/>
    <n v="1096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"/>
    <n v="20000"/>
    <n v="1605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"/>
    <n v="400000"/>
    <n v="605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"/>
    <n v="15000"/>
    <n v="0"/>
    <n v="1489669203"/>
    <n v="1487944803"/>
    <b v="0"/>
    <n v="0"/>
    <b v="0"/>
    <s v="theater/spaces"/>
    <n v="0"/>
    <s v="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"/>
    <n v="1200"/>
    <n v="715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"/>
    <n v="7900"/>
    <n v="1322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"/>
    <n v="15000"/>
    <n v="280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"/>
    <n v="80000"/>
    <n v="0"/>
    <n v="1462729317"/>
    <n v="1457548917"/>
    <b v="0"/>
    <n v="0"/>
    <b v="0"/>
    <s v="theater/spaces"/>
    <n v="0"/>
    <s v="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.29405719"/>
    <n v="12940.571899999999"/>
    <n v="0"/>
    <n v="1465258325"/>
    <n v="1462666325"/>
    <b v="0"/>
    <n v="0"/>
    <b v="0"/>
    <s v="theater/spaces"/>
    <n v="0"/>
    <s v="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"/>
    <n v="30000000"/>
    <n v="0"/>
    <n v="1410459023"/>
    <n v="1407867023"/>
    <b v="0"/>
    <n v="0"/>
    <b v="0"/>
    <s v="theater/spaces"/>
    <n v="0"/>
    <s v="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"/>
    <n v="5000"/>
    <n v="5481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"/>
    <n v="1000"/>
    <n v="1218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"/>
    <n v="10000"/>
    <n v="10685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"/>
    <n v="5000"/>
    <n v="5035.6899999999996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"/>
    <n v="1500"/>
    <n v="1635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"/>
    <n v="10000"/>
    <n v="11363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"/>
    <n v="5000"/>
    <n v="5696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"/>
    <n v="3500"/>
    <n v="3710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"/>
    <n v="6000"/>
    <n v="6360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"/>
    <n v="3200"/>
    <n v="3205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"/>
    <n v="2000"/>
    <n v="2107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"/>
    <n v="5000"/>
    <n v="8740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"/>
    <n v="5000"/>
    <n v="5100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"/>
    <n v="8000"/>
    <n v="8010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"/>
    <n v="3000"/>
    <n v="3407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"/>
    <n v="750"/>
    <n v="971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"/>
    <n v="5000"/>
    <n v="5070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"/>
    <n v="3000"/>
    <n v="3275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"/>
    <n v="116000"/>
    <n v="169985.91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"/>
    <n v="25000"/>
    <n v="25088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"/>
    <n v="25000"/>
    <n v="27600.2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.29405719"/>
    <n v="1294.05719"/>
    <n v="1294.05719"/>
    <n v="1466412081"/>
    <n v="1463820081"/>
    <b v="0"/>
    <n v="28"/>
    <b v="1"/>
    <s v="theater/spaces"/>
    <n v="1"/>
    <n v="46.216328214285717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"/>
    <n v="20000"/>
    <n v="35307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"/>
    <n v="10000"/>
    <n v="10000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"/>
    <n v="8500"/>
    <n v="8780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"/>
    <n v="3000"/>
    <n v="3135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"/>
    <n v="1000"/>
    <n v="1003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"/>
    <n v="15000"/>
    <n v="15744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"/>
    <n v="35000"/>
    <n v="60180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"/>
    <n v="10000"/>
    <n v="10373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"/>
    <n v="50000"/>
    <n v="51514.5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"/>
    <n v="1350"/>
    <n v="1605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"/>
    <n v="500"/>
    <n v="500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"/>
    <n v="7214"/>
    <n v="22991.01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"/>
    <n v="7000"/>
    <n v="7595.43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"/>
    <n v="3000"/>
    <n v="3035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"/>
    <n v="40000"/>
    <n v="45126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"/>
    <n v="10600"/>
    <n v="12772.6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"/>
    <n v="600"/>
    <n v="1080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"/>
    <n v="3000"/>
    <n v="3035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"/>
    <n v="25000"/>
    <n v="29939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"/>
    <n v="1500"/>
    <n v="2370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"/>
    <n v="4000"/>
    <n v="4685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"/>
    <n v="10000"/>
    <n v="15696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"/>
    <n v="25000"/>
    <n v="28276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"/>
    <n v="3400"/>
    <n v="3508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"/>
    <n v="8500"/>
    <n v="8722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"/>
    <n v="22000"/>
    <n v="23285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"/>
    <n v="15000"/>
    <n v="18185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"/>
    <n v="7000"/>
    <n v="7040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"/>
    <n v="4500"/>
    <n v="5221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"/>
    <n v="10000"/>
    <n v="10088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"/>
    <n v="5000"/>
    <n v="12321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"/>
    <n v="40000"/>
    <n v="52576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"/>
    <n v="5000"/>
    <n v="8401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"/>
    <n v="30000"/>
    <n v="32903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"/>
    <n v="1750"/>
    <n v="1867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"/>
    <n v="1500"/>
    <n v="1500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"/>
    <n v="1000"/>
    <n v="1272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"/>
    <n v="3000"/>
    <n v="4396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"/>
    <n v="100000"/>
    <n v="112536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"/>
    <n v="25000"/>
    <n v="27196.71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"/>
    <n v="25000"/>
    <n v="31683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"/>
    <n v="500"/>
    <n v="1066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"/>
    <n v="1000"/>
    <n v="1005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"/>
    <n v="20000"/>
    <n v="21742.78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"/>
    <n v="3000"/>
    <n v="3225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"/>
    <n v="8300"/>
    <n v="9170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.29405719"/>
    <n v="1941.085785"/>
    <n v="2484.5898047999999"/>
    <n v="1444149047"/>
    <n v="1441557047"/>
    <b v="0"/>
    <n v="37"/>
    <b v="1"/>
    <s v="theater/spaces"/>
    <n v="1.28"/>
    <n v="67.151075805405398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"/>
    <n v="12000"/>
    <n v="13121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"/>
    <n v="4000"/>
    <n v="5308.26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"/>
    <n v="7900"/>
    <n v="15077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"/>
    <n v="500"/>
    <n v="745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"/>
    <n v="5000"/>
    <n v="8320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"/>
    <n v="3750"/>
    <n v="4000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"/>
    <n v="600"/>
    <n v="636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"/>
    <n v="50000"/>
    <n v="75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"/>
    <n v="10000"/>
    <n v="40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"/>
    <n v="300"/>
    <n v="0"/>
    <n v="1425258240"/>
    <n v="1422043154"/>
    <b v="0"/>
    <n v="0"/>
    <b v="0"/>
    <s v="theater/spaces"/>
    <n v="0"/>
    <s v="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20000"/>
    <n v="1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"/>
    <n v="25000"/>
    <n v="0"/>
    <n v="1412003784"/>
    <n v="1406819784"/>
    <b v="0"/>
    <n v="0"/>
    <b v="0"/>
    <s v="theater/spaces"/>
    <n v="0"/>
    <s v="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.29405719"/>
    <n v="64702.859499999999"/>
    <n v="0"/>
    <n v="1459694211"/>
    <n v="1457105811"/>
    <b v="0"/>
    <n v="0"/>
    <b v="0"/>
    <s v="theater/spaces"/>
    <n v="0"/>
    <s v="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"/>
    <n v="15000"/>
    <n v="451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"/>
    <n v="220000"/>
    <n v="335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"/>
    <n v="1000000"/>
    <n v="0"/>
    <n v="1407955748"/>
    <n v="1405363748"/>
    <b v="0"/>
    <n v="0"/>
    <b v="0"/>
    <s v="theater/spaces"/>
    <n v="0"/>
    <s v="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"/>
    <n v="10000"/>
    <n v="6684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"/>
    <n v="3000"/>
    <n v="587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"/>
    <n v="75000"/>
    <n v="8471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"/>
    <n v="25000"/>
    <n v="10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"/>
    <n v="250000"/>
    <n v="175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"/>
    <n v="1000"/>
    <n v="141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"/>
    <n v="12000"/>
    <n v="7173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2000"/>
    <n v="2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"/>
    <n v="2800000"/>
    <n v="645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"/>
    <n v="15000"/>
    <n v="1296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"/>
    <n v="10000"/>
    <n v="1506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"/>
    <n v="60000"/>
    <n v="71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"/>
    <n v="1333666"/>
    <n v="11226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"/>
    <n v="2000000"/>
    <n v="376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"/>
    <n v="1000000"/>
    <n v="2103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"/>
    <n v="9000"/>
    <n v="0"/>
    <n v="1447628946"/>
    <n v="1445033346"/>
    <b v="0"/>
    <n v="0"/>
    <b v="0"/>
    <s v="theater/spaces"/>
    <n v="0"/>
    <s v="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"/>
    <n v="20000"/>
    <n v="56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"/>
    <n v="4059"/>
    <n v="470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"/>
    <n v="25000"/>
    <n v="610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"/>
    <n v="20000"/>
    <n v="125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"/>
    <n v="65000"/>
    <n v="126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"/>
    <n v="25000"/>
    <n v="5854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"/>
    <n v="225000"/>
    <n v="11432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"/>
    <n v="5000"/>
    <n v="796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"/>
    <n v="100000"/>
    <n v="1183.19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"/>
    <n v="100000"/>
    <n v="25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"/>
    <n v="14920"/>
    <n v="50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"/>
    <n v="20000"/>
    <n v="795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"/>
    <n v="48725"/>
    <n v="1758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"/>
    <n v="2000"/>
    <n v="278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"/>
    <n v="12000"/>
    <n v="1827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"/>
    <n v="4100"/>
    <n v="11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"/>
    <n v="5845"/>
    <n v="2476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"/>
    <n v="40000"/>
    <n v="7905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"/>
    <n v="50000"/>
    <n v="26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"/>
    <n v="26500"/>
    <n v="6633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"/>
    <n v="25000"/>
    <n v="10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"/>
    <n v="20000"/>
    <n v="5328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"/>
    <n v="11000"/>
    <n v="521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"/>
    <n v="109225"/>
    <n v="4635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"/>
    <n v="75000"/>
    <n v="0"/>
    <n v="1411312250"/>
    <n v="1406128250"/>
    <b v="0"/>
    <n v="0"/>
    <b v="0"/>
    <s v="theater/spaces"/>
    <n v="0"/>
    <s v="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"/>
    <n v="750"/>
    <n v="430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.29405719"/>
    <n v="1294.05719"/>
    <n v="1.29405719"/>
    <n v="1464354720"/>
    <n v="1463648360"/>
    <b v="0"/>
    <n v="1"/>
    <b v="0"/>
    <s v="theater/spaces"/>
    <n v="1E-3"/>
    <n v="1.29405719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"/>
    <n v="10000"/>
    <n v="5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"/>
    <n v="199"/>
    <n v="116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"/>
    <n v="125000"/>
    <n v="85192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"/>
    <n v="800000"/>
    <n v="26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"/>
    <n v="1500000"/>
    <n v="0"/>
    <n v="1452142672"/>
    <n v="1449550672"/>
    <b v="0"/>
    <n v="0"/>
    <b v="0"/>
    <s v="theater/spaces"/>
    <n v="0"/>
    <s v="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"/>
    <n v="25000"/>
    <n v="1040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"/>
    <n v="100000"/>
    <n v="0"/>
    <n v="1425242029"/>
    <n v="1422650029"/>
    <b v="0"/>
    <n v="0"/>
    <b v="0"/>
    <s v="theater/spaces"/>
    <n v="0"/>
    <s v="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"/>
    <n v="15000"/>
    <n v="16291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"/>
    <n v="1250"/>
    <n v="10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"/>
    <n v="10000"/>
    <n v="375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"/>
    <n v="4100"/>
    <n v="645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"/>
    <n v="30000"/>
    <n v="10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.29405719"/>
    <n v="647.028595"/>
    <n v="698.79088260000003"/>
    <n v="1490358834"/>
    <n v="1487770434"/>
    <b v="0"/>
    <n v="16"/>
    <b v="0"/>
    <s v="theater/plays"/>
    <n v="1.08"/>
    <n v="43.674430162500002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"/>
    <n v="777"/>
    <n v="162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.29405719"/>
    <n v="647.028595"/>
    <n v="826.90254441000002"/>
    <n v="1491001140"/>
    <n v="1487847954"/>
    <b v="0"/>
    <n v="22"/>
    <b v="0"/>
    <s v="theater/plays"/>
    <n v="1.278"/>
    <n v="37.586479291363638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"/>
    <n v="1500"/>
    <n v="50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.29405719"/>
    <n v="258.81143800000001"/>
    <n v="0"/>
    <n v="1491233407"/>
    <n v="1489591807"/>
    <b v="0"/>
    <n v="0"/>
    <b v="0"/>
    <s v="theater/plays"/>
    <n v="0"/>
    <s v="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.29405719"/>
    <n v="905.84003299999995"/>
    <n v="0"/>
    <n v="1491726956"/>
    <n v="1489480556"/>
    <b v="0"/>
    <n v="0"/>
    <b v="0"/>
    <s v="theater/plays"/>
    <n v="0"/>
    <s v="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"/>
    <n v="10000"/>
    <n v="7540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"/>
    <n v="25000"/>
    <n v="0"/>
    <n v="1490659134"/>
    <n v="1485478734"/>
    <b v="0"/>
    <n v="0"/>
    <b v="0"/>
    <s v="theater/plays"/>
    <n v="0"/>
    <s v="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"/>
    <n v="20000"/>
    <n v="23505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"/>
    <n v="1800"/>
    <n v="2361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"/>
    <n v="1250"/>
    <n v="1300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"/>
    <n v="3500"/>
    <n v="3535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"/>
    <n v="3500"/>
    <n v="3514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"/>
    <n v="3000"/>
    <n v="10067.5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"/>
    <n v="7000"/>
    <n v="7905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"/>
    <n v="5500"/>
    <n v="5600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"/>
    <n v="4000"/>
    <n v="4040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"/>
    <n v="5000"/>
    <n v="5700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"/>
    <n v="1500"/>
    <n v="2002.22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"/>
    <n v="4500"/>
    <n v="4569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"/>
    <n v="4000"/>
    <n v="5086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"/>
    <n v="13000"/>
    <n v="14450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"/>
    <n v="2500"/>
    <n v="2669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"/>
    <n v="750"/>
    <n v="1220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"/>
    <n v="35000"/>
    <n v="56079.83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"/>
    <n v="3000"/>
    <n v="3485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"/>
    <n v="2500"/>
    <n v="3105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"/>
    <n v="8000"/>
    <n v="8241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"/>
    <n v="2000"/>
    <n v="2245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"/>
    <n v="2000"/>
    <n v="2300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"/>
    <n v="10000"/>
    <n v="10300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"/>
    <n v="3000"/>
    <n v="3034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"/>
    <n v="5000"/>
    <n v="5478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"/>
    <n v="1900"/>
    <n v="2182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"/>
    <n v="2500"/>
    <n v="2935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"/>
    <n v="4200"/>
    <n v="4794.82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"/>
    <n v="7000"/>
    <n v="7062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"/>
    <n v="2500"/>
    <n v="2725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"/>
    <n v="4300"/>
    <n v="4610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.29405719"/>
    <n v="1294.05719"/>
    <n v="1294.05719"/>
    <n v="1405553241"/>
    <n v="1404948441"/>
    <b v="1"/>
    <n v="24"/>
    <b v="1"/>
    <s v="theater/plays"/>
    <n v="1"/>
    <n v="53.919049583333333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"/>
    <n v="15000"/>
    <n v="17444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.29405719"/>
    <n v="258.81143800000001"/>
    <n v="168.2274347"/>
    <n v="1433930302"/>
    <n v="1432115902"/>
    <b v="0"/>
    <n v="9"/>
    <b v="0"/>
    <s v="theater/musical"/>
    <n v="0.65"/>
    <n v="18.69193718888889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0.75062424999999999"/>
    <n v="3002.4969999999998"/>
    <n v="0"/>
    <n v="1481258275"/>
    <n v="1478662675"/>
    <b v="0"/>
    <n v="0"/>
    <b v="0"/>
    <s v="theater/musical"/>
    <n v="0"/>
    <s v="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"/>
    <n v="3750"/>
    <n v="151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"/>
    <n v="11000"/>
    <n v="0"/>
    <n v="1437960598"/>
    <n v="1435368598"/>
    <b v="0"/>
    <n v="0"/>
    <b v="0"/>
    <s v="theater/musical"/>
    <n v="0"/>
    <s v="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"/>
    <n v="3500"/>
    <n v="2070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"/>
    <n v="3000000"/>
    <n v="1800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"/>
    <n v="5000"/>
    <n v="2608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50000"/>
    <n v="1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"/>
    <n v="5000"/>
    <n v="2726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"/>
    <n v="1000"/>
    <n v="250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"/>
    <n v="500"/>
    <n v="0"/>
    <n v="1437149640"/>
    <n v="1434558479"/>
    <b v="0"/>
    <n v="0"/>
    <b v="0"/>
    <s v="theater/musical"/>
    <n v="0"/>
    <s v="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"/>
    <n v="5000"/>
    <n v="0"/>
    <n v="1442644651"/>
    <n v="1440052651"/>
    <b v="0"/>
    <n v="0"/>
    <b v="0"/>
    <s v="theater/musical"/>
    <n v="0"/>
    <s v="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"/>
    <n v="5500"/>
    <n v="2550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"/>
    <n v="5000"/>
    <n v="5175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"/>
    <n v="9500"/>
    <n v="11335.7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"/>
    <n v="3000"/>
    <n v="3773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"/>
    <n v="23000"/>
    <n v="27541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"/>
    <n v="4000"/>
    <n v="5050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"/>
    <n v="35000"/>
    <n v="35123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"/>
    <n v="4500"/>
    <n v="5221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"/>
    <n v="20000"/>
    <n v="20022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"/>
    <n v="15000"/>
    <n v="15126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"/>
    <n v="2500"/>
    <n v="3120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"/>
    <n v="3100"/>
    <n v="3395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"/>
    <n v="30000"/>
    <n v="30610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"/>
    <n v="2000"/>
    <n v="2047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.29405719"/>
    <n v="1552.8686279999999"/>
    <n v="1941.085785"/>
    <n v="1484687436"/>
    <n v="1482095436"/>
    <b v="0"/>
    <n v="30"/>
    <b v="1"/>
    <s v="theater/plays"/>
    <n v="1.25"/>
    <n v="64.702859500000002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"/>
    <n v="7000"/>
    <n v="7164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"/>
    <n v="20000"/>
    <n v="21573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"/>
    <n v="2600"/>
    <n v="2857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"/>
    <n v="1000"/>
    <n v="1610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"/>
    <n v="1000"/>
    <n v="1312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"/>
    <n v="5000"/>
    <n v="5940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"/>
    <n v="15000"/>
    <n v="15481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"/>
    <n v="20000"/>
    <n v="20120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"/>
    <n v="35000"/>
    <n v="35275.64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"/>
    <n v="8500"/>
    <n v="9801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"/>
    <n v="10000"/>
    <n v="12730.42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"/>
    <n v="8000"/>
    <n v="8227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"/>
    <n v="21000"/>
    <n v="21904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"/>
    <n v="10000"/>
    <n v="11122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"/>
    <n v="12000"/>
    <n v="12095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"/>
    <n v="5500"/>
    <n v="5771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"/>
    <n v="25000"/>
    <n v="25388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"/>
    <n v="1500"/>
    <n v="1661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"/>
    <n v="20000"/>
    <n v="20365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"/>
    <n v="10000"/>
    <n v="12806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"/>
    <n v="7000"/>
    <n v="7365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"/>
    <n v="23000"/>
    <n v="24418.6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"/>
    <n v="5000"/>
    <n v="5462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"/>
    <n v="3300"/>
    <n v="3315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"/>
    <n v="12200"/>
    <n v="12571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"/>
    <n v="2500"/>
    <n v="2804.16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"/>
    <n v="2500"/>
    <n v="2575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"/>
    <n v="6000"/>
    <n v="7877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"/>
    <n v="15000"/>
    <n v="15315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"/>
    <n v="2000"/>
    <n v="2560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.29405719"/>
    <n v="1941.085785"/>
    <n v="2523.4115204999998"/>
    <n v="1414927775"/>
    <n v="1412332175"/>
    <b v="1"/>
    <n v="51"/>
    <b v="1"/>
    <s v="theater/plays"/>
    <n v="1.3"/>
    <n v="49.4786572647058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"/>
    <n v="10000"/>
    <n v="15443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"/>
    <n v="4000"/>
    <n v="4296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"/>
    <n v="15500"/>
    <n v="15705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"/>
    <n v="1800"/>
    <n v="1805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"/>
    <n v="5800"/>
    <n v="6628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"/>
    <n v="2000"/>
    <n v="2060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"/>
    <n v="5000"/>
    <n v="6080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"/>
    <n v="31000"/>
    <n v="31820.5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"/>
    <n v="3000"/>
    <n v="3048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"/>
    <n v="4999"/>
    <n v="5604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"/>
    <n v="15000"/>
    <n v="15265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.29405719"/>
    <n v="2588.11438"/>
    <n v="3136.7946285600001"/>
    <n v="1489234891"/>
    <n v="1486642891"/>
    <b v="0"/>
    <n v="72"/>
    <b v="1"/>
    <s v="theater/plays"/>
    <n v="1.212"/>
    <n v="43.566592063333331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"/>
    <n v="500"/>
    <n v="570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"/>
    <n v="10000"/>
    <n v="10173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"/>
    <n v="3000"/>
    <n v="3486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"/>
    <n v="3000"/>
    <n v="4085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"/>
    <n v="3000"/>
    <n v="4004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"/>
    <n v="1800"/>
    <n v="2086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"/>
    <n v="15000"/>
    <n v="15677.5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"/>
    <n v="4000"/>
    <n v="4081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"/>
    <n v="1500"/>
    <n v="2630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"/>
    <n v="1000"/>
    <n v="1066.8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"/>
    <n v="3500"/>
    <n v="4280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"/>
    <n v="6500"/>
    <n v="6505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"/>
    <n v="2500"/>
    <n v="2746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"/>
    <n v="2500"/>
    <n v="2501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"/>
    <n v="2000"/>
    <n v="2321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"/>
    <n v="11737"/>
    <n v="11747.18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"/>
    <n v="1050"/>
    <n v="1115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.29405719"/>
    <n v="647.028595"/>
    <n v="698.79088260000003"/>
    <n v="1422712986"/>
    <n v="1418824986"/>
    <b v="0"/>
    <n v="16"/>
    <b v="1"/>
    <s v="theater/plays"/>
    <n v="1.08"/>
    <n v="43.674430162500002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"/>
    <n v="2500"/>
    <n v="2525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"/>
    <n v="500"/>
    <n v="537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"/>
    <n v="3300"/>
    <n v="3350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"/>
    <n v="8000"/>
    <n v="8110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"/>
    <n v="1800"/>
    <n v="2635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"/>
    <n v="5000"/>
    <n v="5226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"/>
    <n v="6000"/>
    <n v="6000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"/>
    <n v="3500"/>
    <n v="3660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"/>
    <n v="3871"/>
    <n v="5366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.29405719"/>
    <n v="323.5142975"/>
    <n v="323.5142975"/>
    <n v="1459845246"/>
    <n v="1457429646"/>
    <b v="0"/>
    <n v="9"/>
    <b v="1"/>
    <s v="theater/plays"/>
    <n v="1"/>
    <n v="35.946033055555553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"/>
    <n v="15000"/>
    <n v="15327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"/>
    <n v="8000"/>
    <n v="8348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"/>
    <n v="3000"/>
    <n v="4145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"/>
    <n v="6000"/>
    <n v="6100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"/>
    <n v="4500"/>
    <n v="4565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"/>
    <n v="500"/>
    <n v="650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"/>
    <n v="1500"/>
    <n v="1650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"/>
    <n v="5500"/>
    <n v="5516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"/>
    <n v="1000"/>
    <n v="1534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.29405719"/>
    <n v="647.028595"/>
    <n v="2038.14007425"/>
    <n v="1462230000"/>
    <n v="1461061350"/>
    <b v="0"/>
    <n v="44"/>
    <b v="1"/>
    <s v="theater/plays"/>
    <n v="3.15"/>
    <n v="46.321365323863638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"/>
    <n v="3000"/>
    <n v="3058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.29405719"/>
    <n v="1941.085785"/>
    <n v="1968.2609859899999"/>
    <n v="1468611272"/>
    <n v="1466019272"/>
    <b v="0"/>
    <n v="27"/>
    <b v="1"/>
    <s v="theater/plays"/>
    <n v="1.014"/>
    <n v="72.898555036666664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.29405719"/>
    <n v="2588.11438"/>
    <n v="2613.9955237999998"/>
    <n v="1406887310"/>
    <n v="1404295310"/>
    <b v="0"/>
    <n v="21"/>
    <b v="1"/>
    <s v="theater/plays"/>
    <n v="1.01"/>
    <n v="124.47597732380952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"/>
    <n v="10000"/>
    <n v="10299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"/>
    <n v="4000"/>
    <n v="4250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"/>
    <n v="5000"/>
    <n v="5673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"/>
    <n v="500"/>
    <n v="1090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"/>
    <n v="7750"/>
    <n v="7860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"/>
    <n v="2500"/>
    <n v="2600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"/>
    <n v="500"/>
    <n v="1105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"/>
    <n v="1000"/>
    <n v="1046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"/>
    <n v="1500"/>
    <n v="1766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"/>
    <n v="200"/>
    <n v="277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"/>
    <n v="1000"/>
    <n v="1035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.29405719"/>
    <n v="3882.17157"/>
    <n v="3882.17157"/>
    <n v="1400423973"/>
    <n v="1399387173"/>
    <b v="0"/>
    <n v="17"/>
    <b v="1"/>
    <s v="theater/plays"/>
    <n v="1"/>
    <n v="228.36303352941175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"/>
    <n v="8000"/>
    <n v="8001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.29405719"/>
    <n v="10352.45752"/>
    <n v="10461.15832396"/>
    <n v="1426870560"/>
    <n v="1424280899"/>
    <b v="0"/>
    <n v="77"/>
    <b v="1"/>
    <s v="theater/plays"/>
    <n v="1.0105"/>
    <n v="135.85919901246754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.29405719"/>
    <n v="2588.11438"/>
    <n v="2682.58055487"/>
    <n v="1440630000"/>
    <n v="1439122800"/>
    <b v="0"/>
    <n v="38"/>
    <b v="1"/>
    <s v="theater/plays"/>
    <n v="1.0365"/>
    <n v="70.594225128157902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"/>
    <n v="3000"/>
    <n v="3133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"/>
    <n v="4000"/>
    <n v="4090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"/>
    <n v="1750"/>
    <n v="1955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"/>
    <n v="6000"/>
    <n v="6000.66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"/>
    <n v="2000"/>
    <n v="2000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"/>
    <n v="2000"/>
    <n v="2100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"/>
    <n v="3000"/>
    <n v="3506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.29405719"/>
    <n v="1941.085785"/>
    <n v="2014.84704483"/>
    <n v="1434625441"/>
    <n v="1432033441"/>
    <b v="0"/>
    <n v="45"/>
    <b v="1"/>
    <s v="theater/plays"/>
    <n v="1.038"/>
    <n v="44.774378773999999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"/>
    <n v="10000"/>
    <n v="11450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"/>
    <n v="1500"/>
    <n v="1536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"/>
    <n v="500"/>
    <n v="1115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.29405719"/>
    <n v="647.028595"/>
    <n v="647.028595"/>
    <n v="1462565855"/>
    <n v="1458245855"/>
    <b v="0"/>
    <n v="12"/>
    <b v="1"/>
    <s v="theater/plays"/>
    <n v="1"/>
    <n v="53.91904958333333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"/>
    <n v="1500"/>
    <n v="1587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.29405719"/>
    <n v="647.028595"/>
    <n v="1190.5326147999999"/>
    <n v="1433009400"/>
    <n v="1431795944"/>
    <b v="0"/>
    <n v="38"/>
    <b v="1"/>
    <s v="theater/plays"/>
    <n v="1.84"/>
    <n v="31.329805652631578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"/>
    <n v="1500"/>
    <n v="1565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"/>
    <n v="4000"/>
    <n v="4443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"/>
    <n v="10000"/>
    <n v="10041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"/>
    <n v="15000"/>
    <n v="16465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.29405719"/>
    <n v="2588.11438"/>
    <n v="2588.11438"/>
    <n v="1435230324"/>
    <n v="1432638324"/>
    <b v="0"/>
    <n v="17"/>
    <b v="1"/>
    <s v="theater/plays"/>
    <n v="1"/>
    <n v="152.24202235294118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"/>
    <n v="500"/>
    <n v="610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"/>
    <n v="10000"/>
    <n v="10031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.29405719"/>
    <n v="2588.11438"/>
    <n v="2771.8705009800001"/>
    <n v="1404641289"/>
    <n v="1402049289"/>
    <b v="0"/>
    <n v="67"/>
    <b v="1"/>
    <s v="theater/plays"/>
    <n v="1.071"/>
    <n v="41.37120150716418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"/>
    <n v="500"/>
    <n v="1055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.29405719"/>
    <n v="647.028595"/>
    <n v="799.72734342000001"/>
    <n v="1469998680"/>
    <n v="1466710358"/>
    <b v="0"/>
    <n v="21"/>
    <b v="1"/>
    <s v="theater/plays"/>
    <n v="1.236"/>
    <n v="38.082254448571426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"/>
    <n v="3000"/>
    <n v="3255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"/>
    <n v="15000"/>
    <n v="15535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.29405719"/>
    <n v="3882.17157"/>
    <n v="3882.17157"/>
    <n v="1411858862"/>
    <n v="1409266862"/>
    <b v="0"/>
    <n v="26"/>
    <b v="1"/>
    <s v="theater/plays"/>
    <n v="1"/>
    <n v="149.31429115384614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"/>
    <n v="500"/>
    <n v="650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"/>
    <n v="3000"/>
    <n v="3105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"/>
    <n v="200"/>
    <n v="200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.29405719"/>
    <n v="5176.22876"/>
    <n v="6190.7695969599999"/>
    <n v="1429813800"/>
    <n v="1427363645"/>
    <b v="0"/>
    <n v="30"/>
    <b v="1"/>
    <s v="theater/plays"/>
    <n v="1.196"/>
    <n v="206.35898656533334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"/>
    <n v="1700"/>
    <n v="1700.01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"/>
    <n v="4000"/>
    <n v="4035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"/>
    <n v="10000"/>
    <n v="10115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.29405719"/>
    <n v="3882.17157"/>
    <n v="4235.4491828700002"/>
    <n v="1450051200"/>
    <n v="1447594176"/>
    <b v="0"/>
    <n v="46"/>
    <b v="1"/>
    <s v="theater/plays"/>
    <n v="1.091"/>
    <n v="92.074982236304351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"/>
    <n v="250"/>
    <n v="350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"/>
    <n v="6000"/>
    <n v="6215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"/>
    <n v="30000"/>
    <n v="30891.1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"/>
    <n v="3750"/>
    <n v="4055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.29405719"/>
    <n v="1941.085785"/>
    <n v="1941.085785"/>
    <n v="1404314952"/>
    <n v="1401722952"/>
    <b v="0"/>
    <n v="29"/>
    <b v="1"/>
    <s v="theater/plays"/>
    <n v="1"/>
    <n v="66.933992586206898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.29405719"/>
    <n v="194.10857849999999"/>
    <n v="252.34115205000001"/>
    <n v="1478046661"/>
    <n v="1476837061"/>
    <b v="0"/>
    <n v="12"/>
    <b v="1"/>
    <s v="theater/plays"/>
    <n v="1.3"/>
    <n v="21.028429337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"/>
    <n v="2000"/>
    <n v="2000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"/>
    <n v="2000"/>
    <n v="2193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"/>
    <n v="9500"/>
    <n v="9525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"/>
    <n v="10000"/>
    <n v="10555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"/>
    <n v="1000"/>
    <n v="1120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"/>
    <n v="5000"/>
    <n v="5295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"/>
    <n v="3000"/>
    <n v="3030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"/>
    <n v="1200"/>
    <n v="1616.14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"/>
    <n v="5000"/>
    <n v="5260.92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"/>
    <n v="2500"/>
    <n v="2565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"/>
    <n v="250"/>
    <n v="250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"/>
    <n v="1000"/>
    <n v="1855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.29405719"/>
    <n v="2588.11438"/>
    <n v="2588.11438"/>
    <n v="1445604236"/>
    <n v="1443185036"/>
    <b v="0"/>
    <n v="31"/>
    <b v="1"/>
    <s v="theater/plays"/>
    <n v="1"/>
    <n v="83.487560645161295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"/>
    <n v="1000"/>
    <n v="1078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"/>
    <n v="2100"/>
    <n v="2305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"/>
    <n v="800"/>
    <n v="1365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.29405719"/>
    <n v="647.028595"/>
    <n v="983.4834644"/>
    <n v="1427990071"/>
    <n v="1422809671"/>
    <b v="0"/>
    <n v="39"/>
    <b v="1"/>
    <s v="theater/plays"/>
    <n v="1.52"/>
    <n v="25.217524728205127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"/>
    <n v="650"/>
    <n v="658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"/>
    <n v="1000"/>
    <n v="1532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"/>
    <n v="10000"/>
    <n v="10065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"/>
    <n v="3000"/>
    <n v="5739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"/>
    <n v="2000"/>
    <n v="2804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"/>
    <n v="978"/>
    <n v="1216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.29405719"/>
    <n v="647.028595"/>
    <n v="816.55008688999999"/>
    <n v="1463743860"/>
    <n v="1461151860"/>
    <b v="0"/>
    <n v="36"/>
    <b v="1"/>
    <s v="theater/plays"/>
    <n v="1.262"/>
    <n v="22.681946858055554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.29405719"/>
    <n v="647.028595"/>
    <n v="1229.3543305000001"/>
    <n v="1408106352"/>
    <n v="1406896752"/>
    <b v="0"/>
    <n v="19"/>
    <b v="1"/>
    <s v="theater/plays"/>
    <n v="1.9"/>
    <n v="64.702859500000002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"/>
    <n v="500"/>
    <n v="695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"/>
    <n v="250"/>
    <n v="505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"/>
    <n v="5000"/>
    <n v="5116.18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.29405719"/>
    <n v="2588.11438"/>
    <n v="2665.7578113999998"/>
    <n v="1439136000"/>
    <n v="1436972472"/>
    <b v="0"/>
    <n v="36"/>
    <b v="1"/>
    <s v="theater/plays"/>
    <n v="1.03"/>
    <n v="74.048828094444445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"/>
    <n v="3500"/>
    <n v="4450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"/>
    <n v="3000"/>
    <n v="3030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"/>
    <n v="10000"/>
    <n v="12178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"/>
    <n v="2800"/>
    <n v="3175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"/>
    <n v="250"/>
    <n v="375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"/>
    <n v="2000"/>
    <n v="2041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"/>
    <n v="4900"/>
    <n v="4900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.29405719"/>
    <n v="2588.11438"/>
    <n v="2613.9955237999998"/>
    <n v="1469016131"/>
    <n v="1466424131"/>
    <b v="0"/>
    <n v="39"/>
    <b v="1"/>
    <s v="theater/plays"/>
    <n v="1.01"/>
    <n v="67.025526251282045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"/>
    <n v="300"/>
    <n v="312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"/>
    <n v="1800"/>
    <n v="2076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"/>
    <n v="2000"/>
    <n v="2257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"/>
    <n v="1500"/>
    <n v="2140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"/>
    <n v="3350"/>
    <n v="5358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"/>
    <n v="2500"/>
    <n v="2856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"/>
    <n v="1650"/>
    <n v="1660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"/>
    <n v="3000"/>
    <n v="4656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"/>
    <n v="3000"/>
    <n v="3636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"/>
    <n v="1000"/>
    <n v="1275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"/>
    <n v="500"/>
    <n v="791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"/>
    <n v="3800"/>
    <n v="4000.22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"/>
    <n v="1500"/>
    <n v="1500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"/>
    <n v="400"/>
    <n v="400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"/>
    <n v="3000"/>
    <n v="3732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"/>
    <n v="1551"/>
    <n v="1686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"/>
    <n v="2000"/>
    <n v="2110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"/>
    <n v="1000"/>
    <n v="1063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"/>
    <n v="4000"/>
    <n v="4216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"/>
    <n v="1000"/>
    <n v="1000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"/>
    <n v="2500"/>
    <n v="2594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"/>
    <n v="3000"/>
    <n v="3045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"/>
    <n v="10000"/>
    <n v="10440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.29405719"/>
    <n v="129.405719"/>
    <n v="232.93029419999999"/>
    <n v="1462914000"/>
    <n v="1460914253"/>
    <b v="0"/>
    <n v="15"/>
    <b v="1"/>
    <s v="theater/plays"/>
    <n v="1.8"/>
    <n v="15.528686279999999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"/>
    <n v="3000"/>
    <n v="3190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"/>
    <n v="900"/>
    <n v="905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.29405719"/>
    <n v="1941.085785"/>
    <n v="1964.37881442"/>
    <n v="1415385000"/>
    <n v="1413406695"/>
    <b v="0"/>
    <n v="19"/>
    <b v="1"/>
    <s v="theater/plays"/>
    <n v="1.012"/>
    <n v="103.38835865368421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.29405719"/>
    <n v="1294.05719"/>
    <n v="1294.05719"/>
    <n v="1429789992"/>
    <n v="1424609592"/>
    <b v="0"/>
    <n v="17"/>
    <b v="1"/>
    <s v="theater/plays"/>
    <n v="1"/>
    <n v="76.121011176470589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"/>
    <n v="2800"/>
    <n v="3315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"/>
    <n v="500"/>
    <n v="550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"/>
    <n v="3000"/>
    <n v="3080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"/>
    <n v="2500"/>
    <n v="2500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.29405719"/>
    <n v="5176.22876"/>
    <n v="5176.22876"/>
    <n v="1404471600"/>
    <n v="1401910634"/>
    <b v="0"/>
    <n v="13"/>
    <b v="1"/>
    <s v="theater/plays"/>
    <n v="1"/>
    <n v="398.1714430769230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"/>
    <n v="1500"/>
    <n v="1650.69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"/>
    <n v="350"/>
    <n v="593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"/>
    <n v="10000"/>
    <n v="10156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"/>
    <n v="500"/>
    <n v="530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"/>
    <n v="3300"/>
    <n v="3366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"/>
    <n v="6000"/>
    <n v="7015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"/>
    <n v="500"/>
    <n v="660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.29405719"/>
    <n v="3558.6572725000001"/>
    <n v="3558.6572725000001"/>
    <n v="1460318400"/>
    <n v="1457881057"/>
    <b v="0"/>
    <n v="22"/>
    <b v="1"/>
    <s v="theater/plays"/>
    <n v="1"/>
    <n v="161.7571487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"/>
    <n v="1000"/>
    <n v="1280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"/>
    <n v="960"/>
    <n v="1142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"/>
    <n v="500"/>
    <n v="631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"/>
    <n v="5000"/>
    <n v="7810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.29405719"/>
    <n v="2588.11438"/>
    <n v="3324.4329211099998"/>
    <n v="1471428340"/>
    <n v="1469009140"/>
    <b v="0"/>
    <n v="83"/>
    <b v="1"/>
    <s v="theater/plays"/>
    <n v="1.2845"/>
    <n v="40.053408688072288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"/>
    <n v="600"/>
    <n v="718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.29405719"/>
    <n v="388.21715699999999"/>
    <n v="477.50710311"/>
    <n v="1466899491"/>
    <n v="1464307491"/>
    <b v="0"/>
    <n v="8"/>
    <b v="1"/>
    <s v="theater/plays"/>
    <n v="1.23"/>
    <n v="59.6883878887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.29405719"/>
    <n v="1552.8686279999999"/>
    <n v="1630.5120594"/>
    <n v="1441042275"/>
    <n v="1438882275"/>
    <b v="0"/>
    <n v="32"/>
    <b v="1"/>
    <s v="theater/plays"/>
    <n v="1.05"/>
    <n v="50.9535018562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"/>
    <n v="5500"/>
    <n v="5623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"/>
    <n v="2500"/>
    <n v="2500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"/>
    <n v="250"/>
    <n v="251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"/>
    <n v="1100"/>
    <n v="1125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"/>
    <n v="35000"/>
    <n v="40043.25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"/>
    <n v="2100"/>
    <n v="2140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.29405719"/>
    <n v="1294.05719"/>
    <n v="1319.9383338"/>
    <n v="1441358873"/>
    <n v="1438939673"/>
    <b v="0"/>
    <n v="42"/>
    <b v="1"/>
    <s v="theater/plays"/>
    <n v="1.02"/>
    <n v="31.427103185714287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"/>
    <n v="1500"/>
    <n v="1527.5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.29405719"/>
    <n v="1000.30620787"/>
    <n v="1000.30620787"/>
    <n v="1403964324"/>
    <n v="1401372324"/>
    <b v="0"/>
    <n v="20"/>
    <b v="1"/>
    <s v="theater/plays"/>
    <n v="1"/>
    <n v="50.015310393500002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"/>
    <n v="5500"/>
    <n v="5845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"/>
    <n v="5000"/>
    <n v="5671.11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"/>
    <n v="100000"/>
    <n v="100036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"/>
    <n v="2500"/>
    <n v="2560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"/>
    <n v="900"/>
    <n v="1175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"/>
    <n v="1000"/>
    <n v="1110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"/>
    <n v="5000"/>
    <n v="5024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"/>
    <n v="2000"/>
    <n v="2287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.29405719"/>
    <n v="647.028595"/>
    <n v="647.028595"/>
    <n v="1434894082"/>
    <n v="1432302082"/>
    <b v="0"/>
    <n v="9"/>
    <b v="1"/>
    <s v="theater/plays"/>
    <n v="1"/>
    <n v="71.89206611111110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.29405719"/>
    <n v="3882.17157"/>
    <n v="3990.87237396"/>
    <n v="1415440846"/>
    <n v="1412845246"/>
    <b v="0"/>
    <n v="78"/>
    <b v="1"/>
    <s v="theater/plays"/>
    <n v="1.028"/>
    <n v="51.165030435384615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"/>
    <n v="5800"/>
    <n v="6155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"/>
    <n v="10000"/>
    <n v="10133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"/>
    <n v="100"/>
    <n v="100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"/>
    <n v="600"/>
    <n v="780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.29405719"/>
    <n v="647.028595"/>
    <n v="647.028595"/>
    <n v="1459444656"/>
    <n v="1456856256"/>
    <b v="0"/>
    <n v="14"/>
    <b v="1"/>
    <s v="theater/plays"/>
    <n v="1"/>
    <n v="46.216328214285717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"/>
    <n v="900"/>
    <n v="1025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.29405719"/>
    <n v="1941.085785"/>
    <n v="1941.085785"/>
    <n v="1406719110"/>
    <n v="1405509510"/>
    <b v="0"/>
    <n v="45"/>
    <b v="1"/>
    <s v="theater/plays"/>
    <n v="1"/>
    <n v="43.135239666666664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"/>
    <n v="1000"/>
    <n v="2870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"/>
    <n v="3000"/>
    <n v="3255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.29405719"/>
    <n v="3882.17157"/>
    <n v="4483.90816335"/>
    <n v="1436772944"/>
    <n v="1434180944"/>
    <b v="0"/>
    <n v="112"/>
    <b v="1"/>
    <s v="theater/plays"/>
    <n v="1.155"/>
    <n v="40.034894315625003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"/>
    <n v="3400"/>
    <n v="4050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"/>
    <n v="7500"/>
    <n v="8207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.29405719"/>
    <n v="647.028595"/>
    <n v="819.13820126999997"/>
    <n v="1467054000"/>
    <n v="1463144254"/>
    <b v="0"/>
    <n v="28"/>
    <b v="1"/>
    <s v="theater/plays"/>
    <n v="1.266"/>
    <n v="29.254935759642855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"/>
    <n v="4000"/>
    <n v="5100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"/>
    <n v="700"/>
    <n v="1225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"/>
    <n v="2000"/>
    <n v="2545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"/>
    <n v="3000"/>
    <n v="3319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"/>
    <n v="1600"/>
    <n v="2015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"/>
    <n v="2600"/>
    <n v="3081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"/>
    <n v="2500"/>
    <n v="2565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"/>
    <n v="1000"/>
    <n v="1101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"/>
    <n v="500"/>
    <n v="1010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"/>
    <n v="10"/>
    <n v="13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"/>
    <n v="4000"/>
    <n v="4002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"/>
    <n v="1500"/>
    <n v="2560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"/>
    <n v="3000"/>
    <n v="3385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.29405719"/>
    <n v="323.5142975"/>
    <n v="595.26630739999996"/>
    <n v="1455390126"/>
    <n v="1452798126"/>
    <b v="0"/>
    <n v="15"/>
    <b v="1"/>
    <s v="theater/plays"/>
    <n v="1.84"/>
    <n v="39.68442049333332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.29405719"/>
    <n v="1035.245752"/>
    <n v="1035.245752"/>
    <n v="1466172000"/>
    <n v="1463418090"/>
    <b v="0"/>
    <n v="27"/>
    <b v="1"/>
    <s v="theater/plays"/>
    <n v="1"/>
    <n v="38.342435259259261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.29405719"/>
    <n v="1294.05719"/>
    <n v="2100.25481937"/>
    <n v="1439806936"/>
    <n v="1437214936"/>
    <b v="0"/>
    <n v="31"/>
    <b v="1"/>
    <s v="theater/plays"/>
    <n v="1.623"/>
    <n v="67.750155463548381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"/>
    <n v="1250"/>
    <n v="1250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"/>
    <n v="2500"/>
    <n v="2520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.29405719"/>
    <n v="2588.11438"/>
    <n v="2613.9955237999998"/>
    <n v="1433343850"/>
    <n v="1430751850"/>
    <b v="0"/>
    <n v="56"/>
    <b v="1"/>
    <s v="theater/plays"/>
    <n v="1.01"/>
    <n v="46.6784914964285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"/>
    <n v="1000"/>
    <n v="1130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"/>
    <n v="10500"/>
    <n v="11045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"/>
    <n v="3000"/>
    <n v="3292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"/>
    <n v="1000"/>
    <n v="1000.99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"/>
    <n v="2500"/>
    <n v="3000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"/>
    <n v="3000"/>
    <n v="3148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"/>
    <n v="2000"/>
    <n v="2000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"/>
    <n v="100000"/>
    <n v="0"/>
    <n v="1450040396"/>
    <n v="1444852796"/>
    <b v="0"/>
    <n v="0"/>
    <b v="0"/>
    <s v="theater/musical"/>
    <n v="0"/>
    <s v="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000000"/>
    <n v="2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.29405719"/>
    <n v="3882.17157"/>
    <n v="1.29405719"/>
    <n v="1417295990"/>
    <n v="1414700390"/>
    <b v="0"/>
    <n v="1"/>
    <b v="0"/>
    <s v="theater/musical"/>
    <n v="3.3333333333333332E-4"/>
    <n v="1.29405719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"/>
    <n v="17100"/>
    <n v="8725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.29405719"/>
    <n v="647.028595"/>
    <n v="129.405719"/>
    <n v="1416781749"/>
    <n v="1415053749"/>
    <b v="0"/>
    <n v="1"/>
    <b v="0"/>
    <s v="theater/musical"/>
    <n v="0.2"/>
    <n v="129.405719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"/>
    <n v="5000"/>
    <n v="1762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"/>
    <n v="3500"/>
    <n v="1276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"/>
    <n v="150000"/>
    <n v="0"/>
    <n v="1442248829"/>
    <n v="1439224829"/>
    <b v="0"/>
    <n v="0"/>
    <b v="0"/>
    <s v="theater/musical"/>
    <n v="0"/>
    <s v="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"/>
    <n v="3000"/>
    <n v="926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25000"/>
    <n v="1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"/>
    <n v="1000"/>
    <n v="55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"/>
    <n v="3000"/>
    <n v="0"/>
    <n v="1412485200"/>
    <n v="1410966179"/>
    <b v="0"/>
    <n v="0"/>
    <b v="0"/>
    <s v="theater/musical"/>
    <n v="0"/>
    <s v="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"/>
    <n v="25000"/>
    <n v="0"/>
    <n v="1447734439"/>
    <n v="1444274839"/>
    <b v="0"/>
    <n v="0"/>
    <b v="0"/>
    <s v="theater/musical"/>
    <n v="0"/>
    <s v="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"/>
    <n v="5000"/>
    <n v="821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"/>
    <n v="10000"/>
    <n v="481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.29405719"/>
    <n v="647.028595"/>
    <n v="38.821715699999999"/>
    <n v="1475258327"/>
    <n v="1471370327"/>
    <b v="0"/>
    <n v="2"/>
    <b v="0"/>
    <s v="theater/musical"/>
    <n v="0.06"/>
    <n v="19.410857849999999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"/>
    <n v="40000"/>
    <n v="40153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.29405719"/>
    <n v="647.028595"/>
    <n v="647.028595"/>
    <n v="1454412584"/>
    <n v="1452598184"/>
    <b v="0"/>
    <n v="17"/>
    <b v="1"/>
    <s v="theater/plays"/>
    <n v="1"/>
    <n v="38.060505588235294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"/>
    <n v="500"/>
    <n v="520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.29405719"/>
    <n v="1941.085785"/>
    <n v="3385.2536090399999"/>
    <n v="1459702800"/>
    <n v="1457690386"/>
    <b v="0"/>
    <n v="38"/>
    <b v="1"/>
    <s v="theater/plays"/>
    <n v="1.744"/>
    <n v="89.08562129052631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"/>
    <n v="5000"/>
    <n v="5813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"/>
    <n v="1500"/>
    <n v="1510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"/>
    <n v="3000"/>
    <n v="3061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.29405719"/>
    <n v="323.5142975"/>
    <n v="323.5142975"/>
    <n v="1419368925"/>
    <n v="1417208925"/>
    <b v="0"/>
    <n v="22"/>
    <b v="1"/>
    <s v="theater/plays"/>
    <n v="1"/>
    <n v="14.705195340909091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"/>
    <n v="3000"/>
    <n v="3330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"/>
    <n v="800"/>
    <n v="875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"/>
    <n v="1200"/>
    <n v="1200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"/>
    <n v="1000"/>
    <n v="1035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"/>
    <n v="3500"/>
    <n v="3530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"/>
    <n v="800"/>
    <n v="1030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"/>
    <n v="12000"/>
    <n v="12348.5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"/>
    <n v="2000"/>
    <n v="2202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"/>
    <n v="3000"/>
    <n v="3383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"/>
    <n v="1000"/>
    <n v="1119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"/>
    <n v="3000"/>
    <n v="4176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"/>
    <n v="3500"/>
    <n v="3880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"/>
    <n v="750"/>
    <n v="1043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"/>
    <n v="5000"/>
    <n v="5285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"/>
    <n v="350"/>
    <n v="355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"/>
    <n v="5000"/>
    <n v="5012.25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"/>
    <n v="3000"/>
    <n v="3550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"/>
    <n v="1500"/>
    <n v="1800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"/>
    <n v="40000"/>
    <n v="51184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"/>
    <n v="1000"/>
    <n v="1260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"/>
    <n v="3500"/>
    <n v="3760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"/>
    <n v="4000"/>
    <n v="4005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.29405719"/>
    <n v="2588.11438"/>
    <n v="4011.5772889999998"/>
    <n v="1423838916"/>
    <n v="1418654916"/>
    <b v="0"/>
    <n v="78"/>
    <b v="1"/>
    <s v="theater/plays"/>
    <n v="1.55"/>
    <n v="51.430478064102559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.29405719"/>
    <n v="2588.11438"/>
    <n v="2795.1635304000001"/>
    <n v="1462878648"/>
    <n v="1461064248"/>
    <b v="0"/>
    <n v="30"/>
    <b v="1"/>
    <s v="theater/plays"/>
    <n v="1.08"/>
    <n v="93.172117679999999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"/>
    <n v="5000"/>
    <n v="5526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"/>
    <n v="2500"/>
    <n v="2520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"/>
    <n v="500"/>
    <n v="606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"/>
    <n v="1050"/>
    <n v="1296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"/>
    <n v="2827"/>
    <n v="2925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"/>
    <n v="1500"/>
    <n v="1820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"/>
    <n v="1000"/>
    <n v="1860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"/>
    <n v="700"/>
    <n v="2100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.29405719"/>
    <n v="1294.05719"/>
    <n v="1400.816908175"/>
    <n v="1403715546"/>
    <n v="1401123546"/>
    <b v="0"/>
    <n v="35"/>
    <b v="1"/>
    <s v="theater/plays"/>
    <n v="1.0825"/>
    <n v="40.023340233571425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"/>
    <n v="1300"/>
    <n v="1835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"/>
    <n v="500"/>
    <n v="570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"/>
    <n v="7500"/>
    <n v="11530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"/>
    <n v="2000"/>
    <n v="2030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"/>
    <n v="10000"/>
    <n v="10235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"/>
    <n v="800"/>
    <n v="1246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"/>
    <n v="3300"/>
    <n v="3449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"/>
    <n v="5000"/>
    <n v="5040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"/>
    <n v="850"/>
    <n v="2879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"/>
    <n v="2000"/>
    <n v="2015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"/>
    <n v="20000"/>
    <n v="1862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"/>
    <n v="5000"/>
    <n v="362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"/>
    <n v="1000"/>
    <n v="100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"/>
    <n v="5500"/>
    <n v="620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"/>
    <n v="1500"/>
    <n v="0"/>
    <n v="1429396200"/>
    <n v="1428539708"/>
    <b v="0"/>
    <n v="0"/>
    <b v="0"/>
    <s v="theater/plays"/>
    <n v="0"/>
    <s v="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"/>
    <n v="1500"/>
    <n v="427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.29405719"/>
    <n v="1941.085785"/>
    <n v="12.9405719"/>
    <n v="1427133600"/>
    <n v="1423847093"/>
    <b v="0"/>
    <n v="1"/>
    <b v="0"/>
    <s v="theater/plays"/>
    <n v="6.6666666666666671E-3"/>
    <n v="12.9405719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"/>
    <n v="700"/>
    <n v="150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.29405719"/>
    <n v="1941.085785"/>
    <n v="349.39544130000002"/>
    <n v="1405461600"/>
    <n v="1403562705"/>
    <b v="0"/>
    <n v="6"/>
    <b v="0"/>
    <s v="theater/plays"/>
    <n v="0.18"/>
    <n v="58.23257355000000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"/>
    <n v="2000"/>
    <n v="358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"/>
    <n v="20000"/>
    <n v="0"/>
    <n v="1450389950"/>
    <n v="1447797950"/>
    <b v="0"/>
    <n v="0"/>
    <b v="0"/>
    <s v="theater/plays"/>
    <n v="0"/>
    <s v="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"/>
    <n v="5000"/>
    <n v="100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"/>
    <n v="2200"/>
    <n v="0"/>
    <n v="1404406964"/>
    <n v="1401814964"/>
    <b v="0"/>
    <n v="0"/>
    <b v="0"/>
    <s v="theater/plays"/>
    <n v="0"/>
    <s v="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"/>
    <n v="1200"/>
    <n v="0"/>
    <n v="1404532740"/>
    <n v="1401823952"/>
    <b v="0"/>
    <n v="0"/>
    <b v="0"/>
    <s v="theater/plays"/>
    <n v="0"/>
    <s v="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"/>
    <n v="100"/>
    <n v="10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"/>
    <n v="8500"/>
    <n v="202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"/>
    <n v="5000"/>
    <n v="5176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"/>
    <n v="500"/>
    <n v="525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"/>
    <n v="6000"/>
    <n v="6027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"/>
    <n v="1000"/>
    <n v="1326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"/>
    <n v="5000"/>
    <n v="5167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"/>
    <n v="2500"/>
    <n v="3000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"/>
    <n v="4500"/>
    <n v="4550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"/>
    <n v="3500"/>
    <n v="3798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"/>
    <n v="1500"/>
    <n v="1535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"/>
    <n v="4000"/>
    <n v="4409.7700000000004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"/>
    <n v="5000"/>
    <n v="5050.7700000000004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.29405719"/>
    <n v="647.028595"/>
    <n v="647.028595"/>
    <n v="1439247600"/>
    <n v="1434625937"/>
    <b v="0"/>
    <n v="3"/>
    <b v="1"/>
    <s v="theater/musical"/>
    <n v="1"/>
    <n v="215.67619833333333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"/>
    <n v="5000"/>
    <n v="5000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"/>
    <n v="1500"/>
    <n v="1500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"/>
    <n v="7000"/>
    <n v="7942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"/>
    <n v="10000"/>
    <n v="10265.01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"/>
    <n v="2000"/>
    <n v="2335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"/>
    <n v="4000"/>
    <n v="4306.1099999999997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"/>
    <n v="1100"/>
    <n v="1100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.29405719"/>
    <n v="2588.11438"/>
    <n v="2588.11438"/>
    <n v="1434234010"/>
    <n v="1431642010"/>
    <b v="0"/>
    <n v="20"/>
    <b v="1"/>
    <s v="theater/musical"/>
    <n v="1"/>
    <n v="129.405719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"/>
    <n v="1000"/>
    <n v="1460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"/>
    <n v="5000"/>
    <n v="5510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"/>
    <n v="5000"/>
    <n v="5410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"/>
    <n v="2000"/>
    <n v="2005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"/>
    <n v="8000"/>
    <n v="8537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"/>
    <n v="2000"/>
    <n v="2864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"/>
    <n v="2400"/>
    <n v="2521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"/>
    <n v="15000"/>
    <n v="15597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"/>
    <n v="2500"/>
    <n v="3000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"/>
    <n v="4500"/>
    <n v="4935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"/>
    <n v="1200"/>
    <n v="1547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"/>
    <n v="6000"/>
    <n v="6658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"/>
    <n v="350"/>
    <n v="351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"/>
    <n v="75000"/>
    <n v="500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"/>
    <n v="15000"/>
    <n v="0"/>
    <n v="1479834023"/>
    <n v="1477238423"/>
    <b v="0"/>
    <n v="0"/>
    <b v="0"/>
    <s v="theater/musical"/>
    <n v="0"/>
    <s v="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"/>
    <n v="1500"/>
    <n v="0"/>
    <n v="1404664592"/>
    <n v="1399480592"/>
    <b v="0"/>
    <n v="0"/>
    <b v="0"/>
    <s v="theater/musical"/>
    <n v="0"/>
    <s v="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"/>
    <n v="12500"/>
    <n v="35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"/>
    <n v="7000"/>
    <n v="4176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22500"/>
    <n v="1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"/>
    <n v="6000"/>
    <n v="5380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"/>
    <n v="70000"/>
    <n v="1025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"/>
    <n v="10000"/>
    <n v="402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"/>
    <n v="22000"/>
    <n v="881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"/>
    <n v="5000"/>
    <n v="426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"/>
    <n v="3000"/>
    <n v="0"/>
    <n v="1445482906"/>
    <n v="1442890906"/>
    <b v="0"/>
    <n v="0"/>
    <b v="0"/>
    <s v="theater/musical"/>
    <n v="0"/>
    <s v="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"/>
    <n v="12000"/>
    <n v="2358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"/>
    <n v="8000"/>
    <n v="0"/>
    <n v="1469948400"/>
    <n v="1465172024"/>
    <b v="0"/>
    <n v="0"/>
    <b v="0"/>
    <s v="theater/musical"/>
    <n v="0"/>
    <s v="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"/>
    <n v="150000"/>
    <n v="3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"/>
    <n v="1500"/>
    <n v="455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.29405719"/>
    <n v="1294.05719"/>
    <n v="1294.05719"/>
    <n v="1429955619"/>
    <n v="1424775219"/>
    <b v="0"/>
    <n v="24"/>
    <b v="1"/>
    <s v="theater/plays"/>
    <n v="1"/>
    <n v="53.919049583333333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.29405719"/>
    <n v="2588.11438"/>
    <n v="2620.4658097500001"/>
    <n v="1406761200"/>
    <n v="1402403907"/>
    <b v="0"/>
    <n v="38"/>
    <b v="1"/>
    <s v="theater/plays"/>
    <n v="1.0125"/>
    <n v="68.959626572368421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"/>
    <n v="1500"/>
    <n v="1826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.29405719"/>
    <n v="323.5142975"/>
    <n v="1067.5971817499999"/>
    <n v="1464692400"/>
    <n v="1461769373"/>
    <b v="0"/>
    <n v="19"/>
    <b v="1"/>
    <s v="theater/plays"/>
    <n v="3.3"/>
    <n v="56.189325355263151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"/>
    <n v="2100"/>
    <n v="2119.9899999999998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"/>
    <n v="1500"/>
    <n v="2102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"/>
    <n v="1500"/>
    <n v="1788.57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"/>
    <n v="2000"/>
    <n v="2145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"/>
    <n v="250"/>
    <n v="570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"/>
    <n v="1000"/>
    <n v="1064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"/>
    <n v="3500"/>
    <n v="3659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"/>
    <n v="2500"/>
    <n v="2650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.29405719"/>
    <n v="323.5142975"/>
    <n v="349.39544130000002"/>
    <n v="1470058860"/>
    <n v="1469026903"/>
    <b v="0"/>
    <n v="7"/>
    <b v="1"/>
    <s v="theater/plays"/>
    <n v="1.08"/>
    <n v="49.913634471428573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"/>
    <n v="5000"/>
    <n v="5271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"/>
    <n v="5000"/>
    <n v="5000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"/>
    <n v="500"/>
    <n v="501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"/>
    <n v="100"/>
    <n v="225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"/>
    <n v="500"/>
    <n v="530.11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"/>
    <n v="1200"/>
    <n v="1256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.29405719"/>
    <n v="258.81143800000001"/>
    <n v="414.0983008"/>
    <n v="1461278208"/>
    <n v="1459463808"/>
    <b v="0"/>
    <n v="8"/>
    <b v="1"/>
    <s v="theater/plays"/>
    <n v="1.6"/>
    <n v="51.762287600000001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"/>
    <n v="800"/>
    <n v="900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"/>
    <n v="2000"/>
    <n v="2025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.29405719"/>
    <n v="1.29405719"/>
    <n v="84.113717350000002"/>
    <n v="1459180229"/>
    <n v="1457023829"/>
    <b v="0"/>
    <n v="3"/>
    <b v="1"/>
    <s v="theater/plays"/>
    <n v="65"/>
    <n v="28.037905783333333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"/>
    <n v="10000"/>
    <n v="872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"/>
    <n v="5000"/>
    <n v="1065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"/>
    <n v="9800"/>
    <n v="4066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"/>
    <n v="40000"/>
    <n v="842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"/>
    <n v="7000"/>
    <n v="189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"/>
    <n v="10500"/>
    <n v="1697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"/>
    <n v="13000"/>
    <n v="2129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"/>
    <n v="1000"/>
    <n v="38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"/>
    <n v="10000"/>
    <n v="20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"/>
    <n v="100000"/>
    <n v="26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"/>
    <n v="11000"/>
    <n v="1788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"/>
    <n v="1000"/>
    <n v="25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5000"/>
    <n v="1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"/>
    <n v="5000"/>
    <n v="260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.29405719"/>
    <n v="647.028595"/>
    <n v="12.9405719"/>
    <n v="1432328400"/>
    <n v="1430734844"/>
    <b v="0"/>
    <n v="1"/>
    <b v="0"/>
    <s v="theater/plays"/>
    <n v="0.02"/>
    <n v="12.9405719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2500"/>
    <n v="1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"/>
    <n v="6000"/>
    <n v="1060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"/>
    <n v="2000"/>
    <n v="100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"/>
    <n v="7500"/>
    <n v="1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"/>
    <n v="6000"/>
    <n v="0"/>
    <n v="1446739905"/>
    <n v="1441552305"/>
    <b v="0"/>
    <n v="0"/>
    <b v="0"/>
    <s v="theater/plays"/>
    <n v="0"/>
    <s v="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"/>
    <n v="5000"/>
    <n v="60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"/>
    <n v="2000"/>
    <n v="11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"/>
    <n v="2000"/>
    <n v="251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.29405719"/>
    <n v="6470.2859499999995"/>
    <n v="12.9405719"/>
    <n v="1410191405"/>
    <n v="1408031405"/>
    <b v="0"/>
    <n v="1"/>
    <b v="0"/>
    <s v="theater/musical"/>
    <n v="2E-3"/>
    <n v="12.9405719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"/>
    <n v="13111"/>
    <n v="452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"/>
    <n v="10000"/>
    <n v="1500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"/>
    <n v="1500"/>
    <n v="40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"/>
    <n v="15000"/>
    <n v="0"/>
    <n v="1439522996"/>
    <n v="1435202996"/>
    <b v="0"/>
    <n v="0"/>
    <b v="0"/>
    <s v="theater/musical"/>
    <n v="0"/>
    <s v="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"/>
    <n v="5500"/>
    <n v="0"/>
    <n v="1444322535"/>
    <n v="1441730535"/>
    <b v="0"/>
    <n v="0"/>
    <b v="0"/>
    <s v="theater/musical"/>
    <n v="0"/>
    <s v="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0.66289350000000002"/>
    <n v="410.99396999999999"/>
    <n v="0"/>
    <n v="1422061200"/>
    <n v="1420244622"/>
    <b v="0"/>
    <n v="0"/>
    <b v="0"/>
    <s v="theater/musical"/>
    <n v="0"/>
    <s v="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0.15676623000000001"/>
    <n v="4702.9868999999999"/>
    <n v="0"/>
    <n v="1472896800"/>
    <n v="1472804365"/>
    <b v="0"/>
    <n v="0"/>
    <b v="0"/>
    <s v="theater/musical"/>
    <n v="0"/>
    <s v="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"/>
    <n v="25000"/>
    <n v="1241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"/>
    <n v="18000"/>
    <n v="10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.29405719"/>
    <n v="19410.85785"/>
    <n v="0"/>
    <n v="1422218396"/>
    <n v="1419626396"/>
    <b v="0"/>
    <n v="0"/>
    <b v="0"/>
    <s v="theater/musical"/>
    <n v="0"/>
    <s v="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"/>
    <n v="500"/>
    <n v="25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0.70296422999999997"/>
    <n v="21088.926899999999"/>
    <n v="0"/>
    <n v="1454281380"/>
    <n v="1451950570"/>
    <b v="0"/>
    <n v="0"/>
    <b v="0"/>
    <s v="theater/musical"/>
    <n v="0"/>
    <s v="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.29405719"/>
    <n v="19410.85785"/>
    <n v="0"/>
    <n v="1409668069"/>
    <n v="1407076069"/>
    <b v="0"/>
    <n v="0"/>
    <b v="0"/>
    <s v="theater/musical"/>
    <n v="0"/>
    <s v="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"/>
    <n v="10000"/>
    <n v="0"/>
    <n v="1427479192"/>
    <n v="1425322792"/>
    <b v="0"/>
    <n v="0"/>
    <b v="0"/>
    <s v="theater/musical"/>
    <n v="0"/>
    <s v="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"/>
    <n v="375000"/>
    <n v="0"/>
    <n v="1462834191"/>
    <n v="1460242191"/>
    <b v="0"/>
    <n v="0"/>
    <b v="0"/>
    <s v="theater/musical"/>
    <n v="0"/>
    <s v=""/>
    <s v="theater"/>
    <s v="musical"/>
    <d v="2016-04-09T22:49:51"/>
    <d v="2016-05-09T22:49:51"/>
  </r>
  <r>
    <n v="3886"/>
    <s v="a (Canceled)"/>
    <n v="1"/>
    <n v="10000"/>
    <n v="0"/>
    <x v="1"/>
    <s v="AU"/>
    <s v="AUD"/>
    <n v="0.70296422999999997"/>
    <n v="7029.6422999999995"/>
    <n v="0"/>
    <n v="1418275702"/>
    <n v="1415683702"/>
    <b v="0"/>
    <n v="0"/>
    <b v="0"/>
    <s v="theater/musical"/>
    <n v="0"/>
    <s v="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"/>
    <n v="2000"/>
    <n v="35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"/>
    <n v="8000"/>
    <n v="118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"/>
    <n v="15000"/>
    <n v="2524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"/>
    <n v="800"/>
    <n v="260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"/>
    <n v="1000"/>
    <n v="0"/>
    <n v="1408863600"/>
    <n v="1408203557"/>
    <b v="0"/>
    <n v="0"/>
    <b v="0"/>
    <s v="theater/plays"/>
    <n v="0"/>
    <s v="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"/>
    <n v="50000"/>
    <n v="10775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"/>
    <n v="15000"/>
    <n v="520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"/>
    <n v="1000"/>
    <n v="50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"/>
    <n v="1600"/>
    <n v="170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"/>
    <n v="10000"/>
    <n v="125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"/>
    <n v="2500"/>
    <n v="135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"/>
    <n v="3000"/>
    <n v="25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"/>
    <n v="1500"/>
    <n v="0"/>
    <n v="1439581080"/>
    <n v="1435709765"/>
    <b v="0"/>
    <n v="0"/>
    <b v="0"/>
    <s v="theater/plays"/>
    <n v="0"/>
    <s v="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"/>
    <n v="10000"/>
    <n v="3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"/>
    <n v="1000"/>
    <n v="153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"/>
    <n v="750"/>
    <n v="65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"/>
    <n v="60000"/>
    <n v="135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"/>
    <n v="6000"/>
    <n v="185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"/>
    <n v="8000"/>
    <n v="2993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5000"/>
    <n v="1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"/>
    <n v="10000"/>
    <n v="1000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0.15676623000000001"/>
    <n v="313.53246000000001"/>
    <n v="0"/>
    <n v="1464952752"/>
    <n v="1462360752"/>
    <b v="0"/>
    <n v="0"/>
    <b v="0"/>
    <s v="theater/plays"/>
    <n v="0"/>
    <s v="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.29405719"/>
    <n v="3882.17157"/>
    <n v="0"/>
    <n v="1414346400"/>
    <n v="1413291655"/>
    <b v="0"/>
    <n v="0"/>
    <b v="0"/>
    <s v="theater/plays"/>
    <n v="0"/>
    <s v="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"/>
    <n v="750"/>
    <n v="61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"/>
    <n v="15000"/>
    <n v="2290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"/>
    <n v="150"/>
    <n v="15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"/>
    <n v="5000"/>
    <n v="651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"/>
    <n v="20000"/>
    <n v="453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0.70296422999999997"/>
    <n v="7029.6422999999995"/>
    <n v="0"/>
    <n v="1459490400"/>
    <n v="1457078868"/>
    <b v="0"/>
    <n v="0"/>
    <b v="0"/>
    <s v="theater/plays"/>
    <n v="0"/>
    <s v="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"/>
    <n v="8000"/>
    <n v="0"/>
    <n v="1441510707"/>
    <n v="1439350707"/>
    <b v="0"/>
    <n v="0"/>
    <b v="0"/>
    <s v="theater/plays"/>
    <n v="0"/>
    <s v="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2000"/>
    <n v="1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"/>
    <n v="7000"/>
    <n v="1102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"/>
    <n v="5000"/>
    <n v="550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"/>
    <n v="20000"/>
    <n v="0"/>
    <n v="1480576720"/>
    <n v="1477981120"/>
    <b v="0"/>
    <n v="0"/>
    <b v="0"/>
    <s v="theater/plays"/>
    <n v="0"/>
    <s v="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"/>
    <n v="2885"/>
    <n v="2485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"/>
    <n v="3255"/>
    <n v="397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"/>
    <n v="5000"/>
    <n v="11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"/>
    <n v="5500"/>
    <n v="50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"/>
    <n v="1200"/>
    <n v="0"/>
    <n v="1434490914"/>
    <n v="1429306914"/>
    <b v="0"/>
    <n v="0"/>
    <b v="0"/>
    <s v="theater/plays"/>
    <n v="0"/>
    <s v="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"/>
    <n v="5000"/>
    <n v="1782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"/>
    <n v="5000"/>
    <n v="0"/>
    <n v="1440690875"/>
    <n v="1438098875"/>
    <b v="0"/>
    <n v="0"/>
    <b v="0"/>
    <s v="theater/plays"/>
    <n v="0"/>
    <s v="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"/>
    <n v="2000"/>
    <n v="5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"/>
    <n v="6000"/>
    <n v="195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"/>
    <n v="3000"/>
    <n v="101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0.70296422999999997"/>
    <n v="21088.926899999999"/>
    <n v="0"/>
    <n v="1410076123"/>
    <n v="1404892123"/>
    <b v="0"/>
    <n v="0"/>
    <b v="0"/>
    <s v="theater/plays"/>
    <n v="0"/>
    <s v="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"/>
    <n v="4000"/>
    <n v="25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"/>
    <n v="26000"/>
    <n v="25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"/>
    <n v="17600"/>
    <n v="0"/>
    <n v="1469834940"/>
    <n v="1467162586"/>
    <b v="0"/>
    <n v="0"/>
    <b v="0"/>
    <s v="theater/plays"/>
    <n v="0"/>
    <s v="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0.75062424999999999"/>
    <n v="18765.606250000001"/>
    <n v="0"/>
    <n v="1405352264"/>
    <n v="1400168264"/>
    <b v="0"/>
    <n v="0"/>
    <b v="0"/>
    <s v="theater/plays"/>
    <n v="0"/>
    <s v="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"/>
    <n v="1750"/>
    <n v="425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"/>
    <n v="5500"/>
    <n v="0"/>
    <n v="1461543600"/>
    <n v="1459203727"/>
    <b v="0"/>
    <n v="0"/>
    <b v="0"/>
    <s v="theater/plays"/>
    <n v="0"/>
    <s v="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"/>
    <n v="28000"/>
    <n v="7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"/>
    <n v="2000"/>
    <n v="641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"/>
    <n v="1200"/>
    <n v="292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"/>
    <n v="3000"/>
    <n v="45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0.75062424999999999"/>
    <n v="7506.2425000000003"/>
    <n v="0"/>
    <n v="1447821717"/>
    <n v="1445226117"/>
    <b v="0"/>
    <n v="0"/>
    <b v="0"/>
    <s v="theater/plays"/>
    <n v="0"/>
    <s v="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"/>
    <n v="2000"/>
    <n v="126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"/>
    <n v="2000"/>
    <n v="285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"/>
    <n v="7500"/>
    <n v="45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"/>
    <n v="1700"/>
    <n v="410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"/>
    <n v="5000"/>
    <n v="527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"/>
    <n v="2825"/>
    <n v="211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"/>
    <n v="15000"/>
    <n v="11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"/>
    <n v="14000"/>
    <n v="136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"/>
    <n v="1000"/>
    <n v="211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"/>
    <n v="5000"/>
    <n v="3905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.29405719"/>
    <n v="1294.05719"/>
    <n v="414.0983008"/>
    <n v="1464872848"/>
    <n v="1462280848"/>
    <b v="0"/>
    <n v="11"/>
    <b v="0"/>
    <s v="theater/plays"/>
    <n v="0.32"/>
    <n v="37.645300072727274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"/>
    <n v="678"/>
    <n v="0"/>
    <n v="1468442898"/>
    <n v="1465850898"/>
    <b v="0"/>
    <n v="0"/>
    <b v="0"/>
    <s v="theater/plays"/>
    <n v="0"/>
    <s v="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"/>
    <n v="1300"/>
    <n v="620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"/>
    <n v="90000"/>
    <n v="1305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"/>
    <n v="2000"/>
    <n v="214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"/>
    <n v="2500"/>
    <n v="450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"/>
    <n v="30000"/>
    <n v="1225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.29405719"/>
    <n v="1099.9486115"/>
    <n v="219.98972229999998"/>
    <n v="1436297180"/>
    <n v="1431113180"/>
    <b v="0"/>
    <n v="5"/>
    <b v="0"/>
    <s v="theater/plays"/>
    <n v="0.2"/>
    <n v="43.997944459999999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"/>
    <n v="11140"/>
    <n v="3877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"/>
    <n v="2000"/>
    <n v="641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"/>
    <n v="1500"/>
    <n v="32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"/>
    <n v="3000"/>
    <n v="0"/>
    <n v="1447009181"/>
    <n v="1444413581"/>
    <b v="0"/>
    <n v="0"/>
    <b v="0"/>
    <s v="theater/plays"/>
    <n v="0"/>
    <s v="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"/>
    <n v="500"/>
    <n v="100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"/>
    <n v="10000"/>
    <n v="541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"/>
    <n v="50000"/>
    <n v="3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"/>
    <n v="2000"/>
    <n v="5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"/>
    <n v="3000"/>
    <n v="497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.29405719"/>
    <n v="3882.17157"/>
    <n v="0"/>
    <n v="1428222221"/>
    <n v="1425633821"/>
    <b v="0"/>
    <n v="0"/>
    <b v="0"/>
    <s v="theater/plays"/>
    <n v="0"/>
    <s v="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"/>
    <n v="1250"/>
    <n v="715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"/>
    <n v="7000"/>
    <n v="1156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"/>
    <n v="8000"/>
    <n v="10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"/>
    <n v="1250"/>
    <n v="23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"/>
    <n v="2000"/>
    <n v="201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"/>
    <n v="500"/>
    <n v="1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"/>
    <n v="3000"/>
    <n v="40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"/>
    <n v="30000"/>
    <n v="2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"/>
    <n v="2000"/>
    <n v="5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.29405719"/>
    <n v="1294.05719"/>
    <n v="77.643431399999997"/>
    <n v="1437606507"/>
    <n v="1435014507"/>
    <b v="0"/>
    <n v="4"/>
    <b v="0"/>
    <s v="theater/plays"/>
    <n v="0.06"/>
    <n v="19.410857849999999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"/>
    <n v="7200"/>
    <n v="1742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.29405719"/>
    <n v="744.08288425000001"/>
    <n v="0"/>
    <n v="1430571849"/>
    <n v="1427979849"/>
    <b v="0"/>
    <n v="0"/>
    <b v="0"/>
    <s v="theater/plays"/>
    <n v="0"/>
    <s v="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"/>
    <n v="2000"/>
    <n v="26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"/>
    <n v="9000"/>
    <n v="0"/>
    <n v="1457157269"/>
    <n v="1455861269"/>
    <b v="0"/>
    <n v="0"/>
    <b v="0"/>
    <s v="theater/plays"/>
    <n v="0"/>
    <s v="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7000"/>
    <n v="1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"/>
    <n v="10000"/>
    <n v="105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"/>
    <n v="3500"/>
    <n v="29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"/>
    <n v="600"/>
    <n v="100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"/>
    <n v="15000"/>
    <n v="125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"/>
    <n v="18000"/>
    <n v="12521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"/>
    <n v="7000"/>
    <n v="0"/>
    <n v="1458860363"/>
    <n v="1454975963"/>
    <b v="0"/>
    <n v="0"/>
    <b v="0"/>
    <s v="theater/plays"/>
    <n v="0"/>
    <s v="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"/>
    <n v="800"/>
    <n v="10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"/>
    <n v="4000"/>
    <n v="0"/>
    <n v="1449247439"/>
    <n v="1444059839"/>
    <b v="0"/>
    <n v="0"/>
    <b v="0"/>
    <s v="theater/plays"/>
    <n v="0"/>
    <s v="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"/>
    <n v="3000"/>
    <n v="215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"/>
    <n v="2000"/>
    <n v="561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"/>
    <n v="20000"/>
    <n v="0"/>
    <n v="1450053370"/>
    <n v="1447461370"/>
    <b v="0"/>
    <n v="0"/>
    <b v="0"/>
    <s v="theater/plays"/>
    <n v="0"/>
    <s v="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"/>
    <n v="2500"/>
    <n v="400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"/>
    <n v="5000"/>
    <n v="0"/>
    <n v="1418914964"/>
    <n v="1414591364"/>
    <b v="0"/>
    <n v="0"/>
    <b v="0"/>
    <s v="theater/plays"/>
    <n v="0"/>
    <s v="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"/>
    <n v="6048"/>
    <n v="413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"/>
    <n v="13500"/>
    <n v="200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"/>
    <n v="10000"/>
    <n v="3685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"/>
    <n v="6000"/>
    <n v="2823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"/>
    <n v="700"/>
    <n v="80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"/>
    <n v="2500"/>
    <n v="301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"/>
    <n v="500"/>
    <n v="300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"/>
    <n v="8000"/>
    <n v="2500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"/>
    <n v="10000"/>
    <n v="21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0.75062424999999999"/>
    <n v="225.187275"/>
    <n v="0"/>
    <n v="1416524325"/>
    <n v="1415228325"/>
    <b v="0"/>
    <n v="0"/>
    <b v="0"/>
    <s v="theater/plays"/>
    <n v="0"/>
    <s v="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"/>
    <n v="600"/>
    <n v="225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"/>
    <n v="5600"/>
    <n v="460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"/>
    <n v="5000"/>
    <n v="110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"/>
    <n v="20000"/>
    <n v="16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500"/>
    <n v="1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"/>
    <n v="500"/>
    <n v="0"/>
    <n v="1399618380"/>
    <n v="1399058797"/>
    <b v="0"/>
    <n v="0"/>
    <b v="0"/>
    <s v="theater/plays"/>
    <n v="0"/>
    <s v="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"/>
    <n v="3000"/>
    <n v="1126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.29405719"/>
    <n v="647.028595"/>
    <n v="142.34629089999999"/>
    <n v="1416081600"/>
    <n v="1413477228"/>
    <b v="0"/>
    <n v="2"/>
    <b v="0"/>
    <s v="theater/plays"/>
    <n v="0.22"/>
    <n v="71.173145449999993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"/>
    <n v="8880"/>
    <n v="0"/>
    <n v="1475294400"/>
    <n v="1472674285"/>
    <b v="0"/>
    <n v="0"/>
    <b v="0"/>
    <s v="theater/plays"/>
    <n v="0"/>
    <s v="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"/>
    <n v="1500"/>
    <n v="795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"/>
    <n v="3750"/>
    <n v="95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"/>
    <n v="525"/>
    <n v="0"/>
    <n v="1461205423"/>
    <n v="1456025023"/>
    <b v="0"/>
    <n v="0"/>
    <b v="0"/>
    <s v="theater/plays"/>
    <n v="0"/>
    <s v="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"/>
    <n v="20000"/>
    <n v="490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"/>
    <n v="4000"/>
    <n v="27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"/>
    <n v="15000"/>
    <n v="25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"/>
    <n v="5000"/>
    <n v="3045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"/>
    <n v="3495"/>
    <n v="34.950000000000003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"/>
    <n v="1000"/>
    <n v="165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4.7076029999999998E-2"/>
    <n v="941.52059999999994"/>
    <n v="0"/>
    <n v="1482779931"/>
    <n v="1480187931"/>
    <b v="0"/>
    <n v="0"/>
    <b v="0"/>
    <s v="theater/plays"/>
    <n v="0"/>
    <s v="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"/>
    <n v="3500"/>
    <n v="37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"/>
    <n v="700"/>
    <n v="0"/>
    <n v="1413921060"/>
    <n v="1411499149"/>
    <b v="0"/>
    <n v="0"/>
    <b v="0"/>
    <s v="theater/plays"/>
    <n v="0"/>
    <s v="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"/>
    <n v="15000"/>
    <n v="1335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.29405719"/>
    <n v="323.5142975"/>
    <n v="0"/>
    <n v="1485543242"/>
    <n v="1482951242"/>
    <b v="0"/>
    <n v="0"/>
    <b v="0"/>
    <s v="theater/plays"/>
    <n v="0"/>
    <s v="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"/>
    <n v="3000"/>
    <n v="5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"/>
    <n v="3000"/>
    <n v="0"/>
    <n v="1465930440"/>
    <n v="1463849116"/>
    <b v="0"/>
    <n v="0"/>
    <b v="0"/>
    <s v="theater/plays"/>
    <n v="0"/>
    <s v="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"/>
    <n v="2224"/>
    <n v="350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"/>
    <n v="150"/>
    <n v="3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"/>
    <n v="3500"/>
    <n v="759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"/>
    <n v="3500"/>
    <n v="10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"/>
    <n v="1000"/>
    <n v="47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"/>
    <n v="9600"/>
    <n v="0"/>
    <n v="1468777786"/>
    <n v="1466185786"/>
    <b v="0"/>
    <n v="0"/>
    <b v="0"/>
    <s v="theater/plays"/>
    <n v="0"/>
    <s v="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.29405719"/>
    <n v="2588.11438"/>
    <n v="279.51635304000001"/>
    <n v="1421403960"/>
    <n v="1418827324"/>
    <b v="0"/>
    <n v="3"/>
    <b v="0"/>
    <s v="theater/plays"/>
    <n v="0.108"/>
    <n v="93.172117679999999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"/>
    <n v="5000"/>
    <n v="240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"/>
    <n v="1000"/>
    <n v="32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"/>
    <n v="1600"/>
    <n v="204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"/>
    <n v="110000"/>
    <n v="20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"/>
    <n v="2000"/>
    <n v="730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.29405719"/>
    <n v="12940.571899999999"/>
    <n v="0"/>
    <n v="1454284500"/>
    <n v="1449431237"/>
    <b v="0"/>
    <n v="0"/>
    <b v="0"/>
    <s v="theater/plays"/>
    <n v="0"/>
    <s v="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"/>
    <n v="75000"/>
    <n v="0"/>
    <n v="1465060797"/>
    <n v="1462468797"/>
    <b v="0"/>
    <n v="0"/>
    <b v="0"/>
    <s v="theater/plays"/>
    <n v="0"/>
    <s v="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"/>
    <n v="4500"/>
    <n v="50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"/>
    <n v="270"/>
    <n v="0"/>
    <n v="1414205990"/>
    <n v="1413341990"/>
    <b v="0"/>
    <n v="0"/>
    <b v="0"/>
    <s v="theater/plays"/>
    <n v="0"/>
    <s v="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"/>
    <n v="600"/>
    <n v="0"/>
    <n v="1485380482"/>
    <n v="1482788482"/>
    <b v="0"/>
    <n v="0"/>
    <b v="0"/>
    <s v="theater/plays"/>
    <n v="0"/>
    <s v="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"/>
    <n v="500"/>
    <n v="137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"/>
    <n v="1000"/>
    <n v="100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"/>
    <n v="5000"/>
    <n v="3530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"/>
    <n v="2000"/>
    <n v="41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"/>
    <n v="3000"/>
    <n v="59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.29405719"/>
    <n v="647.028595"/>
    <n v="0"/>
    <n v="1448805404"/>
    <n v="1446209804"/>
    <b v="0"/>
    <n v="0"/>
    <b v="0"/>
    <s v="theater/plays"/>
    <n v="0"/>
    <s v="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"/>
    <n v="3000"/>
    <n v="94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500"/>
    <n v="3"/>
    <n v="1452234840"/>
    <n v="1450619123"/>
    <b v="0"/>
    <n v="3"/>
    <b v="0"/>
    <s v="theater/plays"/>
    <n v="2E-3"/>
    <n v="1"/>
    <s v="theater"/>
    <s v="plays"/>
    <d v="2015-12-20T13:45:2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"/>
    <n v="8500"/>
    <n v="11633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"/>
    <n v="10275"/>
    <n v="14653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.29405719"/>
    <n v="647.028595"/>
    <n v="679.38002474999996"/>
    <n v="1455555083"/>
    <n v="1454691083"/>
    <b v="0"/>
    <n v="35"/>
    <b v="1"/>
    <s v="film &amp; video/television"/>
    <n v="1.05"/>
    <n v="19.410857849999999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"/>
    <n v="10000"/>
    <n v="10390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"/>
    <n v="44000"/>
    <n v="54116.28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"/>
    <n v="3999"/>
    <n v="4390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"/>
    <n v="8000"/>
    <n v="8519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"/>
    <n v="9000"/>
    <n v="9110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"/>
    <n v="3500"/>
    <n v="3501.52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"/>
    <n v="500"/>
    <n v="629.99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"/>
    <n v="3000"/>
    <n v="3015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"/>
    <n v="5000"/>
    <n v="6025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"/>
    <n v="30000"/>
    <n v="49588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"/>
    <n v="3500"/>
    <n v="5599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0.70296422999999997"/>
    <n v="4217.7853800000003"/>
    <n v="4257.1513768799996"/>
    <n v="1405259940"/>
    <n v="1403051888"/>
    <b v="0"/>
    <n v="41"/>
    <b v="1"/>
    <s v="film &amp; video/television"/>
    <n v="1.0093333333333334"/>
    <n v="103.8329604117073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.1666915600000001"/>
    <n v="2333.38312"/>
    <n v="2487.38640592"/>
    <n v="1443384840"/>
    <n v="1441790658"/>
    <b v="0"/>
    <n v="98"/>
    <b v="1"/>
    <s v="film &amp; video/television"/>
    <n v="1.0660000000000001"/>
    <n v="25.38149393795918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"/>
    <n v="12000"/>
    <n v="12029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.29405719"/>
    <n v="1941.085785"/>
    <n v="1954.0263568999999"/>
    <n v="1415126022"/>
    <n v="1412530422"/>
    <b v="0"/>
    <n v="36"/>
    <b v="1"/>
    <s v="film &amp; video/television"/>
    <n v="1.0066666666666666"/>
    <n v="54.278509913888882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"/>
    <n v="30000"/>
    <n v="31896.33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"/>
    <n v="850"/>
    <n v="1235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"/>
    <n v="2000"/>
    <n v="2004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"/>
    <n v="18500"/>
    <n v="20190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"/>
    <n v="350"/>
    <n v="410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"/>
    <n v="2000"/>
    <n v="2370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"/>
    <n v="35000"/>
    <n v="38082.69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"/>
    <n v="600"/>
    <n v="800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"/>
    <n v="1250"/>
    <n v="1940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0.66289350000000002"/>
    <n v="13257.87"/>
    <n v="14812.355257500001"/>
    <n v="1416113833"/>
    <n v="1413518233"/>
    <b v="0"/>
    <n v="150"/>
    <b v="1"/>
    <s v="film &amp; video/television"/>
    <n v="1.1172500000000001"/>
    <n v="98.749035050000003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"/>
    <n v="12000"/>
    <n v="12042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.29405719"/>
    <n v="3882.17157"/>
    <n v="4788.0116029999999"/>
    <n v="1406045368"/>
    <n v="1403453368"/>
    <b v="0"/>
    <n v="117"/>
    <b v="1"/>
    <s v="film &amp; video/television"/>
    <n v="1.2333333333333334"/>
    <n v="40.923176094017094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"/>
    <n v="4000"/>
    <n v="4051.99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"/>
    <n v="13"/>
    <n v="13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"/>
    <n v="28450"/>
    <n v="28520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"/>
    <n v="5250"/>
    <n v="5360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"/>
    <n v="2600"/>
    <n v="3392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"/>
    <n v="1000"/>
    <n v="1665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"/>
    <n v="6000"/>
    <n v="8529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"/>
    <n v="22000"/>
    <n v="40357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"/>
    <n v="2500"/>
    <n v="2751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.29405719"/>
    <n v="32351.429749999999"/>
    <n v="42373.902686549998"/>
    <n v="1401058740"/>
    <n v="1398388068"/>
    <b v="0"/>
    <n v="217"/>
    <b v="1"/>
    <s v="film &amp; video/television"/>
    <n v="1.3098000000000001"/>
    <n v="195.27144095184332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"/>
    <n v="2000"/>
    <n v="2027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"/>
    <n v="2000"/>
    <n v="2000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"/>
    <n v="14000"/>
    <n v="19860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"/>
    <n v="10000"/>
    <n v="30866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"/>
    <n v="2000"/>
    <n v="2000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"/>
    <n v="5000"/>
    <n v="6000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0.70296422999999997"/>
    <n v="5904.8995319999995"/>
    <n v="6150.9370124999996"/>
    <n v="1450220974"/>
    <n v="1447628974"/>
    <b v="0"/>
    <n v="45"/>
    <b v="1"/>
    <s v="film &amp; video/television"/>
    <n v="1.0416666666666667"/>
    <n v="136.68748916666667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"/>
    <n v="5000"/>
    <n v="5380.55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.29405719"/>
    <n v="2588.11438"/>
    <n v="2793.8694732099998"/>
    <n v="1425211200"/>
    <n v="1422534260"/>
    <b v="0"/>
    <n v="38"/>
    <b v="1"/>
    <s v="film &amp; video/television"/>
    <n v="1.0794999999999999"/>
    <n v="73.522880873947358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"/>
    <n v="12000"/>
    <n v="12000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.29405719"/>
    <n v="776.43431399999997"/>
    <n v="776.43431399999997"/>
    <n v="1422637200"/>
    <n v="1419271458"/>
    <b v="0"/>
    <n v="22"/>
    <b v="1"/>
    <s v="film &amp; video/television"/>
    <n v="1"/>
    <n v="35.292468818181817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"/>
    <n v="11000"/>
    <n v="14082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"/>
    <n v="10000"/>
    <n v="11621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"/>
    <n v="3000"/>
    <n v="3289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"/>
    <n v="10000"/>
    <n v="10100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"/>
    <n v="8600"/>
    <n v="11090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.29405719"/>
    <n v="10352.45752"/>
    <n v="11104.304747390001"/>
    <n v="1433779200"/>
    <n v="1432559424"/>
    <b v="0"/>
    <n v="174"/>
    <b v="1"/>
    <s v="film &amp; video/television"/>
    <n v="1.0726249999999999"/>
    <n v="63.8178433758046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"/>
    <n v="15000"/>
    <n v="15285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"/>
    <n v="10000"/>
    <n v="10291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"/>
    <n v="20000"/>
    <n v="20025.14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.29405719"/>
    <n v="5823.2573549999997"/>
    <n v="6015.2048579926995"/>
    <n v="1395532800"/>
    <n v="1393882717"/>
    <b v="0"/>
    <n v="108"/>
    <b v="1"/>
    <s v="film &amp; video/shorts"/>
    <n v="1.0329622222222221"/>
    <n v="55.696341277710182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"/>
    <n v="5000"/>
    <n v="7415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"/>
    <n v="3000"/>
    <n v="4642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"/>
    <n v="2000"/>
    <n v="2270.37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"/>
    <n v="1200"/>
    <n v="2080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0.75062424999999999"/>
    <n v="5254.3697499999998"/>
    <n v="5649.94872975"/>
    <n v="1407736740"/>
    <n v="1405453354"/>
    <b v="0"/>
    <n v="57"/>
    <b v="1"/>
    <s v="film &amp; video/shorts"/>
    <n v="1.0752857142857142"/>
    <n v="99.121907539473682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"/>
    <n v="2000"/>
    <n v="2372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"/>
    <n v="2000"/>
    <n v="2325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.29405719"/>
    <n v="776.43431399999997"/>
    <n v="987.36563596999997"/>
    <n v="1393162791"/>
    <n v="1390570791"/>
    <b v="0"/>
    <n v="36"/>
    <b v="1"/>
    <s v="film &amp; video/shorts"/>
    <n v="1.2716666666666667"/>
    <n v="27.426823221388887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"/>
    <n v="10000"/>
    <n v="11094.23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"/>
    <n v="500"/>
    <n v="636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"/>
    <n v="1800"/>
    <n v="2231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"/>
    <n v="2200"/>
    <n v="2385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"/>
    <n v="900"/>
    <n v="900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.1666915600000001"/>
    <n v="583.34577999999999"/>
    <n v="658.7840562696"/>
    <n v="1453376495"/>
    <n v="1450784495"/>
    <b v="0"/>
    <n v="29"/>
    <b v="1"/>
    <s v="film &amp; video/shorts"/>
    <n v="1.1293199999999999"/>
    <n v="22.71669159550344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"/>
    <n v="3500"/>
    <n v="4040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"/>
    <n v="300"/>
    <n v="460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"/>
    <n v="400"/>
    <n v="1570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.1666915600000001"/>
    <n v="58.334578"/>
    <n v="1576.2002975600001"/>
    <n v="1472751121"/>
    <n v="1471887121"/>
    <b v="0"/>
    <n v="35"/>
    <b v="1"/>
    <s v="film &amp; video/shorts"/>
    <n v="27.02"/>
    <n v="45.034294215999999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.29405719"/>
    <n v="1682.274347"/>
    <n v="2136.4884206900001"/>
    <n v="1398451093"/>
    <n v="1395859093"/>
    <b v="0"/>
    <n v="41"/>
    <b v="1"/>
    <s v="film &amp; video/shorts"/>
    <n v="1.27"/>
    <n v="52.109473675365855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"/>
    <n v="12000"/>
    <n v="12870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"/>
    <n v="750"/>
    <n v="1485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"/>
    <n v="4000"/>
    <n v="4000.5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.29405719"/>
    <n v="258.81143800000001"/>
    <n v="265.28172395000001"/>
    <n v="1424604600"/>
    <n v="1423320389"/>
    <b v="0"/>
    <n v="13"/>
    <b v="1"/>
    <s v="film &amp; video/shorts"/>
    <n v="1.0249999999999999"/>
    <n v="20.40628645769231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"/>
    <n v="500"/>
    <n v="500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"/>
    <n v="1200"/>
    <n v="1506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.1666915600000001"/>
    <n v="7000.1493600000003"/>
    <n v="7452.8256852800005"/>
    <n v="1451226045"/>
    <n v="1444828845"/>
    <b v="0"/>
    <n v="17"/>
    <b v="1"/>
    <s v="film &amp; video/shorts"/>
    <n v="1.0646666666666667"/>
    <n v="438.40151089882357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"/>
    <n v="2500"/>
    <n v="2615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"/>
    <n v="3500"/>
    <n v="3600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"/>
    <n v="6000"/>
    <n v="6904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"/>
    <n v="500"/>
    <n v="502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"/>
    <n v="3000"/>
    <n v="3600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0.75062424999999999"/>
    <n v="3753.1212500000001"/>
    <n v="3948.283555"/>
    <n v="1485936000"/>
    <n v="1481949983"/>
    <b v="0"/>
    <n v="43"/>
    <b v="1"/>
    <s v="film &amp; video/shorts"/>
    <n v="1.052"/>
    <n v="91.820547790697674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"/>
    <n v="1000"/>
    <n v="1106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.29405719"/>
    <n v="323.5142975"/>
    <n v="336.45486940000001"/>
    <n v="1396890822"/>
    <n v="1395162822"/>
    <b v="0"/>
    <n v="12"/>
    <b v="1"/>
    <s v="film &amp; video/shorts"/>
    <n v="1.04"/>
    <n v="28.037905783333333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"/>
    <n v="350"/>
    <n v="460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"/>
    <n v="1500"/>
    <n v="1720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"/>
    <n v="400"/>
    <n v="425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"/>
    <n v="3200"/>
    <n v="3400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"/>
    <n v="1500"/>
    <n v="1590.29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"/>
    <n v="5000"/>
    <n v="5000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"/>
    <n v="3500"/>
    <n v="3500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"/>
    <n v="6000"/>
    <n v="7665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.29405719"/>
    <n v="1682.274347"/>
    <n v="1768.9761787299999"/>
    <n v="1394220030"/>
    <n v="1392232830"/>
    <b v="0"/>
    <n v="49"/>
    <b v="1"/>
    <s v="film &amp; video/shorts"/>
    <n v="1.0515384615384615"/>
    <n v="36.101554667959185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"/>
    <n v="500"/>
    <n v="600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"/>
    <n v="2200"/>
    <n v="2363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"/>
    <n v="5000"/>
    <n v="5025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"/>
    <n v="7500"/>
    <n v="7685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"/>
    <n v="1500"/>
    <n v="3700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"/>
    <n v="1000"/>
    <n v="2195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"/>
    <n v="1300"/>
    <n v="1700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0.70296422999999997"/>
    <n v="2460.3748049999999"/>
    <n v="3803.0364842999998"/>
    <n v="1433059187"/>
    <n v="1430467187"/>
    <b v="0"/>
    <n v="53"/>
    <b v="1"/>
    <s v="film &amp; video/shorts"/>
    <n v="1.5457142857142858"/>
    <n v="71.755405364150946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"/>
    <n v="5000"/>
    <n v="5200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"/>
    <n v="5000"/>
    <n v="7050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"/>
    <n v="3000"/>
    <n v="3100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"/>
    <n v="450"/>
    <n v="632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"/>
    <n v="3500"/>
    <n v="3978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"/>
    <n v="4500"/>
    <n v="4522.22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"/>
    <n v="5000"/>
    <n v="5651.58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"/>
    <n v="3250"/>
    <n v="3398.1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0.12897331000000001"/>
    <n v="9028.1316999999999"/>
    <n v="1.2897331000000001"/>
    <n v="1475457107"/>
    <n v="1472865107"/>
    <b v="0"/>
    <n v="1"/>
    <b v="0"/>
    <s v="film &amp; video/science fiction"/>
    <n v="1.4285714285714287E-4"/>
    <n v="1.2897331000000001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"/>
    <n v="3000"/>
    <n v="1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"/>
    <n v="100000000"/>
    <n v="0"/>
    <n v="1476094907"/>
    <n v="1470910907"/>
    <b v="0"/>
    <n v="0"/>
    <b v="0"/>
    <s v="film &amp; video/science fiction"/>
    <n v="0"/>
    <s v="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"/>
    <n v="55000"/>
    <n v="151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"/>
    <n v="4000"/>
    <n v="0"/>
    <n v="1431728242"/>
    <n v="1429568242"/>
    <b v="0"/>
    <n v="0"/>
    <b v="0"/>
    <s v="film &amp; video/science fiction"/>
    <n v="0"/>
    <s v="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0.75062424999999999"/>
    <n v="375.31212499999998"/>
    <n v="52.5436975"/>
    <n v="1486165880"/>
    <n v="1480981880"/>
    <b v="0"/>
    <n v="6"/>
    <b v="0"/>
    <s v="film &amp; video/science fiction"/>
    <n v="0.14000000000000001"/>
    <n v="8.7572829166666661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"/>
    <n v="25000"/>
    <n v="1387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"/>
    <n v="8000"/>
    <n v="190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"/>
    <n v="100000"/>
    <n v="1867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"/>
    <n v="20000"/>
    <n v="0"/>
    <n v="1414708183"/>
    <n v="1409524183"/>
    <b v="0"/>
    <n v="0"/>
    <b v="0"/>
    <s v="film &amp; video/science fiction"/>
    <n v="0"/>
    <s v="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.29405719"/>
    <n v="776.43431399999997"/>
    <n v="0"/>
    <n v="1402949760"/>
    <n v="1400536692"/>
    <b v="0"/>
    <n v="0"/>
    <b v="0"/>
    <s v="film &amp; video/science fiction"/>
    <n v="0"/>
    <s v="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"/>
    <n v="1200"/>
    <n v="0"/>
    <n v="1467763200"/>
    <n v="1466453161"/>
    <b v="0"/>
    <n v="0"/>
    <b v="0"/>
    <s v="film &amp; video/science fiction"/>
    <n v="0"/>
    <s v="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"/>
    <n v="80000"/>
    <n v="7655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"/>
    <n v="71764"/>
    <n v="0"/>
    <n v="1464715860"/>
    <n v="1462130584"/>
    <b v="0"/>
    <n v="0"/>
    <b v="0"/>
    <s v="film &amp; video/science fiction"/>
    <n v="0"/>
    <s v="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"/>
    <n v="5000"/>
    <n v="0"/>
    <n v="1441386000"/>
    <n v="1438811418"/>
    <b v="0"/>
    <n v="0"/>
    <b v="0"/>
    <s v="film &amp; video/science fiction"/>
    <n v="0"/>
    <s v="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"/>
    <n v="3000"/>
    <n v="403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"/>
    <n v="3000"/>
    <n v="0"/>
    <n v="1431771360"/>
    <n v="1427968234"/>
    <b v="0"/>
    <n v="0"/>
    <b v="0"/>
    <s v="film &amp; video/science fiction"/>
    <n v="0"/>
    <s v="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0.15676623000000001"/>
    <n v="8622.1426499999998"/>
    <n v="0"/>
    <n v="1444657593"/>
    <n v="1440337593"/>
    <b v="0"/>
    <n v="0"/>
    <b v="0"/>
    <s v="film &amp; video/science fiction"/>
    <n v="0"/>
    <s v="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"/>
    <n v="150000"/>
    <n v="4712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"/>
    <n v="500"/>
    <n v="500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"/>
    <n v="200000"/>
    <n v="0"/>
    <n v="1426823132"/>
    <n v="1424234732"/>
    <b v="0"/>
    <n v="0"/>
    <b v="0"/>
    <s v="film &amp; video/science fiction"/>
    <n v="0"/>
    <s v="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"/>
    <n v="12000"/>
    <n v="1293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"/>
    <n v="3000"/>
    <n v="10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0.70296422999999997"/>
    <n v="3866.303265"/>
    <n v="0"/>
    <n v="1472882100"/>
    <n v="1467941542"/>
    <b v="0"/>
    <n v="0"/>
    <b v="0"/>
    <s v="film &amp; video/science fiction"/>
    <n v="0"/>
    <s v="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0.75062424999999999"/>
    <n v="5629.6818750000002"/>
    <n v="1553.7921974999999"/>
    <n v="1428945472"/>
    <n v="1423765072"/>
    <b v="0"/>
    <n v="37"/>
    <b v="0"/>
    <s v="film &amp; video/science fiction"/>
    <n v="0.27600000000000002"/>
    <n v="41.994383716216213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"/>
    <n v="4500"/>
    <n v="338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"/>
    <n v="20000"/>
    <n v="115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.29405719"/>
    <n v="9058.4003300000004"/>
    <n v="0"/>
    <n v="1420741080"/>
    <n v="1417026340"/>
    <b v="0"/>
    <n v="0"/>
    <b v="0"/>
    <s v="film &amp; video/science fiction"/>
    <n v="0"/>
    <s v="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"/>
    <n v="50000"/>
    <n v="40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"/>
    <n v="10000"/>
    <n v="92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"/>
    <n v="130000"/>
    <n v="30112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0.70296422999999997"/>
    <n v="175741.0575"/>
    <n v="98.4149922"/>
    <n v="1434633191"/>
    <n v="1429449191"/>
    <b v="0"/>
    <n v="5"/>
    <b v="0"/>
    <s v="film &amp; video/science fiction"/>
    <n v="5.5999999999999995E-4"/>
    <n v="19.682998439999999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"/>
    <n v="380000"/>
    <n v="30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"/>
    <n v="50000"/>
    <n v="359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"/>
    <n v="1500"/>
    <n v="40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"/>
    <n v="1350000"/>
    <n v="81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0.75062424999999999"/>
    <n v="26271.848750000001"/>
    <n v="1339.8642862500001"/>
    <n v="1407034796"/>
    <n v="1401850796"/>
    <b v="0"/>
    <n v="15"/>
    <b v="0"/>
    <s v="film &amp; video/science fiction"/>
    <n v="5.0999999999999997E-2"/>
    <n v="89.324285750000001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"/>
    <n v="2995"/>
    <n v="8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"/>
    <n v="5000"/>
    <n v="0"/>
    <n v="1413942628"/>
    <n v="1411350628"/>
    <b v="0"/>
    <n v="0"/>
    <b v="0"/>
    <s v="film &amp; video/science fiction"/>
    <n v="0"/>
    <s v="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"/>
    <n v="500000"/>
    <n v="10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"/>
    <n v="5000"/>
    <n v="0"/>
    <n v="1439675691"/>
    <n v="1434491691"/>
    <b v="0"/>
    <n v="0"/>
    <b v="0"/>
    <s v="film &amp; video/drama"/>
    <n v="0"/>
    <s v="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"/>
    <n v="50000"/>
    <n v="5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"/>
    <n v="2800"/>
    <n v="435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"/>
    <n v="2000000"/>
    <n v="0"/>
    <n v="1443657600"/>
    <n v="1440716654"/>
    <b v="0"/>
    <n v="0"/>
    <b v="0"/>
    <s v="film &amp; video/drama"/>
    <n v="0"/>
    <s v="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"/>
    <n v="120000"/>
    <n v="640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.29405719"/>
    <n v="21998.972229999999"/>
    <n v="0"/>
    <n v="1452613724"/>
    <n v="1450021724"/>
    <b v="0"/>
    <n v="0"/>
    <b v="0"/>
    <s v="film &amp; video/drama"/>
    <n v="0"/>
    <s v="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"/>
    <n v="5000"/>
    <n v="3000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"/>
    <n v="110000"/>
    <n v="11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"/>
    <n v="8000"/>
    <n v="325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.29405719"/>
    <n v="3235.1429749999998"/>
    <n v="724.67202639999994"/>
    <n v="1413634059"/>
    <n v="1411042059"/>
    <b v="0"/>
    <n v="10"/>
    <b v="0"/>
    <s v="film &amp; video/drama"/>
    <n v="0.224"/>
    <n v="72.46720263999999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"/>
    <n v="10000"/>
    <n v="325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"/>
    <n v="50000"/>
    <n v="1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"/>
    <n v="95000"/>
    <n v="0"/>
    <n v="1426753723"/>
    <n v="1423733323"/>
    <b v="0"/>
    <n v="0"/>
    <b v="0"/>
    <s v="film &amp; video/drama"/>
    <n v="0"/>
    <s v="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.29405719"/>
    <n v="1436.4034809"/>
    <n v="0"/>
    <n v="1425131108"/>
    <n v="1422539108"/>
    <b v="0"/>
    <n v="0"/>
    <b v="0"/>
    <s v="film &amp; video/drama"/>
    <n v="0"/>
    <s v="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.1666915600000001"/>
    <n v="7000.1493600000003"/>
    <n v="0"/>
    <n v="1431108776"/>
    <n v="1425924776"/>
    <b v="0"/>
    <n v="0"/>
    <b v="0"/>
    <s v="film &amp; video/drama"/>
    <n v="0"/>
    <s v="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.29405719"/>
    <n v="25881.143799999998"/>
    <n v="1678.39217543"/>
    <n v="1409337611"/>
    <n v="1407177611"/>
    <b v="0"/>
    <n v="26"/>
    <b v="0"/>
    <s v="film &amp; video/drama"/>
    <n v="6.4850000000000005E-2"/>
    <n v="64.553545208846145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"/>
    <n v="1500"/>
    <n v="0"/>
    <n v="1438803999"/>
    <n v="1436211999"/>
    <b v="0"/>
    <n v="0"/>
    <b v="0"/>
    <s v="film &amp; video/drama"/>
    <n v="0"/>
    <s v="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"/>
    <n v="450"/>
    <n v="180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.1666915600000001"/>
    <n v="583345.78"/>
    <n v="0"/>
    <n v="1448582145"/>
    <n v="1445986545"/>
    <b v="0"/>
    <n v="0"/>
    <b v="0"/>
    <s v="film &amp; video/drama"/>
    <n v="0"/>
    <s v="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"/>
    <n v="1000"/>
    <n v="200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.29405719"/>
    <n v="1552.8686279999999"/>
    <n v="518.91693319000001"/>
    <n v="1428951600"/>
    <n v="1425512843"/>
    <b v="0"/>
    <n v="13"/>
    <b v="0"/>
    <s v="film &amp; video/drama"/>
    <n v="0.33416666666666667"/>
    <n v="39.916687168461536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.29405719"/>
    <n v="4429.5577613699998"/>
    <n v="934.30929117999995"/>
    <n v="1434995295"/>
    <n v="1432403295"/>
    <b v="0"/>
    <n v="4"/>
    <b v="0"/>
    <s v="film &amp; video/drama"/>
    <n v="0.21092608822670172"/>
    <n v="233.57732279499999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"/>
    <n v="1000"/>
    <n v="0"/>
    <n v="1483748232"/>
    <n v="1481156232"/>
    <b v="0"/>
    <n v="0"/>
    <b v="0"/>
    <s v="film &amp; video/drama"/>
    <n v="0"/>
    <s v="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.29405719"/>
    <n v="16175.714875"/>
    <n v="5799.9643255800001"/>
    <n v="1417033610"/>
    <n v="1414438010"/>
    <b v="0"/>
    <n v="12"/>
    <b v="0"/>
    <s v="film &amp; video/drama"/>
    <n v="0.35855999999999999"/>
    <n v="483.33036046500001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0.75062424999999999"/>
    <n v="1125.936375"/>
    <n v="38.281836749999997"/>
    <n v="1409543940"/>
    <n v="1404586762"/>
    <b v="0"/>
    <n v="2"/>
    <b v="0"/>
    <s v="film &amp; video/drama"/>
    <n v="3.4000000000000002E-2"/>
    <n v="19.140918374999998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0.10503195999999999"/>
    <n v="4201.2784000000001"/>
    <n v="231.07031199999997"/>
    <n v="1471557139"/>
    <n v="1468965139"/>
    <b v="0"/>
    <n v="10"/>
    <b v="0"/>
    <s v="film &amp; video/drama"/>
    <n v="5.5E-2"/>
    <n v="23.107031199999998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"/>
    <n v="5000"/>
    <n v="0"/>
    <n v="1488571200"/>
    <n v="1485977434"/>
    <b v="0"/>
    <n v="0"/>
    <b v="0"/>
    <s v="film &amp; video/drama"/>
    <n v="0"/>
    <s v="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"/>
    <n v="5000"/>
    <n v="800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"/>
    <n v="1500"/>
    <n v="0"/>
    <n v="1409891015"/>
    <n v="1407299015"/>
    <b v="0"/>
    <n v="0"/>
    <b v="0"/>
    <s v="film &amp; video/drama"/>
    <n v="0"/>
    <s v="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"/>
    <n v="500000"/>
    <n v="345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"/>
    <n v="12000"/>
    <n v="50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0.70296422999999997"/>
    <n v="3514.8211499999998"/>
    <n v="175.74105749999998"/>
    <n v="1443782138"/>
    <n v="1440326138"/>
    <b v="0"/>
    <n v="3"/>
    <b v="0"/>
    <s v="film &amp; video/drama"/>
    <n v="0.05"/>
    <n v="58.580352499999996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"/>
    <n v="1000000"/>
    <n v="17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.29405719"/>
    <n v="1294.05719"/>
    <n v="0"/>
    <n v="1417217166"/>
    <n v="1412029566"/>
    <b v="0"/>
    <n v="0"/>
    <b v="0"/>
    <s v="film &amp; video/drama"/>
    <n v="0"/>
    <s v="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.29405719"/>
    <n v="3235.1429749999998"/>
    <n v="3.8821715699999997"/>
    <n v="1457308531"/>
    <n v="1452124531"/>
    <b v="0"/>
    <n v="3"/>
    <b v="0"/>
    <s v="film &amp; video/drama"/>
    <n v="1.1999999999999999E-3"/>
    <n v="1.29405719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"/>
    <n v="2000000"/>
    <n v="0"/>
    <n v="1436544332"/>
    <n v="1431360332"/>
    <b v="0"/>
    <n v="0"/>
    <b v="0"/>
    <s v="film &amp; video/drama"/>
    <n v="0"/>
    <s v="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.29405719"/>
    <n v="4529.2001650000002"/>
    <n v="1895.79378335"/>
    <n v="1444510800"/>
    <n v="1442062898"/>
    <b v="0"/>
    <n v="19"/>
    <b v="0"/>
    <s v="film &amp; video/drama"/>
    <n v="0.41857142857142859"/>
    <n v="99.778620176315783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.29405719"/>
    <n v="3235.1429749999998"/>
    <n v="339.04298377999999"/>
    <n v="1487365200"/>
    <n v="1483734100"/>
    <b v="0"/>
    <n v="8"/>
    <b v="0"/>
    <s v="film &amp; video/drama"/>
    <n v="0.1048"/>
    <n v="42.380372972499998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"/>
    <n v="25000"/>
    <n v="279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"/>
    <n v="10000"/>
    <n v="0"/>
    <n v="1472698702"/>
    <n v="1470106702"/>
    <b v="0"/>
    <n v="0"/>
    <b v="0"/>
    <s v="film &amp; video/drama"/>
    <n v="0"/>
    <s v="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"/>
    <n v="6000"/>
    <n v="1571.55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"/>
    <n v="650"/>
    <n v="380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"/>
    <n v="6000"/>
    <n v="0"/>
    <n v="1444337940"/>
    <n v="1441750564"/>
    <b v="0"/>
    <n v="0"/>
    <b v="0"/>
    <s v="film &amp; video/drama"/>
    <n v="0"/>
    <s v="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.29405719"/>
    <n v="3235.1429749999998"/>
    <n v="965.36666373999992"/>
    <n v="1422562864"/>
    <n v="1417378864"/>
    <b v="0"/>
    <n v="8"/>
    <b v="0"/>
    <s v="film &amp; video/drama"/>
    <n v="0.2984"/>
    <n v="120.67083296749999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0.70296422999999997"/>
    <n v="210889.269"/>
    <n v="106966.55205795"/>
    <n v="1470319203"/>
    <n v="1467727203"/>
    <b v="0"/>
    <n v="1293"/>
    <b v="0"/>
    <s v="film &amp; video/drama"/>
    <n v="0.50721666666666665"/>
    <n v="82.727418451624132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"/>
    <n v="8000"/>
    <n v="1300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"/>
    <n v="12700"/>
    <n v="0"/>
    <n v="1470441983"/>
    <n v="1468627583"/>
    <b v="0"/>
    <n v="0"/>
    <b v="0"/>
    <s v="film &amp; video/drama"/>
    <n v="0"/>
    <s v="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0.75062424999999999"/>
    <n v="10508.7395"/>
    <n v="1598.8296525000001"/>
    <n v="1420346638"/>
    <n v="1417754638"/>
    <b v="0"/>
    <n v="13"/>
    <b v="0"/>
    <s v="film &amp; video/drama"/>
    <n v="0.15214285714285714"/>
    <n v="122.98689634615386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0.70296422999999997"/>
    <n v="35148.211499999998"/>
    <n v="0"/>
    <n v="1418719967"/>
    <n v="1416127967"/>
    <b v="0"/>
    <n v="0"/>
    <b v="0"/>
    <s v="film &amp; video/drama"/>
    <n v="0"/>
    <s v="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"/>
    <n v="25000"/>
    <n v="0"/>
    <n v="1436566135"/>
    <n v="1433974135"/>
    <b v="0"/>
    <n v="0"/>
    <b v="0"/>
    <s v="film &amp; video/drama"/>
    <n v="0"/>
    <s v="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"/>
    <n v="12000"/>
    <n v="3030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"/>
    <n v="5000"/>
    <n v="2230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"/>
    <n v="6300"/>
    <n v="1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"/>
    <n v="50000"/>
    <n v="20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"/>
    <n v="12500"/>
    <n v="1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.29405719"/>
    <n v="5693.8516359999994"/>
    <n v="12.9405719"/>
    <n v="1455753540"/>
    <n v="1452058282"/>
    <b v="0"/>
    <n v="1"/>
    <b v="0"/>
    <s v="film &amp; video/drama"/>
    <n v="2.2727272727272726E-3"/>
    <n v="12.9405719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"/>
    <n v="50000"/>
    <n v="27849.22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0.11241174"/>
    <n v="11241.173999999999"/>
    <n v="1342.53341082"/>
    <n v="1419780149"/>
    <n v="1417101749"/>
    <b v="0"/>
    <n v="38"/>
    <b v="0"/>
    <s v="film &amp; video/drama"/>
    <n v="0.11942999999999999"/>
    <n v="35.329826600526317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"/>
    <n v="5000"/>
    <n v="100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"/>
    <n v="50000"/>
    <n v="8815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"/>
    <n v="50000"/>
    <n v="360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"/>
    <n v="50000"/>
    <n v="0"/>
    <n v="1427569564"/>
    <n v="1422389164"/>
    <b v="0"/>
    <n v="0"/>
    <b v="0"/>
    <s v="film &amp; video/drama"/>
    <n v="0"/>
    <s v="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"/>
    <n v="1000"/>
    <n v="130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"/>
    <n v="1500000"/>
    <n v="0"/>
    <n v="1463879100"/>
    <n v="1461287350"/>
    <b v="0"/>
    <n v="0"/>
    <b v="0"/>
    <s v="film &amp; video/drama"/>
    <n v="0"/>
    <s v="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0.70296422999999997"/>
    <n v="4217785.38"/>
    <n v="0"/>
    <n v="1436506726"/>
    <n v="1431322726"/>
    <b v="0"/>
    <n v="0"/>
    <b v="0"/>
    <s v="film &amp; video/drama"/>
    <n v="0"/>
    <s v="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"/>
    <n v="200"/>
    <n v="0"/>
    <n v="1460153054"/>
    <n v="1457564654"/>
    <b v="0"/>
    <n v="0"/>
    <b v="0"/>
    <s v="film &amp; video/drama"/>
    <n v="0"/>
    <s v="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.29405719"/>
    <n v="37527.658510000001"/>
    <n v="323.5142975"/>
    <n v="1433064540"/>
    <n v="1428854344"/>
    <b v="0"/>
    <n v="2"/>
    <b v="0"/>
    <s v="film &amp; video/drama"/>
    <n v="8.6206896551724137E-3"/>
    <n v="161.7571487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"/>
    <n v="28000"/>
    <n v="0"/>
    <n v="1436477241"/>
    <n v="1433885241"/>
    <b v="0"/>
    <n v="0"/>
    <b v="0"/>
    <s v="film &amp; video/drama"/>
    <n v="0"/>
    <s v="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.29405719"/>
    <n v="10352.45752"/>
    <n v="0"/>
    <n v="1433176105"/>
    <n v="1427992105"/>
    <b v="0"/>
    <n v="0"/>
    <b v="0"/>
    <s v="film &amp; video/drama"/>
    <n v="0"/>
    <s v="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.1666915600000001"/>
    <n v="3500.0746800000002"/>
    <n v="0"/>
    <n v="1455402297"/>
    <n v="1452810297"/>
    <b v="0"/>
    <n v="0"/>
    <b v="0"/>
    <s v="film &amp; video/drama"/>
    <n v="0"/>
    <s v="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"/>
    <n v="15000"/>
    <n v="60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"/>
    <n v="1500000"/>
    <n v="0"/>
    <n v="1451775651"/>
    <n v="1449183651"/>
    <b v="0"/>
    <n v="0"/>
    <b v="0"/>
    <s v="film &amp; video/drama"/>
    <n v="0"/>
    <s v="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.29405719"/>
    <n v="5176.22876"/>
    <n v="142.34629089999999"/>
    <n v="1425066546"/>
    <n v="1422474546"/>
    <b v="0"/>
    <n v="7"/>
    <b v="0"/>
    <s v="film &amp; video/drama"/>
    <n v="2.75E-2"/>
    <n v="20.335184414285713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"/>
    <n v="350000"/>
    <n v="0"/>
    <n v="1475185972"/>
    <n v="1472593972"/>
    <b v="0"/>
    <n v="0"/>
    <b v="0"/>
    <s v="film &amp; video/drama"/>
    <n v="0"/>
    <s v="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"/>
    <n v="1000"/>
    <n v="401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"/>
    <n v="10000"/>
    <n v="0"/>
    <n v="1436478497"/>
    <n v="1433886497"/>
    <b v="0"/>
    <n v="0"/>
    <b v="0"/>
    <s v="film &amp; video/drama"/>
    <n v="0"/>
    <s v="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"/>
    <n v="150000"/>
    <n v="0"/>
    <n v="1451952000"/>
    <n v="1447380099"/>
    <b v="0"/>
    <n v="0"/>
    <b v="0"/>
    <s v="film &amp; video/drama"/>
    <n v="0"/>
    <s v="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"/>
    <n v="15000"/>
    <n v="50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"/>
    <n v="26000"/>
    <n v="0"/>
    <n v="1483088400"/>
    <n v="1481324760"/>
    <b v="0"/>
    <n v="0"/>
    <b v="0"/>
    <s v="film &amp; video/drama"/>
    <n v="0"/>
    <s v="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0.70296422999999997"/>
    <n v="702.96422999999993"/>
    <n v="175.74105749999998"/>
    <n v="1446984000"/>
    <n v="1445308730"/>
    <b v="0"/>
    <n v="5"/>
    <b v="0"/>
    <s v="film &amp; video/drama"/>
    <n v="0.25"/>
    <n v="35.148211499999995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"/>
    <n v="15000"/>
    <n v="16145.12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"/>
    <n v="36400"/>
    <n v="41000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"/>
    <n v="13000"/>
    <n v="14750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"/>
    <n v="25000"/>
    <n v="25648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"/>
    <n v="3500"/>
    <n v="3981.5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"/>
    <n v="5000"/>
    <n v="5186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"/>
    <n v="5000"/>
    <n v="15273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"/>
    <n v="5000"/>
    <n v="6705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"/>
    <n v="85000"/>
    <n v="86133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"/>
    <n v="10000"/>
    <n v="11292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"/>
    <n v="30000"/>
    <n v="31675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"/>
    <n v="3500"/>
    <n v="4395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"/>
    <n v="5000"/>
    <n v="9228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"/>
    <n v="1500"/>
    <n v="1511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"/>
    <n v="24000"/>
    <n v="28067.34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"/>
    <n v="8000"/>
    <n v="8538.66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"/>
    <n v="13000"/>
    <n v="18083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"/>
    <n v="35000"/>
    <n v="37354.269999999997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"/>
    <n v="30000"/>
    <n v="57342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"/>
    <n v="75000"/>
    <n v="98953.42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"/>
    <n v="10000"/>
    <n v="10640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"/>
    <n v="20000"/>
    <n v="21480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"/>
    <n v="2500"/>
    <n v="6000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"/>
    <n v="25000"/>
    <n v="29520.27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"/>
    <n v="5000"/>
    <n v="5910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"/>
    <n v="5000"/>
    <n v="5555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"/>
    <n v="1000"/>
    <n v="1455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.29405719"/>
    <n v="12746.463321499999"/>
    <n v="16778.020853513601"/>
    <n v="1403693499"/>
    <n v="1401101499"/>
    <b v="1"/>
    <n v="165"/>
    <b v="1"/>
    <s v="film &amp; video/documentary"/>
    <n v="1.3162883248730965"/>
    <n v="101.6849748697794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"/>
    <n v="5000"/>
    <n v="5570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0.70296422999999997"/>
    <n v="70296.422999999995"/>
    <n v="103500.07375804709"/>
    <n v="1487738622"/>
    <n v="1485146622"/>
    <b v="1"/>
    <n v="1596"/>
    <b v="1"/>
    <s v="film &amp; video/documentary"/>
    <n v="1.4723377"/>
    <n v="64.849670274465595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"/>
    <n v="2300"/>
    <n v="3510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"/>
    <n v="30000"/>
    <n v="31404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"/>
    <n v="3000"/>
    <n v="5323.01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"/>
    <n v="5000"/>
    <n v="5388.79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"/>
    <n v="4000"/>
    <n v="6240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"/>
    <n v="20000"/>
    <n v="21679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"/>
    <n v="4000"/>
    <n v="5904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"/>
    <n v="65000"/>
    <n v="71748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"/>
    <n v="27000"/>
    <n v="40594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"/>
    <n v="17000"/>
    <n v="26744.11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"/>
    <n v="75000"/>
    <n v="117108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"/>
    <n v="5500"/>
    <n v="6632.32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"/>
    <n v="45000"/>
    <n v="45535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"/>
    <n v="18000"/>
    <n v="20569.05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"/>
    <n v="40000"/>
    <n v="41850.46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"/>
    <n v="14000"/>
    <n v="32035.51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"/>
    <n v="15000"/>
    <n v="16373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"/>
    <n v="15000"/>
    <n v="26445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"/>
    <n v="50000"/>
    <n v="51605.31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.29405719"/>
    <n v="19410.85785"/>
    <n v="20346.461198369998"/>
    <n v="1383389834"/>
    <n v="1380797834"/>
    <b v="1"/>
    <n v="232"/>
    <b v="1"/>
    <s v="film &amp; video/documentary"/>
    <n v="1.0482"/>
    <n v="87.700263786077571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"/>
    <n v="4500"/>
    <n v="4800.8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"/>
    <n v="5000"/>
    <n v="6001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"/>
    <n v="75000"/>
    <n v="76130.2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"/>
    <n v="26000"/>
    <n v="26360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"/>
    <n v="5000"/>
    <n v="5000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"/>
    <n v="50000"/>
    <n v="66554.559999999998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"/>
    <n v="25000"/>
    <n v="29681.55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"/>
    <n v="20000"/>
    <n v="20128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"/>
    <n v="126000"/>
    <n v="137254.84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"/>
    <n v="10000"/>
    <n v="17895.25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"/>
    <n v="25000"/>
    <n v="25430.66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"/>
    <n v="13000"/>
    <n v="15435.55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"/>
    <n v="10000"/>
    <n v="10046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"/>
    <n v="3000"/>
    <n v="4124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"/>
    <n v="3400"/>
    <n v="7876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"/>
    <n v="7500"/>
    <n v="9775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"/>
    <n v="1000"/>
    <n v="2929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"/>
    <n v="22000"/>
    <n v="24490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"/>
    <n v="12000"/>
    <n v="12668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"/>
    <n v="18000"/>
    <n v="21410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"/>
    <n v="1000"/>
    <n v="1041.29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"/>
    <n v="20000"/>
    <n v="20820.330000000002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"/>
    <n v="8000"/>
    <n v="8950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"/>
    <n v="17000"/>
    <n v="17805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"/>
    <n v="1000"/>
    <n v="3851.5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"/>
    <n v="25000"/>
    <n v="25312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0.75062424999999999"/>
    <n v="11259.36375"/>
    <n v="12810.1534505"/>
    <n v="1418273940"/>
    <n v="1415398197"/>
    <b v="1"/>
    <n v="158"/>
    <b v="1"/>
    <s v="film &amp; video/documentary"/>
    <n v="1.1377333333333333"/>
    <n v="81.076920572784815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"/>
    <n v="30000"/>
    <n v="30241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"/>
    <n v="5000"/>
    <n v="14166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"/>
    <n v="5000"/>
    <n v="5634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.29405719"/>
    <n v="25881.143799999998"/>
    <n v="27584.123062039998"/>
    <n v="1450825200"/>
    <n v="1448284433"/>
    <b v="1"/>
    <n v="158"/>
    <b v="1"/>
    <s v="film &amp; video/documentary"/>
    <n v="1.0658000000000001"/>
    <n v="174.58305735468355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.1666915600000001"/>
    <n v="40834.204600000005"/>
    <n v="41921.561133920004"/>
    <n v="1478605386"/>
    <n v="1475577786"/>
    <b v="1"/>
    <n v="337"/>
    <b v="1"/>
    <s v="film &amp; video/documentary"/>
    <n v="1.0266285714285714"/>
    <n v="124.39632383952524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"/>
    <n v="25000"/>
    <n v="26978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"/>
    <n v="5400"/>
    <n v="6646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"/>
    <n v="8500"/>
    <n v="8636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"/>
    <n v="50000"/>
    <n v="52198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"/>
    <n v="150000"/>
    <n v="169394.6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"/>
    <n v="4000"/>
    <n v="5456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"/>
    <n v="75000"/>
    <n v="77710.8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"/>
    <n v="10000"/>
    <n v="10550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"/>
    <n v="35000"/>
    <n v="35640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"/>
    <n v="40000"/>
    <n v="42642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"/>
    <n v="100000"/>
    <n v="113015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"/>
    <n v="40000"/>
    <n v="50091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"/>
    <n v="10000"/>
    <n v="10119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"/>
    <n v="8500"/>
    <n v="8735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"/>
    <n v="25000"/>
    <n v="29209.78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"/>
    <n v="3000"/>
    <n v="3035.05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"/>
    <n v="15000"/>
    <n v="16520.04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"/>
    <n v="6000"/>
    <n v="6485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"/>
    <n v="35000"/>
    <n v="43758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"/>
    <n v="3500"/>
    <n v="3735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"/>
    <n v="55000"/>
    <n v="55201.52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"/>
    <n v="30000"/>
    <n v="30608.59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"/>
    <n v="33500"/>
    <n v="34198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"/>
    <n v="14500"/>
    <n v="17875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"/>
    <n v="10000"/>
    <n v="17028.88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"/>
    <n v="40000"/>
    <n v="44636.2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"/>
    <n v="10000"/>
    <n v="10300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"/>
    <n v="11260"/>
    <n v="12007.18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"/>
    <n v="25000"/>
    <n v="28690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.1666915600000001"/>
    <n v="39667.513040000005"/>
    <n v="50513.077781760003"/>
    <n v="1460066954"/>
    <n v="1456614554"/>
    <b v="1"/>
    <n v="964"/>
    <b v="1"/>
    <s v="film &amp; video/documentary"/>
    <n v="1.2734117647058822"/>
    <n v="52.399458279834029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"/>
    <n v="10000"/>
    <n v="11656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"/>
    <n v="58425"/>
    <n v="63460.18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"/>
    <n v="3500"/>
    <n v="3638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"/>
    <n v="35000"/>
    <n v="40690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"/>
    <n v="7500"/>
    <n v="7701.93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"/>
    <n v="15000"/>
    <n v="26100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"/>
    <n v="50000"/>
    <n v="51544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"/>
    <n v="24200"/>
    <n v="25375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"/>
    <n v="12000"/>
    <n v="12165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"/>
    <n v="35000"/>
    <n v="38876.949999999997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"/>
    <n v="9665"/>
    <n v="12000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"/>
    <n v="8925"/>
    <n v="9044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"/>
    <n v="7000"/>
    <n v="7711.3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.29405719"/>
    <n v="19410.85785"/>
    <n v="20182.115935239999"/>
    <n v="1393597999"/>
    <n v="1391005999"/>
    <b v="0"/>
    <n v="65"/>
    <b v="1"/>
    <s v="film &amp; video/documentary"/>
    <n v="1.0397333333333334"/>
    <n v="310.49409131138458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"/>
    <n v="38000"/>
    <n v="38500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"/>
    <n v="10000"/>
    <n v="10335.01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"/>
    <n v="12500"/>
    <n v="13014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"/>
    <n v="6500"/>
    <n v="7160.12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"/>
    <n v="25000"/>
    <n v="30505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"/>
    <n v="150000"/>
    <n v="171253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.29405719"/>
    <n v="388.21715699999999"/>
    <n v="486.56550343999999"/>
    <n v="1459872000"/>
    <n v="1456408244"/>
    <b v="0"/>
    <n v="9"/>
    <b v="1"/>
    <s v="film &amp; video/documentary"/>
    <n v="1.2533333333333334"/>
    <n v="54.062833715555556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"/>
    <n v="7500"/>
    <n v="8000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"/>
    <n v="6000"/>
    <n v="7839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"/>
    <n v="500"/>
    <n v="600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.29405719"/>
    <n v="3170.4401155"/>
    <n v="3359.3724652400001"/>
    <n v="1472122316"/>
    <n v="1469443916"/>
    <b v="0"/>
    <n v="48"/>
    <b v="1"/>
    <s v="film &amp; video/documentary"/>
    <n v="1.0595918367346939"/>
    <n v="69.986926359166674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"/>
    <n v="12000"/>
    <n v="13728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0.75062424999999999"/>
    <n v="2251.87275"/>
    <n v="2516.8431102499999"/>
    <n v="1453765920"/>
    <n v="1451655808"/>
    <b v="0"/>
    <n v="83"/>
    <b v="1"/>
    <s v="film &amp; video/documentary"/>
    <n v="1.1176666666666666"/>
    <n v="30.323410966867467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"/>
    <n v="15000"/>
    <n v="17412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"/>
    <n v="4000"/>
    <n v="5660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"/>
    <n v="25000"/>
    <n v="26182.5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"/>
    <n v="600"/>
    <n v="1535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"/>
    <n v="999"/>
    <n v="2065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"/>
    <n v="20000"/>
    <n v="22421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"/>
    <n v="25000"/>
    <n v="26495.5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"/>
    <n v="600"/>
    <n v="601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"/>
    <n v="38000"/>
    <n v="81316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"/>
    <n v="5000"/>
    <n v="6308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"/>
    <n v="68000"/>
    <n v="123444.12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"/>
    <n v="1000"/>
    <n v="1000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"/>
    <n v="20000"/>
    <n v="20122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"/>
    <n v="18500"/>
    <n v="18667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"/>
    <n v="50000"/>
    <n v="55223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.1666915600000001"/>
    <n v="5483.4503320000003"/>
    <n v="6135.6309140400008"/>
    <n v="1460918282"/>
    <n v="1455737882"/>
    <b v="0"/>
    <n v="50"/>
    <b v="1"/>
    <s v="film &amp; video/documentary"/>
    <n v="1.118936170212766"/>
    <n v="122.71261828080002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"/>
    <n v="10000"/>
    <n v="10804.45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"/>
    <n v="15000"/>
    <n v="16000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"/>
    <n v="12444"/>
    <n v="12929.35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"/>
    <n v="7500"/>
    <n v="9387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.29405719"/>
    <n v="25881.143799999998"/>
    <n v="27642.35563559"/>
    <n v="1481716800"/>
    <n v="1479070867"/>
    <b v="0"/>
    <n v="95"/>
    <b v="1"/>
    <s v="film &amp; video/documentary"/>
    <n v="1.0680499999999999"/>
    <n v="290.9721645851578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"/>
    <n v="10000"/>
    <n v="11230.25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"/>
    <n v="50000"/>
    <n v="51906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"/>
    <n v="2000"/>
    <n v="2833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"/>
    <n v="5000"/>
    <n v="5263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"/>
    <n v="35000"/>
    <n v="36082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"/>
    <n v="2820"/>
    <n v="3036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"/>
    <n v="2800"/>
    <n v="3015.73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"/>
    <n v="2000"/>
    <n v="2031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"/>
    <n v="6000"/>
    <n v="6086.26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.29405719"/>
    <n v="647.028595"/>
    <n v="885.13511796"/>
    <n v="1469220144"/>
    <n v="1466628144"/>
    <b v="0"/>
    <n v="15"/>
    <b v="1"/>
    <s v="film &amp; video/documentary"/>
    <n v="1.3680000000000001"/>
    <n v="59.009007863999997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0.75062424999999999"/>
    <n v="750.62424999999996"/>
    <n v="963.05091274999995"/>
    <n v="1434670397"/>
    <n v="1429486397"/>
    <b v="0"/>
    <n v="7"/>
    <b v="1"/>
    <s v="film &amp; video/documentary"/>
    <n v="1.2829999999999999"/>
    <n v="137.57870182142855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"/>
    <n v="30000"/>
    <n v="30315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"/>
    <n v="2500"/>
    <n v="3171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"/>
    <n v="12800"/>
    <n v="13451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"/>
    <n v="18500"/>
    <n v="19028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0.75062424999999999"/>
    <n v="1050.8739499999999"/>
    <n v="1073.437714955"/>
    <n v="1413547200"/>
    <n v="1411417602"/>
    <b v="0"/>
    <n v="21"/>
    <b v="1"/>
    <s v="film &amp; video/documentary"/>
    <n v="1.0214714285714286"/>
    <n v="51.116081664523811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"/>
    <n v="1000"/>
    <n v="1202.17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"/>
    <n v="10500"/>
    <n v="10526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"/>
    <n v="22400"/>
    <n v="22542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"/>
    <n v="8000"/>
    <n v="8035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"/>
    <n v="3300"/>
    <n v="14.5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"/>
    <n v="15000"/>
    <n v="301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"/>
    <n v="40000"/>
    <n v="430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"/>
    <n v="20000"/>
    <n v="153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"/>
    <n v="3000"/>
    <n v="203.9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"/>
    <n v="50000"/>
    <n v="6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"/>
    <n v="10000"/>
    <n v="133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"/>
    <n v="6500"/>
    <n v="0"/>
    <n v="1445540340"/>
    <n v="1444340940"/>
    <b v="0"/>
    <n v="0"/>
    <b v="0"/>
    <s v="film &amp; video/animation"/>
    <n v="0"/>
    <s v="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"/>
    <n v="12000"/>
    <n v="676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"/>
    <n v="5000"/>
    <n v="0"/>
    <n v="1259297940"/>
    <n v="1252964282"/>
    <b v="0"/>
    <n v="0"/>
    <b v="0"/>
    <s v="film &amp; video/animation"/>
    <n v="0"/>
    <s v="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"/>
    <n v="1000"/>
    <n v="24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.29405719"/>
    <n v="3882.17157"/>
    <n v="537.03373384999998"/>
    <n v="1467752083"/>
    <n v="1465160083"/>
    <b v="0"/>
    <n v="8"/>
    <b v="0"/>
    <s v="film &amp; video/animation"/>
    <n v="0.13833333333333334"/>
    <n v="67.129216731249997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"/>
    <n v="6000"/>
    <n v="570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"/>
    <n v="3000"/>
    <n v="0"/>
    <n v="1444576022"/>
    <n v="1439392022"/>
    <b v="0"/>
    <n v="0"/>
    <b v="0"/>
    <s v="film &amp; video/animation"/>
    <n v="0"/>
    <s v="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"/>
    <n v="2500"/>
    <n v="125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"/>
    <n v="110000"/>
    <n v="3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"/>
    <n v="1000"/>
    <n v="0"/>
    <n v="1375260113"/>
    <n v="1372668113"/>
    <b v="0"/>
    <n v="0"/>
    <b v="0"/>
    <s v="film &amp; video/animation"/>
    <n v="0"/>
    <s v="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0.75062424999999999"/>
    <n v="5254.3697499999998"/>
    <n v="0"/>
    <n v="1475912326"/>
    <n v="1470728326"/>
    <b v="0"/>
    <n v="0"/>
    <b v="0"/>
    <s v="film &amp; video/animation"/>
    <n v="0"/>
    <s v="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"/>
    <n v="20000"/>
    <n v="1876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"/>
    <n v="450"/>
    <n v="0"/>
    <n v="1413569818"/>
    <n v="1412705818"/>
    <b v="0"/>
    <n v="0"/>
    <b v="0"/>
    <s v="film &amp; video/animation"/>
    <n v="0"/>
    <s v="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"/>
    <n v="5000"/>
    <n v="5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.29405719"/>
    <n v="517.62287600000002"/>
    <n v="0"/>
    <n v="1383418996"/>
    <n v="1380826996"/>
    <b v="0"/>
    <n v="0"/>
    <b v="0"/>
    <s v="film &amp; video/animation"/>
    <n v="0"/>
    <s v="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"/>
    <n v="17000"/>
    <n v="6691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0.75062424999999999"/>
    <n v="7506.2425000000003"/>
    <n v="7.5062424999999999"/>
    <n v="1391991701"/>
    <n v="1389399701"/>
    <b v="0"/>
    <n v="2"/>
    <b v="0"/>
    <s v="film &amp; video/animation"/>
    <n v="1E-3"/>
    <n v="3.7531212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"/>
    <n v="1000"/>
    <n v="50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"/>
    <n v="60000"/>
    <n v="2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"/>
    <n v="10500"/>
    <n v="766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.29405719"/>
    <n v="38821.715700000001"/>
    <n v="6.4702859500000001"/>
    <n v="1364041163"/>
    <n v="1361884763"/>
    <b v="0"/>
    <n v="1"/>
    <b v="0"/>
    <s v="film &amp; video/animation"/>
    <n v="1.6666666666666666E-4"/>
    <n v="6.4702859500000001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"/>
    <n v="2500"/>
    <n v="82.01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.29405719"/>
    <n v="2588.11438"/>
    <n v="58.232573549999998"/>
    <n v="1382017085"/>
    <n v="1379425085"/>
    <b v="0"/>
    <n v="5"/>
    <b v="0"/>
    <s v="film &amp; video/animation"/>
    <n v="2.2499999999999999E-2"/>
    <n v="11.64651471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"/>
    <n v="50000"/>
    <n v="396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"/>
    <n v="20000"/>
    <n v="0"/>
    <n v="1390669791"/>
    <n v="1388077791"/>
    <b v="0"/>
    <n v="0"/>
    <b v="0"/>
    <s v="film &amp; video/animation"/>
    <n v="0"/>
    <s v="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"/>
    <n v="750"/>
    <n v="480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"/>
    <n v="94875"/>
    <n v="26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"/>
    <n v="10000"/>
    <n v="82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"/>
    <n v="65000"/>
    <n v="45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"/>
    <n v="8888"/>
    <n v="61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0.75062424999999999"/>
    <n v="15012.485000000001"/>
    <n v="0"/>
    <n v="1408213512"/>
    <n v="1405621512"/>
    <b v="0"/>
    <n v="0"/>
    <b v="0"/>
    <s v="film &amp; video/animation"/>
    <n v="0"/>
    <s v="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.29405719"/>
    <n v="12940.571899999999"/>
    <n v="1062.4209529899999"/>
    <n v="1368550060"/>
    <n v="1365958060"/>
    <b v="0"/>
    <n v="49"/>
    <b v="0"/>
    <s v="film &amp; video/animation"/>
    <n v="8.2100000000000006E-2"/>
    <n v="21.682060265102038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"/>
    <n v="39000"/>
    <n v="25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"/>
    <n v="8500"/>
    <n v="25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.29405719"/>
    <n v="711.73145449999993"/>
    <n v="0"/>
    <n v="1370204367"/>
    <n v="1368476367"/>
    <b v="0"/>
    <n v="0"/>
    <b v="0"/>
    <s v="film &amp; video/animation"/>
    <n v="0"/>
    <s v="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"/>
    <n v="100000"/>
    <n v="0"/>
    <n v="1312945341"/>
    <n v="1307761341"/>
    <b v="0"/>
    <n v="0"/>
    <b v="0"/>
    <s v="film &amp; video/animation"/>
    <n v="0"/>
    <s v="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"/>
    <n v="55000"/>
    <n v="1250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.1666915600000001"/>
    <n v="1178.3584756"/>
    <n v="1.1666915600000001"/>
    <n v="1463602935"/>
    <n v="1461874935"/>
    <b v="0"/>
    <n v="1"/>
    <b v="0"/>
    <s v="film &amp; video/animation"/>
    <n v="9.9009900990099011E-4"/>
    <n v="1.166691560000000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"/>
    <n v="512"/>
    <n v="138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"/>
    <n v="10000"/>
    <n v="76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"/>
    <n v="20000"/>
    <n v="4315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"/>
    <n v="7500"/>
    <n v="0"/>
    <n v="1341978665"/>
    <n v="1336795283"/>
    <b v="0"/>
    <n v="0"/>
    <b v="0"/>
    <s v="film &amp; video/animation"/>
    <n v="0"/>
    <s v="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.29405719"/>
    <n v="7764.3431399999999"/>
    <n v="0"/>
    <n v="1409960724"/>
    <n v="1404776724"/>
    <b v="0"/>
    <n v="0"/>
    <b v="0"/>
    <s v="film &amp; video/animation"/>
    <n v="0"/>
    <s v="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"/>
    <n v="5000"/>
    <n v="51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"/>
    <n v="55000"/>
    <n v="6541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"/>
    <n v="800"/>
    <n v="141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"/>
    <n v="30000"/>
    <n v="861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"/>
    <n v="3300"/>
    <n v="1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"/>
    <n v="2000"/>
    <n v="0"/>
    <n v="1430877843"/>
    <n v="1428285843"/>
    <b v="0"/>
    <n v="0"/>
    <b v="0"/>
    <s v="film &amp; video/animation"/>
    <n v="0"/>
    <s v="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"/>
    <n v="220000"/>
    <n v="4906.59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"/>
    <n v="1500"/>
    <n v="0"/>
    <n v="1337371334"/>
    <n v="1332187334"/>
    <b v="0"/>
    <n v="0"/>
    <b v="0"/>
    <s v="film &amp; video/animation"/>
    <n v="0"/>
    <s v="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"/>
    <n v="10000"/>
    <n v="0"/>
    <n v="1427921509"/>
    <n v="1425333109"/>
    <b v="0"/>
    <n v="0"/>
    <b v="0"/>
    <s v="film &amp; video/animation"/>
    <n v="0"/>
    <s v="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"/>
    <n v="15000"/>
    <n v="4884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"/>
    <n v="40000"/>
    <n v="7764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"/>
    <n v="30000"/>
    <n v="1830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"/>
    <n v="10000"/>
    <n v="10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.29405719"/>
    <n v="19410.85785"/>
    <n v="9744.2506407000001"/>
    <n v="1359434672"/>
    <n v="1354250672"/>
    <b v="0"/>
    <n v="147"/>
    <b v="0"/>
    <s v="film &amp; video/animation"/>
    <n v="0.502"/>
    <n v="66.28741932448979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.29405719"/>
    <n v="103524.57519999999"/>
    <n v="192.81452131"/>
    <n v="1446766372"/>
    <n v="1443220372"/>
    <b v="0"/>
    <n v="11"/>
    <b v="0"/>
    <s v="film &amp; video/animation"/>
    <n v="1.8625E-3"/>
    <n v="17.528592846363637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.29405719"/>
    <n v="49117.234703640002"/>
    <n v="10760.098475421901"/>
    <n v="1368792499"/>
    <n v="1366200499"/>
    <b v="0"/>
    <n v="125"/>
    <b v="0"/>
    <s v="film &amp; video/animation"/>
    <n v="0.21906971229845085"/>
    <n v="86.080787803375202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0.70296422999999997"/>
    <n v="386630.32649999997"/>
    <n v="35.148211499999995"/>
    <n v="1401662239"/>
    <n v="1399070239"/>
    <b v="0"/>
    <n v="1"/>
    <b v="0"/>
    <s v="film &amp; video/animation"/>
    <n v="9.0909090909090904E-5"/>
    <n v="35.148211499999995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0.75062424999999999"/>
    <n v="37531.212500000001"/>
    <n v="0"/>
    <n v="1482678994"/>
    <n v="1477491394"/>
    <b v="0"/>
    <n v="0"/>
    <b v="0"/>
    <s v="film &amp; video/animation"/>
    <n v="0"/>
    <s v="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"/>
    <n v="12000"/>
    <n v="0"/>
    <n v="1483924700"/>
    <n v="1481332700"/>
    <b v="0"/>
    <n v="0"/>
    <b v="0"/>
    <s v="film &amp; video/animation"/>
    <n v="0"/>
    <s v="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"/>
    <n v="74997"/>
    <n v="215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"/>
    <n v="1000"/>
    <n v="0"/>
    <n v="1345677285"/>
    <n v="1343085285"/>
    <b v="0"/>
    <n v="0"/>
    <b v="0"/>
    <s v="film &amp; video/animation"/>
    <n v="0"/>
    <s v="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"/>
    <n v="10000"/>
    <n v="0"/>
    <n v="1453937699"/>
    <n v="1451345699"/>
    <b v="0"/>
    <n v="0"/>
    <b v="0"/>
    <s v="film &amp; video/animation"/>
    <n v="0"/>
    <s v="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0.11241174"/>
    <n v="1124117.3999999999"/>
    <n v="0"/>
    <n v="1476319830"/>
    <n v="1471135830"/>
    <b v="0"/>
    <n v="0"/>
    <b v="0"/>
    <s v="film &amp; video/animation"/>
    <n v="0"/>
    <s v="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.29405719"/>
    <n v="38821.715700000001"/>
    <n v="0"/>
    <n v="1432142738"/>
    <n v="1429550738"/>
    <b v="0"/>
    <n v="0"/>
    <b v="0"/>
    <s v="film &amp; video/animation"/>
    <n v="0"/>
    <s v="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"/>
    <n v="20000"/>
    <n v="31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"/>
    <n v="7000"/>
    <n v="0"/>
    <n v="1437076305"/>
    <n v="1434484305"/>
    <b v="0"/>
    <n v="0"/>
    <b v="0"/>
    <s v="film &amp; video/animation"/>
    <n v="0"/>
    <s v="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"/>
    <n v="60000"/>
    <n v="1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"/>
    <n v="4480"/>
    <n v="30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"/>
    <n v="65108"/>
    <n v="2994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"/>
    <n v="20000"/>
    <n v="1910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"/>
    <n v="6500"/>
    <n v="215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"/>
    <n v="10000"/>
    <n v="0"/>
    <n v="1310189851"/>
    <n v="1307597851"/>
    <b v="0"/>
    <n v="0"/>
    <b v="0"/>
    <s v="film &amp; video/animation"/>
    <n v="0"/>
    <s v="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"/>
    <n v="20000"/>
    <n v="230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.29405719"/>
    <n v="8411.3717350000006"/>
    <n v="147.52251966"/>
    <n v="1421498303"/>
    <n v="1418906303"/>
    <b v="0"/>
    <n v="9"/>
    <b v="0"/>
    <s v="film &amp; video/animation"/>
    <n v="1.7538461538461537E-2"/>
    <n v="16.391391073333335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"/>
    <n v="24500"/>
    <n v="335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"/>
    <n v="12000"/>
    <n v="52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"/>
    <n v="200000"/>
    <n v="250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"/>
    <n v="20000"/>
    <n v="640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"/>
    <n v="50000"/>
    <n v="400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.29405719"/>
    <n v="6470.2859499999995"/>
    <n v="12.9405719"/>
    <n v="1435504170"/>
    <n v="1432912170"/>
    <b v="0"/>
    <n v="1"/>
    <b v="0"/>
    <s v="film &amp; video/animation"/>
    <n v="2E-3"/>
    <n v="12.9405719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"/>
    <n v="14000"/>
    <n v="0"/>
    <n v="1456805639"/>
    <n v="1454213639"/>
    <b v="0"/>
    <n v="0"/>
    <b v="0"/>
    <s v="film &amp; video/animation"/>
    <n v="0"/>
    <s v="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"/>
    <n v="5000"/>
    <n v="150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"/>
    <n v="8000"/>
    <n v="11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"/>
    <n v="50000"/>
    <n v="6962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0.75062424999999999"/>
    <n v="1125.936375"/>
    <n v="37.531212500000002"/>
    <n v="1407595447"/>
    <n v="1405003447"/>
    <b v="0"/>
    <n v="3"/>
    <b v="0"/>
    <s v="film &amp; video/animation"/>
    <n v="3.3333333333333333E-2"/>
    <n v="12.510404166666667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"/>
    <n v="97000"/>
    <n v="24651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.29405719"/>
    <n v="6470.2859499999995"/>
    <n v="0"/>
    <n v="1432752080"/>
    <n v="1427568080"/>
    <b v="0"/>
    <n v="0"/>
    <b v="0"/>
    <s v="film &amp; video/animation"/>
    <n v="0"/>
    <s v="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"/>
    <n v="15000"/>
    <n v="205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"/>
    <n v="7175"/>
    <n v="0"/>
    <n v="1441550760"/>
    <n v="1438958824"/>
    <b v="0"/>
    <n v="0"/>
    <b v="0"/>
    <s v="film &amp; video/animation"/>
    <n v="0"/>
    <s v="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"/>
    <n v="12001"/>
    <n v="2746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.29405719"/>
    <n v="6470.2859499999995"/>
    <n v="6606.1619549500001"/>
    <n v="1449766261"/>
    <n v="1447174261"/>
    <b v="0"/>
    <n v="34"/>
    <b v="1"/>
    <s v="theater/plays"/>
    <n v="1.0209999999999999"/>
    <n v="194.29888102794118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"/>
    <n v="5000"/>
    <n v="5232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"/>
    <n v="3000"/>
    <n v="3440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"/>
    <n v="5000"/>
    <n v="6030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.29405719"/>
    <n v="4529.2001650000002"/>
    <n v="4922.0112250245002"/>
    <n v="1464801169"/>
    <n v="1462209169"/>
    <b v="0"/>
    <n v="130"/>
    <b v="1"/>
    <s v="theater/plays"/>
    <n v="1.0867285714285715"/>
    <n v="37.861624807880773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"/>
    <n v="12000"/>
    <n v="12000"/>
    <n v="1410601041"/>
    <n v="1406713041"/>
    <b v="0"/>
    <n v="12"/>
    <b v="1"/>
    <s v="theater/plays"/>
    <n v="1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.29405719"/>
    <n v="1941.085785"/>
    <n v="2212.8377949000001"/>
    <n v="1438966800"/>
    <n v="1436278344"/>
    <b v="0"/>
    <n v="23"/>
    <b v="1"/>
    <s v="theater/plays"/>
    <n v="1.1399999999999999"/>
    <n v="96.210338908695661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"/>
    <n v="10000"/>
    <n v="10085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"/>
    <n v="1150"/>
    <n v="1330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0.75062424999999999"/>
    <n v="900.7491"/>
    <n v="1174.72695125"/>
    <n v="1484110800"/>
    <n v="1482281094"/>
    <b v="0"/>
    <n v="18"/>
    <b v="1"/>
    <s v="theater/plays"/>
    <n v="1.3041666666666667"/>
    <n v="65.262608402777772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"/>
    <n v="3405"/>
    <n v="3670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"/>
    <n v="4000"/>
    <n v="4000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"/>
    <n v="10000"/>
    <n v="12325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.29405719"/>
    <n v="2588.11438"/>
    <n v="2593.2906087599999"/>
    <n v="1463394365"/>
    <n v="1461320765"/>
    <b v="0"/>
    <n v="17"/>
    <b v="1"/>
    <s v="theater/plays"/>
    <n v="1.002"/>
    <n v="152.54650639764705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0.10503195999999999"/>
    <n v="1575.4793999999999"/>
    <n v="1649.0017719999998"/>
    <n v="1446418800"/>
    <n v="1443036470"/>
    <b v="0"/>
    <n v="48"/>
    <b v="1"/>
    <s v="theater/plays"/>
    <n v="1.0466666666666666"/>
    <n v="34.35420358333333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.29405719"/>
    <n v="2588.11438"/>
    <n v="2652.8172395000001"/>
    <n v="1483707905"/>
    <n v="1481115905"/>
    <b v="0"/>
    <n v="59"/>
    <b v="1"/>
    <s v="theater/plays"/>
    <n v="1.0249999999999999"/>
    <n v="44.963004059322039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.29405719"/>
    <n v="4270.3887269999996"/>
    <n v="5050.0581839750002"/>
    <n v="1438624800"/>
    <n v="1435133807"/>
    <b v="0"/>
    <n v="39"/>
    <b v="1"/>
    <s v="theater/plays"/>
    <n v="1.1825757575757576"/>
    <n v="129.48867138397438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"/>
    <n v="2000"/>
    <n v="2410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"/>
    <n v="5000"/>
    <n v="15121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.29405719"/>
    <n v="647.028595"/>
    <n v="651.19545915180004"/>
    <n v="1467681107"/>
    <n v="1465866707"/>
    <b v="0"/>
    <n v="20"/>
    <b v="1"/>
    <s v="theater/plays"/>
    <n v="1.00644"/>
    <n v="32.559772957589999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"/>
    <n v="15000"/>
    <n v="1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"/>
    <n v="4500"/>
    <n v="25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"/>
    <n v="250000"/>
    <n v="1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0.70296422999999997"/>
    <n v="15465.21306"/>
    <n v="49.2074961"/>
    <n v="1414807962"/>
    <n v="1412215962"/>
    <b v="0"/>
    <n v="2"/>
    <b v="0"/>
    <s v="technology/web"/>
    <n v="3.1818181818181819E-3"/>
    <n v="24.6037480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"/>
    <n v="500"/>
    <n v="6"/>
    <n v="1467647160"/>
    <n v="1465055160"/>
    <b v="0"/>
    <n v="2"/>
    <b v="0"/>
    <s v="technology/web"/>
    <n v="1.2E-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.1666915600000001"/>
    <n v="58334.578000000001"/>
    <n v="15974.34083952"/>
    <n v="1447600389"/>
    <n v="1444140789"/>
    <b v="0"/>
    <n v="34"/>
    <b v="0"/>
    <s v="technology/web"/>
    <n v="0.27383999999999997"/>
    <n v="469.83355410352942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"/>
    <n v="60000"/>
    <n v="52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.29405719"/>
    <n v="9705.4289250000002"/>
    <n v="0"/>
    <n v="1455122564"/>
    <n v="1452530564"/>
    <b v="0"/>
    <n v="0"/>
    <b v="0"/>
    <s v="technology/web"/>
    <n v="0"/>
    <s v="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.29405719"/>
    <n v="12940.571899999999"/>
    <n v="11.64651471"/>
    <n v="1446154848"/>
    <n v="1443562848"/>
    <b v="0"/>
    <n v="1"/>
    <b v="0"/>
    <s v="technology/web"/>
    <n v="8.9999999999999998E-4"/>
    <n v="11.64651471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.29405719"/>
    <n v="3235.1429749999998"/>
    <n v="87.995888919999999"/>
    <n v="1436368622"/>
    <n v="1433776622"/>
    <b v="0"/>
    <n v="8"/>
    <b v="0"/>
    <s v="technology/web"/>
    <n v="2.7199999999999998E-2"/>
    <n v="10.99948611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0.75062424999999999"/>
    <n v="3753.1212500000001"/>
    <n v="26.27184875"/>
    <n v="1485838800"/>
    <n v="1484756245"/>
    <b v="0"/>
    <n v="4"/>
    <b v="0"/>
    <s v="technology/web"/>
    <n v="7.0000000000000001E-3"/>
    <n v="6.56796218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"/>
    <n v="75000"/>
    <n v="3781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0.75062424999999999"/>
    <n v="33778.091249999998"/>
    <n v="0"/>
    <n v="1452350896"/>
    <n v="1447166896"/>
    <b v="0"/>
    <n v="0"/>
    <b v="0"/>
    <s v="technology/web"/>
    <n v="0"/>
    <s v="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"/>
    <n v="25000"/>
    <n v="123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"/>
    <n v="3870"/>
    <n v="1416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.29405719"/>
    <n v="9705.4289250000002"/>
    <n v="0"/>
    <n v="1465720143"/>
    <n v="1463128143"/>
    <b v="0"/>
    <n v="0"/>
    <b v="0"/>
    <s v="technology/web"/>
    <n v="0"/>
    <s v="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"/>
    <n v="8000"/>
    <n v="200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.1666915600000001"/>
    <n v="175003.734"/>
    <n v="1593.70067096"/>
    <n v="1480721803"/>
    <n v="1478126203"/>
    <b v="0"/>
    <n v="20"/>
    <b v="0"/>
    <s v="technology/web"/>
    <n v="9.1066666666666674E-3"/>
    <n v="79.685033548000007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"/>
    <n v="750"/>
    <n v="0"/>
    <n v="1427227905"/>
    <n v="1424639505"/>
    <b v="0"/>
    <n v="0"/>
    <b v="0"/>
    <s v="technology/web"/>
    <n v="0"/>
    <s v="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"/>
    <n v="240000"/>
    <n v="50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0.75062424999999999"/>
    <n v="75062.425000000003"/>
    <n v="9.0074909999999999"/>
    <n v="1418841045"/>
    <n v="1416249045"/>
    <b v="0"/>
    <n v="3"/>
    <b v="0"/>
    <s v="technology/web"/>
    <n v="1.2E-4"/>
    <n v="3.002497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"/>
    <n v="15000"/>
    <n v="55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.1666915600000001"/>
    <n v="58334.578000000001"/>
    <n v="0"/>
    <n v="1482052815"/>
    <n v="1479460815"/>
    <b v="0"/>
    <n v="0"/>
    <b v="0"/>
    <s v="technology/web"/>
    <n v="0"/>
    <s v="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0.70296422999999997"/>
    <n v="52722.31725"/>
    <n v="47.801567639999995"/>
    <n v="1424137247"/>
    <n v="1421545247"/>
    <b v="0"/>
    <n v="2"/>
    <b v="0"/>
    <s v="technology/web"/>
    <n v="9.0666666666666662E-4"/>
    <n v="23.900783819999997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.1666915600000001"/>
    <n v="21000.448080000002"/>
    <n v="1.1666915600000001"/>
    <n v="1457822275"/>
    <n v="1455230275"/>
    <b v="0"/>
    <n v="1"/>
    <b v="0"/>
    <s v="technology/web"/>
    <n v="5.5555555555555558E-5"/>
    <n v="1.166691560000000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.29405719"/>
    <n v="32351.429749999999"/>
    <n v="0"/>
    <n v="1436554249"/>
    <n v="1433962249"/>
    <b v="0"/>
    <n v="0"/>
    <b v="0"/>
    <s v="technology/web"/>
    <n v="0"/>
    <s v="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"/>
    <n v="5000"/>
    <n v="1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"/>
    <n v="10000"/>
    <n v="0"/>
    <n v="1420143194"/>
    <n v="1417551194"/>
    <b v="0"/>
    <n v="0"/>
    <b v="0"/>
    <s v="technology/web"/>
    <n v="0"/>
    <s v="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0.66289350000000002"/>
    <n v="16240.89075"/>
    <n v="162.4089075"/>
    <n v="1452942000"/>
    <n v="1449785223"/>
    <b v="0"/>
    <n v="5"/>
    <b v="0"/>
    <s v="technology/web"/>
    <n v="0.01"/>
    <n v="32.481781499999997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0.75062424999999999"/>
    <n v="1876.5606250000001"/>
    <n v="15.012485"/>
    <n v="1451679612"/>
    <n v="1449087612"/>
    <b v="0"/>
    <n v="1"/>
    <b v="0"/>
    <s v="technology/web"/>
    <n v="8.0000000000000002E-3"/>
    <n v="15.012485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"/>
    <n v="85000"/>
    <n v="142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"/>
    <n v="25000"/>
    <n v="106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"/>
    <n v="2500"/>
    <n v="0"/>
    <n v="1446660688"/>
    <n v="1444065088"/>
    <b v="0"/>
    <n v="0"/>
    <b v="0"/>
    <s v="technology/web"/>
    <n v="0"/>
    <s v="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"/>
    <n v="88888"/>
    <n v="346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.29405719"/>
    <n v="14467.5593842"/>
    <n v="103.5245752"/>
    <n v="1476873507"/>
    <n v="1474281507"/>
    <b v="0"/>
    <n v="4"/>
    <b v="0"/>
    <s v="technology/web"/>
    <n v="7.1556350626118068E-3"/>
    <n v="25.8811438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.1666915600000001"/>
    <n v="70001.493600000002"/>
    <n v="302.17311404000003"/>
    <n v="1434213443"/>
    <n v="1431621443"/>
    <b v="0"/>
    <n v="4"/>
    <b v="0"/>
    <s v="technology/web"/>
    <n v="4.3166666666666666E-3"/>
    <n v="75.543278510000007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"/>
    <n v="80000"/>
    <n v="1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"/>
    <n v="5000"/>
    <n v="10"/>
    <n v="1463753302"/>
    <n v="1458569302"/>
    <b v="0"/>
    <n v="1"/>
    <b v="0"/>
    <s v="technology/web"/>
    <n v="2E-3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.29405719"/>
    <n v="161757.14874999999"/>
    <n v="18.116800659999999"/>
    <n v="1441633993"/>
    <n v="1439560393"/>
    <b v="0"/>
    <n v="7"/>
    <b v="0"/>
    <s v="technology/web"/>
    <n v="1.12E-4"/>
    <n v="2.5881143799999999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"/>
    <n v="12000"/>
    <n v="175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"/>
    <n v="3000"/>
    <n v="1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"/>
    <n v="400"/>
    <n v="0"/>
    <n v="1438474704"/>
    <n v="1435882704"/>
    <b v="0"/>
    <n v="0"/>
    <b v="0"/>
    <s v="technology/web"/>
    <n v="0"/>
    <s v="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"/>
    <n v="100000"/>
    <n v="0"/>
    <n v="1426442400"/>
    <n v="1424454319"/>
    <b v="0"/>
    <n v="0"/>
    <b v="0"/>
    <s v="technology/web"/>
    <n v="0"/>
    <s v="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"/>
    <n v="9000"/>
    <n v="1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"/>
    <n v="1000"/>
    <n v="10"/>
    <n v="1426522316"/>
    <n v="1423933916"/>
    <b v="0"/>
    <n v="2"/>
    <b v="0"/>
    <s v="technology/web"/>
    <n v="0.0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.29405719"/>
    <n v="11646.514709999999"/>
    <n v="0"/>
    <n v="1448928000"/>
    <n v="1444123377"/>
    <b v="0"/>
    <n v="0"/>
    <b v="0"/>
    <s v="technology/web"/>
    <n v="0"/>
    <s v="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"/>
    <n v="10000"/>
    <n v="56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0.75062424999999999"/>
    <n v="22518.727500000001"/>
    <n v="2045.45108125"/>
    <n v="1429207833"/>
    <n v="1426615833"/>
    <b v="0"/>
    <n v="7"/>
    <b v="0"/>
    <s v="technology/web"/>
    <n v="9.0833333333333335E-2"/>
    <n v="292.2072973214286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.1666915600000001"/>
    <n v="10500.224040000001"/>
    <n v="351.17415956000002"/>
    <n v="1479410886"/>
    <n v="1474223286"/>
    <b v="0"/>
    <n v="2"/>
    <b v="0"/>
    <s v="technology/web"/>
    <n v="3.3444444444444443E-2"/>
    <n v="175.58707978000001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"/>
    <n v="7500"/>
    <n v="1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.29405719"/>
    <n v="6470.2859499999995"/>
    <n v="288.57475337"/>
    <n v="1454936460"/>
    <n v="1452259131"/>
    <b v="0"/>
    <n v="9"/>
    <b v="0"/>
    <s v="technology/web"/>
    <n v="4.4600000000000001E-2"/>
    <n v="32.063861485555556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"/>
    <n v="100000"/>
    <n v="61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"/>
    <n v="7500"/>
    <n v="250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.29405719"/>
    <n v="647.028595"/>
    <n v="148.81657684999999"/>
    <n v="1428333345"/>
    <n v="1425744945"/>
    <b v="0"/>
    <n v="7"/>
    <b v="0"/>
    <s v="technology/web"/>
    <n v="0.23"/>
    <n v="21.25951097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"/>
    <n v="25000"/>
    <n v="26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"/>
    <n v="100000"/>
    <n v="426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"/>
    <n v="20000"/>
    <n v="6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"/>
    <n v="7500"/>
    <n v="20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"/>
    <n v="2500"/>
    <n v="850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"/>
    <n v="50000"/>
    <n v="31"/>
    <n v="1425827760"/>
    <n v="1423769402"/>
    <b v="0"/>
    <n v="2"/>
    <b v="0"/>
    <s v="technology/web"/>
    <n v="6.2E-4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"/>
    <n v="5000"/>
    <n v="100"/>
    <n v="1431198562"/>
    <n v="1426014562"/>
    <b v="0"/>
    <n v="1"/>
    <b v="0"/>
    <s v="technology/web"/>
    <n v="0.0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0.75062424999999999"/>
    <n v="7506.2425000000003"/>
    <n v="105.087395"/>
    <n v="1419626139"/>
    <n v="1417034139"/>
    <b v="0"/>
    <n v="6"/>
    <b v="0"/>
    <s v="technology/web"/>
    <n v="1.4E-2"/>
    <n v="17.5145658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"/>
    <n v="70000"/>
    <n v="0"/>
    <n v="1434654215"/>
    <n v="1432062215"/>
    <b v="0"/>
    <n v="0"/>
    <b v="0"/>
    <s v="technology/web"/>
    <n v="0"/>
    <s v="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"/>
    <n v="15000"/>
    <n v="590.02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"/>
    <n v="1500"/>
    <n v="0"/>
    <n v="1409187056"/>
    <n v="1406595056"/>
    <b v="0"/>
    <n v="0"/>
    <b v="0"/>
    <s v="technology/web"/>
    <n v="0"/>
    <s v="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"/>
    <n v="5000"/>
    <n v="131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.1666915600000001"/>
    <n v="5833.4578000000001"/>
    <n v="11.666915600000001"/>
    <n v="1432479600"/>
    <n v="1428507409"/>
    <b v="0"/>
    <n v="1"/>
    <b v="0"/>
    <s v="technology/web"/>
    <n v="2E-3"/>
    <n v="11.666915600000001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"/>
    <n v="250"/>
    <n v="0"/>
    <n v="1448225336"/>
    <n v="1445629736"/>
    <b v="0"/>
    <n v="0"/>
    <b v="0"/>
    <s v="technology/web"/>
    <n v="0"/>
    <s v="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"/>
    <n v="150000"/>
    <n v="1461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.29405719"/>
    <n v="1009.3646082"/>
    <n v="6.4702859500000001"/>
    <n v="1448761744"/>
    <n v="1446166144"/>
    <b v="0"/>
    <n v="1"/>
    <b v="0"/>
    <s v="technology/web"/>
    <n v="6.41025641025641E-3"/>
    <n v="6.4702859500000001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"/>
    <n v="13803"/>
    <n v="0"/>
    <n v="1429732586"/>
    <n v="1427140586"/>
    <b v="0"/>
    <n v="0"/>
    <b v="0"/>
    <s v="technology/web"/>
    <n v="0"/>
    <s v="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.1666915600000001"/>
    <n v="93335.324800000002"/>
    <n v="0"/>
    <n v="1453210037"/>
    <n v="1448026037"/>
    <b v="0"/>
    <n v="0"/>
    <b v="0"/>
    <s v="technology/web"/>
    <n v="0"/>
    <s v="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.1666915600000001"/>
    <n v="11666.9156"/>
    <n v="0"/>
    <n v="1472777146"/>
    <n v="1470185146"/>
    <b v="0"/>
    <n v="0"/>
    <b v="0"/>
    <s v="technology/web"/>
    <n v="0"/>
    <s v="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"/>
    <n v="60000"/>
    <n v="12818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"/>
    <n v="10000"/>
    <n v="0"/>
    <n v="1466731740"/>
    <n v="1464139740"/>
    <b v="0"/>
    <n v="0"/>
    <b v="0"/>
    <s v="technology/web"/>
    <n v="0"/>
    <s v="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0.66289350000000002"/>
    <n v="341.3901525"/>
    <n v="0"/>
    <n v="1443149759"/>
    <n v="1440557759"/>
    <b v="0"/>
    <n v="0"/>
    <b v="0"/>
    <s v="technology/web"/>
    <n v="0"/>
    <s v="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.1666915600000001"/>
    <n v="5833.4578000000001"/>
    <n v="0"/>
    <n v="1488013307"/>
    <n v="1485421307"/>
    <b v="0"/>
    <n v="0"/>
    <b v="0"/>
    <s v="technology/web"/>
    <n v="0"/>
    <s v="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.29405719"/>
    <n v="2588.11438"/>
    <n v="77.643431399999997"/>
    <n v="1431072843"/>
    <n v="1427184843"/>
    <b v="0"/>
    <n v="3"/>
    <b v="0"/>
    <s v="technology/web"/>
    <n v="0.03"/>
    <n v="25.8811438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"/>
    <n v="400"/>
    <n v="0"/>
    <n v="1449689203"/>
    <n v="1447097203"/>
    <b v="0"/>
    <n v="0"/>
    <b v="0"/>
    <s v="technology/web"/>
    <n v="0"/>
    <s v="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"/>
    <n v="2500000"/>
    <n v="1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0.75062424999999999"/>
    <n v="22518.727500000001"/>
    <n v="225.187275"/>
    <n v="1408986738"/>
    <n v="1405098738"/>
    <b v="0"/>
    <n v="1"/>
    <b v="0"/>
    <s v="technology/web"/>
    <n v="0.01"/>
    <n v="225.187275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"/>
    <n v="25000"/>
    <n v="261"/>
    <n v="1467934937"/>
    <n v="1465342937"/>
    <b v="0"/>
    <n v="3"/>
    <b v="0"/>
    <s v="technology/web"/>
    <n v="1.044E-2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"/>
    <n v="6000"/>
    <n v="341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0.70296422999999997"/>
    <n v="52722.31725"/>
    <n v="0"/>
    <n v="1432771997"/>
    <n v="1430179997"/>
    <b v="0"/>
    <n v="0"/>
    <b v="0"/>
    <s v="technology/web"/>
    <n v="0"/>
    <s v="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"/>
    <n v="5000"/>
    <n v="0"/>
    <n v="1431647041"/>
    <n v="1429055041"/>
    <b v="0"/>
    <n v="0"/>
    <b v="0"/>
    <s v="technology/web"/>
    <n v="0"/>
    <s v="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0.75062424999999999"/>
    <n v="18765.606250000001"/>
    <n v="0"/>
    <n v="1490560177"/>
    <n v="1487971777"/>
    <b v="0"/>
    <n v="0"/>
    <b v="0"/>
    <s v="technology/web"/>
    <n v="0"/>
    <s v="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"/>
    <n v="25000"/>
    <n v="4345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0.11241174"/>
    <n v="50585.282999999996"/>
    <n v="10.1170566"/>
    <n v="1457996400"/>
    <n v="1452842511"/>
    <b v="0"/>
    <n v="1"/>
    <b v="0"/>
    <s v="technology/web"/>
    <n v="2.0000000000000001E-4"/>
    <n v="10.1170566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"/>
    <n v="5000"/>
    <n v="0"/>
    <n v="1405269457"/>
    <n v="1402677457"/>
    <b v="0"/>
    <n v="0"/>
    <b v="0"/>
    <s v="technology/web"/>
    <n v="0"/>
    <s v="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0.70296422999999997"/>
    <n v="140592.84599999999"/>
    <n v="246.03748049999999"/>
    <n v="1463239108"/>
    <n v="1460647108"/>
    <b v="0"/>
    <n v="3"/>
    <b v="0"/>
    <s v="technology/web"/>
    <n v="1.75E-3"/>
    <n v="82.012493499999991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"/>
    <n v="11999"/>
    <n v="10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0.75062424999999999"/>
    <n v="37531.212500000001"/>
    <n v="517.93073249999998"/>
    <n v="1464460329"/>
    <n v="1461954729"/>
    <b v="0"/>
    <n v="9"/>
    <b v="0"/>
    <s v="technology/web"/>
    <n v="1.38E-2"/>
    <n v="57.547859166666662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.1666915600000001"/>
    <n v="23333.831200000001"/>
    <n v="0"/>
    <n v="1448470165"/>
    <n v="1445874565"/>
    <b v="0"/>
    <n v="0"/>
    <b v="0"/>
    <s v="technology/web"/>
    <n v="0"/>
    <s v="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"/>
    <n v="10000"/>
    <n v="1245"/>
    <n v="1466204400"/>
    <n v="1463469062"/>
    <b v="0"/>
    <n v="25"/>
    <b v="0"/>
    <s v="technology/web"/>
    <n v="0.12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"/>
    <n v="5000"/>
    <n v="1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"/>
    <n v="25000"/>
    <n v="2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.29405719"/>
    <n v="2588.11438"/>
    <n v="5.1762287599999999"/>
    <n v="1433587620"/>
    <n v="1430996150"/>
    <b v="0"/>
    <n v="1"/>
    <b v="0"/>
    <s v="technology/web"/>
    <n v="2E-3"/>
    <n v="5.1762287599999999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.29405719"/>
    <n v="129405.719"/>
    <n v="0"/>
    <n v="1488063840"/>
    <n v="1485558318"/>
    <b v="0"/>
    <n v="0"/>
    <b v="0"/>
    <s v="technology/web"/>
    <n v="0"/>
    <s v=""/>
    <s v="technology"/>
    <s v="web"/>
    <d v="2017-01-27T23:05:18"/>
    <d v="2017-02-25T23:04:00"/>
  </r>
  <r>
    <n v="638"/>
    <s v="W (Canceled)"/>
    <s v="O0"/>
    <n v="200000"/>
    <n v="18"/>
    <x v="1"/>
    <s v="DE"/>
    <s v="EUR"/>
    <n v="1.1666915600000001"/>
    <n v="233338.31200000001"/>
    <n v="21.000448080000002"/>
    <n v="1490447662"/>
    <n v="1485267262"/>
    <b v="0"/>
    <n v="6"/>
    <b v="0"/>
    <s v="technology/web"/>
    <n v="9.0000000000000006E-5"/>
    <n v="3.5000746800000004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"/>
    <n v="1000000"/>
    <n v="1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.1666915600000001"/>
    <n v="81.668409199999999"/>
    <n v="117.83584756"/>
    <n v="1480028400"/>
    <n v="1478685915"/>
    <b v="0"/>
    <n v="2"/>
    <b v="1"/>
    <s v="technology/wearables"/>
    <n v="1.4428571428571428"/>
    <n v="58.917923780000002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"/>
    <n v="40000"/>
    <n v="47665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.1666915600000001"/>
    <n v="23333.831200000001"/>
    <n v="340787.10460132"/>
    <n v="1439998674"/>
    <n v="1436888274"/>
    <b v="0"/>
    <n v="2174"/>
    <b v="1"/>
    <s v="technology/wearables"/>
    <n v="14.604850000000001"/>
    <n v="156.75579788469182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"/>
    <n v="25000"/>
    <n v="26452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"/>
    <n v="25000"/>
    <n v="75029.48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"/>
    <n v="2000"/>
    <n v="5574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"/>
    <n v="800"/>
    <n v="1055.01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0.75062424999999999"/>
    <n v="1501.2484999999999"/>
    <n v="1607.08651925"/>
    <n v="1458235549"/>
    <n v="1455647149"/>
    <b v="0"/>
    <n v="17"/>
    <b v="1"/>
    <s v="technology/wearables"/>
    <n v="1.0705"/>
    <n v="94.53450113235294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"/>
    <n v="35000"/>
    <n v="44388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"/>
    <n v="2500"/>
    <n v="3499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"/>
    <n v="1500"/>
    <n v="1686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"/>
    <n v="25000"/>
    <n v="25132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"/>
    <n v="3000"/>
    <n v="3014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"/>
    <n v="75000"/>
    <n v="106084.5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"/>
    <n v="12000"/>
    <n v="32075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"/>
    <n v="8000"/>
    <n v="11751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"/>
    <n v="5000"/>
    <n v="10678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"/>
    <n v="15000"/>
    <n v="18855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"/>
    <n v="28888"/>
    <n v="30177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"/>
    <n v="3000"/>
    <n v="3017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"/>
    <n v="50000"/>
    <n v="1529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"/>
    <n v="10000"/>
    <n v="95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"/>
    <n v="39000"/>
    <n v="156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0.15676623000000001"/>
    <n v="31353.246000000003"/>
    <n v="109.736361"/>
    <n v="1437250456"/>
    <n v="1434658456"/>
    <b v="0"/>
    <n v="7"/>
    <b v="0"/>
    <s v="technology/wearables"/>
    <n v="3.5000000000000001E-3"/>
    <n v="15.676623000000001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"/>
    <n v="12000"/>
    <n v="904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"/>
    <n v="10000"/>
    <n v="1864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"/>
    <n v="200000"/>
    <n v="8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.1666915600000001"/>
    <n v="58334.578000000001"/>
    <n v="5845.1247155999999"/>
    <n v="1477731463"/>
    <n v="1474275463"/>
    <b v="0"/>
    <n v="28"/>
    <b v="0"/>
    <s v="technology/wearables"/>
    <n v="0.1002"/>
    <n v="208.75445412857144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"/>
    <n v="15000"/>
    <n v="684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0.11241174"/>
    <n v="22482.347999999998"/>
    <n v="4835.3909960999999"/>
    <n v="1467817258"/>
    <n v="1465225258"/>
    <b v="0"/>
    <n v="28"/>
    <b v="0"/>
    <s v="technology/wearables"/>
    <n v="0.21507499999999999"/>
    <n v="172.69253557499999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.1666915600000001"/>
    <n v="105002.24040000001"/>
    <n v="30741.155914440002"/>
    <n v="1466323800"/>
    <n v="1463418120"/>
    <b v="0"/>
    <n v="310"/>
    <b v="0"/>
    <s v="technology/wearables"/>
    <n v="0.29276666666666668"/>
    <n v="99.165019078838711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"/>
    <n v="30000"/>
    <n v="11828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"/>
    <n v="50000"/>
    <n v="10814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"/>
    <n v="100000"/>
    <n v="205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"/>
    <n v="50000"/>
    <n v="15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"/>
    <n v="6000"/>
    <n v="891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0.75062424999999999"/>
    <n v="75062.425000000003"/>
    <n v="1104.16827175"/>
    <n v="1423333581"/>
    <n v="1420741581"/>
    <b v="0"/>
    <n v="24"/>
    <b v="0"/>
    <s v="technology/wearables"/>
    <n v="1.4710000000000001E-2"/>
    <n v="46.007011322916668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.1666915600000001"/>
    <n v="58334.578000000001"/>
    <n v="14924.318435520001"/>
    <n v="1467106895"/>
    <n v="1463218895"/>
    <b v="0"/>
    <n v="96"/>
    <b v="0"/>
    <s v="technology/wearables"/>
    <n v="0.25584000000000001"/>
    <n v="155.46165037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"/>
    <n v="29000"/>
    <n v="1108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"/>
    <n v="57000"/>
    <n v="8827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"/>
    <n v="75000"/>
    <n v="19434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"/>
    <n v="2500"/>
    <n v="1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"/>
    <n v="50000"/>
    <n v="53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"/>
    <n v="35000"/>
    <n v="298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"/>
    <n v="320000"/>
    <n v="23948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"/>
    <n v="2000"/>
    <n v="553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.1666915600000001"/>
    <n v="583345.78"/>
    <n v="0"/>
    <n v="1438618170"/>
    <n v="1436026170"/>
    <b v="0"/>
    <n v="0"/>
    <b v="0"/>
    <s v="technology/wearables"/>
    <n v="0"/>
    <s v="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4.7076029999999998E-2"/>
    <n v="4707.6030000000001"/>
    <n v="167.11990649999998"/>
    <n v="1486317653"/>
    <n v="1481133653"/>
    <b v="0"/>
    <n v="6"/>
    <b v="0"/>
    <s v="technology/wearables"/>
    <n v="3.5499999999999997E-2"/>
    <n v="27.853317749999999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"/>
    <n v="20000"/>
    <n v="14598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"/>
    <n v="200000"/>
    <n v="115297.5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"/>
    <n v="20000"/>
    <n v="2468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"/>
    <n v="50000"/>
    <n v="260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.29405719"/>
    <n v="25881.143799999998"/>
    <n v="1690.03869014"/>
    <n v="1482397263"/>
    <n v="1479805263"/>
    <b v="0"/>
    <n v="201"/>
    <b v="0"/>
    <s v="technology/wearables"/>
    <n v="6.5299999999999997E-2"/>
    <n v="8.4081526872636818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"/>
    <n v="100000"/>
    <n v="35338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"/>
    <n v="150000"/>
    <n v="590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"/>
    <n v="60000"/>
    <n v="636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.1666915600000001"/>
    <n v="204171.02300000002"/>
    <n v="1.1666915600000001"/>
    <n v="1406326502"/>
    <n v="1403734502"/>
    <b v="0"/>
    <n v="1"/>
    <b v="0"/>
    <s v="technology/wearables"/>
    <n v="5.7142857142857145E-6"/>
    <n v="1.166691560000000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.1666915600000001"/>
    <n v="5833.4578000000001"/>
    <n v="2705.5577276400004"/>
    <n v="1454502789"/>
    <n v="1453206789"/>
    <b v="0"/>
    <n v="114"/>
    <b v="0"/>
    <s v="technology/wearables"/>
    <n v="0.46379999999999999"/>
    <n v="23.732962523157898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"/>
    <n v="100000"/>
    <n v="15390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"/>
    <n v="130000"/>
    <n v="107148.74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.1666915600000001"/>
    <n v="17500.3734"/>
    <n v="470.17669868000002"/>
    <n v="1484065881"/>
    <n v="1481473881"/>
    <b v="0"/>
    <n v="31"/>
    <b v="0"/>
    <s v="technology/wearables"/>
    <n v="2.6866666666666667E-2"/>
    <n v="15.16699028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.29405719"/>
    <n v="29763.31537"/>
    <n v="7917.0418884199999"/>
    <n v="1406130880"/>
    <n v="1403538880"/>
    <b v="0"/>
    <n v="21"/>
    <b v="0"/>
    <s v="technology/wearables"/>
    <n v="0.26600000000000001"/>
    <n v="377.00199468666665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"/>
    <n v="15000"/>
    <n v="4622.01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"/>
    <n v="15000"/>
    <n v="837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0.75062424999999999"/>
    <n v="41284.333749999998"/>
    <n v="361.05026425"/>
    <n v="1487565468"/>
    <n v="1482381468"/>
    <b v="0"/>
    <n v="4"/>
    <b v="0"/>
    <s v="technology/wearables"/>
    <n v="8.7454545454545458E-3"/>
    <n v="90.262566062499999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.1666915600000001"/>
    <n v="116669.156"/>
    <n v="1139.85765412"/>
    <n v="1484999278"/>
    <n v="1482407278"/>
    <b v="0"/>
    <n v="5"/>
    <b v="0"/>
    <s v="technology/wearables"/>
    <n v="9.7699999999999992E-3"/>
    <n v="227.97153082400001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.1666915600000001"/>
    <n v="116669.156"/>
    <n v="0"/>
    <n v="1481740740"/>
    <n v="1478130783"/>
    <b v="0"/>
    <n v="0"/>
    <b v="0"/>
    <s v="technology/wearables"/>
    <n v="0"/>
    <s v="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.29405719"/>
    <n v="87995.888919999998"/>
    <n v="69452.825821613995"/>
    <n v="1483286127"/>
    <n v="1479830127"/>
    <b v="0"/>
    <n v="456"/>
    <b v="0"/>
    <s v="technology/wearables"/>
    <n v="0.78927352941176465"/>
    <n v="152.30882855617105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.29405719"/>
    <n v="51762.287599999996"/>
    <n v="11435.58338803"/>
    <n v="1410616600"/>
    <n v="1405432600"/>
    <b v="0"/>
    <n v="369"/>
    <b v="0"/>
    <s v="technology/wearables"/>
    <n v="0.22092500000000001"/>
    <n v="30.990740888970191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"/>
    <n v="15000"/>
    <n v="61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0.75062424999999999"/>
    <n v="900.7491"/>
    <n v="0"/>
    <n v="1408495440"/>
    <n v="1405640302"/>
    <b v="0"/>
    <n v="0"/>
    <b v="0"/>
    <s v="technology/wearables"/>
    <n v="0"/>
    <s v="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.1666915600000001"/>
    <n v="116669.156"/>
    <n v="39423.674503959999"/>
    <n v="1481716868"/>
    <n v="1478257268"/>
    <b v="0"/>
    <n v="338"/>
    <b v="0"/>
    <s v="technology/wearables"/>
    <n v="0.33790999999999999"/>
    <n v="116.63809024840236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"/>
    <n v="48500"/>
    <n v="105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.1666915600000001"/>
    <n v="29167.289000000001"/>
    <n v="232.17162044000003"/>
    <n v="1465130532"/>
    <n v="1462538532"/>
    <b v="0"/>
    <n v="1"/>
    <b v="0"/>
    <s v="technology/wearables"/>
    <n v="7.9600000000000001E-3"/>
    <n v="232.17162044000003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"/>
    <n v="15000"/>
    <n v="2249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"/>
    <n v="27500"/>
    <n v="1389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"/>
    <n v="7000"/>
    <n v="715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"/>
    <n v="100000"/>
    <n v="305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"/>
    <n v="12000"/>
    <n v="90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"/>
    <n v="15000"/>
    <n v="194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"/>
    <n v="1900"/>
    <n v="2735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"/>
    <n v="8200"/>
    <n v="10013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"/>
    <n v="25000"/>
    <n v="33006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"/>
    <n v="5000"/>
    <n v="5469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"/>
    <n v="7000"/>
    <n v="7383.01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"/>
    <n v="20000"/>
    <n v="20070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"/>
    <n v="2500"/>
    <n v="2535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"/>
    <n v="3500"/>
    <n v="5443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"/>
    <n v="7500"/>
    <n v="7917.45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"/>
    <n v="4000"/>
    <n v="5226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"/>
    <n v="20000"/>
    <n v="26438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"/>
    <n v="5000"/>
    <n v="6300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.29405719"/>
    <n v="51.762287600000001"/>
    <n v="82.819660159999998"/>
    <n v="1380449461"/>
    <n v="1375265461"/>
    <b v="0"/>
    <n v="13"/>
    <b v="1"/>
    <s v="publishing/nonfiction"/>
    <n v="1.6"/>
    <n v="6.3707430892307695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.29405719"/>
    <n v="3235.1429749999998"/>
    <n v="3897.7002562799998"/>
    <n v="1387533892"/>
    <n v="1384941892"/>
    <b v="0"/>
    <n v="169"/>
    <b v="1"/>
    <s v="publishing/nonfiction"/>
    <n v="1.2048000000000001"/>
    <n v="23.06331512591716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0.75062424999999999"/>
    <n v="6380.3061250000001"/>
    <n v="8009.1607475000001"/>
    <n v="1431147600"/>
    <n v="1428465420"/>
    <b v="0"/>
    <n v="57"/>
    <b v="1"/>
    <s v="publishing/nonfiction"/>
    <n v="1.2552941176470589"/>
    <n v="140.51159206140352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"/>
    <n v="47000"/>
    <n v="53771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"/>
    <n v="3600"/>
    <n v="11345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"/>
    <n v="5000"/>
    <n v="6120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"/>
    <n v="1500"/>
    <n v="1601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"/>
    <n v="6000"/>
    <n v="9500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"/>
    <n v="3000"/>
    <n v="3222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"/>
    <n v="13000"/>
    <n v="13293.8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"/>
    <n v="1400"/>
    <n v="1550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"/>
    <n v="550"/>
    <n v="814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"/>
    <n v="5000"/>
    <n v="5116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"/>
    <n v="2220"/>
    <n v="3976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"/>
    <n v="2987"/>
    <n v="3318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.1666915600000001"/>
    <n v="8166.8409200000006"/>
    <n v="8170.3409946800002"/>
    <n v="1421319240"/>
    <n v="1418649019"/>
    <b v="0"/>
    <n v="55"/>
    <b v="1"/>
    <s v="publishing/nonfiction"/>
    <n v="1.0004285714285714"/>
    <n v="148.55165444872728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"/>
    <n v="2000"/>
    <n v="2005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"/>
    <n v="10000"/>
    <n v="10556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"/>
    <n v="4444"/>
    <n v="4559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"/>
    <n v="3000"/>
    <n v="3555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0.70296422999999997"/>
    <n v="3514.8211499999998"/>
    <n v="3926.0552245499998"/>
    <n v="1476615600"/>
    <n v="1474884417"/>
    <b v="0"/>
    <n v="105"/>
    <b v="1"/>
    <s v="publishing/nonfiction"/>
    <n v="1.117"/>
    <n v="37.39100213857143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"/>
    <n v="10000"/>
    <n v="12800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"/>
    <n v="2000"/>
    <n v="2075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"/>
    <n v="2500"/>
    <n v="2547.69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"/>
    <n v="700"/>
    <n v="824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"/>
    <n v="250"/>
    <n v="595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"/>
    <n v="2500"/>
    <n v="2550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.29405719"/>
    <n v="6470.2859499999995"/>
    <n v="6594.5154402399994"/>
    <n v="1404892539"/>
    <n v="1401436539"/>
    <b v="0"/>
    <n v="99"/>
    <b v="1"/>
    <s v="publishing/nonfiction"/>
    <n v="1.0192000000000001"/>
    <n v="66.611267073131302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"/>
    <n v="2200"/>
    <n v="0"/>
    <n v="1480188013"/>
    <n v="1477592413"/>
    <b v="0"/>
    <n v="0"/>
    <b v="0"/>
    <s v="publishing/fiction"/>
    <n v="0"/>
    <s v="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"/>
    <n v="5000"/>
    <n v="235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4.7076029999999998E-2"/>
    <n v="164.76610499999998"/>
    <n v="0"/>
    <n v="1480831200"/>
    <n v="1479328570"/>
    <b v="0"/>
    <n v="0"/>
    <b v="0"/>
    <s v="publishing/fiction"/>
    <n v="0"/>
    <s v="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.29405719"/>
    <n v="5551.5053450999994"/>
    <n v="6.4702859500000001"/>
    <n v="1376563408"/>
    <n v="1373971408"/>
    <b v="0"/>
    <n v="1"/>
    <b v="0"/>
    <s v="publishing/fiction"/>
    <n v="1.1655011655011655E-3"/>
    <n v="6.4702859500000001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"/>
    <n v="5000"/>
    <n v="0"/>
    <n v="1441858161"/>
    <n v="1439266161"/>
    <b v="0"/>
    <n v="0"/>
    <b v="0"/>
    <s v="publishing/fiction"/>
    <n v="0"/>
    <s v="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"/>
    <n v="7000"/>
    <n v="2521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0.75062424999999999"/>
    <n v="3002.4969999999998"/>
    <n v="0"/>
    <n v="1424112483"/>
    <n v="1421520483"/>
    <b v="0"/>
    <n v="0"/>
    <b v="0"/>
    <s v="publishing/fiction"/>
    <n v="0"/>
    <s v="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"/>
    <n v="5000"/>
    <n v="177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"/>
    <n v="2500"/>
    <n v="0"/>
    <n v="1387169890"/>
    <n v="1384577890"/>
    <b v="0"/>
    <n v="0"/>
    <b v="0"/>
    <s v="publishing/fiction"/>
    <n v="0"/>
    <s v="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"/>
    <n v="4000"/>
    <n v="1656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"/>
    <n v="17500"/>
    <n v="0"/>
    <n v="1361750369"/>
    <n v="1358294369"/>
    <b v="0"/>
    <n v="0"/>
    <b v="0"/>
    <s v="publishing/fiction"/>
    <n v="0"/>
    <s v="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"/>
    <n v="38000"/>
    <n v="10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"/>
    <n v="1500"/>
    <n v="50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.29405719"/>
    <n v="4864.3609772099999"/>
    <n v="41.409830079999999"/>
    <n v="1431298860"/>
    <n v="1428341985"/>
    <b v="0"/>
    <n v="2"/>
    <b v="0"/>
    <s v="publishing/fiction"/>
    <n v="8.5129023676509714E-3"/>
    <n v="20.704915039999999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"/>
    <n v="500"/>
    <n v="351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"/>
    <n v="10000"/>
    <n v="170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"/>
    <n v="7000"/>
    <n v="3598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"/>
    <n v="3000"/>
    <n v="21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"/>
    <n v="500"/>
    <n v="2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"/>
    <n v="15000"/>
    <n v="400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"/>
    <n v="1000"/>
    <n v="1040"/>
    <n v="1304439025"/>
    <n v="1301847025"/>
    <b v="0"/>
    <n v="27"/>
    <b v="1"/>
    <s v="music/rock"/>
    <n v="1.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"/>
    <n v="800"/>
    <n v="1065.23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"/>
    <n v="700"/>
    <n v="700"/>
    <n v="1345918302"/>
    <n v="1343326302"/>
    <b v="0"/>
    <n v="14"/>
    <b v="1"/>
    <s v="music/rock"/>
    <n v="1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"/>
    <n v="1500"/>
    <n v="2222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"/>
    <n v="1000"/>
    <n v="1025"/>
    <n v="1395023719"/>
    <n v="1391571319"/>
    <b v="0"/>
    <n v="10"/>
    <b v="1"/>
    <s v="music/rock"/>
    <n v="1.02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"/>
    <n v="500"/>
    <n v="903.14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"/>
    <n v="5000"/>
    <n v="7140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"/>
    <n v="1200"/>
    <n v="1370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"/>
    <n v="1000"/>
    <n v="2035.05"/>
    <n v="1341633540"/>
    <n v="1338336588"/>
    <b v="0"/>
    <n v="34"/>
    <b v="1"/>
    <s v="music/rock"/>
    <n v="2.03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"/>
    <n v="1700"/>
    <n v="1860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"/>
    <n v="10000"/>
    <n v="14437.46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"/>
    <n v="7500"/>
    <n v="7790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"/>
    <n v="2500"/>
    <n v="2511.11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"/>
    <n v="2750"/>
    <n v="2826.43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"/>
    <n v="8000"/>
    <n v="8425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"/>
    <n v="14000"/>
    <n v="15650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"/>
    <n v="10000"/>
    <n v="10135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"/>
    <n v="3000"/>
    <n v="3226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"/>
    <n v="3500"/>
    <n v="4021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"/>
    <n v="5000"/>
    <n v="5001"/>
    <n v="1335542446"/>
    <n v="1332950446"/>
    <b v="0"/>
    <n v="28"/>
    <b v="1"/>
    <s v="music/rock"/>
    <n v="1.00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.29405719"/>
    <n v="1941.085785"/>
    <n v="2953.03850758"/>
    <n v="1410431054"/>
    <n v="1407839054"/>
    <b v="0"/>
    <n v="56"/>
    <b v="1"/>
    <s v="music/rock"/>
    <n v="1.5213333333333334"/>
    <n v="52.732830492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"/>
    <n v="2000"/>
    <n v="2230.4299999999998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"/>
    <n v="6000"/>
    <n v="6080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"/>
    <n v="2300"/>
    <n v="2835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"/>
    <n v="5500"/>
    <n v="5500"/>
    <n v="1311393540"/>
    <n v="1309919526"/>
    <b v="0"/>
    <n v="18"/>
    <b v="1"/>
    <s v="music/rock"/>
    <n v="1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"/>
    <n v="3000"/>
    <n v="3150"/>
    <n v="1310857200"/>
    <n v="1306525512"/>
    <b v="0"/>
    <n v="54"/>
    <b v="1"/>
    <s v="music/rock"/>
    <n v="1.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"/>
    <n v="8000"/>
    <n v="8355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"/>
    <n v="4000"/>
    <n v="4205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0.75062424999999999"/>
    <n v="3377.8091249999998"/>
    <n v="3377.8091249999998"/>
    <n v="1419224340"/>
    <n v="1416363886"/>
    <b v="0"/>
    <n v="43"/>
    <b v="1"/>
    <s v="music/rock"/>
    <n v="1"/>
    <n v="78.55370058139534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"/>
    <n v="4000"/>
    <n v="4151"/>
    <n v="1390161630"/>
    <n v="1387569630"/>
    <b v="0"/>
    <n v="52"/>
    <b v="1"/>
    <s v="music/rock"/>
    <n v="1.03775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"/>
    <n v="1500"/>
    <n v="1575"/>
    <n v="1346462462"/>
    <n v="1343870462"/>
    <b v="0"/>
    <n v="27"/>
    <b v="1"/>
    <s v="music/rock"/>
    <n v="1.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"/>
    <n v="1000"/>
    <n v="1040"/>
    <n v="1373475120"/>
    <n v="1371569202"/>
    <b v="0"/>
    <n v="12"/>
    <b v="1"/>
    <s v="music/rock"/>
    <n v="1.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"/>
    <n v="600"/>
    <n v="911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"/>
    <n v="1500"/>
    <n v="2399.94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"/>
    <n v="1000"/>
    <n v="1273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"/>
    <n v="4000"/>
    <n v="4280"/>
    <n v="1414879303"/>
    <n v="1412287303"/>
    <b v="0"/>
    <n v="43"/>
    <b v="1"/>
    <s v="music/rock"/>
    <n v="1.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"/>
    <n v="7000"/>
    <n v="8058.55"/>
    <n v="1365489000"/>
    <n v="1362776043"/>
    <b v="0"/>
    <n v="205"/>
    <b v="1"/>
    <s v="music/rock"/>
    <n v="1.15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"/>
    <n v="1500"/>
    <n v="2056.66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"/>
    <n v="350"/>
    <n v="545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"/>
    <n v="400"/>
    <n v="435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"/>
    <n v="2000"/>
    <n v="2681"/>
    <n v="1402290000"/>
    <n v="1399666342"/>
    <b v="0"/>
    <n v="38"/>
    <b v="1"/>
    <s v="music/rock"/>
    <n v="1.3405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"/>
    <n v="17482"/>
    <n v="17482"/>
    <n v="1430712060"/>
    <n v="1427753265"/>
    <b v="0"/>
    <n v="78"/>
    <b v="1"/>
    <s v="music/rock"/>
    <n v="1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"/>
    <n v="3000"/>
    <n v="3575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"/>
    <n v="800"/>
    <n v="1436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"/>
    <n v="1600"/>
    <n v="2150.1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"/>
    <n v="12500"/>
    <n v="12554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"/>
    <n v="5500"/>
    <n v="5580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"/>
    <n v="300"/>
    <n v="310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"/>
    <n v="1300"/>
    <n v="1391"/>
    <n v="1340641440"/>
    <n v="1339549982"/>
    <b v="0"/>
    <n v="38"/>
    <b v="1"/>
    <s v="music/rock"/>
    <n v="1.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.29405719"/>
    <n v="647.028595"/>
    <n v="672.90973880000001"/>
    <n v="1468437240"/>
    <n v="1463253240"/>
    <b v="0"/>
    <n v="16"/>
    <b v="1"/>
    <s v="music/rock"/>
    <n v="1.04"/>
    <n v="42.056858675000001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"/>
    <n v="1800"/>
    <n v="1941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"/>
    <n v="1500"/>
    <n v="3500"/>
    <n v="1335540694"/>
    <n v="1332948694"/>
    <b v="0"/>
    <n v="20"/>
    <b v="1"/>
    <s v="music/rock"/>
    <n v="2.3333333333333335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"/>
    <n v="15000"/>
    <n v="15091.06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"/>
    <n v="6000"/>
    <n v="6100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"/>
    <n v="5500"/>
    <n v="7206"/>
    <n v="1372651140"/>
    <n v="1369770292"/>
    <b v="0"/>
    <n v="75"/>
    <b v="1"/>
    <s v="music/rock"/>
    <n v="1.310181818181818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"/>
    <n v="2000"/>
    <n v="2345"/>
    <n v="1337396400"/>
    <n v="1333709958"/>
    <b v="0"/>
    <n v="40"/>
    <b v="1"/>
    <s v="music/rock"/>
    <n v="1.17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"/>
    <n v="5000"/>
    <n v="5046.5200000000004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"/>
    <n v="2500"/>
    <n v="3045"/>
    <n v="1398988662"/>
    <n v="1396396662"/>
    <b v="0"/>
    <n v="62"/>
    <b v="1"/>
    <s v="music/rock"/>
    <n v="1.21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"/>
    <n v="2000"/>
    <n v="2908"/>
    <n v="1326835985"/>
    <n v="1324243985"/>
    <b v="0"/>
    <n v="61"/>
    <b v="1"/>
    <s v="music/rock"/>
    <n v="1.45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"/>
    <n v="5000"/>
    <n v="5830.83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"/>
    <n v="10000"/>
    <n v="12041.66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"/>
    <n v="5000"/>
    <n v="5066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0.75062424999999999"/>
    <n v="1876.5606250000001"/>
    <n v="1957.628044"/>
    <n v="1381723140"/>
    <n v="1378735983"/>
    <b v="1"/>
    <n v="39"/>
    <b v="1"/>
    <s v="music/metal"/>
    <n v="1.0431999999999999"/>
    <n v="50.19559087179487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"/>
    <n v="3000"/>
    <n v="8014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"/>
    <n v="3000"/>
    <n v="5824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"/>
    <n v="5000"/>
    <n v="6019.01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.29405719"/>
    <n v="1423.4629089999999"/>
    <n v="1736.6376895518999"/>
    <n v="1394460000"/>
    <n v="1393233855"/>
    <b v="0"/>
    <n v="47"/>
    <b v="1"/>
    <s v="music/metal"/>
    <n v="1.2200090909090908"/>
    <n v="36.949738075572341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"/>
    <n v="10"/>
    <n v="10"/>
    <n v="1436555376"/>
    <n v="1433963376"/>
    <b v="0"/>
    <n v="1"/>
    <b v="1"/>
    <s v="music/metal"/>
    <n v="1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"/>
    <n v="300"/>
    <n v="300"/>
    <n v="1429038033"/>
    <n v="1426446033"/>
    <b v="0"/>
    <n v="16"/>
    <b v="1"/>
    <s v="music/metal"/>
    <n v="1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"/>
    <n v="4000"/>
    <n v="4796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"/>
    <n v="4000"/>
    <n v="6207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.1666915600000001"/>
    <n v="2333.38312"/>
    <n v="3043.8982800400004"/>
    <n v="1469994300"/>
    <n v="1464815253"/>
    <b v="0"/>
    <n v="70"/>
    <b v="1"/>
    <s v="music/metal"/>
    <n v="1.3045"/>
    <n v="43.484261143428576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"/>
    <n v="3500"/>
    <n v="3674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"/>
    <n v="300"/>
    <n v="300"/>
    <n v="1424116709"/>
    <n v="1421524709"/>
    <b v="0"/>
    <n v="10"/>
    <b v="1"/>
    <s v="music/metal"/>
    <n v="1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"/>
    <n v="27800"/>
    <n v="32865.300000000003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"/>
    <n v="1450"/>
    <n v="1500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.1666915600000001"/>
    <n v="291.67289"/>
    <n v="635.84690020000005"/>
    <n v="1477422000"/>
    <n v="1472282956"/>
    <b v="0"/>
    <n v="28"/>
    <b v="1"/>
    <s v="music/metal"/>
    <n v="2.1800000000000002"/>
    <n v="22.708817864285717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.1666915600000001"/>
    <n v="1400.0298720000001"/>
    <n v="1400.0298720000001"/>
    <n v="1448463431"/>
    <n v="1444831031"/>
    <b v="0"/>
    <n v="24"/>
    <b v="1"/>
    <s v="music/metal"/>
    <n v="1"/>
    <n v="58.334578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.29405719"/>
    <n v="1552.8686279999999"/>
    <n v="2236.2214083232998"/>
    <n v="1429138740"/>
    <n v="1426528418"/>
    <b v="0"/>
    <n v="76"/>
    <b v="1"/>
    <s v="music/metal"/>
    <n v="1.4400583333333332"/>
    <n v="29.42396589899078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"/>
    <n v="4000"/>
    <n v="4187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"/>
    <n v="14000"/>
    <n v="2540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"/>
    <n v="4500"/>
    <n v="101"/>
    <n v="1474067404"/>
    <n v="1471475404"/>
    <b v="0"/>
    <n v="2"/>
    <b v="0"/>
    <s v="music/jazz"/>
    <n v="2.2444444444444444E-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.29405719"/>
    <n v="64702.859499999999"/>
    <n v="219.98972229999998"/>
    <n v="1384179548"/>
    <n v="1381583948"/>
    <b v="0"/>
    <n v="4"/>
    <b v="0"/>
    <s v="music/jazz"/>
    <n v="3.3999999999999998E-3"/>
    <n v="54.997430574999996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"/>
    <n v="2000"/>
    <n v="90"/>
    <n v="1329014966"/>
    <n v="1326422966"/>
    <b v="0"/>
    <n v="5"/>
    <b v="0"/>
    <s v="music/jazz"/>
    <n v="4.4999999999999998E-2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"/>
    <n v="6500"/>
    <n v="2700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"/>
    <n v="2200"/>
    <n v="45"/>
    <n v="1358361197"/>
    <n v="1353177197"/>
    <b v="0"/>
    <n v="2"/>
    <b v="0"/>
    <s v="music/jazz"/>
    <n v="2.0454545454545454E-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"/>
    <n v="3500"/>
    <n v="640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"/>
    <n v="5000"/>
    <n v="1201"/>
    <n v="1259643540"/>
    <n v="1254450706"/>
    <b v="0"/>
    <n v="11"/>
    <b v="0"/>
    <s v="music/jazz"/>
    <n v="0.24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"/>
    <n v="45000"/>
    <n v="50"/>
    <n v="1389055198"/>
    <n v="1386463198"/>
    <b v="0"/>
    <n v="1"/>
    <b v="0"/>
    <s v="music/jazz"/>
    <n v="1.1111111111111111E-3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"/>
    <n v="8800"/>
    <n v="1040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.29405719"/>
    <n v="25881.143799999998"/>
    <n v="80.231545780000005"/>
    <n v="1377995523"/>
    <n v="1375403523"/>
    <b v="0"/>
    <n v="5"/>
    <b v="0"/>
    <s v="music/jazz"/>
    <n v="3.0999999999999999E-3"/>
    <n v="16.046309156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"/>
    <n v="6000"/>
    <n v="325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"/>
    <n v="8000"/>
    <n v="65"/>
    <n v="1299786527"/>
    <n v="1295898527"/>
    <b v="0"/>
    <n v="2"/>
    <b v="0"/>
    <s v="music/jazz"/>
    <n v="8.1250000000000003E-3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"/>
    <n v="3500"/>
    <n v="45"/>
    <n v="1352610040"/>
    <n v="1349150440"/>
    <b v="0"/>
    <n v="5"/>
    <b v="0"/>
    <s v="music/jazz"/>
    <n v="1.2857142857142857E-2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"/>
    <n v="3000"/>
    <n v="730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"/>
    <n v="5000"/>
    <n v="0"/>
    <n v="1442856131"/>
    <n v="1441128131"/>
    <b v="0"/>
    <n v="0"/>
    <b v="0"/>
    <s v="music/jazz"/>
    <n v="0"/>
    <s v="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.29405719"/>
    <n v="4078.8682628799997"/>
    <n v="1664.15754634"/>
    <n v="1359978927"/>
    <n v="1357127727"/>
    <b v="0"/>
    <n v="45"/>
    <b v="0"/>
    <s v="music/jazz"/>
    <n v="0.40799492385786801"/>
    <n v="36.981278807555555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"/>
    <n v="2000"/>
    <n v="1351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"/>
    <n v="5000"/>
    <n v="65"/>
    <n v="1293082524"/>
    <n v="1290490524"/>
    <b v="0"/>
    <n v="2"/>
    <b v="0"/>
    <s v="music/jazz"/>
    <n v="1.2999999999999999E-2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"/>
    <n v="2100"/>
    <n v="644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"/>
    <n v="3780"/>
    <n v="113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"/>
    <n v="3750"/>
    <n v="30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"/>
    <n v="1500"/>
    <n v="302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"/>
    <n v="5000"/>
    <n v="2001"/>
    <n v="1456957635"/>
    <n v="1451773635"/>
    <b v="0"/>
    <n v="24"/>
    <b v="0"/>
    <s v="music/indie rock"/>
    <n v="0.4002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"/>
    <n v="2000"/>
    <n v="20"/>
    <n v="1336789860"/>
    <n v="1331666146"/>
    <b v="0"/>
    <n v="2"/>
    <b v="0"/>
    <s v="music/indie rock"/>
    <n v="0.0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"/>
    <n v="1000"/>
    <n v="750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"/>
    <n v="500"/>
    <n v="205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"/>
    <n v="1000"/>
    <n v="0"/>
    <n v="1338159655"/>
    <n v="1335567655"/>
    <b v="0"/>
    <n v="0"/>
    <b v="0"/>
    <s v="music/indie rock"/>
    <n v="0"/>
    <s v="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"/>
    <n v="1000"/>
    <n v="72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"/>
    <n v="25000"/>
    <n v="2360.3200000000002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"/>
    <n v="3000"/>
    <n v="125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"/>
    <n v="8000"/>
    <n v="260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"/>
    <n v="6000"/>
    <n v="2445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"/>
    <n v="2000"/>
    <n v="200"/>
    <n v="1427920363"/>
    <n v="1425331963"/>
    <b v="0"/>
    <n v="5"/>
    <b v="0"/>
    <s v="music/indie rock"/>
    <n v="0.1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"/>
    <n v="20000"/>
    <n v="7834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"/>
    <n v="8000"/>
    <n v="195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"/>
    <n v="8000"/>
    <n v="3200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"/>
    <n v="3000"/>
    <n v="0"/>
    <n v="1354123908"/>
    <n v="1351528308"/>
    <b v="0"/>
    <n v="0"/>
    <b v="0"/>
    <s v="music/indie rock"/>
    <n v="0"/>
    <s v="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"/>
    <n v="2500"/>
    <n v="70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"/>
    <n v="750"/>
    <n v="280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"/>
    <n v="5000"/>
    <n v="21"/>
    <n v="1459365802"/>
    <n v="1456777402"/>
    <b v="0"/>
    <n v="2"/>
    <b v="0"/>
    <s v="music/jazz"/>
    <n v="4.1999999999999997E-3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"/>
    <n v="6500"/>
    <n v="0"/>
    <n v="1276024260"/>
    <n v="1272050914"/>
    <b v="0"/>
    <n v="0"/>
    <b v="0"/>
    <s v="music/jazz"/>
    <n v="0"/>
    <s v="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"/>
    <n v="30000"/>
    <n v="90"/>
    <n v="1409412600"/>
    <n v="1404947422"/>
    <b v="0"/>
    <n v="3"/>
    <b v="0"/>
    <s v="music/jazz"/>
    <n v="3.0000000000000001E-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"/>
    <n v="5000"/>
    <n v="160"/>
    <n v="1348367100"/>
    <n v="1346180780"/>
    <b v="0"/>
    <n v="4"/>
    <b v="0"/>
    <s v="music/jazz"/>
    <n v="3.2000000000000001E-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"/>
    <n v="50000"/>
    <n v="151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"/>
    <n v="6500"/>
    <n v="196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"/>
    <n v="15000"/>
    <n v="0"/>
    <n v="1394681590"/>
    <n v="1392093190"/>
    <b v="0"/>
    <n v="0"/>
    <b v="0"/>
    <s v="music/jazz"/>
    <n v="0"/>
    <s v="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"/>
    <n v="2900"/>
    <n v="0"/>
    <n v="1315715823"/>
    <n v="1313123823"/>
    <b v="0"/>
    <n v="0"/>
    <b v="0"/>
    <s v="music/jazz"/>
    <n v="0"/>
    <s v="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"/>
    <n v="2500"/>
    <n v="0"/>
    <n v="1280206740"/>
    <n v="1276283655"/>
    <b v="0"/>
    <n v="0"/>
    <b v="0"/>
    <s v="music/jazz"/>
    <n v="0"/>
    <s v="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"/>
    <n v="16000"/>
    <n v="520"/>
    <n v="1343016000"/>
    <n v="1340296440"/>
    <b v="0"/>
    <n v="8"/>
    <b v="0"/>
    <s v="music/jazz"/>
    <n v="3.2500000000000001E-2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.29405719"/>
    <n v="711.73145449999993"/>
    <n v="159.16903436999999"/>
    <n v="1488546319"/>
    <n v="1483362319"/>
    <b v="0"/>
    <n v="5"/>
    <b v="0"/>
    <s v="music/jazz"/>
    <n v="0.22363636363636363"/>
    <n v="31.833806873999997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"/>
    <n v="100000"/>
    <n v="0"/>
    <n v="1390522045"/>
    <n v="1388707645"/>
    <b v="0"/>
    <n v="0"/>
    <b v="0"/>
    <s v="music/jazz"/>
    <n v="0"/>
    <s v="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"/>
    <n v="3500"/>
    <n v="30"/>
    <n v="1355197047"/>
    <n v="1350009447"/>
    <b v="0"/>
    <n v="2"/>
    <b v="0"/>
    <s v="music/jazz"/>
    <n v="8.5714285714285719E-3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"/>
    <n v="30000"/>
    <n v="1982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"/>
    <n v="1500"/>
    <n v="0"/>
    <n v="1345918747"/>
    <n v="1343326747"/>
    <b v="0"/>
    <n v="0"/>
    <b v="0"/>
    <s v="music/jazz"/>
    <n v="0"/>
    <s v="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"/>
    <n v="6500"/>
    <n v="375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"/>
    <n v="3300"/>
    <n v="0"/>
    <n v="1287723600"/>
    <n v="1284409734"/>
    <b v="0"/>
    <n v="0"/>
    <b v="0"/>
    <s v="music/jazz"/>
    <n v="0"/>
    <s v="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"/>
    <n v="5000"/>
    <n v="30"/>
    <n v="1405305000"/>
    <n v="1402612730"/>
    <b v="0"/>
    <n v="1"/>
    <b v="0"/>
    <s v="music/jazz"/>
    <n v="6.0000000000000001E-3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.29405719"/>
    <n v="5046.8230409999996"/>
    <n v="253.63520923999999"/>
    <n v="1417474761"/>
    <n v="1414879161"/>
    <b v="0"/>
    <n v="10"/>
    <b v="0"/>
    <s v="music/jazz"/>
    <n v="5.0256410256410255E-2"/>
    <n v="25.363520923999999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"/>
    <n v="20000"/>
    <n v="100"/>
    <n v="1355930645"/>
    <n v="1352906645"/>
    <b v="0"/>
    <n v="1"/>
    <b v="0"/>
    <s v="music/jazz"/>
    <n v="5.0000000000000001E-3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"/>
    <n v="5500"/>
    <n v="0"/>
    <n v="1384448822"/>
    <n v="1381853222"/>
    <b v="0"/>
    <n v="0"/>
    <b v="0"/>
    <s v="music/jazz"/>
    <n v="0"/>
    <s v="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"/>
    <n v="15000"/>
    <n v="4635"/>
    <n v="1323666376"/>
    <n v="1320033976"/>
    <b v="0"/>
    <n v="20"/>
    <b v="0"/>
    <s v="music/jazz"/>
    <n v="0.30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"/>
    <n v="27000"/>
    <n v="5680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"/>
    <n v="15000"/>
    <n v="330"/>
    <n v="1416614523"/>
    <n v="1414018923"/>
    <b v="0"/>
    <n v="6"/>
    <b v="0"/>
    <s v="music/jazz"/>
    <n v="2.1999999999999999E-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"/>
    <n v="3000"/>
    <n v="327"/>
    <n v="1360795069"/>
    <n v="1358203069"/>
    <b v="0"/>
    <n v="15"/>
    <b v="0"/>
    <s v="music/jazz"/>
    <n v="0.10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"/>
    <n v="6000"/>
    <n v="160"/>
    <n v="1385590111"/>
    <n v="1382994511"/>
    <b v="0"/>
    <n v="5"/>
    <b v="0"/>
    <s v="music/jazz"/>
    <n v="2.6666666666666668E-2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"/>
    <n v="7000"/>
    <n v="0"/>
    <n v="1278628800"/>
    <n v="1276043330"/>
    <b v="0"/>
    <n v="0"/>
    <b v="0"/>
    <s v="music/jazz"/>
    <n v="0"/>
    <s v="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"/>
    <n v="20000"/>
    <n v="0"/>
    <n v="1337024695"/>
    <n v="1334432695"/>
    <b v="0"/>
    <n v="0"/>
    <b v="0"/>
    <s v="music/jazz"/>
    <n v="0"/>
    <s v="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"/>
    <n v="14500"/>
    <n v="1575"/>
    <n v="1353196800"/>
    <n v="1348864913"/>
    <b v="0"/>
    <n v="28"/>
    <b v="0"/>
    <s v="music/jazz"/>
    <n v="0.1086206896551724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"/>
    <n v="500"/>
    <n v="0"/>
    <n v="1333946569"/>
    <n v="1331358169"/>
    <b v="0"/>
    <n v="0"/>
    <b v="0"/>
    <s v="music/jazz"/>
    <n v="0"/>
    <s v="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"/>
    <n v="900"/>
    <n v="345"/>
    <n v="1277501520"/>
    <n v="1273874306"/>
    <b v="0"/>
    <n v="5"/>
    <b v="0"/>
    <s v="music/jazz"/>
    <n v="0.38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.29405719"/>
    <n v="2588.11438"/>
    <n v="169.52149188999999"/>
    <n v="1395007200"/>
    <n v="1392021502"/>
    <b v="0"/>
    <n v="7"/>
    <b v="0"/>
    <s v="music/jazz"/>
    <n v="6.5500000000000003E-2"/>
    <n v="24.217355984285714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"/>
    <n v="9500"/>
    <n v="1381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"/>
    <n v="2000"/>
    <n v="120"/>
    <n v="1399867409"/>
    <n v="1394683409"/>
    <b v="0"/>
    <n v="2"/>
    <b v="0"/>
    <s v="music/jazz"/>
    <n v="0.0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0.75062424999999999"/>
    <n v="3753.1212500000001"/>
    <n v="1140.94886"/>
    <n v="1399183200"/>
    <n v="1396633284"/>
    <b v="0"/>
    <n v="30"/>
    <b v="0"/>
    <s v="music/jazz"/>
    <n v="0.30399999999999999"/>
    <n v="38.031628666666663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"/>
    <n v="3500"/>
    <n v="50"/>
    <n v="1454054429"/>
    <n v="1451462429"/>
    <b v="0"/>
    <n v="2"/>
    <b v="0"/>
    <s v="music/jazz"/>
    <n v="1.4285714285714285E-2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"/>
    <n v="1400"/>
    <n v="0"/>
    <n v="1326916800"/>
    <n v="1323131689"/>
    <b v="0"/>
    <n v="0"/>
    <b v="0"/>
    <s v="music/jazz"/>
    <n v="0"/>
    <s v="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"/>
    <n v="3500"/>
    <n v="40"/>
    <n v="1383509357"/>
    <n v="1380913757"/>
    <b v="0"/>
    <n v="2"/>
    <b v="0"/>
    <s v="music/jazz"/>
    <n v="1.1428571428571429E-2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"/>
    <n v="7000"/>
    <n v="25"/>
    <n v="1346585448"/>
    <n v="1343993448"/>
    <b v="0"/>
    <n v="1"/>
    <b v="0"/>
    <s v="music/jazz"/>
    <n v="3.5714285714285713E-3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"/>
    <n v="2750"/>
    <n v="40"/>
    <n v="1372622280"/>
    <n v="1369246738"/>
    <b v="0"/>
    <n v="2"/>
    <b v="0"/>
    <s v="music/jazz"/>
    <n v="1.4545454545454545E-2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"/>
    <n v="9000"/>
    <n v="1544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"/>
    <n v="50000"/>
    <n v="1161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"/>
    <n v="7500"/>
    <n v="668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"/>
    <n v="3000"/>
    <n v="289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"/>
    <n v="50000"/>
    <n v="6663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.1666915600000001"/>
    <n v="116669.156"/>
    <n v="2898.06183504"/>
    <n v="1487462340"/>
    <n v="1482958626"/>
    <b v="0"/>
    <n v="16"/>
    <b v="0"/>
    <s v="technology/wearables"/>
    <n v="2.4840000000000001E-2"/>
    <n v="181.12886469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"/>
    <n v="15000"/>
    <n v="286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"/>
    <n v="850"/>
    <n v="0"/>
    <n v="1467312306"/>
    <n v="1462128306"/>
    <b v="0"/>
    <n v="0"/>
    <b v="0"/>
    <s v="technology/wearables"/>
    <n v="0"/>
    <s v="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.1666915600000001"/>
    <n v="4666.7662399999999"/>
    <n v="560.01194880000003"/>
    <n v="1457812364"/>
    <n v="1455220364"/>
    <b v="0"/>
    <n v="8"/>
    <b v="0"/>
    <s v="technology/wearables"/>
    <n v="0.12"/>
    <n v="70.001493600000003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.1666915600000001"/>
    <n v="23333.831200000001"/>
    <n v="318.50679588000003"/>
    <n v="1456016576"/>
    <n v="1450832576"/>
    <b v="0"/>
    <n v="7"/>
    <b v="0"/>
    <s v="technology/wearables"/>
    <n v="1.3650000000000001E-2"/>
    <n v="45.500970840000001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0.75062424999999999"/>
    <n v="3753.1212500000001"/>
    <n v="1052.3751984999999"/>
    <n v="1453053661"/>
    <n v="1450461661"/>
    <b v="0"/>
    <n v="24"/>
    <b v="0"/>
    <s v="technology/wearables"/>
    <n v="0.28039999999999998"/>
    <n v="43.848966604166662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"/>
    <n v="50000"/>
    <n v="19195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"/>
    <n v="49000"/>
    <n v="19572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"/>
    <n v="15000"/>
    <n v="126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"/>
    <n v="15000"/>
    <n v="6511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"/>
    <n v="300000"/>
    <n v="16984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"/>
    <n v="50000"/>
    <n v="861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"/>
    <n v="12000"/>
    <n v="233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"/>
    <n v="7777"/>
    <n v="881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"/>
    <n v="50000"/>
    <n v="19430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"/>
    <n v="55650"/>
    <n v="25655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"/>
    <n v="95000"/>
    <n v="40079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"/>
    <n v="2500"/>
    <n v="712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"/>
    <n v="35000"/>
    <n v="377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0.75062424999999999"/>
    <n v="82568.667499999996"/>
    <n v="659.79871575000004"/>
    <n v="1441119919"/>
    <n v="1437663919"/>
    <b v="0"/>
    <n v="29"/>
    <b v="0"/>
    <s v="technology/wearables"/>
    <n v="7.9909090909090902E-3"/>
    <n v="22.751679853448277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"/>
    <n v="25000"/>
    <n v="298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"/>
    <n v="12000"/>
    <n v="1776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"/>
    <n v="20000"/>
    <n v="3562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"/>
    <n v="8000"/>
    <n v="106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4.7076029999999998E-2"/>
    <n v="1412.2809"/>
    <n v="659.06441999999993"/>
    <n v="1486624607"/>
    <n v="1483773407"/>
    <b v="0"/>
    <n v="11"/>
    <b v="0"/>
    <s v="technology/wearables"/>
    <n v="0.46666666666666667"/>
    <n v="59.914947272727268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0.75062424999999999"/>
    <n v="3753.1212500000001"/>
    <n v="1723.433278"/>
    <n v="1485147540"/>
    <n v="1481951853"/>
    <b v="0"/>
    <n v="14"/>
    <b v="0"/>
    <s v="technology/wearables"/>
    <n v="0.4592"/>
    <n v="123.102377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"/>
    <n v="100000"/>
    <n v="226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"/>
    <n v="20000"/>
    <n v="6925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"/>
    <n v="20000"/>
    <n v="411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"/>
    <n v="50000"/>
    <n v="280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"/>
    <n v="100000"/>
    <n v="2607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0.70296422999999997"/>
    <n v="105444.6345"/>
    <n v="2030.86366047"/>
    <n v="1439515497"/>
    <n v="1435627497"/>
    <b v="0"/>
    <n v="18"/>
    <b v="0"/>
    <s v="technology/wearables"/>
    <n v="1.9259999999999999E-2"/>
    <n v="112.82575891499999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.1666915600000001"/>
    <n v="3150.0672120000004"/>
    <n v="1060.52262804"/>
    <n v="1456094197"/>
    <n v="1453502197"/>
    <b v="0"/>
    <n v="12"/>
    <b v="0"/>
    <s v="technology/wearables"/>
    <n v="0.33666666666666667"/>
    <n v="88.376885669999993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0.11241174"/>
    <n v="19434.753316859998"/>
    <n v="10934.627185019999"/>
    <n v="1456385101"/>
    <n v="1453793101"/>
    <b v="0"/>
    <n v="123"/>
    <b v="0"/>
    <s v="technology/wearables"/>
    <n v="0.5626326718299024"/>
    <n v="88.899408008292681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"/>
    <n v="35000"/>
    <n v="28986.16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"/>
    <n v="10000"/>
    <n v="1486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"/>
    <n v="88888"/>
    <n v="11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"/>
    <n v="17500"/>
    <n v="3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.1666915600000001"/>
    <n v="121591.42769164001"/>
    <n v="35876.932161560006"/>
    <n v="1471985640"/>
    <n v="1469289685"/>
    <b v="0"/>
    <n v="179"/>
    <b v="0"/>
    <s v="technology/wearables"/>
    <n v="0.2950613611721471"/>
    <n v="200.42978861206706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"/>
    <n v="10000"/>
    <n v="106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.1666915600000001"/>
    <n v="35000.746800000001"/>
    <n v="2202.71366528"/>
    <n v="1451602800"/>
    <n v="1449011610"/>
    <b v="0"/>
    <n v="23"/>
    <b v="0"/>
    <s v="technology/wearables"/>
    <n v="6.2933333333333327E-2"/>
    <n v="95.770159359999994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.29405719"/>
    <n v="25881.143799999998"/>
    <n v="3299.8458344999999"/>
    <n v="1452384000"/>
    <n v="1447698300"/>
    <b v="0"/>
    <n v="23"/>
    <b v="0"/>
    <s v="technology/wearables"/>
    <n v="0.1275"/>
    <n v="143.4715580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.1666915600000001"/>
    <n v="58334.578000000001"/>
    <n v="7711.8312116000006"/>
    <n v="1403507050"/>
    <n v="1400051050"/>
    <b v="0"/>
    <n v="41"/>
    <b v="0"/>
    <s v="technology/wearables"/>
    <n v="0.13220000000000001"/>
    <n v="188.09344418536588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.1666915600000001"/>
    <n v="5833.4578000000001"/>
    <n v="0"/>
    <n v="1475310825"/>
    <n v="1472718825"/>
    <b v="0"/>
    <n v="0"/>
    <b v="0"/>
    <s v="technology/wearables"/>
    <n v="0"/>
    <s v="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"/>
    <n v="10000"/>
    <n v="1677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"/>
    <n v="25000"/>
    <n v="26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.29405719"/>
    <n v="6470.2859499999995"/>
    <n v="274.34012428"/>
    <n v="1468349460"/>
    <n v="1466186988"/>
    <b v="0"/>
    <n v="7"/>
    <b v="0"/>
    <s v="technology/wearables"/>
    <n v="4.24E-2"/>
    <n v="39.191446325714288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"/>
    <n v="100000"/>
    <n v="467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"/>
    <n v="70000"/>
    <n v="17561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"/>
    <n v="200000"/>
    <n v="4669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"/>
    <n v="10000"/>
    <n v="726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"/>
    <n v="4000"/>
    <n v="65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"/>
    <n v="5000"/>
    <n v="65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0.75062424999999999"/>
    <n v="45037.455000000002"/>
    <n v="26373.18302375"/>
    <n v="1447909401"/>
    <n v="1444017801"/>
    <b v="0"/>
    <n v="229"/>
    <b v="0"/>
    <s v="technology/wearables"/>
    <n v="0.58558333333333334"/>
    <n v="115.1667380949781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0.75062424999999999"/>
    <n v="112593.6375"/>
    <n v="8769.5431127499996"/>
    <n v="1415865720"/>
    <n v="1413270690"/>
    <b v="0"/>
    <n v="40"/>
    <b v="0"/>
    <s v="technology/wearables"/>
    <n v="7.7886666666666673E-2"/>
    <n v="219.23857781875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"/>
    <n v="894700"/>
    <n v="19824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.29405719"/>
    <n v="6470.2859499999995"/>
    <n v="6729.0973880000001"/>
    <n v="1485796613"/>
    <n v="1481908613"/>
    <b v="0"/>
    <n v="4"/>
    <b v="0"/>
    <s v="technology/wearables"/>
    <n v="1.04"/>
    <n v="1682.274347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"/>
    <n v="9999"/>
    <n v="2960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.1666915600000001"/>
    <n v="23333.831200000001"/>
    <n v="3746.2465991600002"/>
    <n v="1489680061"/>
    <n v="1487091661"/>
    <b v="0"/>
    <n v="15"/>
    <b v="0"/>
    <s v="technology/wearables"/>
    <n v="0.16055"/>
    <n v="249.74977327733333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"/>
    <n v="25000"/>
    <n v="20552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"/>
    <n v="200000"/>
    <n v="150102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"/>
    <n v="4000"/>
    <n v="234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"/>
    <n v="30000"/>
    <n v="13296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4.7076029999999998E-2"/>
    <n v="4401.6088049999998"/>
    <n v="11.769007499999999"/>
    <n v="1482953115"/>
    <n v="1480361115"/>
    <b v="0"/>
    <n v="1"/>
    <b v="0"/>
    <s v="technology/wearables"/>
    <n v="2.6737967914438501E-3"/>
    <n v="11.769007499999999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"/>
    <n v="50000"/>
    <n v="6565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"/>
    <n v="115250"/>
    <n v="220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"/>
    <n v="20000"/>
    <n v="75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"/>
    <n v="5000"/>
    <n v="1076751.05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"/>
    <n v="25000"/>
    <n v="8632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"/>
    <n v="10000"/>
    <n v="3060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.09120561"/>
    <n v="9820.8504900000007"/>
    <n v="261.88934640000002"/>
    <n v="1448489095"/>
    <n v="1445893495"/>
    <b v="0"/>
    <n v="6"/>
    <b v="0"/>
    <s v="technology/wearables"/>
    <n v="2.6666666666666668E-2"/>
    <n v="43.648224400000004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"/>
    <n v="100000"/>
    <n v="2842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"/>
    <n v="250000"/>
    <n v="57197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"/>
    <n v="20000"/>
    <n v="621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"/>
    <n v="45000"/>
    <n v="21300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0.75062424999999999"/>
    <n v="1163.4675875"/>
    <n v="2391.4888605000001"/>
    <n v="1433206020"/>
    <n v="1430617209"/>
    <b v="0"/>
    <n v="30"/>
    <b v="1"/>
    <s v="music/electronic music"/>
    <n v="2.0554838709677421"/>
    <n v="79.71629535000001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"/>
    <n v="3000"/>
    <n v="10554.11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"/>
    <n v="2000"/>
    <n v="2298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.29405719"/>
    <n v="2588.11438"/>
    <n v="6137.7132521699996"/>
    <n v="1434837861"/>
    <n v="1432245861"/>
    <b v="0"/>
    <n v="131"/>
    <b v="1"/>
    <s v="music/electronic music"/>
    <n v="2.3715000000000002"/>
    <n v="46.852772917328238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0.11241174"/>
    <n v="2248.2347999999997"/>
    <n v="2667.2551814369999"/>
    <n v="1454248563"/>
    <n v="1451656563"/>
    <b v="1"/>
    <n v="61"/>
    <b v="1"/>
    <s v="music/electronic music"/>
    <n v="1.1863774999999999"/>
    <n v="43.725494777655733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"/>
    <n v="70000"/>
    <n v="76949.820000000007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.29405719"/>
    <n v="9058.4003300000004"/>
    <n v="9059.1508831701994"/>
    <n v="1459414016"/>
    <n v="1456480016"/>
    <b v="1"/>
    <n v="122"/>
    <b v="1"/>
    <s v="music/electronic music"/>
    <n v="1.0000828571428571"/>
    <n v="74.255335107952448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"/>
    <n v="7501"/>
    <n v="7733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.29405719"/>
    <n v="12940.571899999999"/>
    <n v="15175.408667129999"/>
    <n v="1488830400"/>
    <n v="1484924605"/>
    <b v="1"/>
    <n v="255"/>
    <b v="1"/>
    <s v="music/electronic music"/>
    <n v="1.1727000000000001"/>
    <n v="59.511406537764699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0.11241174"/>
    <n v="1124.1173999999999"/>
    <n v="1256.3136062399999"/>
    <n v="1428184740"/>
    <n v="1423501507"/>
    <b v="0"/>
    <n v="141"/>
    <b v="1"/>
    <s v="music/electronic music"/>
    <n v="1.1175999999999999"/>
    <n v="8.9100255761702112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"/>
    <n v="2000"/>
    <n v="6842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"/>
    <n v="10000"/>
    <n v="10740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"/>
    <n v="5400"/>
    <n v="5858.84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.29405719"/>
    <n v="1718.50794832"/>
    <n v="1767.68212154"/>
    <n v="1481564080"/>
    <n v="1479144880"/>
    <b v="0"/>
    <n v="27"/>
    <b v="1"/>
    <s v="music/electronic music"/>
    <n v="1.0286144578313252"/>
    <n v="65.46970820518518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"/>
    <n v="5000"/>
    <n v="6500.09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"/>
    <n v="4600"/>
    <n v="4952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"/>
    <n v="4500"/>
    <n v="5056.22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"/>
    <n v="1000"/>
    <n v="1021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"/>
    <n v="1500"/>
    <n v="2180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"/>
    <n v="500"/>
    <n v="641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"/>
    <n v="85000"/>
    <n v="250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"/>
    <n v="50"/>
    <n v="0"/>
    <n v="1406769992"/>
    <n v="1405041992"/>
    <b v="0"/>
    <n v="0"/>
    <b v="0"/>
    <s v="journalism/audio"/>
    <n v="0"/>
    <s v="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"/>
    <n v="650"/>
    <n v="10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"/>
    <n v="100000"/>
    <n v="8537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"/>
    <n v="7000"/>
    <n v="6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"/>
    <n v="10000"/>
    <n v="266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.1666915600000001"/>
    <n v="3500.0746800000002"/>
    <n v="0"/>
    <n v="1451161560"/>
    <n v="1447273560"/>
    <b v="0"/>
    <n v="0"/>
    <b v="0"/>
    <s v="journalism/audio"/>
    <n v="0"/>
    <s v="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"/>
    <n v="2000"/>
    <n v="1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"/>
    <n v="15000"/>
    <n v="212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"/>
    <n v="12000"/>
    <n v="0"/>
    <n v="1455272445"/>
    <n v="1452680445"/>
    <b v="0"/>
    <n v="0"/>
    <b v="0"/>
    <s v="journalism/audio"/>
    <n v="0"/>
    <s v="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"/>
    <n v="2500"/>
    <n v="0"/>
    <n v="1442257677"/>
    <n v="1439665677"/>
    <b v="0"/>
    <n v="0"/>
    <b v="0"/>
    <s v="journalism/audio"/>
    <n v="0"/>
    <s v="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"/>
    <n v="500"/>
    <n v="0"/>
    <n v="1409098825"/>
    <n v="1406679625"/>
    <b v="0"/>
    <n v="0"/>
    <b v="0"/>
    <s v="journalism/audio"/>
    <n v="0"/>
    <s v="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"/>
    <n v="4336"/>
    <n v="0"/>
    <n v="1465243740"/>
    <n v="1461438495"/>
    <b v="0"/>
    <n v="0"/>
    <b v="0"/>
    <s v="journalism/audio"/>
    <n v="0"/>
    <s v="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"/>
    <n v="1500"/>
    <n v="15"/>
    <n v="1488773332"/>
    <n v="1486613332"/>
    <b v="0"/>
    <n v="1"/>
    <b v="0"/>
    <s v="journalism/audio"/>
    <n v="0.0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"/>
    <n v="2500"/>
    <n v="0"/>
    <n v="1407708000"/>
    <n v="1405110399"/>
    <b v="0"/>
    <n v="0"/>
    <b v="0"/>
    <s v="journalism/audio"/>
    <n v="0"/>
    <s v="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"/>
    <n v="3500"/>
    <n v="0"/>
    <n v="1457394545"/>
    <n v="1454802545"/>
    <b v="0"/>
    <n v="0"/>
    <b v="0"/>
    <s v="journalism/audio"/>
    <n v="0"/>
    <s v="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"/>
    <n v="10000"/>
    <n v="0"/>
    <n v="1429892177"/>
    <n v="1424711777"/>
    <b v="0"/>
    <n v="0"/>
    <b v="0"/>
    <s v="journalism/audio"/>
    <n v="0"/>
    <s v="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"/>
    <n v="10000"/>
    <n v="0"/>
    <n v="1480888483"/>
    <n v="1478292883"/>
    <b v="0"/>
    <n v="0"/>
    <b v="0"/>
    <s v="journalism/audio"/>
    <n v="0"/>
    <s v="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"/>
    <n v="40000"/>
    <n v="0"/>
    <n v="1427328000"/>
    <n v="1423777043"/>
    <b v="0"/>
    <n v="0"/>
    <b v="0"/>
    <s v="journalism/audio"/>
    <n v="0"/>
    <s v="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"/>
    <n v="1100"/>
    <n v="0"/>
    <n v="1426269456"/>
    <n v="1423681056"/>
    <b v="0"/>
    <n v="0"/>
    <b v="0"/>
    <s v="journalism/audio"/>
    <n v="0"/>
    <s v="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"/>
    <n v="5000"/>
    <n v="50"/>
    <n v="1429134893"/>
    <n v="1426542893"/>
    <b v="0"/>
    <n v="1"/>
    <b v="0"/>
    <s v="journalism/audio"/>
    <n v="0.0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"/>
    <n v="4000"/>
    <n v="0"/>
    <n v="1462150800"/>
    <n v="1456987108"/>
    <b v="0"/>
    <n v="0"/>
    <b v="0"/>
    <s v="journalism/audio"/>
    <n v="0"/>
    <s v="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"/>
    <n v="199"/>
    <n v="190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"/>
    <n v="1000"/>
    <n v="0"/>
    <n v="1472604262"/>
    <n v="1470012262"/>
    <b v="0"/>
    <n v="0"/>
    <b v="0"/>
    <s v="journalism/audio"/>
    <n v="0"/>
    <s v="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"/>
    <n v="90000"/>
    <n v="8077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0.70296422999999997"/>
    <n v="2108.8926900000001"/>
    <n v="56.940102629999998"/>
    <n v="1392800922"/>
    <n v="1390381722"/>
    <b v="0"/>
    <n v="5"/>
    <b v="0"/>
    <s v="games/video games"/>
    <n v="2.7E-2"/>
    <n v="11.388020526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"/>
    <n v="150000"/>
    <n v="5051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"/>
    <n v="500"/>
    <n v="130"/>
    <n v="1387657931"/>
    <n v="1385065931"/>
    <b v="0"/>
    <n v="10"/>
    <b v="0"/>
    <s v="games/video games"/>
    <n v="0.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"/>
    <n v="30000"/>
    <n v="45"/>
    <n v="1460274864"/>
    <n v="1457686464"/>
    <b v="0"/>
    <n v="4"/>
    <b v="0"/>
    <s v="games/video games"/>
    <n v="1.5E-3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"/>
    <n v="2200"/>
    <n v="850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"/>
    <n v="10000"/>
    <n v="70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0.10503195999999999"/>
    <n v="10.503195999999999"/>
    <n v="0"/>
    <n v="1447787093"/>
    <n v="1445191493"/>
    <b v="0"/>
    <n v="0"/>
    <b v="0"/>
    <s v="games/video games"/>
    <n v="0"/>
    <s v="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"/>
    <n v="75000"/>
    <n v="51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"/>
    <n v="750"/>
    <n v="10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"/>
    <n v="54000"/>
    <n v="3407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"/>
    <n v="1000"/>
    <n v="45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"/>
    <n v="75000"/>
    <n v="47074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"/>
    <n v="25000"/>
    <n v="7344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"/>
    <n v="600"/>
    <n v="45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.1666915600000001"/>
    <n v="30333.980560000004"/>
    <n v="791.01687767999999"/>
    <n v="1463232936"/>
    <n v="1461072936"/>
    <b v="0"/>
    <n v="18"/>
    <b v="0"/>
    <s v="games/video games"/>
    <n v="2.6076923076923077E-2"/>
    <n v="43.945382093333336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"/>
    <n v="20000"/>
    <n v="1821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"/>
    <n v="68000"/>
    <n v="12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"/>
    <n v="10000"/>
    <n v="56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0.75062424999999999"/>
    <n v="37531.212500000001"/>
    <n v="307.7559425"/>
    <n v="1406994583"/>
    <n v="1401810583"/>
    <b v="0"/>
    <n v="1"/>
    <b v="0"/>
    <s v="games/video games"/>
    <n v="8.2000000000000007E-3"/>
    <n v="307.7559425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"/>
    <n v="550"/>
    <n v="0"/>
    <n v="1407534804"/>
    <n v="1404942804"/>
    <b v="0"/>
    <n v="0"/>
    <b v="0"/>
    <s v="games/video games"/>
    <n v="0"/>
    <s v="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0.75062424999999999"/>
    <n v="22518.727500000001"/>
    <n v="770.14048049999997"/>
    <n v="1457967975"/>
    <n v="1455379575"/>
    <b v="0"/>
    <n v="9"/>
    <b v="0"/>
    <s v="games/video games"/>
    <n v="3.4200000000000001E-2"/>
    <n v="85.571164499999995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"/>
    <n v="18000"/>
    <n v="15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"/>
    <n v="1100"/>
    <n v="0"/>
    <n v="1402852087"/>
    <n v="1400260087"/>
    <b v="0"/>
    <n v="0"/>
    <b v="0"/>
    <s v="games/video games"/>
    <n v="0"/>
    <s v="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"/>
    <n v="45000"/>
    <n v="6382.34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.1666915600000001"/>
    <n v="17500.3734"/>
    <n v="1369.6958914400002"/>
    <n v="1435293175"/>
    <n v="1432701175"/>
    <b v="0"/>
    <n v="49"/>
    <b v="0"/>
    <s v="games/video games"/>
    <n v="7.8266666666666665E-2"/>
    <n v="27.952977376326533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0.70296422999999997"/>
    <n v="9137.8320257699997"/>
    <n v="3.5148211499999999"/>
    <n v="1432873653"/>
    <n v="1430281653"/>
    <b v="0"/>
    <n v="1"/>
    <b v="0"/>
    <s v="games/video games"/>
    <n v="3.8464497269020693E-4"/>
    <n v="3.5148211499999999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.29405719"/>
    <n v="258.81143800000001"/>
    <n v="32.351429750000001"/>
    <n v="1460313672"/>
    <n v="1457725272"/>
    <b v="0"/>
    <n v="2"/>
    <b v="0"/>
    <s v="games/video games"/>
    <n v="0.125"/>
    <n v="16.175714875000001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"/>
    <n v="2000"/>
    <n v="21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0.75062424999999999"/>
    <n v="225.187275"/>
    <n v="31.713874562499999"/>
    <n v="1455232937"/>
    <n v="1453936937"/>
    <b v="0"/>
    <n v="4"/>
    <b v="0"/>
    <s v="games/video games"/>
    <n v="0.14083333333333334"/>
    <n v="7.9284686406249998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"/>
    <n v="18000"/>
    <n v="3294.01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"/>
    <n v="500000"/>
    <n v="25174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"/>
    <n v="12000"/>
    <n v="2152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"/>
    <n v="100000"/>
    <n v="47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"/>
    <n v="25000"/>
    <n v="1803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.29405719"/>
    <n v="6470.2859499999995"/>
    <n v="32.351429750000001"/>
    <n v="1431547468"/>
    <n v="1428955468"/>
    <b v="0"/>
    <n v="1"/>
    <b v="0"/>
    <s v="games/video games"/>
    <n v="5.0000000000000001E-3"/>
    <n v="32.351429750000001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.1666915600000001"/>
    <n v="4666.7662399999999"/>
    <n v="116.669156"/>
    <n v="1455417571"/>
    <n v="1452825571"/>
    <b v="0"/>
    <n v="10"/>
    <b v="0"/>
    <s v="games/video games"/>
    <n v="2.5000000000000001E-2"/>
    <n v="11.666915599999999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"/>
    <n v="100000"/>
    <n v="41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"/>
    <n v="8000"/>
    <n v="425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"/>
    <n v="15000"/>
    <n v="243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.29405719"/>
    <n v="77643.431400000001"/>
    <n v="3844.6439114899999"/>
    <n v="1402480221"/>
    <n v="1399888221"/>
    <b v="0"/>
    <n v="37"/>
    <b v="0"/>
    <s v="games/video games"/>
    <n v="4.9516666666666667E-2"/>
    <n v="103.90929490513513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"/>
    <n v="900000"/>
    <n v="1431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"/>
    <n v="400"/>
    <n v="165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"/>
    <n v="10000"/>
    <n v="0"/>
    <n v="1406148024"/>
    <n v="1403556024"/>
    <b v="0"/>
    <n v="0"/>
    <b v="0"/>
    <s v="games/video games"/>
    <n v="0"/>
    <s v="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"/>
    <n v="25000"/>
    <n v="732.5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"/>
    <n v="10000"/>
    <n v="45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"/>
    <n v="50000"/>
    <n v="255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"/>
    <n v="2500"/>
    <n v="1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"/>
    <n v="88000"/>
    <n v="31272.92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.29405719"/>
    <n v="1294.05719"/>
    <n v="6.4702859500000001"/>
    <n v="1408058820"/>
    <n v="1405466820"/>
    <b v="0"/>
    <n v="1"/>
    <b v="0"/>
    <s v="games/video games"/>
    <n v="5.0000000000000001E-3"/>
    <n v="6.4702859500000001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.29405719"/>
    <n v="7764.3431399999999"/>
    <n v="12.9405719"/>
    <n v="1381306687"/>
    <n v="1378714687"/>
    <b v="0"/>
    <n v="3"/>
    <b v="0"/>
    <s v="games/video games"/>
    <n v="1.6666666666666668E-3"/>
    <n v="4.3135239666666667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"/>
    <n v="40000"/>
    <n v="53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"/>
    <n v="500000"/>
    <n v="178.52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.1666915600000001"/>
    <n v="1166.69156"/>
    <n v="96.835399480000007"/>
    <n v="1451053313"/>
    <n v="1448461313"/>
    <b v="0"/>
    <n v="8"/>
    <b v="0"/>
    <s v="games/video games"/>
    <n v="8.3000000000000004E-2"/>
    <n v="12.104424935000001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0.70296422999999997"/>
    <n v="3163.339035"/>
    <n v="76.62310106999999"/>
    <n v="1396666779"/>
    <n v="1394078379"/>
    <b v="0"/>
    <n v="3"/>
    <b v="0"/>
    <s v="games/video games"/>
    <n v="2.4222222222222221E-2"/>
    <n v="25.541033689999995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"/>
    <n v="2100"/>
    <n v="5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"/>
    <n v="25000"/>
    <n v="0"/>
    <n v="1319835400"/>
    <n v="1315947400"/>
    <b v="0"/>
    <n v="0"/>
    <b v="0"/>
    <s v="games/video games"/>
    <n v="0"/>
    <s v="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"/>
    <n v="250000"/>
    <n v="29"/>
    <n v="1457904316"/>
    <n v="1455315916"/>
    <b v="0"/>
    <n v="5"/>
    <b v="0"/>
    <s v="games/video games"/>
    <n v="1.16E-4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.29405719"/>
    <n v="4140.9830080000002"/>
    <n v="0"/>
    <n v="1369932825"/>
    <n v="1368723225"/>
    <b v="0"/>
    <n v="0"/>
    <b v="0"/>
    <s v="games/video games"/>
    <n v="0"/>
    <s v="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"/>
    <n v="5000"/>
    <n v="11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"/>
    <n v="90000"/>
    <n v="425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.29405719"/>
    <n v="3882.17157"/>
    <n v="0"/>
    <n v="1443193130"/>
    <n v="1438009130"/>
    <b v="0"/>
    <n v="0"/>
    <b v="0"/>
    <s v="games/mobile games"/>
    <n v="0"/>
    <s v="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"/>
    <n v="2000"/>
    <n v="10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"/>
    <n v="35000"/>
    <n v="585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.29405719"/>
    <n v="1294.05719"/>
    <n v="1.29405719"/>
    <n v="1407425717"/>
    <n v="1404833717"/>
    <b v="0"/>
    <n v="1"/>
    <b v="0"/>
    <s v="games/mobile games"/>
    <n v="1E-3"/>
    <n v="1.29405719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"/>
    <n v="20000"/>
    <n v="21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"/>
    <n v="5000"/>
    <n v="11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0.70296422999999997"/>
    <n v="28118.569199999998"/>
    <n v="0"/>
    <n v="1450993668"/>
    <n v="1448401668"/>
    <b v="0"/>
    <n v="0"/>
    <b v="0"/>
    <s v="games/mobile games"/>
    <n v="0"/>
    <s v="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0.75062424999999999"/>
    <n v="7506.2425000000003"/>
    <n v="1079.3976714999999"/>
    <n v="1483238771"/>
    <n v="1480646771"/>
    <b v="0"/>
    <n v="13"/>
    <b v="0"/>
    <s v="games/mobile games"/>
    <n v="0.14380000000000001"/>
    <n v="83.030590115384612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.29405719"/>
    <n v="3882.17157"/>
    <n v="25.8811438"/>
    <n v="1406799981"/>
    <n v="1404207981"/>
    <b v="0"/>
    <n v="1"/>
    <b v="0"/>
    <s v="games/mobile games"/>
    <n v="6.6666666666666671E-3"/>
    <n v="25.8811438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0.70296422999999997"/>
    <n v="17574.105749999999"/>
    <n v="0.70296422999999997"/>
    <n v="1417235580"/>
    <n v="1416034228"/>
    <b v="0"/>
    <n v="1"/>
    <b v="0"/>
    <s v="games/mobile games"/>
    <n v="4.0000000000000003E-5"/>
    <n v="0.70296422999999997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.1666915600000001"/>
    <n v="1166.69156"/>
    <n v="58.334578"/>
    <n v="1470527094"/>
    <n v="1467935094"/>
    <b v="0"/>
    <n v="1"/>
    <b v="0"/>
    <s v="games/mobile games"/>
    <n v="0.05"/>
    <n v="58.334578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.1666915600000001"/>
    <n v="4888.4376364"/>
    <n v="315.00672120000002"/>
    <n v="1450541229"/>
    <n v="1447949229"/>
    <b v="0"/>
    <n v="6"/>
    <b v="0"/>
    <s v="games/mobile games"/>
    <n v="6.4439140811455853E-2"/>
    <n v="52.501120200000003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"/>
    <n v="25000"/>
    <n v="9875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"/>
    <n v="35000"/>
    <n v="125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"/>
    <n v="8000"/>
    <n v="5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.29405719"/>
    <n v="6470.2859499999995"/>
    <n v="0"/>
    <n v="1438859121"/>
    <n v="1436267121"/>
    <b v="0"/>
    <n v="0"/>
    <b v="0"/>
    <s v="games/mobile games"/>
    <n v="0"/>
    <s v="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.1666915600000001"/>
    <n v="583.34577999999999"/>
    <n v="0"/>
    <n v="1436460450"/>
    <n v="1433868450"/>
    <b v="0"/>
    <n v="0"/>
    <b v="0"/>
    <s v="games/mobile games"/>
    <n v="0"/>
    <s v="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"/>
    <n v="4000"/>
    <n v="0"/>
    <n v="1424131727"/>
    <n v="1421539727"/>
    <b v="0"/>
    <n v="0"/>
    <b v="0"/>
    <s v="games/mobile games"/>
    <n v="0"/>
    <s v="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"/>
    <n v="45000"/>
    <n v="186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"/>
    <n v="9300"/>
    <n v="0"/>
    <n v="1430281320"/>
    <n v="1427689320"/>
    <b v="0"/>
    <n v="0"/>
    <b v="0"/>
    <s v="food/food trucks"/>
    <n v="0"/>
    <s v="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"/>
    <n v="80000"/>
    <n v="100"/>
    <n v="1412272592"/>
    <n v="1407088592"/>
    <b v="0"/>
    <n v="1"/>
    <b v="0"/>
    <s v="food/food trucks"/>
    <n v="1.25E-3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"/>
    <n v="6000"/>
    <n v="530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0.75062424999999999"/>
    <n v="18765.606250000001"/>
    <n v="0"/>
    <n v="1413760783"/>
    <n v="1408576783"/>
    <b v="0"/>
    <n v="0"/>
    <b v="0"/>
    <s v="food/food trucks"/>
    <n v="0"/>
    <s v="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"/>
    <n v="15000"/>
    <n v="73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"/>
    <n v="50000"/>
    <n v="75"/>
    <n v="1466096566"/>
    <n v="1463504566"/>
    <b v="0"/>
    <n v="2"/>
    <b v="0"/>
    <s v="food/food trucks"/>
    <n v="1.5E-3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"/>
    <n v="2500"/>
    <n v="252"/>
    <n v="1452293675"/>
    <n v="1447109675"/>
    <b v="0"/>
    <n v="6"/>
    <b v="0"/>
    <s v="food/food trucks"/>
    <n v="0.10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"/>
    <n v="25000"/>
    <n v="0"/>
    <n v="1441592863"/>
    <n v="1439000863"/>
    <b v="0"/>
    <n v="0"/>
    <b v="0"/>
    <s v="food/food trucks"/>
    <n v="0"/>
    <s v="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"/>
    <n v="16000"/>
    <n v="911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"/>
    <n v="8000"/>
    <n v="50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"/>
    <n v="5000"/>
    <n v="325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"/>
    <n v="25000"/>
    <n v="188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"/>
    <n v="6500"/>
    <n v="0"/>
    <n v="1424742162"/>
    <n v="1422150162"/>
    <b v="0"/>
    <n v="0"/>
    <b v="0"/>
    <s v="food/food trucks"/>
    <n v="0"/>
    <s v="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"/>
    <n v="10000"/>
    <n v="151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"/>
    <n v="7500"/>
    <n v="35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"/>
    <n v="6750"/>
    <n v="0"/>
    <n v="1435679100"/>
    <n v="1433006765"/>
    <b v="0"/>
    <n v="0"/>
    <b v="0"/>
    <s v="food/food trucks"/>
    <n v="0"/>
    <s v="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"/>
    <n v="30000"/>
    <n v="1155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"/>
    <n v="18000"/>
    <n v="0"/>
    <n v="1432047989"/>
    <n v="1430233589"/>
    <b v="0"/>
    <n v="0"/>
    <b v="0"/>
    <s v="food/food trucks"/>
    <n v="0"/>
    <s v="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"/>
    <n v="60000"/>
    <n v="35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"/>
    <n v="5200"/>
    <n v="0"/>
    <n v="1407604920"/>
    <n v="1405012920"/>
    <b v="0"/>
    <n v="0"/>
    <b v="0"/>
    <s v="food/food trucks"/>
    <n v="0"/>
    <s v="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"/>
    <n v="10000"/>
    <n v="0"/>
    <n v="1466270582"/>
    <n v="1463678582"/>
    <b v="0"/>
    <n v="0"/>
    <b v="0"/>
    <s v="food/food trucks"/>
    <n v="0"/>
    <s v="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"/>
    <n v="10000"/>
    <n v="2070.5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"/>
    <n v="15000"/>
    <n v="2871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"/>
    <n v="60000"/>
    <n v="979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"/>
    <n v="18000"/>
    <n v="1020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"/>
    <n v="10000"/>
    <n v="17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.29405719"/>
    <n v="32351.429749999999"/>
    <n v="129.405719"/>
    <n v="1433021171"/>
    <n v="1430429171"/>
    <b v="0"/>
    <n v="2"/>
    <b v="0"/>
    <s v="food/food trucks"/>
    <n v="4.0000000000000001E-3"/>
    <n v="64.702859500000002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"/>
    <n v="25000"/>
    <n v="25"/>
    <n v="1415909927"/>
    <n v="1414351127"/>
    <b v="0"/>
    <n v="1"/>
    <b v="0"/>
    <s v="food/food trucks"/>
    <n v="1E-3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"/>
    <n v="9000"/>
    <n v="0"/>
    <n v="1408551752"/>
    <n v="1405959752"/>
    <b v="0"/>
    <n v="0"/>
    <b v="0"/>
    <s v="food/food trucks"/>
    <n v="0"/>
    <s v="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"/>
    <n v="125000"/>
    <n v="30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"/>
    <n v="15000"/>
    <n v="886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"/>
    <n v="20000"/>
    <n v="585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0.70296422999999997"/>
    <n v="123018.74024999999"/>
    <n v="7.0296422999999999"/>
    <n v="1488805200"/>
    <n v="1484094498"/>
    <b v="0"/>
    <n v="1"/>
    <b v="0"/>
    <s v="food/food trucks"/>
    <n v="5.7142857142857142E-5"/>
    <n v="7.0296422999999999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.29405719"/>
    <n v="7764.3431399999999"/>
    <n v="0"/>
    <n v="1413388296"/>
    <n v="1410796296"/>
    <b v="0"/>
    <n v="0"/>
    <b v="0"/>
    <s v="food/food trucks"/>
    <n v="0"/>
    <s v="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"/>
    <n v="75000"/>
    <n v="5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0.75062424999999999"/>
    <n v="45037.455000000002"/>
    <n v="2401.9976000000001"/>
    <n v="1446052627"/>
    <n v="1443460627"/>
    <b v="0"/>
    <n v="5"/>
    <b v="0"/>
    <s v="food/food trucks"/>
    <n v="5.3333333333333337E-2"/>
    <n v="480.39952000000005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"/>
    <n v="50000"/>
    <n v="5875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"/>
    <n v="50000"/>
    <n v="4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"/>
    <n v="1000"/>
    <n v="42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"/>
    <n v="2500"/>
    <n v="100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.29405719"/>
    <n v="28469.258180000001"/>
    <n v="29874.60428834"/>
    <n v="1486391011"/>
    <n v="1483712611"/>
    <b v="0"/>
    <n v="375"/>
    <b v="1"/>
    <s v="photography/photobooks"/>
    <n v="1.0493636363636363"/>
    <n v="79.665611435573339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"/>
    <n v="12500"/>
    <n v="13180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.29405719"/>
    <n v="9705.4289250000002"/>
    <n v="10358.927805949999"/>
    <n v="1433198520"/>
    <n v="1430340195"/>
    <b v="0"/>
    <n v="123"/>
    <b v="1"/>
    <s v="photography/photobooks"/>
    <n v="1.0673333333333332"/>
    <n v="84.218925251626004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"/>
    <n v="8750"/>
    <n v="9111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0.75062424999999999"/>
    <n v="1501.2484999999999"/>
    <n v="2410.2544667500001"/>
    <n v="1482943740"/>
    <n v="1481129340"/>
    <b v="0"/>
    <n v="85"/>
    <b v="1"/>
    <s v="photography/photobooks"/>
    <n v="1.6054999999999999"/>
    <n v="28.355934902941179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"/>
    <n v="9000"/>
    <n v="9700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"/>
    <n v="500"/>
    <n v="675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"/>
    <n v="2700"/>
    <n v="2945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.29405719"/>
    <n v="129.405719"/>
    <n v="375.27658509999998"/>
    <n v="1486814978"/>
    <n v="1484222978"/>
    <b v="0"/>
    <n v="15"/>
    <b v="1"/>
    <s v="photography/photobooks"/>
    <n v="2.9"/>
    <n v="25.018439006666664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"/>
    <n v="21000"/>
    <n v="21831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.1666915600000001"/>
    <n v="14583.6445"/>
    <n v="46994.336036799999"/>
    <n v="1428493379"/>
    <n v="1425901379"/>
    <b v="0"/>
    <n v="714"/>
    <b v="1"/>
    <s v="photography/photobooks"/>
    <n v="3.2223999999999999"/>
    <n v="65.818397810644257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.1666915600000001"/>
    <n v="11666.9156"/>
    <n v="15750.336060000001"/>
    <n v="1450602000"/>
    <n v="1445415653"/>
    <b v="0"/>
    <n v="170"/>
    <b v="1"/>
    <s v="photography/photobooks"/>
    <n v="1.35"/>
    <n v="92.64903564705883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.29405719"/>
    <n v="18763.829255000001"/>
    <n v="50645.516245029998"/>
    <n v="1450467539"/>
    <n v="1447875539"/>
    <b v="0"/>
    <n v="512"/>
    <b v="1"/>
    <s v="photography/photobooks"/>
    <n v="2.6991034482758622"/>
    <n v="98.917023916074214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"/>
    <n v="15000"/>
    <n v="37994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"/>
    <n v="3500"/>
    <n v="9121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.29405719"/>
    <n v="3439.6040110199997"/>
    <n v="3484.8960126699999"/>
    <n v="1436380200"/>
    <n v="1433615400"/>
    <b v="0"/>
    <n v="9"/>
    <b v="1"/>
    <s v="photography/photobooks"/>
    <n v="1.0131677953348381"/>
    <n v="387.21066807444441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"/>
    <n v="4800"/>
    <n v="6029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.29405719"/>
    <n v="7764.3431399999999"/>
    <n v="7953.6248851813007"/>
    <n v="1468593246"/>
    <n v="1466001246"/>
    <b v="0"/>
    <n v="111"/>
    <b v="1"/>
    <s v="photography/photobooks"/>
    <n v="1.0243783333333334"/>
    <n v="71.65427824487657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0.70296422999999997"/>
    <n v="17574.105749999999"/>
    <n v="35015.351260529998"/>
    <n v="1435388154"/>
    <n v="1432796154"/>
    <b v="0"/>
    <n v="271"/>
    <b v="1"/>
    <s v="photography/photobooks"/>
    <n v="1.99244"/>
    <n v="129.20793823073799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"/>
    <n v="16300"/>
    <n v="16700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"/>
    <n v="13000"/>
    <n v="13383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.1666915600000001"/>
    <n v="15166.990280000002"/>
    <n v="15297.65973472"/>
    <n v="1434197351"/>
    <n v="1431605351"/>
    <b v="0"/>
    <n v="62"/>
    <b v="1"/>
    <s v="photography/photobooks"/>
    <n v="1.0086153846153847"/>
    <n v="246.73644733419354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.1666915600000001"/>
    <n v="1050.0224040000001"/>
    <n v="1207.5257646"/>
    <n v="1489238940"/>
    <n v="1486406253"/>
    <b v="0"/>
    <n v="32"/>
    <b v="1"/>
    <s v="photography/photobooks"/>
    <n v="1.1499999999999999"/>
    <n v="37.7351801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.1666915600000001"/>
    <n v="19483.749052000003"/>
    <n v="20295.766377760003"/>
    <n v="1459418400"/>
    <n v="1456827573"/>
    <b v="0"/>
    <n v="141"/>
    <b v="1"/>
    <s v="photography/photobooks"/>
    <n v="1.0416766467065868"/>
    <n v="143.94160551602837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"/>
    <n v="10000"/>
    <n v="15530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"/>
    <n v="6000"/>
    <n v="6360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0.11241174"/>
    <n v="2248.2347999999997"/>
    <n v="5717.59833162"/>
    <n v="1433106000"/>
    <n v="1431124572"/>
    <b v="0"/>
    <n v="103"/>
    <b v="1"/>
    <s v="photography/photobooks"/>
    <n v="2.5431499999999998"/>
    <n v="55.510663413786411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0.75062424999999999"/>
    <n v="750.62424999999996"/>
    <n v="758.88111675000005"/>
    <n v="1465505261"/>
    <n v="1464209261"/>
    <b v="0"/>
    <n v="6"/>
    <b v="1"/>
    <s v="photography/photobooks"/>
    <n v="1.0109999999999999"/>
    <n v="126.48018612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"/>
    <n v="2500"/>
    <n v="3226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.29405719"/>
    <n v="8411.3717350000006"/>
    <n v="8599.010027549999"/>
    <n v="1485886100"/>
    <n v="1482862100"/>
    <b v="0"/>
    <n v="108"/>
    <b v="1"/>
    <s v="photography/photobooks"/>
    <n v="1.0223076923076924"/>
    <n v="79.620463218055548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"/>
    <n v="2000"/>
    <n v="2636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"/>
    <n v="5000"/>
    <n v="39304.01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"/>
    <n v="14000"/>
    <n v="20398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"/>
    <n v="26500"/>
    <n v="27189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"/>
    <n v="9000"/>
    <n v="15505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"/>
    <n v="16350"/>
    <n v="26024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.1666915600000001"/>
    <n v="17500.3734"/>
    <n v="18159.5541314"/>
    <n v="1440515112"/>
    <n v="1437923112"/>
    <b v="0"/>
    <n v="140"/>
    <b v="1"/>
    <s v="photography/photobooks"/>
    <n v="1.0376666666666667"/>
    <n v="129.71110093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.29405719"/>
    <n v="2846.9258179999997"/>
    <n v="3171.7471132619003"/>
    <n v="1480809600"/>
    <n v="1478431488"/>
    <b v="0"/>
    <n v="103"/>
    <b v="1"/>
    <s v="photography/photobooks"/>
    <n v="1.1140954545454547"/>
    <n v="30.793661293804856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0.75062424999999999"/>
    <n v="3002.4969999999998"/>
    <n v="8418.2509637500007"/>
    <n v="1459483200"/>
    <n v="1456852647"/>
    <b v="0"/>
    <n v="138"/>
    <b v="1"/>
    <s v="photography/photobooks"/>
    <n v="2.80375"/>
    <n v="61.00181857789855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"/>
    <n v="19800"/>
    <n v="22197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"/>
    <n v="15000"/>
    <n v="1060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"/>
    <n v="3000"/>
    <n v="132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"/>
    <n v="50000"/>
    <n v="1937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"/>
    <n v="2000"/>
    <n v="0"/>
    <n v="1407394800"/>
    <n v="1404770616"/>
    <b v="0"/>
    <n v="0"/>
    <b v="0"/>
    <s v="music/world music"/>
    <n v="0"/>
    <s v="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"/>
    <n v="5000"/>
    <n v="1465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"/>
    <n v="2750"/>
    <n v="25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"/>
    <n v="500000"/>
    <n v="0"/>
    <n v="1298589630"/>
    <n v="1295997630"/>
    <b v="0"/>
    <n v="0"/>
    <b v="0"/>
    <s v="music/world music"/>
    <n v="0"/>
    <s v="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"/>
    <n v="5000"/>
    <n v="0"/>
    <n v="1440723600"/>
    <n v="1436394968"/>
    <b v="0"/>
    <n v="0"/>
    <b v="0"/>
    <s v="music/world music"/>
    <n v="0"/>
    <s v="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"/>
    <n v="5000"/>
    <n v="40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"/>
    <n v="1000"/>
    <n v="116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.29405719"/>
    <n v="64702.859499999999"/>
    <n v="0"/>
    <n v="1422903342"/>
    <n v="1420311342"/>
    <b v="0"/>
    <n v="0"/>
    <b v="0"/>
    <s v="music/world music"/>
    <n v="0"/>
    <s v="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"/>
    <n v="7534"/>
    <n v="210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"/>
    <n v="2500"/>
    <n v="0"/>
    <n v="1343491200"/>
    <n v="1342801164"/>
    <b v="0"/>
    <n v="0"/>
    <b v="0"/>
    <s v="music/world music"/>
    <n v="0"/>
    <s v="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"/>
    <n v="25000"/>
    <n v="0"/>
    <n v="1345790865"/>
    <n v="1344062865"/>
    <b v="0"/>
    <n v="0"/>
    <b v="0"/>
    <s v="music/world music"/>
    <n v="0"/>
    <s v="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"/>
    <n v="1000"/>
    <n v="178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"/>
    <n v="2500"/>
    <n v="0"/>
    <n v="1325804767"/>
    <n v="1323212767"/>
    <b v="0"/>
    <n v="0"/>
    <b v="0"/>
    <s v="music/world music"/>
    <n v="0"/>
    <s v="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"/>
    <n v="8000"/>
    <n v="241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"/>
    <n v="5000"/>
    <n v="2537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"/>
    <n v="911"/>
    <n v="5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"/>
    <n v="12000"/>
    <n v="1691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"/>
    <n v="2000"/>
    <n v="2076"/>
    <n v="1366664400"/>
    <n v="1363981723"/>
    <b v="1"/>
    <n v="45"/>
    <b v="1"/>
    <s v="music/rock"/>
    <n v="1.03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"/>
    <n v="2000"/>
    <n v="2405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"/>
    <n v="2000"/>
    <n v="2340"/>
    <n v="1323136949"/>
    <n v="1319245349"/>
    <b v="1"/>
    <n v="31"/>
    <b v="1"/>
    <s v="music/rock"/>
    <n v="1.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"/>
    <n v="3500"/>
    <n v="4275"/>
    <n v="1367823655"/>
    <n v="1365231655"/>
    <b v="1"/>
    <n v="50"/>
    <b v="1"/>
    <s v="music/rock"/>
    <n v="1.22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"/>
    <n v="2500"/>
    <n v="3791"/>
    <n v="1402642740"/>
    <n v="1399563953"/>
    <b v="1"/>
    <n v="59"/>
    <b v="1"/>
    <s v="music/rock"/>
    <n v="1.5164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"/>
    <n v="5000"/>
    <n v="5222"/>
    <n v="1341683211"/>
    <n v="1339091211"/>
    <b v="1"/>
    <n v="81"/>
    <b v="1"/>
    <s v="music/rock"/>
    <n v="1.04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"/>
    <n v="30000"/>
    <n v="60046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"/>
    <n v="6000"/>
    <n v="6108"/>
    <n v="1316979167"/>
    <n v="1311795167"/>
    <b v="1"/>
    <n v="74"/>
    <b v="1"/>
    <s v="music/rock"/>
    <n v="1.01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"/>
    <n v="3500"/>
    <n v="4818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"/>
    <n v="10"/>
    <n v="30383.32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"/>
    <n v="6700"/>
    <n v="13323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"/>
    <n v="3000"/>
    <n v="6071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"/>
    <n v="30000"/>
    <n v="35389.129999999997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"/>
    <n v="5500"/>
    <n v="16210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"/>
    <n v="12000"/>
    <n v="25577.56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"/>
    <n v="2500"/>
    <n v="2606"/>
    <n v="1402286340"/>
    <n v="1399504664"/>
    <b v="1"/>
    <n v="96"/>
    <b v="1"/>
    <s v="music/rock"/>
    <n v="1.04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"/>
    <n v="3300"/>
    <n v="3751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"/>
    <n v="2000"/>
    <n v="2025"/>
    <n v="1390983227"/>
    <n v="1388391227"/>
    <b v="1"/>
    <n v="52"/>
    <b v="1"/>
    <s v="music/rock"/>
    <n v="1.01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0.75062424999999999"/>
    <n v="4879.0576250000004"/>
    <n v="6119.0888859999995"/>
    <n v="1392574692"/>
    <n v="1389982692"/>
    <b v="1"/>
    <n v="105"/>
    <b v="1"/>
    <s v="music/rock"/>
    <n v="1.2541538461538462"/>
    <n v="58.27703700952380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"/>
    <n v="1500"/>
    <n v="1785"/>
    <n v="1396054800"/>
    <n v="1393034470"/>
    <b v="1"/>
    <n v="41"/>
    <b v="1"/>
    <s v="music/rock"/>
    <n v="1.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"/>
    <n v="650"/>
    <n v="1082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"/>
    <n v="3500"/>
    <n v="4170.17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"/>
    <n v="9500"/>
    <n v="9545"/>
    <n v="1389474145"/>
    <n v="1386882145"/>
    <b v="1"/>
    <n v="50"/>
    <b v="1"/>
    <s v="music/rock"/>
    <n v="1.00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"/>
    <n v="22000"/>
    <n v="22396"/>
    <n v="1374674558"/>
    <n v="1372082558"/>
    <b v="1"/>
    <n v="159"/>
    <b v="1"/>
    <s v="music/rock"/>
    <n v="1.01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"/>
    <n v="12000"/>
    <n v="14000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"/>
    <n v="18800"/>
    <n v="20426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"/>
    <n v="10000"/>
    <n v="11472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"/>
    <n v="7500"/>
    <n v="7635"/>
    <n v="1384363459"/>
    <n v="1381767859"/>
    <b v="1"/>
    <n v="31"/>
    <b v="1"/>
    <s v="music/rock"/>
    <n v="1.01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"/>
    <n v="5000"/>
    <n v="5300"/>
    <n v="1276574400"/>
    <n v="1270576379"/>
    <b v="1"/>
    <n v="28"/>
    <b v="1"/>
    <s v="music/rock"/>
    <n v="1.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0.75062424999999999"/>
    <n v="3002.4969999999998"/>
    <n v="3107.5843949999999"/>
    <n v="1409506291"/>
    <n v="1406914291"/>
    <b v="1"/>
    <n v="54"/>
    <b v="1"/>
    <s v="music/rock"/>
    <n v="1.0349999999999999"/>
    <n v="57.547859166666662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"/>
    <n v="25000"/>
    <n v="38743.839999999997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"/>
    <n v="15000"/>
    <n v="24321.1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"/>
    <n v="3000"/>
    <n v="3132.63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"/>
    <n v="15000"/>
    <n v="15918.65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"/>
    <n v="6500"/>
    <n v="10071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"/>
    <n v="12516"/>
    <n v="13864.17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"/>
    <n v="15000"/>
    <n v="16636.78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"/>
    <n v="7000"/>
    <n v="7750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"/>
    <n v="15000"/>
    <n v="18542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"/>
    <n v="1000"/>
    <n v="2110.5"/>
    <n v="1362974400"/>
    <n v="1360948389"/>
    <b v="1"/>
    <n v="22"/>
    <b v="1"/>
    <s v="music/rock"/>
    <n v="2.11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"/>
    <n v="2000"/>
    <n v="2020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.29405719"/>
    <n v="2588.11438"/>
    <n v="2630.81826727"/>
    <n v="1434808775"/>
    <n v="1433512775"/>
    <b v="0"/>
    <n v="63"/>
    <b v="1"/>
    <s v="theater/plays"/>
    <n v="1.0165"/>
    <n v="41.75902011539682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.29405719"/>
    <n v="1941.085785"/>
    <n v="2102.8429337500002"/>
    <n v="1424181600"/>
    <n v="1423041227"/>
    <b v="0"/>
    <n v="20"/>
    <b v="1"/>
    <s v="theater/plays"/>
    <n v="1.0833333333333333"/>
    <n v="105.142146687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.29405719"/>
    <n v="323.5142975"/>
    <n v="782.90459995000003"/>
    <n v="1434120856"/>
    <n v="1428936856"/>
    <b v="0"/>
    <n v="25"/>
    <b v="1"/>
    <s v="theater/plays"/>
    <n v="2.42"/>
    <n v="31.316183998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"/>
    <n v="4000"/>
    <n v="4018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"/>
    <n v="1500"/>
    <n v="1876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"/>
    <n v="3500"/>
    <n v="3800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"/>
    <n v="3000"/>
    <n v="4371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.29405719"/>
    <n v="2199.8972229999999"/>
    <n v="2419.8869452999998"/>
    <n v="1444172340"/>
    <n v="1441822828"/>
    <b v="0"/>
    <n v="52"/>
    <b v="1"/>
    <s v="theater/plays"/>
    <n v="1.1000000000000001"/>
    <n v="46.536287409615383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"/>
    <n v="15000"/>
    <n v="15335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.29405719"/>
    <n v="647.028595"/>
    <n v="789.37488589999998"/>
    <n v="1445252400"/>
    <n v="1443696797"/>
    <b v="0"/>
    <n v="22"/>
    <b v="1"/>
    <s v="theater/plays"/>
    <n v="1.22"/>
    <n v="35.88067663181818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.29405719"/>
    <n v="3235.1429749999998"/>
    <n v="3298.55177731"/>
    <n v="1438189200"/>
    <n v="1435585497"/>
    <b v="0"/>
    <n v="64"/>
    <b v="1"/>
    <s v="theater/plays"/>
    <n v="1.0196000000000001"/>
    <n v="51.539871520468751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.29405719"/>
    <n v="1099.9486115"/>
    <n v="1552.8686279999999"/>
    <n v="1457914373"/>
    <n v="1456189973"/>
    <b v="0"/>
    <n v="23"/>
    <b v="1"/>
    <s v="theater/plays"/>
    <n v="1.411764705882353"/>
    <n v="67.51602730434783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"/>
    <n v="20000"/>
    <n v="21905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.29405719"/>
    <n v="2588.11438"/>
    <n v="2708.4616986699998"/>
    <n v="1461860432"/>
    <n v="1459268432"/>
    <b v="0"/>
    <n v="33"/>
    <b v="1"/>
    <s v="theater/plays"/>
    <n v="1.0465"/>
    <n v="82.074596929393934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"/>
    <n v="3500"/>
    <n v="4340"/>
    <n v="1436902359"/>
    <n v="1434310359"/>
    <b v="0"/>
    <n v="32"/>
    <b v="1"/>
    <s v="theater/plays"/>
    <n v="1.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"/>
    <n v="3000"/>
    <n v="4050"/>
    <n v="1464807420"/>
    <n v="1461427938"/>
    <b v="0"/>
    <n v="24"/>
    <b v="1"/>
    <s v="theater/plays"/>
    <n v="1.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"/>
    <n v="2000"/>
    <n v="2055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"/>
    <n v="2500"/>
    <n v="2500"/>
    <n v="1480559011"/>
    <n v="1477963411"/>
    <b v="0"/>
    <n v="50"/>
    <b v="1"/>
    <s v="theater/plays"/>
    <n v="1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.29405719"/>
    <n v="4529.2001650000002"/>
    <n v="5899.7749566447001"/>
    <n v="1469962800"/>
    <n v="1468578920"/>
    <b v="0"/>
    <n v="108"/>
    <b v="1"/>
    <s v="theater/plays"/>
    <n v="1.3026085714285716"/>
    <n v="54.627545894858336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.29405719"/>
    <n v="51762.287599999996"/>
    <n v="20512.10051869"/>
    <n v="1489376405"/>
    <n v="1484196005"/>
    <b v="0"/>
    <n v="104"/>
    <b v="0"/>
    <s v="technology/wearables"/>
    <n v="0.39627499999999999"/>
    <n v="197.23173575663461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"/>
    <n v="30000"/>
    <n v="7793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"/>
    <n v="110000"/>
    <n v="71771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"/>
    <n v="50000"/>
    <n v="5757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"/>
    <n v="10000"/>
    <n v="1136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"/>
    <n v="11500"/>
    <n v="12879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"/>
    <n v="20000"/>
    <n v="3100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"/>
    <n v="250000"/>
    <n v="80070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"/>
    <n v="4600"/>
    <n v="28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"/>
    <n v="40000"/>
    <n v="12446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"/>
    <n v="180000"/>
    <n v="2028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"/>
    <n v="100000"/>
    <n v="40404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"/>
    <n v="75000"/>
    <n v="1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0.15676623000000001"/>
    <n v="31353.246000000003"/>
    <n v="1797.63835941"/>
    <n v="1469109600"/>
    <n v="1464586746"/>
    <b v="0"/>
    <n v="19"/>
    <b v="0"/>
    <s v="technology/wearables"/>
    <n v="5.7334999999999997E-2"/>
    <n v="94.612545232105262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"/>
    <n v="40000"/>
    <n v="6130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.29405719"/>
    <n v="7505.5317020000002"/>
    <n v="1133.5940984399999"/>
    <n v="1405094400"/>
    <n v="1403810965"/>
    <b v="0"/>
    <n v="9"/>
    <b v="0"/>
    <s v="technology/wearables"/>
    <n v="0.15103448275862069"/>
    <n v="125.95489982666666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.1666915600000001"/>
    <n v="116669.156"/>
    <n v="586.84585468"/>
    <n v="1483138800"/>
    <n v="1480610046"/>
    <b v="0"/>
    <n v="3"/>
    <b v="0"/>
    <s v="technology/wearables"/>
    <n v="5.0299999999999997E-3"/>
    <n v="195.61528489333332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0.11241174"/>
    <n v="51934.223879999998"/>
    <n v="676.60626305999995"/>
    <n v="1482515937"/>
    <n v="1479923937"/>
    <b v="0"/>
    <n v="7"/>
    <b v="0"/>
    <s v="technology/wearables"/>
    <n v="1.3028138528138528E-2"/>
    <n v="96.658037579999998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.29405719"/>
    <n v="45292.001649999998"/>
    <n v="137.17006214"/>
    <n v="1432223125"/>
    <n v="1429631125"/>
    <b v="0"/>
    <n v="4"/>
    <b v="0"/>
    <s v="technology/wearables"/>
    <n v="3.0285714285714286E-3"/>
    <n v="34.29251553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"/>
    <n v="15000"/>
    <n v="1332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"/>
    <n v="50000"/>
    <n v="4920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"/>
    <n v="20000"/>
    <n v="486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"/>
    <n v="100000"/>
    <n v="1130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"/>
    <n v="48000"/>
    <n v="1705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"/>
    <n v="75000"/>
    <n v="1748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"/>
    <n v="50000"/>
    <n v="408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"/>
    <n v="35000"/>
    <n v="7873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"/>
    <n v="250000"/>
    <n v="3417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.09120561"/>
    <n v="11037.54474515"/>
    <n v="0"/>
    <n v="1485480408"/>
    <n v="1482888408"/>
    <b v="0"/>
    <n v="0"/>
    <b v="0"/>
    <s v="technology/wearables"/>
    <n v="0"/>
    <s v="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0.70296422999999997"/>
    <n v="1757.4105749999999"/>
    <n v="0"/>
    <n v="1405478025"/>
    <n v="1402886025"/>
    <b v="0"/>
    <n v="0"/>
    <b v="0"/>
    <s v="technology/wearables"/>
    <n v="0"/>
    <s v="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"/>
    <n v="133000"/>
    <n v="14303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"/>
    <n v="25000"/>
    <n v="4940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"/>
    <n v="100000"/>
    <n v="84947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"/>
    <n v="50000"/>
    <n v="24691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"/>
    <n v="30000"/>
    <n v="991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"/>
    <n v="50000"/>
    <n v="3317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"/>
    <n v="1680"/>
    <n v="0"/>
    <n v="1408112253"/>
    <n v="1405520253"/>
    <b v="0"/>
    <n v="0"/>
    <b v="0"/>
    <s v="technology/wearables"/>
    <n v="0"/>
    <s v="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.29405719"/>
    <n v="32351.429749999999"/>
    <n v="22762.465972099999"/>
    <n v="1475333917"/>
    <n v="1472569117"/>
    <b v="0"/>
    <n v="46"/>
    <b v="0"/>
    <s v="technology/wearables"/>
    <n v="0.7036"/>
    <n v="494.83621678478261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"/>
    <n v="50000"/>
    <n v="100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"/>
    <n v="50000"/>
    <n v="51149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0.75062424999999999"/>
    <n v="1125.936375"/>
    <n v="4253.0370004999995"/>
    <n v="1467313039"/>
    <n v="1464807439"/>
    <b v="0"/>
    <n v="139"/>
    <b v="1"/>
    <s v="publishing/nonfiction"/>
    <n v="3.7773333333333334"/>
    <n v="30.597388492805752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"/>
    <n v="300"/>
    <n v="375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"/>
    <n v="4900"/>
    <n v="7219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"/>
    <n v="2500"/>
    <n v="2555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"/>
    <n v="5875"/>
    <n v="5985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0.75062424999999999"/>
    <n v="3753.1212500000001"/>
    <n v="7663.8735925000001"/>
    <n v="1450249140"/>
    <n v="1447055935"/>
    <b v="0"/>
    <n v="172"/>
    <b v="1"/>
    <s v="publishing/nonfiction"/>
    <n v="2.0419999999999998"/>
    <n v="44.557404607558141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"/>
    <n v="5000"/>
    <n v="5202.5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"/>
    <n v="20000"/>
    <n v="20253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"/>
    <n v="10000"/>
    <n v="13614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"/>
    <n v="1000"/>
    <n v="1336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.29405719"/>
    <n v="1552.8686279999999"/>
    <n v="2022.6113879699999"/>
    <n v="1465672979"/>
    <n v="1463080979"/>
    <b v="0"/>
    <n v="64"/>
    <b v="1"/>
    <s v="publishing/nonfiction"/>
    <n v="1.3025"/>
    <n v="31.603302937031248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.29405719"/>
    <n v="3235.1429749999998"/>
    <n v="3968.8734017299998"/>
    <n v="1354269600"/>
    <n v="1351663605"/>
    <b v="0"/>
    <n v="121"/>
    <b v="1"/>
    <s v="publishing/nonfiction"/>
    <n v="1.2267999999999999"/>
    <n v="32.800606625867765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"/>
    <n v="3400"/>
    <n v="6215.56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"/>
    <n v="2000"/>
    <n v="2506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"/>
    <n v="3000"/>
    <n v="3350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"/>
    <n v="660"/>
    <n v="764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"/>
    <n v="1500"/>
    <n v="2598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.29405719"/>
    <n v="7764.3431399999999"/>
    <n v="9781.7782992100001"/>
    <n v="1403370772"/>
    <n v="1400778772"/>
    <b v="0"/>
    <n v="264"/>
    <b v="1"/>
    <s v="publishing/nonfiction"/>
    <n v="1.2598333333333334"/>
    <n v="37.052190527310607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"/>
    <n v="1000"/>
    <n v="1091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"/>
    <n v="200"/>
    <n v="200"/>
    <n v="1455523140"/>
    <n v="1453925727"/>
    <b v="0"/>
    <n v="5"/>
    <b v="1"/>
    <s v="publishing/nonfiction"/>
    <n v="1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0.15676623000000001"/>
    <n v="6584.1816600000002"/>
    <n v="7811.6612408999999"/>
    <n v="1420648906"/>
    <n v="1415464906"/>
    <b v="0"/>
    <n v="144"/>
    <b v="1"/>
    <s v="music/rock"/>
    <n v="1.1864285714285714"/>
    <n v="54.247647506249997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"/>
    <n v="7500"/>
    <n v="7520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"/>
    <n v="7500"/>
    <n v="9486.69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"/>
    <n v="5000"/>
    <n v="5713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"/>
    <n v="5000"/>
    <n v="5535"/>
    <n v="1434342894"/>
    <n v="1432269294"/>
    <b v="0"/>
    <n v="87"/>
    <b v="1"/>
    <s v="music/rock"/>
    <n v="1.10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"/>
    <n v="32360"/>
    <n v="34090.629999999997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"/>
    <n v="1500"/>
    <n v="1555"/>
    <n v="1381881890"/>
    <n v="1380585890"/>
    <b v="0"/>
    <n v="20"/>
    <b v="1"/>
    <s v="music/rock"/>
    <n v="1.03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"/>
    <n v="6999"/>
    <n v="7495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"/>
    <n v="500"/>
    <n v="620"/>
    <n v="1342115132"/>
    <n v="1339523132"/>
    <b v="0"/>
    <n v="16"/>
    <b v="1"/>
    <s v="music/rock"/>
    <n v="1.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"/>
    <n v="10000"/>
    <n v="10501"/>
    <n v="1483138233"/>
    <n v="1480546233"/>
    <b v="0"/>
    <n v="52"/>
    <b v="1"/>
    <s v="music/rock"/>
    <n v="1.05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"/>
    <n v="1500"/>
    <n v="2842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.1666915600000001"/>
    <n v="4666.7662399999999"/>
    <n v="7995.3372606800003"/>
    <n v="1484444119"/>
    <n v="1481852119"/>
    <b v="0"/>
    <n v="109"/>
    <b v="1"/>
    <s v="music/rock"/>
    <n v="1.7132499999999999"/>
    <n v="73.35171798788991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.29405719"/>
    <n v="4788.0116029999999"/>
    <n v="12089.082268979999"/>
    <n v="1480784606"/>
    <n v="1478189006"/>
    <b v="0"/>
    <n v="168"/>
    <b v="1"/>
    <s v="music/rock"/>
    <n v="2.5248648648648651"/>
    <n v="71.958823029642843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"/>
    <n v="1300"/>
    <n v="1510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.29405719"/>
    <n v="2588.11438"/>
    <n v="5262.9305917299998"/>
    <n v="1470075210"/>
    <n v="1468779210"/>
    <b v="0"/>
    <n v="133"/>
    <b v="1"/>
    <s v="music/rock"/>
    <n v="2.0335000000000001"/>
    <n v="39.570906704736842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"/>
    <n v="10000"/>
    <n v="11160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"/>
    <n v="25"/>
    <n v="106"/>
    <n v="1433815200"/>
    <n v="1431886706"/>
    <b v="0"/>
    <n v="5"/>
    <b v="1"/>
    <s v="music/rock"/>
    <n v="4.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"/>
    <n v="5000"/>
    <n v="5355"/>
    <n v="1482988125"/>
    <n v="1480396125"/>
    <b v="0"/>
    <n v="73"/>
    <b v="1"/>
    <s v="music/rock"/>
    <n v="1.07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"/>
    <n v="8000"/>
    <n v="8349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0.75062424999999999"/>
    <n v="1651.3733500000001"/>
    <n v="3507.6671202500002"/>
    <n v="1482457678"/>
    <n v="1480729678"/>
    <b v="0"/>
    <n v="93"/>
    <b v="1"/>
    <s v="music/rock"/>
    <n v="2.124090909090909"/>
    <n v="37.716850755376349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"/>
    <n v="3500"/>
    <n v="4343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.1666915600000001"/>
    <n v="9333.5324799999999"/>
    <n v="10304.7915367844"/>
    <n v="1461931860"/>
    <n v="1457109121"/>
    <b v="0"/>
    <n v="134"/>
    <b v="1"/>
    <s v="music/rock"/>
    <n v="1.10406125"/>
    <n v="76.901429378988055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"/>
    <n v="400"/>
    <n v="875"/>
    <n v="1438183889"/>
    <n v="1435591889"/>
    <b v="0"/>
    <n v="14"/>
    <b v="1"/>
    <s v="music/rock"/>
    <n v="2.18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"/>
    <n v="4000"/>
    <n v="5465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"/>
    <n v="5000"/>
    <n v="6740.37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.29405719"/>
    <n v="647.028595"/>
    <n v="940.77957713000001"/>
    <n v="1471087957"/>
    <n v="1468495957"/>
    <b v="0"/>
    <n v="34"/>
    <b v="1"/>
    <s v="music/rock"/>
    <n v="1.454"/>
    <n v="27.669987562647059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"/>
    <n v="2800"/>
    <n v="3055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"/>
    <n v="500"/>
    <n v="551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"/>
    <n v="2500"/>
    <n v="2841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"/>
    <n v="10000"/>
    <n v="10235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"/>
    <n v="750"/>
    <n v="916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"/>
    <n v="3500"/>
    <n v="3916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"/>
    <n v="6000"/>
    <n v="6438"/>
    <n v="1423871882"/>
    <n v="1421279882"/>
    <b v="0"/>
    <n v="73"/>
    <b v="1"/>
    <s v="music/rock"/>
    <n v="1.07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"/>
    <n v="10000"/>
    <n v="11385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"/>
    <n v="4400"/>
    <n v="4826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"/>
    <n v="9000"/>
    <n v="11353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.29405719"/>
    <n v="452.92001649999997"/>
    <n v="758.31751334"/>
    <n v="1465709400"/>
    <n v="1462695073"/>
    <b v="0"/>
    <n v="34"/>
    <b v="1"/>
    <s v="music/rock"/>
    <n v="1.6742857142857144"/>
    <n v="22.303456274705884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"/>
    <n v="2500"/>
    <n v="12413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.29405719"/>
    <n v="3235.1429749999998"/>
    <n v="3531.48207151"/>
    <n v="1430439411"/>
    <n v="1425259011"/>
    <b v="0"/>
    <n v="113"/>
    <b v="1"/>
    <s v="music/rock"/>
    <n v="1.0915999999999999"/>
    <n v="31.252053730176989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"/>
    <n v="4000"/>
    <n v="4103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.29405719"/>
    <n v="18763.829255000001"/>
    <n v="311.86778278999998"/>
    <n v="1424607285"/>
    <n v="1422447285"/>
    <b v="1"/>
    <n v="5"/>
    <b v="0"/>
    <s v="publishing/translations"/>
    <n v="1.6620689655172414E-2"/>
    <n v="62.373556557999997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"/>
    <n v="25000"/>
    <n v="105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.1666915600000001"/>
    <n v="14000.298720000001"/>
    <n v="17.500373400000001"/>
    <n v="1449914400"/>
    <n v="1445336607"/>
    <b v="0"/>
    <n v="3"/>
    <b v="0"/>
    <s v="publishing/translations"/>
    <n v="1.25E-3"/>
    <n v="5.8334578000000006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"/>
    <n v="3000"/>
    <n v="15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.29405719"/>
    <n v="1294.05719"/>
    <n v="93.172117679999999"/>
    <n v="1447451756"/>
    <n v="1444856156"/>
    <b v="0"/>
    <n v="6"/>
    <b v="0"/>
    <s v="publishing/translations"/>
    <n v="7.1999999999999995E-2"/>
    <n v="15.528686280000001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"/>
    <n v="4000"/>
    <n v="0"/>
    <n v="1420085535"/>
    <n v="1414897935"/>
    <b v="0"/>
    <n v="0"/>
    <b v="0"/>
    <s v="publishing/translations"/>
    <n v="0"/>
    <s v="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.1666915600000001"/>
    <n v="7000.1493600000003"/>
    <n v="1.1666915600000001"/>
    <n v="1464939520"/>
    <n v="1461051520"/>
    <b v="0"/>
    <n v="1"/>
    <b v="0"/>
    <s v="publishing/translations"/>
    <n v="1.6666666666666666E-4"/>
    <n v="1.166691560000000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.29405719"/>
    <n v="3882.17157"/>
    <n v="9.0584003299999996"/>
    <n v="1423185900"/>
    <n v="1420766700"/>
    <b v="0"/>
    <n v="3"/>
    <b v="0"/>
    <s v="publishing/translations"/>
    <n v="2.3333333333333335E-3"/>
    <n v="3.019466776666666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"/>
    <n v="7000"/>
    <n v="320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.1666915600000001"/>
    <n v="2333.38312"/>
    <n v="116.669156"/>
    <n v="1455964170"/>
    <n v="1450780170"/>
    <b v="0"/>
    <n v="1"/>
    <b v="0"/>
    <s v="publishing/translations"/>
    <n v="0.05"/>
    <n v="116.669156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"/>
    <n v="500"/>
    <n v="1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"/>
    <n v="4400"/>
    <n v="800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"/>
    <n v="50000"/>
    <n v="0"/>
    <n v="1448147619"/>
    <n v="1445552019"/>
    <b v="0"/>
    <n v="0"/>
    <b v="0"/>
    <s v="publishing/translations"/>
    <n v="0"/>
    <s v="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"/>
    <n v="4500"/>
    <n v="55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.1666915600000001"/>
    <n v="3500.0746800000002"/>
    <n v="7.00014936"/>
    <n v="1456397834"/>
    <n v="1453805834"/>
    <b v="0"/>
    <n v="1"/>
    <b v="0"/>
    <s v="publishing/translations"/>
    <n v="2E-3"/>
    <n v="7.0001493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"/>
    <n v="6300"/>
    <n v="445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"/>
    <n v="110"/>
    <n v="3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0.11241174"/>
    <n v="22482.347999999998"/>
    <n v="22.482347999999998"/>
    <n v="1423432709"/>
    <n v="1420840709"/>
    <b v="0"/>
    <n v="2"/>
    <b v="0"/>
    <s v="publishing/translations"/>
    <n v="1E-3"/>
    <n v="11.241173999999999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0.66289350000000002"/>
    <n v="16572.337500000001"/>
    <n v="17.235230999999999"/>
    <n v="1474436704"/>
    <n v="1471844704"/>
    <b v="0"/>
    <n v="2"/>
    <b v="0"/>
    <s v="publishing/translations"/>
    <n v="1.0399999999999999E-3"/>
    <n v="8.6176154999999994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0.70296422999999997"/>
    <n v="21088.926899999999"/>
    <n v="70.29642299999999"/>
    <n v="1451637531"/>
    <n v="1449045531"/>
    <b v="0"/>
    <n v="1"/>
    <b v="0"/>
    <s v="publishing/translations"/>
    <n v="3.3333333333333335E-3"/>
    <n v="70.29642299999999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"/>
    <n v="7500"/>
    <n v="1527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"/>
    <n v="13000"/>
    <n v="0"/>
    <n v="1430276959"/>
    <n v="1427684959"/>
    <b v="0"/>
    <n v="0"/>
    <b v="0"/>
    <s v="publishing/translations"/>
    <n v="0"/>
    <s v="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.1666915600000001"/>
    <n v="1166.69156"/>
    <n v="0"/>
    <n v="1440408120"/>
    <n v="1435224120"/>
    <b v="0"/>
    <n v="0"/>
    <b v="0"/>
    <s v="publishing/translations"/>
    <n v="0"/>
    <s v="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.1666915600000001"/>
    <n v="5833.4578000000001"/>
    <n v="488.84376364000002"/>
    <n v="1474230385"/>
    <n v="1471638385"/>
    <b v="0"/>
    <n v="4"/>
    <b v="0"/>
    <s v="publishing/translations"/>
    <n v="8.3799999999999999E-2"/>
    <n v="122.21094091000001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.1666915600000001"/>
    <n v="1166.69156"/>
    <n v="52.501120200000003"/>
    <n v="1459584417"/>
    <n v="1456996017"/>
    <b v="0"/>
    <n v="3"/>
    <b v="0"/>
    <s v="publishing/translations"/>
    <n v="4.4999999999999998E-2"/>
    <n v="17.500373400000001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"/>
    <n v="10000"/>
    <n v="0"/>
    <n v="1428629242"/>
    <n v="1426037242"/>
    <b v="0"/>
    <n v="0"/>
    <b v="0"/>
    <s v="publishing/translations"/>
    <n v="0"/>
    <s v="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"/>
    <n v="5000"/>
    <n v="403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"/>
    <n v="17000"/>
    <n v="5431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"/>
    <n v="40000"/>
    <n v="0"/>
    <n v="1437417828"/>
    <n v="1434825828"/>
    <b v="0"/>
    <n v="0"/>
    <b v="0"/>
    <s v="publishing/translations"/>
    <n v="0"/>
    <s v="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.1666915600000001"/>
    <n v="14000.298720000001"/>
    <n v="939.18670580000003"/>
    <n v="1481367600"/>
    <n v="1477839675"/>
    <b v="0"/>
    <n v="10"/>
    <b v="0"/>
    <s v="publishing/translations"/>
    <n v="6.7083333333333328E-2"/>
    <n v="93.918670579999997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0.15676623000000001"/>
    <n v="12854.83086"/>
    <n v="1283.9154237"/>
    <n v="1433775600"/>
    <n v="1431973478"/>
    <b v="0"/>
    <n v="11"/>
    <b v="0"/>
    <s v="publishing/translations"/>
    <n v="9.987804878048781E-2"/>
    <n v="116.71958397272728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.1666915600000001"/>
    <n v="17500.3734"/>
    <n v="17.500373400000001"/>
    <n v="1444589020"/>
    <n v="1441997020"/>
    <b v="0"/>
    <n v="2"/>
    <b v="0"/>
    <s v="publishing/translations"/>
    <n v="1E-3"/>
    <n v="8.7501867000000004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.1666915600000001"/>
    <n v="11666.9156"/>
    <n v="89.835250120000012"/>
    <n v="1456043057"/>
    <n v="1453451057"/>
    <b v="0"/>
    <n v="2"/>
    <b v="0"/>
    <s v="publishing/translations"/>
    <n v="7.7000000000000002E-3"/>
    <n v="44.917625060000006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"/>
    <n v="3000"/>
    <n v="807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0.15676623000000001"/>
    <n v="3135.3245999999999"/>
    <n v="94.05973800000001"/>
    <n v="1461765300"/>
    <n v="1459198499"/>
    <b v="0"/>
    <n v="8"/>
    <b v="0"/>
    <s v="publishing/translations"/>
    <n v="0.03"/>
    <n v="11.757467250000001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0.75062424999999999"/>
    <n v="2045.45108125"/>
    <n v="135.11236500000001"/>
    <n v="1425758101"/>
    <n v="1423166101"/>
    <b v="0"/>
    <n v="6"/>
    <b v="0"/>
    <s v="publishing/translations"/>
    <n v="6.6055045871559637E-2"/>
    <n v="22.518727500000001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.1666915600000001"/>
    <n v="15166.990280000002"/>
    <n v="1.1666915600000001"/>
    <n v="1464285463"/>
    <n v="1461693463"/>
    <b v="0"/>
    <n v="1"/>
    <b v="0"/>
    <s v="publishing/translations"/>
    <n v="7.6923076923076926E-5"/>
    <n v="1.166691560000000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.29405719"/>
    <n v="232930.2942"/>
    <n v="2613.9955237999998"/>
    <n v="1441995769"/>
    <n v="1436811769"/>
    <b v="0"/>
    <n v="3"/>
    <b v="0"/>
    <s v="publishing/translations"/>
    <n v="1.1222222222222222E-2"/>
    <n v="871.33184126666663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"/>
    <n v="1500"/>
    <n v="0"/>
    <n v="1464190158"/>
    <n v="1461598158"/>
    <b v="0"/>
    <n v="0"/>
    <b v="0"/>
    <s v="publishing/translations"/>
    <n v="0"/>
    <s v="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.1666915600000001"/>
    <n v="15166.990280000002"/>
    <n v="0"/>
    <n v="1483395209"/>
    <n v="1480803209"/>
    <b v="0"/>
    <n v="0"/>
    <b v="0"/>
    <s v="publishing/translations"/>
    <n v="0"/>
    <s v="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.1666915600000001"/>
    <n v="5775.1232220000002"/>
    <n v="0"/>
    <n v="1442091462"/>
    <n v="1436907462"/>
    <b v="0"/>
    <n v="0"/>
    <b v="0"/>
    <s v="publishing/translations"/>
    <n v="0"/>
    <s v="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.1666915600000001"/>
    <n v="151669.90280000001"/>
    <n v="0"/>
    <n v="1434286855"/>
    <n v="1431694855"/>
    <b v="0"/>
    <n v="0"/>
    <b v="0"/>
    <s v="publishing/translations"/>
    <n v="0"/>
    <s v="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.1666915600000001"/>
    <n v="1050.0224040000001"/>
    <n v="0"/>
    <n v="1461235478"/>
    <n v="1459507478"/>
    <b v="0"/>
    <n v="0"/>
    <b v="0"/>
    <s v="publishing/translations"/>
    <n v="0"/>
    <s v="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"/>
    <n v="500000"/>
    <n v="75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0.70296422999999997"/>
    <n v="140592.84599999999"/>
    <n v="0"/>
    <n v="1432272300"/>
    <n v="1429655318"/>
    <b v="0"/>
    <n v="0"/>
    <b v="0"/>
    <s v="publishing/translations"/>
    <n v="0"/>
    <s v="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"/>
    <n v="8888"/>
    <n v="0"/>
    <n v="1431286105"/>
    <n v="1427138905"/>
    <b v="0"/>
    <n v="0"/>
    <b v="0"/>
    <s v="publishing/translations"/>
    <n v="0"/>
    <s v="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"/>
    <n v="100000"/>
    <n v="1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"/>
    <n v="18950"/>
    <n v="2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"/>
    <n v="14000"/>
    <n v="0"/>
    <n v="1406566363"/>
    <n v="1403974363"/>
    <b v="0"/>
    <n v="0"/>
    <b v="0"/>
    <s v="publishing/translations"/>
    <n v="0"/>
    <s v="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.1666915600000001"/>
    <n v="29167.289000000001"/>
    <n v="0"/>
    <n v="1492270947"/>
    <n v="1488386547"/>
    <b v="0"/>
    <n v="0"/>
    <b v="0"/>
    <s v="publishing/translations"/>
    <n v="0"/>
    <s v="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.1666915600000001"/>
    <n v="2041.7102300000001"/>
    <n v="17.500373400000001"/>
    <n v="1461535140"/>
    <n v="1459716480"/>
    <b v="0"/>
    <n v="1"/>
    <b v="0"/>
    <s v="publishing/translations"/>
    <n v="8.5714285714285719E-3"/>
    <n v="17.500373400000001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"/>
    <n v="15000"/>
    <n v="1575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.1666915600000001"/>
    <n v="5833.4578000000001"/>
    <n v="169.17027620000002"/>
    <n v="1483459365"/>
    <n v="1480867365"/>
    <b v="0"/>
    <n v="3"/>
    <b v="0"/>
    <s v="publishing/translations"/>
    <n v="2.9000000000000001E-2"/>
    <n v="56.390092066666675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"/>
    <n v="6000"/>
    <n v="0"/>
    <n v="1447281044"/>
    <n v="1444685444"/>
    <b v="0"/>
    <n v="0"/>
    <b v="0"/>
    <s v="publishing/translations"/>
    <n v="0"/>
    <s v="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"/>
    <n v="5000"/>
    <n v="0"/>
    <n v="1407729600"/>
    <n v="1405097760"/>
    <b v="0"/>
    <n v="0"/>
    <b v="0"/>
    <s v="publishing/translations"/>
    <n v="0"/>
    <s v="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0.15676623000000001"/>
    <n v="5800.3505100000002"/>
    <n v="0"/>
    <n v="1449077100"/>
    <n v="1446612896"/>
    <b v="0"/>
    <n v="0"/>
    <b v="0"/>
    <s v="publishing/translations"/>
    <n v="0"/>
    <s v="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"/>
    <n v="25000000"/>
    <n v="0"/>
    <n v="1417391100"/>
    <n v="1412371898"/>
    <b v="0"/>
    <n v="0"/>
    <b v="0"/>
    <s v="publishing/translations"/>
    <n v="0"/>
    <s v="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"/>
    <n v="15000"/>
    <n v="15186.69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"/>
    <n v="4000"/>
    <n v="4340.7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"/>
    <n v="600"/>
    <n v="886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"/>
    <n v="5000"/>
    <n v="8160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"/>
    <n v="30000"/>
    <n v="136924.35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"/>
    <n v="16000"/>
    <n v="17260.37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"/>
    <n v="40000"/>
    <n v="46032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"/>
    <n v="9500"/>
    <n v="9725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"/>
    <n v="44250"/>
    <n v="47978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"/>
    <n v="1500"/>
    <n v="1877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"/>
    <n v="32000"/>
    <n v="33229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"/>
    <n v="25000"/>
    <n v="34676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"/>
    <n v="1500"/>
    <n v="1807.74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"/>
    <n v="3000"/>
    <n v="3368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"/>
    <n v="15000"/>
    <n v="28300.45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"/>
    <n v="6000"/>
    <n v="39693.279999999999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"/>
    <n v="30000"/>
    <n v="33393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"/>
    <n v="50000"/>
    <n v="590807.11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"/>
    <n v="1600"/>
    <n v="2198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"/>
    <n v="50000"/>
    <n v="58520.2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0.75062424999999999"/>
    <n v="3753.1212500000001"/>
    <n v="78.815546249999997"/>
    <n v="1383430145"/>
    <n v="1380838145"/>
    <b v="0"/>
    <n v="6"/>
    <b v="0"/>
    <s v="publishing/fiction"/>
    <n v="2.1000000000000001E-2"/>
    <n v="13.13592437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"/>
    <n v="5000"/>
    <n v="5"/>
    <n v="1347004260"/>
    <n v="1345062936"/>
    <b v="0"/>
    <n v="1"/>
    <b v="0"/>
    <s v="publishing/fiction"/>
    <n v="1E-3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"/>
    <n v="7000"/>
    <n v="50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"/>
    <n v="2000"/>
    <n v="0"/>
    <n v="1342882260"/>
    <n v="1337834963"/>
    <b v="0"/>
    <n v="0"/>
    <b v="0"/>
    <s v="publishing/fiction"/>
    <n v="0"/>
    <s v="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"/>
    <n v="6700"/>
    <n v="150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"/>
    <n v="20000"/>
    <n v="48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"/>
    <n v="10000"/>
    <n v="0"/>
    <n v="1470175271"/>
    <n v="1467583271"/>
    <b v="0"/>
    <n v="0"/>
    <b v="0"/>
    <s v="publishing/fiction"/>
    <n v="0"/>
    <s v="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0.70296422999999997"/>
    <n v="10544.463449999999"/>
    <n v="253.06712279999999"/>
    <n v="1388928660"/>
    <n v="1386336660"/>
    <b v="0"/>
    <n v="6"/>
    <b v="0"/>
    <s v="publishing/fiction"/>
    <n v="2.4E-2"/>
    <n v="42.177853800000001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"/>
    <n v="5000"/>
    <n v="0"/>
    <n v="1352994052"/>
    <n v="1350398452"/>
    <b v="0"/>
    <n v="0"/>
    <b v="0"/>
    <s v="publishing/fiction"/>
    <n v="0"/>
    <s v="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"/>
    <n v="2900"/>
    <n v="895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"/>
    <n v="1200"/>
    <n v="100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"/>
    <n v="4000"/>
    <n v="30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"/>
    <n v="2400"/>
    <n v="0"/>
    <n v="1371415675"/>
    <n v="1368823675"/>
    <b v="0"/>
    <n v="0"/>
    <b v="0"/>
    <s v="publishing/fiction"/>
    <n v="0"/>
    <s v="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"/>
    <n v="5000"/>
    <n v="445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"/>
    <n v="2000"/>
    <n v="0"/>
    <n v="1314471431"/>
    <n v="1311879431"/>
    <b v="0"/>
    <n v="0"/>
    <b v="0"/>
    <s v="publishing/fiction"/>
    <n v="0"/>
    <s v="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"/>
    <n v="1500"/>
    <n v="0"/>
    <n v="1410866659"/>
    <n v="1405682659"/>
    <b v="0"/>
    <n v="0"/>
    <b v="0"/>
    <s v="publishing/fiction"/>
    <n v="0"/>
    <s v="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"/>
    <n v="15000"/>
    <n v="1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"/>
    <n v="3000"/>
    <n v="57"/>
    <n v="1409787378"/>
    <n v="1405899378"/>
    <b v="0"/>
    <n v="3"/>
    <b v="0"/>
    <s v="publishing/fiction"/>
    <n v="1.9E-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"/>
    <n v="2000"/>
    <n v="5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"/>
    <n v="2800"/>
    <n v="701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0.75062424999999999"/>
    <n v="39032.461000000003"/>
    <n v="64922.992631000001"/>
    <n v="1436364023"/>
    <n v="1433772023"/>
    <b v="1"/>
    <n v="885"/>
    <b v="1"/>
    <s v="photography/photobooks"/>
    <n v="1.6633076923076924"/>
    <n v="73.3593137073446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.29405719"/>
    <n v="28469.258180000001"/>
    <n v="28880.768366419998"/>
    <n v="1458943200"/>
    <n v="1456491680"/>
    <b v="1"/>
    <n v="329"/>
    <b v="1"/>
    <s v="photography/photobooks"/>
    <n v="1.0144545454545455"/>
    <n v="87.783490475440729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.1666915600000001"/>
    <n v="4375.0933500000001"/>
    <n v="4720.3523833507998"/>
    <n v="1477210801"/>
    <n v="1472026801"/>
    <b v="1"/>
    <n v="71"/>
    <b v="1"/>
    <s v="photography/photobooks"/>
    <n v="1.0789146666666667"/>
    <n v="66.483836385222531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.29405719"/>
    <n v="8411.3717350000006"/>
    <n v="23378.437194539998"/>
    <n v="1402389180"/>
    <n v="1399996024"/>
    <b v="1"/>
    <n v="269"/>
    <b v="1"/>
    <s v="photography/photobooks"/>
    <n v="2.7793846153846156"/>
    <n v="86.908688455539021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.1666915600000001"/>
    <n v="18667.06496"/>
    <n v="19335.579223880002"/>
    <n v="1458676860"/>
    <n v="1455446303"/>
    <b v="1"/>
    <n v="345"/>
    <b v="1"/>
    <s v="photography/photobooks"/>
    <n v="1.0358125"/>
    <n v="56.04515717066667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.29405719"/>
    <n v="1941.085785"/>
    <n v="2162.3695644899999"/>
    <n v="1406227904"/>
    <n v="1403635904"/>
    <b v="1"/>
    <n v="43"/>
    <b v="1"/>
    <s v="photography/photobooks"/>
    <n v="1.1140000000000001"/>
    <n v="50.287664290465116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"/>
    <n v="1200"/>
    <n v="2580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"/>
    <n v="18500"/>
    <n v="20491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.1666915600000001"/>
    <n v="20417.102300000002"/>
    <n v="25243.961955863204"/>
    <n v="1487113140"/>
    <n v="1484570885"/>
    <b v="1"/>
    <n v="196"/>
    <b v="1"/>
    <s v="photography/photobooks"/>
    <n v="1.2364125714285714"/>
    <n v="128.7957242646082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.29405719"/>
    <n v="20704.91504"/>
    <n v="20919.210910663998"/>
    <n v="1405761278"/>
    <n v="1403169278"/>
    <b v="1"/>
    <n v="405"/>
    <b v="1"/>
    <s v="photography/photobooks"/>
    <n v="1.0103500000000001"/>
    <n v="51.652372618923451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"/>
    <n v="14000"/>
    <n v="15651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"/>
    <n v="3500"/>
    <n v="19557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.29405719"/>
    <n v="10352.45752"/>
    <n v="15530.627365785"/>
    <n v="1405523866"/>
    <n v="1402931866"/>
    <b v="1"/>
    <n v="215"/>
    <b v="1"/>
    <s v="photography/photobooks"/>
    <n v="1.5001875"/>
    <n v="72.235476119930226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"/>
    <n v="25000"/>
    <n v="26619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0.10503195999999999"/>
    <n v="31509.588"/>
    <n v="49529.606281319997"/>
    <n v="1458104697"/>
    <n v="1455516297"/>
    <b v="1"/>
    <n v="555"/>
    <b v="1"/>
    <s v="photography/photobooks"/>
    <n v="1.57189"/>
    <n v="89.242533840216211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"/>
    <n v="17000"/>
    <n v="18472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"/>
    <n v="15000"/>
    <n v="24297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"/>
    <n v="15000"/>
    <n v="30805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"/>
    <n v="9000"/>
    <n v="9302.75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"/>
    <n v="18000"/>
    <n v="18625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"/>
    <n v="37500"/>
    <n v="40055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"/>
    <n v="43500"/>
    <n v="60450.1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"/>
    <n v="18500"/>
    <n v="23096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0.11241174"/>
    <n v="337.23521999999997"/>
    <n v="698.07690539999999"/>
    <n v="1487592090"/>
    <n v="1485000090"/>
    <b v="1"/>
    <n v="28"/>
    <b v="1"/>
    <s v="photography/photobooks"/>
    <n v="2.0699999999999998"/>
    <n v="24.93131804999999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"/>
    <n v="2600"/>
    <n v="4524.1499999999996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"/>
    <n v="23000"/>
    <n v="27675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"/>
    <n v="3500"/>
    <n v="3865.55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"/>
    <n v="3000"/>
    <n v="8447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"/>
    <n v="19000"/>
    <n v="19129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"/>
    <n v="35000"/>
    <n v="47189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"/>
    <n v="2350"/>
    <n v="4135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0.70296422999999997"/>
    <n v="3514.8211499999998"/>
    <n v="17012.437330230001"/>
    <n v="1455548400"/>
    <n v="1453461865"/>
    <b v="1"/>
    <n v="294"/>
    <b v="1"/>
    <s v="photography/photobooks"/>
    <n v="4.8402000000000003"/>
    <n v="57.865433096020411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"/>
    <n v="45000"/>
    <n v="65313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"/>
    <n v="7500"/>
    <n v="31330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"/>
    <n v="4000"/>
    <n v="5297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"/>
    <n v="12000"/>
    <n v="30037.01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.1666915600000001"/>
    <n v="14000.298720000001"/>
    <n v="25186.537397280001"/>
    <n v="1470506400"/>
    <n v="1467358427"/>
    <b v="1"/>
    <n v="224"/>
    <b v="1"/>
    <s v="photography/photobooks"/>
    <n v="1.7989999999999999"/>
    <n v="112.43989909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"/>
    <n v="7000"/>
    <n v="7184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"/>
    <n v="20000"/>
    <n v="27197.22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"/>
    <n v="15000"/>
    <n v="17680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"/>
    <n v="18000"/>
    <n v="6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0.75062424999999999"/>
    <n v="375.31212499999998"/>
    <n v="15.012485"/>
    <n v="1435708500"/>
    <n v="1434412500"/>
    <b v="0"/>
    <n v="1"/>
    <b v="0"/>
    <s v="photography/nature"/>
    <n v="0.04"/>
    <n v="15.012485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"/>
    <n v="2250"/>
    <n v="10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"/>
    <n v="1000"/>
    <n v="0"/>
    <n v="1427847480"/>
    <n v="1424222024"/>
    <b v="0"/>
    <n v="0"/>
    <b v="0"/>
    <s v="photography/nature"/>
    <n v="0"/>
    <s v="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"/>
    <n v="3000"/>
    <n v="1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.29405719"/>
    <n v="1294.05719"/>
    <n v="373.98252790999999"/>
    <n v="1410930399"/>
    <n v="1405746399"/>
    <b v="0"/>
    <n v="11"/>
    <b v="0"/>
    <s v="photography/nature"/>
    <n v="0.28899999999999998"/>
    <n v="33.99841162818182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"/>
    <n v="20"/>
    <n v="0"/>
    <n v="1487844882"/>
    <n v="1487240082"/>
    <b v="0"/>
    <n v="0"/>
    <b v="0"/>
    <s v="photography/nature"/>
    <n v="0"/>
    <s v="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"/>
    <n v="700"/>
    <n v="60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"/>
    <n v="500"/>
    <n v="170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.29405719"/>
    <n v="970.54289249999999"/>
    <n v="130.69977618999999"/>
    <n v="1463050034"/>
    <n v="1460458034"/>
    <b v="0"/>
    <n v="7"/>
    <b v="0"/>
    <s v="photography/nature"/>
    <n v="0.13466666666666666"/>
    <n v="18.67139659857142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"/>
    <n v="3500"/>
    <n v="0"/>
    <n v="1432756039"/>
    <n v="1430164039"/>
    <b v="0"/>
    <n v="0"/>
    <b v="0"/>
    <s v="photography/nature"/>
    <n v="0"/>
    <s v="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"/>
    <n v="4300"/>
    <n v="2115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"/>
    <n v="6000"/>
    <n v="0"/>
    <n v="1441176447"/>
    <n v="1438584447"/>
    <b v="0"/>
    <n v="0"/>
    <b v="0"/>
    <s v="photography/nature"/>
    <n v="0"/>
    <s v="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0.70296422999999997"/>
    <n v="14059.284599999999"/>
    <n v="0"/>
    <n v="1438495390"/>
    <n v="1435903390"/>
    <b v="0"/>
    <n v="0"/>
    <b v="0"/>
    <s v="photography/nature"/>
    <n v="0"/>
    <s v="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"/>
    <n v="750"/>
    <n v="0"/>
    <n v="1442509200"/>
    <n v="1440513832"/>
    <b v="0"/>
    <n v="0"/>
    <b v="0"/>
    <s v="photography/nature"/>
    <n v="0"/>
    <s v="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0.75062424999999999"/>
    <n v="1125.936375"/>
    <n v="508.17261724999997"/>
    <n v="1467603624"/>
    <n v="1465011624"/>
    <b v="0"/>
    <n v="12"/>
    <b v="0"/>
    <s v="photography/nature"/>
    <n v="0.45133333333333331"/>
    <n v="42.347718104166667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"/>
    <n v="2500"/>
    <n v="100"/>
    <n v="1411227633"/>
    <n v="1408549233"/>
    <b v="0"/>
    <n v="1"/>
    <b v="0"/>
    <s v="photography/nature"/>
    <n v="0.0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.29405719"/>
    <n v="970.54289249999999"/>
    <n v="45.292001649999996"/>
    <n v="1440763920"/>
    <n v="1435656759"/>
    <b v="0"/>
    <n v="3"/>
    <b v="0"/>
    <s v="photography/nature"/>
    <n v="4.6666666666666669E-2"/>
    <n v="15.097333883333333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"/>
    <n v="15000"/>
    <n v="50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"/>
    <n v="2500"/>
    <n v="94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"/>
    <n v="10000"/>
    <n v="67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"/>
    <n v="4000"/>
    <n v="0"/>
    <n v="1259715000"/>
    <n v="1253712916"/>
    <b v="0"/>
    <n v="0"/>
    <b v="0"/>
    <s v="publishing/art books"/>
    <n v="0"/>
    <s v="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.29405719"/>
    <n v="7764.3431399999999"/>
    <n v="109.99486114999999"/>
    <n v="1394815751"/>
    <n v="1389635351"/>
    <b v="0"/>
    <n v="2"/>
    <b v="0"/>
    <s v="publishing/art books"/>
    <n v="1.4166666666666666E-2"/>
    <n v="54.997430574999996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"/>
    <n v="10000"/>
    <n v="10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"/>
    <n v="4000"/>
    <n v="100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"/>
    <n v="30000"/>
    <n v="6375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"/>
    <n v="8500"/>
    <n v="350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"/>
    <n v="25000"/>
    <n v="3410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"/>
    <n v="30000"/>
    <n v="0"/>
    <n v="1369498714"/>
    <n v="1366906714"/>
    <b v="0"/>
    <n v="0"/>
    <b v="0"/>
    <s v="publishing/art books"/>
    <n v="0"/>
    <s v="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"/>
    <n v="6000"/>
    <n v="2484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.29405719"/>
    <n v="15658.091999"/>
    <n v="103.5245752"/>
    <n v="1434738483"/>
    <n v="1432146483"/>
    <b v="0"/>
    <n v="4"/>
    <b v="0"/>
    <s v="publishing/art books"/>
    <n v="6.6115702479338841E-3"/>
    <n v="25.8811438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.29405719"/>
    <n v="3235.1429749999998"/>
    <n v="161.75714875"/>
    <n v="1456703940"/>
    <n v="1454546859"/>
    <b v="0"/>
    <n v="3"/>
    <b v="0"/>
    <s v="publishing/art books"/>
    <n v="0.05"/>
    <n v="53.919049583333333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0.75062424999999999"/>
    <n v="6755.6182499999995"/>
    <n v="167.38920775"/>
    <n v="1491019140"/>
    <n v="1487548802"/>
    <b v="0"/>
    <n v="3"/>
    <b v="0"/>
    <s v="publishing/art books"/>
    <n v="2.4777777777777777E-2"/>
    <n v="55.796402583333332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"/>
    <n v="10000"/>
    <n v="506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"/>
    <n v="10000"/>
    <n v="2291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"/>
    <n v="5000"/>
    <n v="650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"/>
    <n v="10000"/>
    <n v="55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"/>
    <n v="1897"/>
    <n v="205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"/>
    <n v="3333"/>
    <n v="28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"/>
    <n v="1750"/>
    <n v="0"/>
    <n v="1337562726"/>
    <n v="1332378726"/>
    <b v="0"/>
    <n v="0"/>
    <b v="0"/>
    <s v="publishing/art books"/>
    <n v="0"/>
    <s v="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.29405719"/>
    <n v="1294.05719"/>
    <n v="6.4702859500000001"/>
    <n v="1450521990"/>
    <n v="1447757190"/>
    <b v="0"/>
    <n v="1"/>
    <b v="0"/>
    <s v="photography/places"/>
    <n v="5.0000000000000001E-3"/>
    <n v="6.4702859500000001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"/>
    <n v="1000"/>
    <n v="93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.29405719"/>
    <n v="25881.143799999998"/>
    <n v="19.410857849999999"/>
    <n v="1411681391"/>
    <n v="1409089391"/>
    <b v="0"/>
    <n v="1"/>
    <b v="0"/>
    <s v="photography/places"/>
    <n v="7.5000000000000002E-4"/>
    <n v="19.410857849999999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"/>
    <n v="1200"/>
    <n v="0"/>
    <n v="1401464101"/>
    <n v="1400600101"/>
    <b v="0"/>
    <n v="0"/>
    <b v="0"/>
    <s v="photography/places"/>
    <n v="0"/>
    <s v="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0.75062424999999999"/>
    <n v="1501.2484999999999"/>
    <n v="1185.9863149999999"/>
    <n v="1482663600"/>
    <n v="1480800568"/>
    <b v="0"/>
    <n v="12"/>
    <b v="0"/>
    <s v="photography/places"/>
    <n v="0.79"/>
    <n v="98.83219291666665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"/>
    <n v="1500"/>
    <n v="0"/>
    <n v="1428197422"/>
    <n v="1425609022"/>
    <b v="0"/>
    <n v="0"/>
    <b v="0"/>
    <s v="photography/places"/>
    <n v="0"/>
    <s v="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"/>
    <n v="7500"/>
    <n v="1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"/>
    <n v="516"/>
    <n v="0"/>
    <n v="1422735120"/>
    <n v="1420091999"/>
    <b v="0"/>
    <n v="0"/>
    <b v="0"/>
    <s v="photography/places"/>
    <n v="0"/>
    <s v="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"/>
    <n v="1200"/>
    <n v="0"/>
    <n v="1444433886"/>
    <n v="1441841886"/>
    <b v="0"/>
    <n v="0"/>
    <b v="0"/>
    <s v="photography/places"/>
    <n v="0"/>
    <s v="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.1666915600000001"/>
    <n v="70001.493600000002"/>
    <n v="1190.0253912000001"/>
    <n v="1443040464"/>
    <n v="1440448464"/>
    <b v="0"/>
    <n v="2"/>
    <b v="0"/>
    <s v="photography/places"/>
    <n v="1.7000000000000001E-2"/>
    <n v="595.01269560000003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.29405719"/>
    <n v="18116.800660000001"/>
    <n v="5295.2820214799995"/>
    <n v="1459700741"/>
    <n v="1457112341"/>
    <b v="0"/>
    <n v="92"/>
    <b v="0"/>
    <s v="photography/places"/>
    <n v="0.29228571428571426"/>
    <n v="57.557413276956517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"/>
    <n v="25"/>
    <n v="0"/>
    <n v="1427503485"/>
    <n v="1423619085"/>
    <b v="0"/>
    <n v="0"/>
    <b v="0"/>
    <s v="photography/places"/>
    <n v="0"/>
    <s v="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"/>
    <n v="22000"/>
    <n v="3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"/>
    <n v="1000"/>
    <n v="205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"/>
    <n v="100000"/>
    <n v="280"/>
    <n v="1403122380"/>
    <n v="1400634728"/>
    <b v="0"/>
    <n v="7"/>
    <b v="0"/>
    <s v="photography/places"/>
    <n v="2.8E-3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.29405719"/>
    <n v="4205.6858675000003"/>
    <n v="97.054289249999997"/>
    <n v="1418469569"/>
    <n v="1414577969"/>
    <b v="0"/>
    <n v="3"/>
    <b v="0"/>
    <s v="photography/places"/>
    <n v="2.3076923076923078E-2"/>
    <n v="32.351429750000001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"/>
    <n v="15000"/>
    <n v="0"/>
    <n v="1474360197"/>
    <n v="1471768197"/>
    <b v="0"/>
    <n v="0"/>
    <b v="0"/>
    <s v="photography/places"/>
    <n v="0"/>
    <s v="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"/>
    <n v="800"/>
    <n v="1"/>
    <n v="1437926458"/>
    <n v="1432742458"/>
    <b v="0"/>
    <n v="1"/>
    <b v="0"/>
    <s v="photography/places"/>
    <n v="1.25E-3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.29405719"/>
    <n v="647.028595"/>
    <n v="0"/>
    <n v="1460116576"/>
    <n v="1457528176"/>
    <b v="0"/>
    <n v="0"/>
    <b v="0"/>
    <s v="photography/places"/>
    <n v="0"/>
    <s v="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"/>
    <n v="5000"/>
    <n v="367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"/>
    <n v="2500"/>
    <n v="2706.23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"/>
    <n v="1500"/>
    <n v="1502.5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"/>
    <n v="2000"/>
    <n v="2000.66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"/>
    <n v="2800"/>
    <n v="3419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"/>
    <n v="6000"/>
    <n v="6041.6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"/>
    <n v="8000"/>
    <n v="8080.33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"/>
    <n v="10000"/>
    <n v="14511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"/>
    <n v="1200"/>
    <n v="1215"/>
    <n v="1388553960"/>
    <n v="1385754986"/>
    <b v="0"/>
    <n v="23"/>
    <b v="1"/>
    <s v="music/rock"/>
    <n v="1.01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"/>
    <n v="1500"/>
    <n v="1775"/>
    <n v="1320220800"/>
    <n v="1315612909"/>
    <b v="0"/>
    <n v="4"/>
    <b v="1"/>
    <s v="music/rock"/>
    <n v="1.18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"/>
    <n v="2000"/>
    <n v="5437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"/>
    <n v="800"/>
    <n v="1001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"/>
    <n v="500"/>
    <n v="550"/>
    <n v="1357160384"/>
    <n v="1354568384"/>
    <b v="0"/>
    <n v="11"/>
    <b v="1"/>
    <s v="music/rock"/>
    <n v="1.10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"/>
    <n v="1000"/>
    <n v="1015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"/>
    <n v="5000"/>
    <n v="5135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"/>
    <n v="8000"/>
    <n v="9130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"/>
    <n v="10000"/>
    <n v="10420"/>
    <n v="1353621600"/>
    <n v="1350061821"/>
    <b v="0"/>
    <n v="157"/>
    <b v="1"/>
    <s v="music/rock"/>
    <n v="1.04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"/>
    <n v="7000"/>
    <n v="10210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"/>
    <n v="1500"/>
    <n v="1576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"/>
    <n v="1500"/>
    <n v="2000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"/>
    <n v="1000"/>
    <n v="1130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"/>
    <n v="5000"/>
    <n v="6060"/>
    <n v="1338177540"/>
    <n v="1333550015"/>
    <b v="0"/>
    <n v="37"/>
    <b v="1"/>
    <s v="music/rock"/>
    <n v="1.21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"/>
    <n v="6900"/>
    <n v="7019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.29405719"/>
    <n v="970.54289249999999"/>
    <n v="980.89535002000002"/>
    <n v="1377621089"/>
    <n v="1372437089"/>
    <b v="0"/>
    <n v="18"/>
    <b v="1"/>
    <s v="music/rock"/>
    <n v="1.0106666666666666"/>
    <n v="54.49418611222222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"/>
    <n v="1000"/>
    <n v="1180"/>
    <n v="1357721335"/>
    <n v="1354265335"/>
    <b v="0"/>
    <n v="25"/>
    <b v="1"/>
    <s v="music/rock"/>
    <n v="1.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"/>
    <n v="7500"/>
    <n v="11650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"/>
    <n v="8000"/>
    <n v="8095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"/>
    <n v="2000"/>
    <n v="2340"/>
    <n v="1353905940"/>
    <n v="1351011489"/>
    <b v="0"/>
    <n v="38"/>
    <b v="1"/>
    <s v="music/rock"/>
    <n v="1.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"/>
    <n v="4000"/>
    <n v="4037"/>
    <n v="1403026882"/>
    <n v="1400175682"/>
    <b v="0"/>
    <n v="88"/>
    <b v="1"/>
    <s v="music/rock"/>
    <n v="1.00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"/>
    <n v="6000"/>
    <n v="6220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"/>
    <n v="4000"/>
    <n v="10610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"/>
    <n v="10000"/>
    <n v="15591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"/>
    <n v="4000"/>
    <n v="4065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"/>
    <n v="10000"/>
    <n v="10000"/>
    <n v="1326690000"/>
    <n v="1324329156"/>
    <b v="0"/>
    <n v="58"/>
    <b v="1"/>
    <s v="music/rock"/>
    <n v="1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"/>
    <n v="2000"/>
    <n v="2010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"/>
    <n v="2000"/>
    <n v="2506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"/>
    <n v="4500"/>
    <n v="4660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"/>
    <n v="500"/>
    <n v="519"/>
    <n v="1262302740"/>
    <n v="1257444140"/>
    <b v="0"/>
    <n v="15"/>
    <b v="1"/>
    <s v="music/rock"/>
    <n v="1.03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"/>
    <n v="1000"/>
    <n v="1050"/>
    <n v="1362086700"/>
    <n v="1358180968"/>
    <b v="0"/>
    <n v="27"/>
    <b v="1"/>
    <s v="music/rock"/>
    <n v="1.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"/>
    <n v="1800"/>
    <n v="1800"/>
    <n v="1330789165"/>
    <n v="1328197165"/>
    <b v="0"/>
    <n v="19"/>
    <b v="1"/>
    <s v="music/rock"/>
    <n v="1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"/>
    <n v="400"/>
    <n v="679.44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"/>
    <n v="2500"/>
    <n v="2535"/>
    <n v="1418998744"/>
    <n v="1416406744"/>
    <b v="0"/>
    <n v="26"/>
    <b v="1"/>
    <s v="music/pop"/>
    <n v="1.01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"/>
    <n v="1200"/>
    <n v="1200"/>
    <n v="1308011727"/>
    <n v="1306283727"/>
    <b v="0"/>
    <n v="28"/>
    <b v="1"/>
    <s v="music/pop"/>
    <n v="1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"/>
    <n v="5000"/>
    <n v="6235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"/>
    <n v="10000"/>
    <n v="10950"/>
    <n v="1353551160"/>
    <n v="1348363560"/>
    <b v="0"/>
    <n v="128"/>
    <b v="1"/>
    <s v="music/pop"/>
    <n v="1.09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"/>
    <n v="5000"/>
    <n v="5540"/>
    <n v="1379515740"/>
    <n v="1378306140"/>
    <b v="0"/>
    <n v="10"/>
    <b v="1"/>
    <s v="music/pop"/>
    <n v="1.10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.29405719"/>
    <n v="2588.11438"/>
    <n v="2852.1020467600001"/>
    <n v="1408039860"/>
    <n v="1405248503"/>
    <b v="0"/>
    <n v="83"/>
    <b v="1"/>
    <s v="music/pop"/>
    <n v="1.1020000000000001"/>
    <n v="34.3626752621686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"/>
    <n v="5000"/>
    <n v="5236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"/>
    <n v="2300"/>
    <n v="2881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"/>
    <n v="3800"/>
    <n v="3822.33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"/>
    <n v="2000"/>
    <n v="2831"/>
    <n v="1381314437"/>
    <n v="1378722437"/>
    <b v="0"/>
    <n v="32"/>
    <b v="1"/>
    <s v="music/pop"/>
    <n v="1.4155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"/>
    <n v="2000"/>
    <n v="2015"/>
    <n v="1303801140"/>
    <n v="1300916220"/>
    <b v="0"/>
    <n v="20"/>
    <b v="1"/>
    <s v="music/pop"/>
    <n v="1.00750000000000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"/>
    <n v="4500"/>
    <n v="4530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"/>
    <n v="5000"/>
    <n v="8711.52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"/>
    <n v="1100"/>
    <n v="1319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"/>
    <n v="1500"/>
    <n v="2143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"/>
    <n v="7500"/>
    <n v="7525.12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"/>
    <n v="25000"/>
    <n v="26233.45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"/>
    <n v="6000"/>
    <n v="7934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.29405719"/>
    <n v="647.028595"/>
    <n v="729.84825516000001"/>
    <n v="1387281600"/>
    <n v="1384811721"/>
    <b v="0"/>
    <n v="45"/>
    <b v="1"/>
    <s v="music/pop"/>
    <n v="1.1279999999999999"/>
    <n v="16.218850114666665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.1666915600000001"/>
    <n v="93.335324800000009"/>
    <n v="1170.1916346800001"/>
    <n v="1462053540"/>
    <n v="1459355950"/>
    <b v="0"/>
    <n v="36"/>
    <b v="1"/>
    <s v="music/pop"/>
    <n v="12.5375"/>
    <n v="32.50532318555556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.1666915600000001"/>
    <n v="9216.8633239999999"/>
    <n v="9447.86825288"/>
    <n v="1453064400"/>
    <n v="1449359831"/>
    <b v="0"/>
    <n v="101"/>
    <b v="1"/>
    <s v="music/pop"/>
    <n v="1.0250632911392406"/>
    <n v="93.543250028514848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"/>
    <n v="8000"/>
    <n v="8211"/>
    <n v="1325310336"/>
    <n v="1320122736"/>
    <b v="0"/>
    <n v="62"/>
    <b v="1"/>
    <s v="music/pop"/>
    <n v="1.02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"/>
    <n v="1000"/>
    <n v="1080"/>
    <n v="1422750707"/>
    <n v="1420158707"/>
    <b v="0"/>
    <n v="32"/>
    <b v="1"/>
    <s v="music/pop"/>
    <n v="1.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"/>
    <n v="2500"/>
    <n v="3060.22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"/>
    <n v="3500"/>
    <n v="4181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"/>
    <n v="2500"/>
    <n v="4022"/>
    <n v="1364447073"/>
    <n v="1361858673"/>
    <b v="0"/>
    <n v="98"/>
    <b v="1"/>
    <s v="music/pop"/>
    <n v="1.60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"/>
    <n v="3400"/>
    <n v="4313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"/>
    <n v="8000"/>
    <n v="8211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"/>
    <n v="2000"/>
    <n v="2795"/>
    <n v="1464729276"/>
    <n v="1459545276"/>
    <b v="0"/>
    <n v="52"/>
    <b v="1"/>
    <s v="music/pop"/>
    <n v="1.39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"/>
    <n v="1000"/>
    <n v="1026"/>
    <n v="1278302400"/>
    <n v="1273961999"/>
    <b v="0"/>
    <n v="23"/>
    <b v="1"/>
    <s v="music/pop"/>
    <n v="1.026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"/>
    <n v="2000"/>
    <n v="2013.47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"/>
    <n v="1700"/>
    <n v="1920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"/>
    <n v="2100"/>
    <n v="2690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"/>
    <n v="5000"/>
    <n v="10085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"/>
    <n v="1000"/>
    <n v="1374.16"/>
    <n v="1318802580"/>
    <n v="1316194540"/>
    <b v="0"/>
    <n v="34"/>
    <b v="1"/>
    <s v="music/pop"/>
    <n v="1.37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"/>
    <n v="3000"/>
    <n v="3460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.1666915600000001"/>
    <n v="7000.1493600000003"/>
    <n v="7816.8334520000008"/>
    <n v="1460786340"/>
    <n v="1455615976"/>
    <b v="0"/>
    <n v="42"/>
    <b v="1"/>
    <s v="music/pop"/>
    <n v="1.1166666666666667"/>
    <n v="186.1150821904762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"/>
    <n v="1500"/>
    <n v="1776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"/>
    <n v="2000"/>
    <n v="3500"/>
    <n v="1311298745"/>
    <n v="1309311545"/>
    <b v="0"/>
    <n v="56"/>
    <b v="1"/>
    <s v="music/pop"/>
    <n v="1.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"/>
    <n v="1000"/>
    <n v="1175"/>
    <n v="1405188667"/>
    <n v="1402596667"/>
    <b v="0"/>
    <n v="25"/>
    <b v="1"/>
    <s v="music/pop"/>
    <n v="1.17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"/>
    <n v="65000"/>
    <n v="65924.38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"/>
    <n v="6000"/>
    <n v="0"/>
    <n v="1492142860"/>
    <n v="1486962460"/>
    <b v="0"/>
    <n v="0"/>
    <b v="0"/>
    <s v="music/faith"/>
    <n v="0"/>
    <s v="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.1666915600000001"/>
    <n v="4083.4204600000003"/>
    <n v="886.68558560000008"/>
    <n v="1491590738"/>
    <n v="1489517138"/>
    <b v="0"/>
    <n v="10"/>
    <b v="0"/>
    <s v="music/faith"/>
    <n v="0.21714285714285714"/>
    <n v="88.668558560000008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"/>
    <n v="8000"/>
    <n v="8730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"/>
    <n v="350"/>
    <n v="360"/>
    <n v="1490331623"/>
    <n v="1487743223"/>
    <b v="0"/>
    <n v="15"/>
    <b v="0"/>
    <s v="music/faith"/>
    <n v="1.02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0.75062424999999999"/>
    <n v="3753.1212500000001"/>
    <n v="13.511236499999999"/>
    <n v="1493320519"/>
    <n v="1488140119"/>
    <b v="0"/>
    <n v="1"/>
    <b v="0"/>
    <s v="music/faith"/>
    <n v="3.5999999999999999E-3"/>
    <n v="13.511236499999999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"/>
    <n v="10000"/>
    <n v="3125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"/>
    <n v="4000"/>
    <n v="1772"/>
    <n v="1491738594"/>
    <n v="1489150194"/>
    <b v="0"/>
    <n v="7"/>
    <b v="0"/>
    <s v="music/faith"/>
    <n v="0.44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"/>
    <n v="2400"/>
    <n v="2400"/>
    <n v="1489700230"/>
    <n v="1487111830"/>
    <b v="0"/>
    <n v="14"/>
    <b v="0"/>
    <s v="music/faith"/>
    <n v="1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"/>
    <n v="2500"/>
    <n v="635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"/>
    <n v="30000"/>
    <n v="10042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"/>
    <n v="5000"/>
    <n v="2390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.29405719"/>
    <n v="3882.17157"/>
    <n v="362.33601319999997"/>
    <n v="1491768000"/>
    <n v="1489097112"/>
    <b v="0"/>
    <n v="8"/>
    <b v="0"/>
    <s v="music/faith"/>
    <n v="9.3333333333333338E-2"/>
    <n v="45.292001649999996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"/>
    <n v="10000"/>
    <n v="5"/>
    <n v="1490589360"/>
    <n v="1488038674"/>
    <b v="0"/>
    <n v="1"/>
    <b v="0"/>
    <s v="music/faith"/>
    <n v="5.0000000000000001E-4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"/>
    <n v="12000"/>
    <n v="1405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"/>
    <n v="300000"/>
    <n v="0"/>
    <n v="1491007211"/>
    <n v="1488418811"/>
    <b v="0"/>
    <n v="0"/>
    <b v="0"/>
    <s v="music/faith"/>
    <n v="0"/>
    <s v="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"/>
    <n v="12500"/>
    <n v="2526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"/>
    <n v="125000"/>
    <n v="0"/>
    <n v="1490499180"/>
    <n v="1488430760"/>
    <b v="0"/>
    <n v="0"/>
    <b v="0"/>
    <s v="music/faith"/>
    <n v="0"/>
    <s v="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"/>
    <n v="5105"/>
    <n v="216"/>
    <n v="1491943445"/>
    <n v="1489351445"/>
    <b v="0"/>
    <n v="4"/>
    <b v="0"/>
    <s v="music/faith"/>
    <n v="4.2311459353574929E-2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"/>
    <n v="20000"/>
    <n v="5212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"/>
    <n v="5050"/>
    <n v="10"/>
    <n v="1421337405"/>
    <n v="1418745405"/>
    <b v="0"/>
    <n v="2"/>
    <b v="0"/>
    <s v="music/faith"/>
    <n v="1.9801980198019802E-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"/>
    <n v="16500"/>
    <n v="1"/>
    <n v="1427745150"/>
    <n v="1425156750"/>
    <b v="0"/>
    <n v="1"/>
    <b v="0"/>
    <s v="music/faith"/>
    <n v="6.0606060606060605E-5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"/>
    <n v="5000"/>
    <n v="51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"/>
    <n v="2000"/>
    <n v="1302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"/>
    <n v="2000"/>
    <n v="0"/>
    <n v="1441814400"/>
    <n v="1440807846"/>
    <b v="0"/>
    <n v="0"/>
    <b v="0"/>
    <s v="music/faith"/>
    <n v="0"/>
    <s v="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.1666915600000001"/>
    <n v="6416.8035800000007"/>
    <n v="0"/>
    <n v="1440314472"/>
    <n v="1435130472"/>
    <b v="0"/>
    <n v="0"/>
    <b v="0"/>
    <s v="music/faith"/>
    <n v="0"/>
    <s v="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"/>
    <n v="5000"/>
    <n v="487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"/>
    <n v="7000"/>
    <n v="0"/>
    <n v="1462135706"/>
    <n v="1458679706"/>
    <b v="0"/>
    <n v="0"/>
    <b v="0"/>
    <s v="music/faith"/>
    <n v="0"/>
    <s v="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"/>
    <n v="1750"/>
    <n v="85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.1666915600000001"/>
    <n v="5833.4578000000001"/>
    <n v="39.667513040000003"/>
    <n v="1453122000"/>
    <n v="1449151888"/>
    <b v="0"/>
    <n v="1"/>
    <b v="0"/>
    <s v="music/faith"/>
    <n v="6.7999999999999996E-3"/>
    <n v="39.667513040000003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"/>
    <n v="10000"/>
    <n v="1050"/>
    <n v="1409585434"/>
    <n v="1406907034"/>
    <b v="0"/>
    <n v="2"/>
    <b v="0"/>
    <s v="music/faith"/>
    <n v="0.10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"/>
    <n v="5000"/>
    <n v="0"/>
    <n v="1435701353"/>
    <n v="1430517353"/>
    <b v="0"/>
    <n v="0"/>
    <b v="0"/>
    <s v="music/faith"/>
    <n v="0"/>
    <s v="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"/>
    <n v="3000"/>
    <n v="50"/>
    <n v="1412536412"/>
    <n v="1409944412"/>
    <b v="0"/>
    <n v="1"/>
    <b v="0"/>
    <s v="music/faith"/>
    <n v="1.6666666666666666E-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"/>
    <n v="25000"/>
    <n v="1967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"/>
    <n v="5000"/>
    <n v="11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"/>
    <n v="2000"/>
    <n v="150"/>
    <n v="1481295099"/>
    <n v="1477835499"/>
    <b v="0"/>
    <n v="3"/>
    <b v="0"/>
    <s v="music/faith"/>
    <n v="7.4999999999999997E-2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"/>
    <n v="3265"/>
    <n v="1395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"/>
    <n v="35000"/>
    <n v="75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"/>
    <n v="4000"/>
    <n v="35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"/>
    <n v="4000"/>
    <n v="225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"/>
    <n v="5000"/>
    <n v="0"/>
    <n v="1449831863"/>
    <n v="1447239863"/>
    <b v="0"/>
    <n v="0"/>
    <b v="0"/>
    <s v="music/faith"/>
    <n v="0"/>
    <s v="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"/>
    <n v="2880"/>
    <n v="1"/>
    <n v="1459642200"/>
    <n v="1456441429"/>
    <b v="0"/>
    <n v="1"/>
    <b v="0"/>
    <s v="music/faith"/>
    <n v="3.4722222222222224E-4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"/>
    <n v="10000"/>
    <n v="650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"/>
    <n v="6000"/>
    <n v="35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"/>
    <n v="5500"/>
    <n v="560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"/>
    <n v="6500"/>
    <n v="2196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.29405719"/>
    <n v="3882.17157"/>
    <n v="1.29405719"/>
    <n v="1428231600"/>
    <n v="1423520177"/>
    <b v="0"/>
    <n v="1"/>
    <b v="0"/>
    <s v="music/faith"/>
    <n v="3.3333333333333332E-4"/>
    <n v="1.29405719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"/>
    <n v="1250"/>
    <n v="855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"/>
    <n v="10000"/>
    <n v="0"/>
    <n v="1465521306"/>
    <n v="1460337306"/>
    <b v="0"/>
    <n v="0"/>
    <b v="0"/>
    <s v="music/faith"/>
    <n v="0"/>
    <s v="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"/>
    <n v="3000"/>
    <n v="0"/>
    <n v="1445738783"/>
    <n v="1443146783"/>
    <b v="0"/>
    <n v="0"/>
    <b v="0"/>
    <s v="music/faith"/>
    <n v="0"/>
    <s v="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"/>
    <n v="1000"/>
    <n v="0"/>
    <n v="1434034800"/>
    <n v="1432849552"/>
    <b v="0"/>
    <n v="0"/>
    <b v="0"/>
    <s v="music/faith"/>
    <n v="0"/>
    <s v="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"/>
    <n v="4000"/>
    <n v="0"/>
    <n v="1452920400"/>
    <n v="1447777481"/>
    <b v="0"/>
    <n v="0"/>
    <b v="0"/>
    <s v="music/faith"/>
    <n v="0"/>
    <s v="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"/>
    <n v="10000"/>
    <n v="0"/>
    <n v="1473802200"/>
    <n v="1472746374"/>
    <b v="0"/>
    <n v="0"/>
    <b v="0"/>
    <s v="music/faith"/>
    <n v="0"/>
    <s v="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"/>
    <n v="4500"/>
    <n v="1"/>
    <n v="1431046356"/>
    <n v="1428454356"/>
    <b v="0"/>
    <n v="1"/>
    <b v="0"/>
    <s v="music/faith"/>
    <n v="2.2222222222222223E-4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"/>
    <n v="1000"/>
    <n v="110"/>
    <n v="1470598345"/>
    <n v="1468006345"/>
    <b v="0"/>
    <n v="2"/>
    <b v="0"/>
    <s v="music/faith"/>
    <n v="0.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"/>
    <n v="3000"/>
    <n v="22"/>
    <n v="1447018833"/>
    <n v="1444423233"/>
    <b v="0"/>
    <n v="1"/>
    <b v="0"/>
    <s v="music/faith"/>
    <n v="7.3333333333333332E-3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"/>
    <n v="4000"/>
    <n v="850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"/>
    <n v="5000"/>
    <n v="20"/>
    <n v="1412283542"/>
    <n v="1409691542"/>
    <b v="0"/>
    <n v="1"/>
    <b v="0"/>
    <s v="music/faith"/>
    <n v="4.0000000000000001E-3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"/>
    <n v="1000"/>
    <n v="1"/>
    <n v="1462391932"/>
    <n v="1457297932"/>
    <b v="0"/>
    <n v="1"/>
    <b v="0"/>
    <s v="music/faith"/>
    <n v="1E-3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"/>
    <n v="3000"/>
    <n v="0"/>
    <n v="1437075422"/>
    <n v="1434483422"/>
    <b v="0"/>
    <n v="0"/>
    <b v="0"/>
    <s v="music/faith"/>
    <n v="0"/>
    <s v="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.29405719"/>
    <n v="1552.8686279999999"/>
    <n v="1721.0960626999999"/>
    <n v="1433948671"/>
    <n v="1430060671"/>
    <b v="0"/>
    <n v="52"/>
    <b v="1"/>
    <s v="photography/photobooks"/>
    <n v="1.1083333333333334"/>
    <n v="33.098001205769229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"/>
    <n v="2000"/>
    <n v="2175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"/>
    <n v="6000"/>
    <n v="6025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.29405719"/>
    <n v="7117.3145450000002"/>
    <n v="8430.7825928500006"/>
    <n v="1425821477"/>
    <n v="1421937077"/>
    <b v="0"/>
    <n v="70"/>
    <b v="1"/>
    <s v="photography/photobooks"/>
    <n v="1.1845454545454546"/>
    <n v="120.43975132642858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"/>
    <n v="7000"/>
    <n v="7981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"/>
    <n v="15000"/>
    <n v="22215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.29405719"/>
    <n v="11646.514709999999"/>
    <n v="12223.66421674"/>
    <n v="1447426800"/>
    <n v="1444904830"/>
    <b v="0"/>
    <n v="159"/>
    <b v="1"/>
    <s v="photography/photobooks"/>
    <n v="1.0495555555555556"/>
    <n v="76.878391300251579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0.75062424999999999"/>
    <n v="37531.212500000001"/>
    <n v="48771.060019500001"/>
    <n v="1441234143"/>
    <n v="1438642143"/>
    <b v="0"/>
    <n v="181"/>
    <b v="1"/>
    <s v="photography/photobooks"/>
    <n v="1.29948"/>
    <n v="269.45337027348069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.1666915600000001"/>
    <n v="11725.250178"/>
    <n v="14479.225605380001"/>
    <n v="1488394800"/>
    <n v="1485213921"/>
    <b v="0"/>
    <n v="131"/>
    <b v="1"/>
    <s v="photography/photobooks"/>
    <n v="1.2348756218905472"/>
    <n v="110.5284397357252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"/>
    <n v="5000"/>
    <n v="10081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"/>
    <n v="10000"/>
    <n v="10290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.29405719"/>
    <n v="1552.8686279999999"/>
    <n v="4040.0465471799998"/>
    <n v="1476425082"/>
    <n v="1473833082"/>
    <b v="0"/>
    <n v="90"/>
    <b v="1"/>
    <s v="photography/photobooks"/>
    <n v="2.6016666666666666"/>
    <n v="44.889406079777778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0.15676623000000001"/>
    <n v="2351.4934499999999"/>
    <n v="2539.6129260000002"/>
    <n v="1458579568"/>
    <n v="1455991168"/>
    <b v="0"/>
    <n v="35"/>
    <b v="1"/>
    <s v="photography/photobooks"/>
    <n v="1.08"/>
    <n v="72.560369314285722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0.75062424999999999"/>
    <n v="6380.3061250000001"/>
    <n v="7052.11482875"/>
    <n v="1428091353"/>
    <n v="1425502953"/>
    <b v="0"/>
    <n v="90"/>
    <b v="1"/>
    <s v="photography/photobooks"/>
    <n v="1.1052941176470588"/>
    <n v="78.35683143055555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"/>
    <n v="25"/>
    <n v="30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"/>
    <n v="5500"/>
    <n v="5655.6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"/>
    <n v="5000"/>
    <n v="5800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"/>
    <n v="1000"/>
    <n v="1147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"/>
    <n v="5000"/>
    <n v="5330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"/>
    <n v="5000"/>
    <n v="8272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.29405719"/>
    <n v="129.405719"/>
    <n v="200.57886445"/>
    <n v="1442065060"/>
    <n v="1437745060"/>
    <b v="0"/>
    <n v="3"/>
    <b v="1"/>
    <s v="photography/photobooks"/>
    <n v="1.55"/>
    <n v="66.859621483333328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"/>
    <n v="100"/>
    <n v="885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"/>
    <n v="12000"/>
    <n v="12229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.29405719"/>
    <n v="14234.62909"/>
    <n v="2789.9873016399997"/>
    <n v="1407065979"/>
    <n v="1404560379"/>
    <b v="1"/>
    <n v="39"/>
    <b v="0"/>
    <s v="photography/photobooks"/>
    <n v="0.19600000000000001"/>
    <n v="71.538135939487177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"/>
    <n v="12500"/>
    <n v="7433.48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0.70296422999999997"/>
    <n v="1054.4463450000001"/>
    <n v="0"/>
    <n v="1408999088"/>
    <n v="1407184688"/>
    <b v="1"/>
    <n v="0"/>
    <b v="0"/>
    <s v="photography/photobooks"/>
    <n v="0"/>
    <s v="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"/>
    <n v="5000"/>
    <n v="2286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"/>
    <n v="5000"/>
    <n v="187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"/>
    <n v="40000"/>
    <n v="1081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"/>
    <n v="24500"/>
    <n v="13846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.29405719"/>
    <n v="5435.0401979999997"/>
    <n v="1158.1811850500001"/>
    <n v="1414107040"/>
    <n v="1411515040"/>
    <b v="1"/>
    <n v="25"/>
    <b v="0"/>
    <s v="photography/photobooks"/>
    <n v="0.21309523809523809"/>
    <n v="46.327247402000005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.29405719"/>
    <n v="7117.3145450000002"/>
    <n v="1110.3010690199999"/>
    <n v="1404666836"/>
    <n v="1399482836"/>
    <b v="1"/>
    <n v="19"/>
    <b v="0"/>
    <s v="photography/photobooks"/>
    <n v="0.156"/>
    <n v="58.436898369473681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"/>
    <n v="30000"/>
    <n v="1877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"/>
    <n v="2500"/>
    <n v="1148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"/>
    <n v="32500"/>
    <n v="21158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.29405719"/>
    <n v="6470.2859499999995"/>
    <n v="433.50915865000002"/>
    <n v="1414623471"/>
    <n v="1411513071"/>
    <b v="1"/>
    <n v="4"/>
    <b v="0"/>
    <s v="photography/photobooks"/>
    <n v="6.7000000000000004E-2"/>
    <n v="108.377289662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.1666915600000001"/>
    <n v="5600.1194880000003"/>
    <n v="759.51620556"/>
    <n v="1424421253"/>
    <n v="1421829253"/>
    <b v="1"/>
    <n v="10"/>
    <b v="0"/>
    <s v="photography/photobooks"/>
    <n v="0.135625"/>
    <n v="75.951620555999995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"/>
    <n v="50000"/>
    <n v="995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"/>
    <n v="11000"/>
    <n v="3986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"/>
    <n v="30000"/>
    <n v="11923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"/>
    <n v="5500"/>
    <n v="1417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"/>
    <n v="35000"/>
    <n v="5422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"/>
    <n v="40000"/>
    <n v="9477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"/>
    <n v="5000"/>
    <n v="1988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"/>
    <n v="24000"/>
    <n v="4853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.1666915600000001"/>
    <n v="2216.713964"/>
    <n v="1055.8558618"/>
    <n v="1418649177"/>
    <n v="1416057177"/>
    <b v="1"/>
    <n v="29"/>
    <b v="0"/>
    <s v="photography/photobooks"/>
    <n v="0.47631578947368419"/>
    <n v="36.40882282068965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"/>
    <n v="10000"/>
    <n v="1533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.29405719"/>
    <n v="7117.3145450000002"/>
    <n v="98.34834644"/>
    <n v="1414795542"/>
    <n v="1412203542"/>
    <b v="1"/>
    <n v="4"/>
    <b v="0"/>
    <s v="photography/photobooks"/>
    <n v="1.3818181818181818E-2"/>
    <n v="24.58708661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"/>
    <n v="8000"/>
    <n v="40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"/>
    <n v="33000"/>
    <n v="1636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.29405719"/>
    <n v="3882.17157"/>
    <n v="138.46411932999999"/>
    <n v="1422553565"/>
    <n v="1417369565"/>
    <b v="1"/>
    <n v="4"/>
    <b v="0"/>
    <s v="photography/photobooks"/>
    <n v="3.5666666666666666E-2"/>
    <n v="34.616029832499997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"/>
    <n v="25000"/>
    <n v="15281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0.70296422999999997"/>
    <n v="2108.8926900000001"/>
    <n v="28.1185692"/>
    <n v="1417127040"/>
    <n v="1414531440"/>
    <b v="1"/>
    <n v="2"/>
    <b v="0"/>
    <s v="photography/photobooks"/>
    <n v="1.3333333333333334E-2"/>
    <n v="14.0592846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"/>
    <n v="9000"/>
    <n v="997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.1666915600000001"/>
    <n v="32667.363680000002"/>
    <n v="12653.93665976"/>
    <n v="1476460800"/>
    <n v="1473922541"/>
    <b v="1"/>
    <n v="81"/>
    <b v="0"/>
    <s v="photography/photobooks"/>
    <n v="0.38735714285714284"/>
    <n v="156.22144024395061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.29405719"/>
    <n v="24587.086609999998"/>
    <n v="5422.0996261"/>
    <n v="1469356366"/>
    <n v="1464172366"/>
    <b v="1"/>
    <n v="86"/>
    <b v="0"/>
    <s v="photography/photobooks"/>
    <n v="0.22052631578947368"/>
    <n v="63.047670070930231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"/>
    <n v="10000"/>
    <n v="6755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"/>
    <n v="16000"/>
    <n v="2182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.29405719"/>
    <n v="5176.22876"/>
    <n v="90.364013577699993"/>
    <n v="1415740408"/>
    <n v="1414008808"/>
    <b v="1"/>
    <n v="6"/>
    <b v="0"/>
    <s v="photography/photobooks"/>
    <n v="1.7457500000000001E-2"/>
    <n v="15.060668929616666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.29405719"/>
    <n v="59863.085609399997"/>
    <n v="12241.781017400001"/>
    <n v="1476109970"/>
    <n v="1473517970"/>
    <b v="1"/>
    <n v="113"/>
    <b v="0"/>
    <s v="photography/photobooks"/>
    <n v="0.20449632511889321"/>
    <n v="108.33434528672566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.29405719"/>
    <n v="21998.972229999999"/>
    <n v="3047.50468245"/>
    <n v="1450181400"/>
    <n v="1447429868"/>
    <b v="1"/>
    <n v="37"/>
    <b v="0"/>
    <s v="photography/photobooks"/>
    <n v="0.13852941176470587"/>
    <n v="82.36499141756756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.1666915600000001"/>
    <n v="4083.4204600000003"/>
    <n v="1979.87557732"/>
    <n v="1435442340"/>
    <n v="1433416830"/>
    <b v="1"/>
    <n v="18"/>
    <b v="0"/>
    <s v="photography/photobooks"/>
    <n v="0.48485714285714288"/>
    <n v="109.99308762888889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"/>
    <n v="17500"/>
    <n v="5390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"/>
    <n v="15500"/>
    <n v="5452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.1666915600000001"/>
    <n v="26250.560100000002"/>
    <n v="9556.3705679600007"/>
    <n v="1443808800"/>
    <n v="1441048658"/>
    <b v="1"/>
    <n v="122"/>
    <b v="0"/>
    <s v="photography/photobooks"/>
    <n v="0.36404444444444445"/>
    <n v="78.330906294754101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.29405719"/>
    <n v="25881.143799999998"/>
    <n v="764.78779928999995"/>
    <n v="1412090349"/>
    <n v="1409066349"/>
    <b v="1"/>
    <n v="8"/>
    <b v="0"/>
    <s v="photography/photobooks"/>
    <n v="2.955E-2"/>
    <n v="95.598474911249994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"/>
    <n v="5000"/>
    <n v="553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"/>
    <n v="28000"/>
    <n v="11594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0.75062424999999999"/>
    <n v="2627.1848749999999"/>
    <n v="285.23721499999999"/>
    <n v="1425246439"/>
    <n v="1422222439"/>
    <b v="1"/>
    <n v="9"/>
    <b v="0"/>
    <s v="photography/photobooks"/>
    <n v="0.10857142857142857"/>
    <n v="31.69302388888888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"/>
    <n v="450"/>
    <n v="15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"/>
    <n v="54000"/>
    <n v="40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.29405719"/>
    <n v="8411.3717350000006"/>
    <n v="1119.3594693499999"/>
    <n v="1467531536"/>
    <n v="1464939536"/>
    <b v="0"/>
    <n v="23"/>
    <b v="0"/>
    <s v="photography/photobooks"/>
    <n v="0.13307692307692306"/>
    <n v="48.667803015217387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.29405719"/>
    <n v="11323.0004125"/>
    <n v="0"/>
    <n v="1407532812"/>
    <n v="1404940812"/>
    <b v="0"/>
    <n v="0"/>
    <b v="0"/>
    <s v="photography/photobooks"/>
    <n v="0"/>
    <s v="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.29405719"/>
    <n v="15528.68628"/>
    <n v="7637.5255353799994"/>
    <n v="1425108736"/>
    <n v="1422516736"/>
    <b v="0"/>
    <n v="140"/>
    <b v="0"/>
    <s v="photography/photobooks"/>
    <n v="0.49183333333333334"/>
    <n v="54.553753824142852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"/>
    <n v="3000"/>
    <n v="0"/>
    <n v="1435787137"/>
    <n v="1434577537"/>
    <b v="0"/>
    <n v="0"/>
    <b v="0"/>
    <s v="photography/photobooks"/>
    <n v="0"/>
    <s v="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.09120561"/>
    <n v="27280.14025"/>
    <n v="555.42365548999999"/>
    <n v="1469473200"/>
    <n v="1467061303"/>
    <b v="0"/>
    <n v="6"/>
    <b v="0"/>
    <s v="photography/photobooks"/>
    <n v="2.036E-2"/>
    <n v="92.570609248333326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"/>
    <n v="18000"/>
    <n v="9419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"/>
    <n v="15000"/>
    <n v="0"/>
    <n v="1428035850"/>
    <n v="1425447450"/>
    <b v="0"/>
    <n v="0"/>
    <b v="0"/>
    <s v="photography/photobooks"/>
    <n v="0"/>
    <s v="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"/>
    <n v="1200"/>
    <n v="25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"/>
    <n v="26000"/>
    <n v="1707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"/>
    <n v="2500"/>
    <n v="3372.25"/>
    <n v="1330760367"/>
    <n v="1326872367"/>
    <b v="0"/>
    <n v="57"/>
    <b v="1"/>
    <s v="music/rock"/>
    <n v="1.348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0.75062424999999999"/>
    <n v="225.187275"/>
    <n v="225.187275"/>
    <n v="1391194860"/>
    <n v="1388084862"/>
    <b v="0"/>
    <n v="11"/>
    <b v="1"/>
    <s v="music/rock"/>
    <n v="1"/>
    <n v="20.471570454545454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"/>
    <n v="700"/>
    <n v="811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"/>
    <n v="3000"/>
    <n v="3002"/>
    <n v="1389146880"/>
    <n v="1387403967"/>
    <b v="0"/>
    <n v="40"/>
    <b v="1"/>
    <s v="music/rock"/>
    <n v="1.00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"/>
    <n v="2000"/>
    <n v="2101"/>
    <n v="1373572903"/>
    <n v="1371585703"/>
    <b v="0"/>
    <n v="50"/>
    <b v="1"/>
    <s v="music/rock"/>
    <n v="1.05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"/>
    <n v="2000"/>
    <n v="2020"/>
    <n v="1392675017"/>
    <n v="1390083017"/>
    <b v="0"/>
    <n v="38"/>
    <b v="1"/>
    <s v="music/rock"/>
    <n v="1.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"/>
    <n v="8000"/>
    <n v="8053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"/>
    <n v="20000"/>
    <n v="20032"/>
    <n v="1399672800"/>
    <n v="1396906530"/>
    <b v="0"/>
    <n v="48"/>
    <b v="1"/>
    <s v="music/rock"/>
    <n v="1.0016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"/>
    <n v="1500"/>
    <n v="2500.25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"/>
    <n v="15000"/>
    <n v="15230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"/>
    <n v="1000"/>
    <n v="1030"/>
    <n v="1336866863"/>
    <n v="1335570863"/>
    <b v="0"/>
    <n v="14"/>
    <b v="1"/>
    <s v="music/rock"/>
    <n v="1.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"/>
    <n v="350"/>
    <n v="500"/>
    <n v="1299243427"/>
    <n v="1296651427"/>
    <b v="0"/>
    <n v="20"/>
    <b v="1"/>
    <s v="music/rock"/>
    <n v="1.42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"/>
    <n v="400"/>
    <n v="1050"/>
    <n v="1362211140"/>
    <n v="1359421403"/>
    <b v="0"/>
    <n v="25"/>
    <b v="1"/>
    <s v="music/rock"/>
    <n v="2.62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"/>
    <n v="10000"/>
    <n v="11805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.29405719"/>
    <n v="647.028595"/>
    <n v="672.90973880000001"/>
    <n v="1459439471"/>
    <n v="1456851071"/>
    <b v="0"/>
    <n v="11"/>
    <b v="1"/>
    <s v="music/rock"/>
    <n v="1.04"/>
    <n v="61.173612618181821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"/>
    <n v="5000"/>
    <n v="10017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"/>
    <n v="600"/>
    <n v="1841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"/>
    <n v="1000"/>
    <n v="1001.49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"/>
    <n v="1000"/>
    <n v="2053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"/>
    <n v="900"/>
    <n v="980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"/>
    <n v="2000"/>
    <n v="2035"/>
    <n v="1400561940"/>
    <n v="1397679445"/>
    <b v="0"/>
    <n v="40"/>
    <b v="1"/>
    <s v="music/rock"/>
    <n v="1.0175000000000001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"/>
    <n v="2000"/>
    <n v="2505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"/>
    <n v="10000"/>
    <n v="12400.61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"/>
    <n v="1500"/>
    <n v="1521"/>
    <n v="1307761200"/>
    <n v="1304464914"/>
    <b v="0"/>
    <n v="20"/>
    <b v="1"/>
    <s v="music/rock"/>
    <n v="1.01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"/>
    <n v="1000"/>
    <n v="1000"/>
    <n v="1466139300"/>
    <n v="1464854398"/>
    <b v="0"/>
    <n v="19"/>
    <b v="1"/>
    <s v="music/rock"/>
    <n v="1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"/>
    <n v="15000"/>
    <n v="20689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"/>
    <n v="2500"/>
    <n v="3022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"/>
    <n v="3000"/>
    <n v="3221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"/>
    <n v="300"/>
    <n v="301"/>
    <n v="1350505059"/>
    <n v="1347913059"/>
    <b v="0"/>
    <n v="8"/>
    <b v="1"/>
    <s v="music/rock"/>
    <n v="1.00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"/>
    <n v="9000"/>
    <n v="9137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"/>
    <n v="1300"/>
    <n v="1301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"/>
    <n v="15000"/>
    <n v="17545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"/>
    <n v="800"/>
    <n v="815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"/>
    <n v="15000"/>
    <n v="15318.55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0.75062424999999999"/>
    <n v="6567.9621875000003"/>
    <n v="10118.53498988"/>
    <n v="1389012940"/>
    <n v="1385124940"/>
    <b v="0"/>
    <n v="191"/>
    <b v="1"/>
    <s v="music/rock"/>
    <n v="1.5405897142857143"/>
    <n v="52.976622983664917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"/>
    <n v="2000"/>
    <n v="2025"/>
    <n v="1405715472"/>
    <n v="1403901072"/>
    <b v="0"/>
    <n v="38"/>
    <b v="1"/>
    <s v="music/rock"/>
    <n v="1.01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"/>
    <n v="3000"/>
    <n v="3000"/>
    <n v="1410546413"/>
    <n v="1407954413"/>
    <b v="0"/>
    <n v="22"/>
    <b v="1"/>
    <s v="music/rock"/>
    <n v="1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"/>
    <n v="5555.55"/>
    <n v="6041.55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"/>
    <n v="3000"/>
    <n v="3955"/>
    <n v="1316716129"/>
    <n v="1314124129"/>
    <b v="0"/>
    <n v="56"/>
    <b v="1"/>
    <s v="music/rock"/>
    <n v="1.31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"/>
    <n v="750"/>
    <n v="1001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.29405719"/>
    <n v="323514.29749999999"/>
    <n v="0"/>
    <n v="1422256341"/>
    <n v="1419664341"/>
    <b v="0"/>
    <n v="0"/>
    <b v="0"/>
    <s v="games/mobile games"/>
    <n v="0"/>
    <s v="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"/>
    <n v="18000"/>
    <n v="1455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"/>
    <n v="2500"/>
    <n v="10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"/>
    <n v="6500"/>
    <n v="2788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.29405719"/>
    <n v="142346.29089999999"/>
    <n v="5.1762287599999999"/>
    <n v="1478425747"/>
    <n v="1475398147"/>
    <b v="0"/>
    <n v="2"/>
    <b v="0"/>
    <s v="games/mobile games"/>
    <n v="3.6363636363636364E-5"/>
    <n v="2.5881143799999999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"/>
    <n v="25000"/>
    <n v="125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"/>
    <n v="20000"/>
    <n v="10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"/>
    <n v="25000"/>
    <n v="1217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"/>
    <n v="10000"/>
    <n v="0"/>
    <n v="1483488249"/>
    <n v="1480896249"/>
    <b v="0"/>
    <n v="0"/>
    <b v="0"/>
    <s v="games/mobile games"/>
    <n v="0"/>
    <s v="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"/>
    <n v="3500"/>
    <n v="361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"/>
    <n v="6500"/>
    <n v="4666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"/>
    <n v="20000"/>
    <n v="212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0.75062424999999999"/>
    <n v="6004.9939999999997"/>
    <n v="27.022472999999998"/>
    <n v="1436373900"/>
    <n v="1433861210"/>
    <b v="0"/>
    <n v="2"/>
    <b v="0"/>
    <s v="games/mobile games"/>
    <n v="4.4999999999999997E-3"/>
    <n v="13.511236499999999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"/>
    <n v="160000"/>
    <n v="26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"/>
    <n v="10000"/>
    <n v="51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0.70296422999999997"/>
    <n v="196.8299844"/>
    <n v="0"/>
    <n v="1402901405"/>
    <n v="1400309405"/>
    <b v="0"/>
    <n v="0"/>
    <b v="0"/>
    <s v="games/mobile games"/>
    <n v="0"/>
    <s v="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"/>
    <n v="60"/>
    <n v="0"/>
    <n v="1425170525"/>
    <n v="1422664925"/>
    <b v="0"/>
    <n v="0"/>
    <b v="0"/>
    <s v="games/mobile games"/>
    <n v="0"/>
    <s v="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0.70296422999999997"/>
    <n v="5623.7138399999994"/>
    <n v="0"/>
    <n v="1402618355"/>
    <n v="1400026355"/>
    <b v="0"/>
    <n v="0"/>
    <b v="0"/>
    <s v="games/mobile games"/>
    <n v="0"/>
    <s v="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.1666915600000001"/>
    <n v="5833.4578000000001"/>
    <n v="7.00014936"/>
    <n v="1457966129"/>
    <n v="1455377729"/>
    <b v="0"/>
    <n v="2"/>
    <b v="0"/>
    <s v="games/mobile games"/>
    <n v="1.1999999999999999E-3"/>
    <n v="3.50007468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.29405719"/>
    <n v="6470.2859499999995"/>
    <n v="1299.2334187599999"/>
    <n v="1459341380"/>
    <n v="1456839380"/>
    <b v="0"/>
    <n v="24"/>
    <b v="0"/>
    <s v="games/mobile games"/>
    <n v="0.20080000000000001"/>
    <n v="54.134725781666667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"/>
    <n v="2000"/>
    <n v="3453.69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"/>
    <n v="3350"/>
    <n v="3380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"/>
    <n v="999"/>
    <n v="1047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"/>
    <n v="1000"/>
    <n v="1351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"/>
    <n v="4575"/>
    <n v="5322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"/>
    <n v="1200"/>
    <n v="1225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.1666915600000001"/>
    <n v="3500.0746800000002"/>
    <n v="3890.9163526000002"/>
    <n v="1449178200"/>
    <n v="1447614732"/>
    <b v="0"/>
    <n v="8"/>
    <b v="1"/>
    <s v="music/indie rock"/>
    <n v="1.1116666666666666"/>
    <n v="486.36454407500003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"/>
    <n v="2500"/>
    <n v="4152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"/>
    <n v="2000"/>
    <n v="2132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"/>
    <n v="12000"/>
    <n v="17350.13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"/>
    <n v="10000"/>
    <n v="10555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"/>
    <n v="500"/>
    <n v="683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"/>
    <n v="2500"/>
    <n v="2600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"/>
    <n v="1000"/>
    <n v="1145"/>
    <n v="1329082983"/>
    <n v="1326404583"/>
    <b v="0"/>
    <n v="20"/>
    <b v="1"/>
    <s v="music/indie rock"/>
    <n v="1.14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"/>
    <n v="9072"/>
    <n v="9228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"/>
    <n v="451"/>
    <n v="559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"/>
    <n v="6350"/>
    <n v="6506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"/>
    <n v="1000"/>
    <n v="1445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"/>
    <n v="900"/>
    <n v="1200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"/>
    <n v="2500"/>
    <n v="2734.11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.29405719"/>
    <n v="128111.66180999999"/>
    <n v="3455.1326973"/>
    <n v="1432299600"/>
    <n v="1429707729"/>
    <b v="0"/>
    <n v="25"/>
    <b v="0"/>
    <s v="technology/gadgets"/>
    <n v="2.696969696969697E-2"/>
    <n v="138.20530789200001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.1666915600000001"/>
    <n v="1166.69156"/>
    <n v="14.00029872"/>
    <n v="1425495447"/>
    <n v="1422903447"/>
    <b v="0"/>
    <n v="3"/>
    <b v="0"/>
    <s v="technology/gadgets"/>
    <n v="1.2E-2"/>
    <n v="4.6667662400000003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"/>
    <n v="3000"/>
    <n v="1398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"/>
    <n v="50000"/>
    <n v="50"/>
    <n v="1451752021"/>
    <n v="1447864021"/>
    <b v="0"/>
    <n v="2"/>
    <b v="0"/>
    <s v="technology/gadgets"/>
    <n v="1E-3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"/>
    <n v="25000"/>
    <n v="42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"/>
    <n v="50000"/>
    <n v="21380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"/>
    <n v="30000"/>
    <n v="85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"/>
    <n v="25000"/>
    <n v="433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"/>
    <n v="35000"/>
    <n v="4939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.1666915600000001"/>
    <n v="99168.782600000006"/>
    <n v="39067.833578160004"/>
    <n v="1446331500"/>
    <n v="1442531217"/>
    <b v="0"/>
    <n v="285"/>
    <b v="0"/>
    <s v="technology/gadgets"/>
    <n v="0.39395294117647056"/>
    <n v="137.08011781810526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0.66289350000000002"/>
    <n v="28172.973750000001"/>
    <n v="6.6289350000000002"/>
    <n v="1407545334"/>
    <n v="1404953334"/>
    <b v="0"/>
    <n v="1"/>
    <b v="0"/>
    <s v="technology/gadgets"/>
    <n v="2.3529411764705883E-4"/>
    <n v="6.6289350000000002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"/>
    <n v="5000"/>
    <n v="2965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.29405719"/>
    <n v="62114.74512"/>
    <n v="824.31443002999993"/>
    <n v="1412770578"/>
    <n v="1410178578"/>
    <b v="0"/>
    <n v="26"/>
    <b v="0"/>
    <s v="technology/gadgets"/>
    <n v="1.3270833333333334E-2"/>
    <n v="31.704401154999996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"/>
    <n v="666"/>
    <n v="60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"/>
    <n v="500"/>
    <n v="8"/>
    <n v="1409620222"/>
    <n v="1407892222"/>
    <b v="0"/>
    <n v="4"/>
    <b v="0"/>
    <s v="technology/gadgets"/>
    <n v="1.6E-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"/>
    <n v="20000"/>
    <n v="102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0.12897331000000001"/>
    <n v="50299.590900000003"/>
    <n v="26442.752882750003"/>
    <n v="1486708133"/>
    <n v="1484116133"/>
    <b v="0"/>
    <n v="70"/>
    <b v="0"/>
    <s v="technology/gadgets"/>
    <n v="0.52570512820512816"/>
    <n v="377.753612610714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"/>
    <n v="25000"/>
    <n v="260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"/>
    <n v="500"/>
    <n v="237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.29405719"/>
    <n v="12940.571899999999"/>
    <n v="5568.3280885699996"/>
    <n v="1445468400"/>
    <n v="1443042061"/>
    <b v="0"/>
    <n v="105"/>
    <b v="0"/>
    <s v="technology/gadgets"/>
    <n v="0.43030000000000002"/>
    <n v="53.031696081619046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"/>
    <n v="1500"/>
    <n v="2052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"/>
    <n v="2000"/>
    <n v="2311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"/>
    <n v="125"/>
    <n v="301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"/>
    <n v="3000"/>
    <n v="3432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"/>
    <n v="1500"/>
    <n v="1655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"/>
    <n v="1500"/>
    <n v="2930.69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"/>
    <n v="600"/>
    <n v="620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"/>
    <n v="2550"/>
    <n v="2630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"/>
    <n v="3200"/>
    <n v="3210"/>
    <n v="1309825866"/>
    <n v="1306197066"/>
    <b v="0"/>
    <n v="75"/>
    <b v="1"/>
    <s v="music/indie rock"/>
    <n v="1.00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"/>
    <n v="1000"/>
    <n v="1270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"/>
    <n v="2000"/>
    <n v="2412.02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"/>
    <n v="5250"/>
    <n v="5617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"/>
    <n v="6000"/>
    <n v="10346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"/>
    <n v="5000"/>
    <n v="6181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"/>
    <n v="2500"/>
    <n v="2710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"/>
    <n v="7500"/>
    <n v="8739.01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"/>
    <n v="600"/>
    <n v="1123.47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"/>
    <n v="15000"/>
    <n v="17390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"/>
    <n v="10000"/>
    <n v="11070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"/>
    <n v="650"/>
    <n v="1111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"/>
    <n v="250000"/>
    <n v="315295.89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"/>
    <n v="6000"/>
    <n v="8306.42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"/>
    <n v="10000"/>
    <n v="170525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"/>
    <n v="40000"/>
    <n v="315222.2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.1666915600000001"/>
    <n v="116669.156"/>
    <n v="406029.66332808003"/>
    <n v="1436680958"/>
    <n v="1433224958"/>
    <b v="1"/>
    <n v="680"/>
    <b v="1"/>
    <s v="technology/hardware"/>
    <n v="3.4801799999999998"/>
    <n v="597.10244607070592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"/>
    <n v="7500"/>
    <n v="11231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"/>
    <n v="800"/>
    <n v="805.07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"/>
    <n v="100000"/>
    <n v="800211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.29405719"/>
    <n v="64702.859499999999"/>
    <n v="68586.713344347008"/>
    <n v="1404986951"/>
    <n v="1402394951"/>
    <b v="1"/>
    <n v="943"/>
    <b v="1"/>
    <s v="technology/hardware"/>
    <n v="1.0600260000000001"/>
    <n v="72.732463779795339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"/>
    <n v="48000"/>
    <n v="96248.960000000006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"/>
    <n v="50000"/>
    <n v="106222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0.75062424999999999"/>
    <n v="26271.848750000001"/>
    <n v="52142.3612322525"/>
    <n v="1381934015"/>
    <n v="1378737215"/>
    <b v="1"/>
    <n v="682"/>
    <b v="1"/>
    <s v="technology/hardware"/>
    <n v="1.9847237142857144"/>
    <n v="76.45507512060484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"/>
    <n v="15000"/>
    <n v="33892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"/>
    <n v="50000"/>
    <n v="349474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"/>
    <n v="42000"/>
    <n v="167410.01999999999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"/>
    <n v="60000"/>
    <n v="176420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"/>
    <n v="30000"/>
    <n v="50251.41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"/>
    <n v="7000"/>
    <n v="100490.02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"/>
    <n v="10000"/>
    <n v="15673.44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0.11241174"/>
    <n v="7868.8217999999997"/>
    <n v="9277.5657256800005"/>
    <n v="1419151341"/>
    <n v="1416559341"/>
    <b v="1"/>
    <n v="33"/>
    <b v="1"/>
    <s v="technology/hardware"/>
    <n v="1.1790285714285715"/>
    <n v="281.1383553236364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"/>
    <n v="10000"/>
    <n v="110538.12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"/>
    <n v="10000"/>
    <n v="19292.5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.29405719"/>
    <n v="24587.086609999998"/>
    <n v="31197.130736520001"/>
    <n v="1410862734"/>
    <n v="1407838734"/>
    <b v="1"/>
    <n v="205"/>
    <b v="1"/>
    <s v="technology/hardware"/>
    <n v="1.268842105263158"/>
    <n v="152.181125544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.1666915600000001"/>
    <n v="104068.88715200001"/>
    <n v="270139.40388006723"/>
    <n v="1461306772"/>
    <n v="1458714772"/>
    <b v="1"/>
    <n v="1281"/>
    <b v="1"/>
    <s v="technology/hardware"/>
    <n v="2.5957748878923765"/>
    <n v="210.88165798600096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"/>
    <n v="5000"/>
    <n v="13114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"/>
    <n v="100000"/>
    <n v="206743.09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"/>
    <n v="20000"/>
    <n v="74026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"/>
    <n v="50000"/>
    <n v="142483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.29405719"/>
    <n v="25881.143799999998"/>
    <n v="149872.52751704"/>
    <n v="1470423668"/>
    <n v="1467831668"/>
    <b v="1"/>
    <n v="1887"/>
    <b v="1"/>
    <s v="technology/hardware"/>
    <n v="5.7907999999999999"/>
    <n v="79.423702976703765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"/>
    <n v="5000"/>
    <n v="56590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"/>
    <n v="400000"/>
    <n v="1052110.8700000001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"/>
    <n v="2500"/>
    <n v="16862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"/>
    <n v="198000"/>
    <n v="508525.01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.29405719"/>
    <n v="25881.143799999998"/>
    <n v="97182.659723247998"/>
    <n v="1376899269"/>
    <n v="1371715269"/>
    <b v="1"/>
    <n v="402"/>
    <b v="1"/>
    <s v="technology/hardware"/>
    <n v="3.7549600000000001"/>
    <n v="241.74790975932339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"/>
    <n v="16000"/>
    <n v="33393.339999999997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.29405719"/>
    <n v="5176.22876"/>
    <n v="17940.808882159999"/>
    <n v="1373751325"/>
    <n v="1371159325"/>
    <b v="1"/>
    <n v="473"/>
    <b v="1"/>
    <s v="technology/hardware"/>
    <n v="3.4660000000000002"/>
    <n v="37.929828503509512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"/>
    <n v="50000"/>
    <n v="201165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"/>
    <n v="50000"/>
    <n v="513422.57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"/>
    <n v="200000"/>
    <n v="229802.31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.1666915600000001"/>
    <n v="58334.578000000001"/>
    <n v="206985.09470963562"/>
    <n v="1459684862"/>
    <n v="1456232462"/>
    <b v="1"/>
    <n v="1945"/>
    <b v="1"/>
    <s v="technology/hardware"/>
    <n v="3.5482402000000004"/>
    <n v="106.4190718301468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0.75062424999999999"/>
    <n v="5629.6818750000002"/>
    <n v="285.98783924999998"/>
    <n v="1404926665"/>
    <n v="1402334665"/>
    <b v="0"/>
    <n v="12"/>
    <b v="0"/>
    <s v="photography/people"/>
    <n v="5.0799999999999998E-2"/>
    <n v="23.832319937499999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0.12897331000000001"/>
    <n v="23215.195800000001"/>
    <n v="0"/>
    <n v="1480863887"/>
    <n v="1478268287"/>
    <b v="0"/>
    <n v="0"/>
    <b v="0"/>
    <s v="photography/people"/>
    <n v="0"/>
    <s v="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"/>
    <n v="33000"/>
    <n v="1419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"/>
    <n v="15000"/>
    <n v="3172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.29405719"/>
    <n v="2070.4915040000001"/>
    <n v="65.996916689999992"/>
    <n v="1470178800"/>
    <n v="1467650771"/>
    <b v="0"/>
    <n v="4"/>
    <b v="0"/>
    <s v="photography/people"/>
    <n v="3.1875000000000001E-2"/>
    <n v="16.499229172499998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.29405719"/>
    <n v="2588.11438"/>
    <n v="1.29405719"/>
    <n v="1457947483"/>
    <n v="1455359083"/>
    <b v="0"/>
    <n v="1"/>
    <b v="0"/>
    <s v="photography/people"/>
    <n v="5.0000000000000001E-4"/>
    <n v="1.29405719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.29405719"/>
    <n v="7117.3145450000002"/>
    <n v="3022.9175958400001"/>
    <n v="1425223276"/>
    <n v="1422631276"/>
    <b v="0"/>
    <n v="28"/>
    <b v="0"/>
    <s v="photography/people"/>
    <n v="0.42472727272727273"/>
    <n v="107.96134270857144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"/>
    <n v="6000"/>
    <n v="25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"/>
    <n v="5000"/>
    <n v="50"/>
    <n v="1481473208"/>
    <n v="1478881208"/>
    <b v="0"/>
    <n v="1"/>
    <b v="0"/>
    <s v="photography/people"/>
    <n v="0.0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"/>
    <n v="3000"/>
    <n v="509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"/>
    <n v="2000"/>
    <n v="140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"/>
    <n v="1500"/>
    <n v="2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.29405719"/>
    <n v="2588.11438"/>
    <n v="0"/>
    <n v="1450706837"/>
    <n v="1448114837"/>
    <b v="0"/>
    <n v="0"/>
    <b v="0"/>
    <s v="photography/people"/>
    <n v="0"/>
    <s v="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"/>
    <n v="3200"/>
    <n v="0"/>
    <n v="1481072942"/>
    <n v="1475885342"/>
    <b v="0"/>
    <n v="0"/>
    <b v="0"/>
    <s v="photography/people"/>
    <n v="0"/>
    <s v="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0.75062424999999999"/>
    <n v="750.62424999999996"/>
    <n v="58.548691499999997"/>
    <n v="1437082736"/>
    <n v="1435354736"/>
    <b v="0"/>
    <n v="3"/>
    <b v="0"/>
    <s v="photography/people"/>
    <n v="7.8E-2"/>
    <n v="19.516230499999999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"/>
    <n v="133800"/>
    <n v="0"/>
    <n v="1405021211"/>
    <n v="1402429211"/>
    <b v="0"/>
    <n v="0"/>
    <b v="0"/>
    <s v="photography/people"/>
    <n v="0"/>
    <s v="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"/>
    <n v="6500"/>
    <n v="0"/>
    <n v="1409091612"/>
    <n v="1406499612"/>
    <b v="0"/>
    <n v="0"/>
    <b v="0"/>
    <s v="photography/people"/>
    <n v="0"/>
    <s v="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"/>
    <n v="2500"/>
    <n v="655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.29405719"/>
    <n v="40115.77289"/>
    <n v="305.39749683999997"/>
    <n v="1415882108"/>
    <n v="1413286508"/>
    <b v="0"/>
    <n v="7"/>
    <b v="0"/>
    <s v="photography/people"/>
    <n v="7.6129032258064515E-3"/>
    <n v="43.62821383428571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0.75062424999999999"/>
    <n v="3753.1212500000001"/>
    <n v="469.14015625000002"/>
    <n v="1452120613"/>
    <n v="1449528613"/>
    <b v="0"/>
    <n v="25"/>
    <b v="0"/>
    <s v="photography/people"/>
    <n v="0.125"/>
    <n v="18.765606250000001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.1666915600000001"/>
    <n v="64168.035800000005"/>
    <n v="245204.73185676002"/>
    <n v="1434139200"/>
    <n v="1431406916"/>
    <b v="1"/>
    <n v="1637"/>
    <b v="1"/>
    <s v="technology/hardware"/>
    <n v="3.8212909090909091"/>
    <n v="149.78908482392183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"/>
    <n v="50000"/>
    <n v="108397.11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"/>
    <n v="500"/>
    <n v="1560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"/>
    <n v="50000"/>
    <n v="117210.24000000001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"/>
    <n v="30000"/>
    <n v="37104.03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"/>
    <n v="50000"/>
    <n v="123920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"/>
    <n v="10000"/>
    <n v="11570.92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"/>
    <n v="1570.79"/>
    <n v="1839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.1666915600000001"/>
    <n v="58334.578000000001"/>
    <n v="178012.63153324"/>
    <n v="1479890743"/>
    <n v="1476776743"/>
    <b v="1"/>
    <n v="398"/>
    <b v="1"/>
    <s v="technology/hardware"/>
    <n v="3.05158"/>
    <n v="447.26791842522613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"/>
    <n v="30000"/>
    <n v="96015.9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.1666915600000001"/>
    <n v="58334.578000000001"/>
    <n v="478089.20083992003"/>
    <n v="1452553200"/>
    <n v="1449650173"/>
    <b v="1"/>
    <n v="971"/>
    <b v="1"/>
    <s v="technology/hardware"/>
    <n v="8.1956399999999991"/>
    <n v="492.36786904214216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"/>
    <n v="5000"/>
    <n v="11745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"/>
    <n v="160000"/>
    <n v="791862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"/>
    <n v="30000"/>
    <n v="2344134.67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"/>
    <n v="7200"/>
    <n v="8136.01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"/>
    <n v="10000"/>
    <n v="92154.22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"/>
    <n v="25000"/>
    <n v="31275.599999999999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.1666915600000001"/>
    <n v="75834.951400000005"/>
    <n v="77536.256033538797"/>
    <n v="1439455609"/>
    <n v="1436863609"/>
    <b v="1"/>
    <n v="450"/>
    <b v="1"/>
    <s v="technology/hardware"/>
    <n v="1.0224343076923077"/>
    <n v="172.30279118564178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"/>
    <n v="40000"/>
    <n v="193963.9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"/>
    <n v="1500"/>
    <n v="2885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"/>
    <n v="5000"/>
    <n v="14055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"/>
    <n v="100000"/>
    <n v="125137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"/>
    <n v="100000"/>
    <n v="161459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"/>
    <n v="4000"/>
    <n v="23414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.1666915600000001"/>
    <n v="93335.324800000002"/>
    <n v="187744.00583520002"/>
    <n v="1433996746"/>
    <n v="1431404746"/>
    <b v="1"/>
    <n v="729"/>
    <b v="1"/>
    <s v="technology/hardware"/>
    <n v="2.0114999999999998"/>
    <n v="257.53635917037042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"/>
    <n v="25000"/>
    <n v="33370.769999999997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"/>
    <n v="100000"/>
    <n v="120249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"/>
    <n v="3000"/>
    <n v="3785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"/>
    <n v="2500"/>
    <n v="9030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.29405719"/>
    <n v="42403.666001919999"/>
    <n v="95933.63572346"/>
    <n v="1354233296"/>
    <n v="1351641296"/>
    <b v="1"/>
    <n v="625"/>
    <b v="1"/>
    <s v="technology/hardware"/>
    <n v="2.26239013671875"/>
    <n v="153.493817157536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.1666915600000001"/>
    <n v="58334.578000000001"/>
    <n v="70205.664623000004"/>
    <n v="1420765200"/>
    <n v="1417506853"/>
    <b v="1"/>
    <n v="508"/>
    <b v="1"/>
    <s v="technology/hardware"/>
    <n v="1.2035"/>
    <n v="138.20012721062992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"/>
    <n v="25000"/>
    <n v="76047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"/>
    <n v="25000"/>
    <n v="44669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"/>
    <n v="78000"/>
    <n v="301719.59000000003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"/>
    <n v="80000"/>
    <n v="168829.14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"/>
    <n v="30000"/>
    <n v="39500.5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"/>
    <n v="10000"/>
    <n v="30047.64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.29405719"/>
    <n v="10352.45752"/>
    <n v="43533.377928789996"/>
    <n v="1372701600"/>
    <n v="1369895421"/>
    <b v="1"/>
    <n v="204"/>
    <b v="1"/>
    <s v="technology/hardware"/>
    <n v="4.2051249999999998"/>
    <n v="213.39891141563723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"/>
    <n v="125000"/>
    <n v="170271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"/>
    <n v="3000"/>
    <n v="7445.14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"/>
    <n v="9500"/>
    <n v="17277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"/>
    <n v="10000"/>
    <n v="12353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"/>
    <n v="1385"/>
    <n v="7011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"/>
    <n v="15000"/>
    <n v="16232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"/>
    <n v="4900"/>
    <n v="40140.01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"/>
    <n v="10000"/>
    <n v="12110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0.70296422999999997"/>
    <n v="68890.49454"/>
    <n v="70956.506411969996"/>
    <n v="1429228800"/>
    <n v="1426714870"/>
    <b v="0"/>
    <n v="443"/>
    <b v="1"/>
    <s v="technology/hardware"/>
    <n v="1.0299897959183673"/>
    <n v="160.1727007042212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"/>
    <n v="85000"/>
    <n v="126082.45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.29405719"/>
    <n v="64702.859499999999"/>
    <n v="77766.819753066491"/>
    <n v="1386025140"/>
    <n v="1382963963"/>
    <b v="0"/>
    <n v="742"/>
    <b v="1"/>
    <s v="technology/hardware"/>
    <n v="1.2019070000000001"/>
    <n v="104.80703470763677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"/>
    <n v="10000"/>
    <n v="47327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"/>
    <n v="8000"/>
    <n v="10429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"/>
    <n v="50000"/>
    <n v="176524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"/>
    <n v="5000"/>
    <n v="5051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.29405719"/>
    <n v="45292.001649999998"/>
    <n v="51447.831702830001"/>
    <n v="1399033810"/>
    <n v="1396441810"/>
    <b v="0"/>
    <n v="621"/>
    <b v="1"/>
    <s v="technology/hardware"/>
    <n v="1.1359142857142857"/>
    <n v="82.846749924041873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"/>
    <n v="6000"/>
    <n v="10045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"/>
    <n v="50000"/>
    <n v="76726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.29405719"/>
    <n v="19410.85785"/>
    <n v="39255.004868927703"/>
    <n v="1456487532"/>
    <n v="1453895532"/>
    <b v="0"/>
    <n v="666"/>
    <b v="1"/>
    <s v="technology/hardware"/>
    <n v="2.022322"/>
    <n v="58.9414487521437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.29405719"/>
    <n v="3312.7864064"/>
    <n v="5574.7983745199999"/>
    <n v="1425326400"/>
    <n v="1421916830"/>
    <b v="0"/>
    <n v="410"/>
    <b v="1"/>
    <s v="technology/hardware"/>
    <n v="1.6828125"/>
    <n v="13.59706920614634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"/>
    <n v="30000"/>
    <n v="43037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"/>
    <n v="25000"/>
    <n v="49100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"/>
    <n v="5000"/>
    <n v="5396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0.15676623000000001"/>
    <n v="15676.623000000001"/>
    <n v="18024.51082671"/>
    <n v="1458807098"/>
    <n v="1456218698"/>
    <b v="0"/>
    <n v="203"/>
    <b v="1"/>
    <s v="technology/hardware"/>
    <n v="1.14977"/>
    <n v="88.79069372763547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.1666915600000001"/>
    <n v="4666.7662399999999"/>
    <n v="6909.1474183200007"/>
    <n v="1463333701"/>
    <n v="1460482501"/>
    <b v="0"/>
    <n v="49"/>
    <b v="1"/>
    <s v="technology/hardware"/>
    <n v="1.4804999999999999"/>
    <n v="141.00300853714288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"/>
    <n v="261962"/>
    <n v="500784.27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.29405719"/>
    <n v="51762.287599999996"/>
    <n v="103118.30594519951"/>
    <n v="1387958429"/>
    <n v="1385366429"/>
    <b v="0"/>
    <n v="1556"/>
    <b v="1"/>
    <s v="technology/hardware"/>
    <n v="1.99215125"/>
    <n v="66.271404849099937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"/>
    <n v="2000"/>
    <n v="4372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.29405719"/>
    <n v="640.55830904999993"/>
    <n v="812.66791532000002"/>
    <n v="1432499376"/>
    <n v="1429648176"/>
    <b v="0"/>
    <n v="10"/>
    <b v="1"/>
    <s v="technology/hardware"/>
    <n v="1.2686868686868686"/>
    <n v="81.266791531999999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"/>
    <n v="25000"/>
    <n v="26305.97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"/>
    <n v="50000"/>
    <n v="64203.33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.1666915600000001"/>
    <n v="145836.44500000001"/>
    <n v="462778.70749804005"/>
    <n v="1467128723"/>
    <n v="1464536723"/>
    <b v="0"/>
    <n v="1530"/>
    <b v="1"/>
    <s v="technology/hardware"/>
    <n v="3.1732719999999999"/>
    <n v="302.46974346277125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"/>
    <n v="20000"/>
    <n v="56146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"/>
    <n v="71500"/>
    <n v="79173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"/>
    <n v="100000"/>
    <n v="152604.29999999999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"/>
    <n v="600"/>
    <n v="615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"/>
    <n v="9999"/>
    <n v="167820.6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.29405719"/>
    <n v="231636.23700999998"/>
    <n v="1258593.5397674781"/>
    <n v="1406149689"/>
    <n v="1402693689"/>
    <b v="0"/>
    <n v="8359"/>
    <b v="1"/>
    <s v="technology/hardware"/>
    <n v="5.4334915642458101"/>
    <n v="150.56747694311258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"/>
    <n v="50000"/>
    <n v="57754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.1666915600000001"/>
    <n v="23333.831200000001"/>
    <n v="30615.153225960003"/>
    <n v="1482085857"/>
    <n v="1479493857"/>
    <b v="0"/>
    <n v="48"/>
    <b v="1"/>
    <s v="technology/hardware"/>
    <n v="1.3120499999999999"/>
    <n v="637.81569220750009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.29405719"/>
    <n v="12940.571899999999"/>
    <n v="37290.846044229998"/>
    <n v="1435258800"/>
    <n v="1432659793"/>
    <b v="0"/>
    <n v="607"/>
    <b v="1"/>
    <s v="technology/hardware"/>
    <n v="2.8816999999999999"/>
    <n v="61.434672231021416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"/>
    <n v="1000"/>
    <n v="5078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"/>
    <n v="3500"/>
    <n v="4010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"/>
    <n v="1500"/>
    <n v="1661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"/>
    <n v="750"/>
    <n v="850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"/>
    <n v="3000"/>
    <n v="3250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"/>
    <n v="6000"/>
    <n v="7412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"/>
    <n v="4000"/>
    <n v="4028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"/>
    <n v="1500"/>
    <n v="1553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"/>
    <n v="3000"/>
    <n v="3465.32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"/>
    <n v="2500"/>
    <n v="3010.01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"/>
    <n v="8000"/>
    <n v="9203.23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"/>
    <n v="18000"/>
    <n v="21684.2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"/>
    <n v="6000"/>
    <n v="6077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"/>
    <n v="1500"/>
    <n v="1537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"/>
    <n v="3500"/>
    <n v="4219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"/>
    <n v="2500"/>
    <n v="2500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"/>
    <n v="600"/>
    <n v="610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"/>
    <n v="3000"/>
    <n v="3000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"/>
    <n v="6000"/>
    <n v="6020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"/>
    <n v="3000"/>
    <n v="3971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"/>
    <n v="600"/>
    <n v="820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"/>
    <n v="2000"/>
    <n v="2265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"/>
    <n v="1000"/>
    <n v="1360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"/>
    <n v="7777"/>
    <n v="11364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"/>
    <n v="800"/>
    <n v="1036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"/>
    <n v="2000"/>
    <n v="5080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"/>
    <n v="2200"/>
    <n v="2355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"/>
    <n v="2000"/>
    <n v="2154.66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"/>
    <n v="16000"/>
    <n v="17170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"/>
    <n v="4000"/>
    <n v="4261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"/>
    <n v="2000"/>
    <n v="2007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"/>
    <n v="2000"/>
    <n v="2130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"/>
    <n v="300"/>
    <n v="300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"/>
    <n v="7000"/>
    <n v="7340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"/>
    <n v="5000"/>
    <n v="5235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"/>
    <n v="1500"/>
    <n v="3385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"/>
    <n v="48000"/>
    <n v="48434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"/>
    <n v="1200"/>
    <n v="1773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"/>
    <n v="1000"/>
    <n v="1346.11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"/>
    <n v="2000"/>
    <n v="2015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"/>
    <n v="8000"/>
    <n v="8070.43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.09120561"/>
    <n v="54560.280500000001"/>
    <n v="309.90239324000004"/>
    <n v="1484156948"/>
    <n v="1481564948"/>
    <b v="0"/>
    <n v="10"/>
    <b v="0"/>
    <s v="games/video games"/>
    <n v="5.6800000000000002E-3"/>
    <n v="30.99023932400000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4.7076029999999998E-2"/>
    <n v="3766.0823999999998"/>
    <n v="14.593569299999999"/>
    <n v="1483773169"/>
    <n v="1481181169"/>
    <b v="0"/>
    <n v="3"/>
    <b v="0"/>
    <s v="games/video games"/>
    <n v="3.875E-3"/>
    <n v="4.8645230999999995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"/>
    <n v="500"/>
    <n v="50"/>
    <n v="1268636340"/>
    <n v="1263982307"/>
    <b v="0"/>
    <n v="5"/>
    <b v="0"/>
    <s v="games/video games"/>
    <n v="0.1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"/>
    <n v="1100"/>
    <n v="115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"/>
    <n v="60000"/>
    <n v="852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"/>
    <n v="20000"/>
    <n v="10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.29405719"/>
    <n v="36233.601320000002"/>
    <n v="10450.80586644"/>
    <n v="1426158463"/>
    <n v="1423570063"/>
    <b v="0"/>
    <n v="236"/>
    <b v="0"/>
    <s v="games/video games"/>
    <n v="0.28842857142857142"/>
    <n v="44.28307570525423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0.75062424999999999"/>
    <n v="11259.36375"/>
    <n v="18.765606250000001"/>
    <n v="1411324369"/>
    <n v="1406140369"/>
    <b v="0"/>
    <n v="1"/>
    <b v="0"/>
    <s v="games/video games"/>
    <n v="1.6666666666666668E-3"/>
    <n v="18.765606250000001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"/>
    <n v="2000"/>
    <n v="236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"/>
    <n v="42000"/>
    <n v="85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"/>
    <n v="500"/>
    <n v="25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"/>
    <n v="100000"/>
    <n v="2112.9899999999998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"/>
    <n v="1000"/>
    <n v="16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"/>
    <n v="6000"/>
    <n v="104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"/>
    <n v="5000"/>
    <n v="478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"/>
    <n v="80000"/>
    <n v="47.69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0.75062424999999999"/>
    <n v="37531.212500000001"/>
    <n v="10661.116222749999"/>
    <n v="1417804229"/>
    <n v="1415212229"/>
    <b v="0"/>
    <n v="534"/>
    <b v="0"/>
    <s v="games/video games"/>
    <n v="0.28405999999999998"/>
    <n v="19.964637121254679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.29405719"/>
    <n v="1294.05719"/>
    <n v="165.63932032"/>
    <n v="1383959939"/>
    <n v="1381364339"/>
    <b v="0"/>
    <n v="12"/>
    <b v="0"/>
    <s v="games/video games"/>
    <n v="0.128"/>
    <n v="13.803276693333332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"/>
    <n v="30000"/>
    <n v="1626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"/>
    <n v="500000"/>
    <n v="560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"/>
    <n v="15000"/>
    <n v="0"/>
    <n v="1415947159"/>
    <n v="1413351559"/>
    <b v="0"/>
    <n v="0"/>
    <b v="0"/>
    <s v="games/video games"/>
    <n v="0"/>
    <s v="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.1666915600000001"/>
    <n v="12250.26138"/>
    <n v="701.18162756000004"/>
    <n v="1451494210"/>
    <n v="1449075010"/>
    <b v="0"/>
    <n v="12"/>
    <b v="0"/>
    <s v="games/video games"/>
    <n v="5.7238095238095241E-2"/>
    <n v="58.431802296666667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"/>
    <n v="2000"/>
    <n v="225"/>
    <n v="1279738800"/>
    <n v="1275599812"/>
    <b v="0"/>
    <n v="5"/>
    <b v="0"/>
    <s v="games/video games"/>
    <n v="0.11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"/>
    <n v="35500"/>
    <n v="607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"/>
    <n v="15000"/>
    <n v="4565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"/>
    <n v="5000"/>
    <n v="1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"/>
    <n v="390000"/>
    <n v="2716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.29405719"/>
    <n v="129.405719"/>
    <n v="2.5881143799999999"/>
    <n v="1427992582"/>
    <n v="1425404182"/>
    <b v="0"/>
    <n v="2"/>
    <b v="0"/>
    <s v="games/video games"/>
    <n v="0.02"/>
    <n v="1.29405719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"/>
    <n v="2000"/>
    <n v="0"/>
    <n v="1280534400"/>
    <n v="1277512556"/>
    <b v="0"/>
    <n v="0"/>
    <b v="0"/>
    <s v="games/video games"/>
    <n v="0"/>
    <s v="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0.10503195999999999"/>
    <n v="5251.598"/>
    <n v="42.537943800000001"/>
    <n v="1468392599"/>
    <n v="1465800599"/>
    <b v="0"/>
    <n v="4"/>
    <b v="0"/>
    <s v="games/video games"/>
    <n v="8.0999999999999996E-3"/>
    <n v="10.6344859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"/>
    <n v="45000"/>
    <n v="118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"/>
    <n v="30000"/>
    <n v="50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"/>
    <n v="372625"/>
    <n v="34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"/>
    <n v="250"/>
    <n v="2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.29405719"/>
    <n v="6470.2859499999995"/>
    <n v="148.81657684999999"/>
    <n v="1459443385"/>
    <n v="1456854985"/>
    <b v="0"/>
    <n v="5"/>
    <b v="0"/>
    <s v="games/video games"/>
    <n v="2.3E-2"/>
    <n v="29.763315369999997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"/>
    <n v="56000"/>
    <n v="1493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"/>
    <n v="75000"/>
    <n v="21144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"/>
    <n v="300000"/>
    <n v="19770.11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"/>
    <n v="3600"/>
    <n v="26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"/>
    <n v="10000"/>
    <n v="85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"/>
    <n v="400"/>
    <n v="463"/>
    <n v="1443040059"/>
    <n v="1440448059"/>
    <b v="0"/>
    <n v="13"/>
    <b v="1"/>
    <s v="music/rock"/>
    <n v="1.15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"/>
    <n v="4500"/>
    <n v="5052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"/>
    <n v="2500"/>
    <n v="3305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"/>
    <n v="5500"/>
    <n v="5645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.1666915600000001"/>
    <n v="2916.7289000000001"/>
    <n v="4043.7529469600004"/>
    <n v="1460127635"/>
    <n v="1457539235"/>
    <b v="0"/>
    <n v="117"/>
    <b v="1"/>
    <s v="music/rock"/>
    <n v="1.3864000000000001"/>
    <n v="34.561990999658121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"/>
    <n v="2000"/>
    <n v="2932"/>
    <n v="1417813618"/>
    <n v="1413922018"/>
    <b v="0"/>
    <n v="32"/>
    <b v="1"/>
    <s v="music/rock"/>
    <n v="1.46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"/>
    <n v="150"/>
    <n v="180"/>
    <n v="1347672937"/>
    <n v="1346463337"/>
    <b v="0"/>
    <n v="8"/>
    <b v="1"/>
    <s v="music/rock"/>
    <n v="1.2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"/>
    <n v="18000"/>
    <n v="21884.69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"/>
    <n v="153"/>
    <n v="153"/>
    <n v="1488473351"/>
    <n v="1488214151"/>
    <b v="0"/>
    <n v="7"/>
    <b v="1"/>
    <s v="music/rock"/>
    <n v="1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"/>
    <n v="350"/>
    <n v="633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"/>
    <n v="4000"/>
    <n v="4243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"/>
    <n v="1000"/>
    <n v="1000"/>
    <n v="1429365320"/>
    <n v="1426773320"/>
    <b v="0"/>
    <n v="13"/>
    <b v="1"/>
    <s v="music/rock"/>
    <n v="1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"/>
    <n v="4200"/>
    <n v="5331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.29405719"/>
    <n v="5176.22876"/>
    <n v="5330.2215656099997"/>
    <n v="1462453307"/>
    <n v="1459861307"/>
    <b v="0"/>
    <n v="63"/>
    <b v="1"/>
    <s v="music/rock"/>
    <n v="1.0297499999999999"/>
    <n v="84.606691517619041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"/>
    <n v="700"/>
    <n v="1750"/>
    <n v="1469059986"/>
    <n v="1468455186"/>
    <b v="0"/>
    <n v="26"/>
    <b v="1"/>
    <s v="music/rock"/>
    <n v="2.5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"/>
    <n v="5000"/>
    <n v="6301"/>
    <n v="1430579509"/>
    <n v="1427987509"/>
    <b v="0"/>
    <n v="71"/>
    <b v="1"/>
    <s v="music/rock"/>
    <n v="1.26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"/>
    <n v="2500"/>
    <n v="2503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"/>
    <n v="25000"/>
    <n v="34660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"/>
    <n v="1000"/>
    <n v="1614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"/>
    <n v="5000"/>
    <n v="5359.21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"/>
    <n v="2000"/>
    <n v="3062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0.75062424999999999"/>
    <n v="2251.87275"/>
    <n v="11803.56633125"/>
    <n v="1412285825"/>
    <n v="1409261825"/>
    <b v="0"/>
    <n v="356"/>
    <b v="1"/>
    <s v="games/tabletop games"/>
    <n v="5.2416666666666663"/>
    <n v="33.156085200140453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"/>
    <n v="1800"/>
    <n v="8807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"/>
    <n v="10000"/>
    <n v="28474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.29405719"/>
    <n v="6470.2859499999995"/>
    <n v="120151.269005715"/>
    <n v="1364286239"/>
    <n v="1360830239"/>
    <b v="0"/>
    <n v="623"/>
    <b v="1"/>
    <s v="games/tabletop games"/>
    <n v="18.569700000000001"/>
    <n v="192.85917978445426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"/>
    <n v="20000"/>
    <n v="21935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"/>
    <n v="20000"/>
    <n v="202928.5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0.70296422999999997"/>
    <n v="3862.0854796199997"/>
    <n v="15918.624988349999"/>
    <n v="1477414800"/>
    <n v="1474380241"/>
    <b v="0"/>
    <n v="514"/>
    <b v="1"/>
    <s v="games/tabletop games"/>
    <n v="4.1217692027666546"/>
    <n v="30.970087525972758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.29405719"/>
    <n v="1552.8686279999999"/>
    <n v="7814.8113704099997"/>
    <n v="1461276000"/>
    <n v="1460055300"/>
    <b v="0"/>
    <n v="88"/>
    <b v="1"/>
    <s v="games/tabletop games"/>
    <n v="5.0324999999999998"/>
    <n v="88.804674663749992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"/>
    <n v="19000"/>
    <n v="35076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.29405719"/>
    <n v="970.54289249999999"/>
    <n v="1162.0633566199999"/>
    <n v="1487102427"/>
    <n v="1486065627"/>
    <b v="0"/>
    <n v="25"/>
    <b v="1"/>
    <s v="games/tabletop games"/>
    <n v="1.1973333333333334"/>
    <n v="46.482534264799995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.29405719"/>
    <n v="15528.68628"/>
    <n v="167902.3934150158"/>
    <n v="1481842800"/>
    <n v="1479414344"/>
    <b v="0"/>
    <n v="3238"/>
    <b v="1"/>
    <s v="games/tabletop games"/>
    <n v="10.812401666666668"/>
    <n v="51.853734840956086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"/>
    <n v="15000"/>
    <n v="67856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"/>
    <n v="10000"/>
    <n v="53737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"/>
    <n v="4600"/>
    <n v="5535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"/>
    <n v="14000"/>
    <n v="15937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"/>
    <n v="30000"/>
    <n v="285309.33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"/>
    <n v="40000"/>
    <n v="53157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.1666915600000001"/>
    <n v="10500.224040000001"/>
    <n v="15432.99595568"/>
    <n v="1444903198"/>
    <n v="1442311198"/>
    <b v="1"/>
    <n v="251"/>
    <b v="1"/>
    <s v="games/tabletop games"/>
    <n v="1.4697777777777778"/>
    <n v="61.486039664063746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.29405719"/>
    <n v="2588.11438"/>
    <n v="14031.46211117"/>
    <n v="1436151600"/>
    <n v="1433775668"/>
    <b v="0"/>
    <n v="263"/>
    <b v="1"/>
    <s v="games/tabletop games"/>
    <n v="5.4215"/>
    <n v="53.351566962623572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.29405719"/>
    <n v="142.34629089999999"/>
    <n v="544.78513641810002"/>
    <n v="1358367565"/>
    <n v="1357157965"/>
    <b v="0"/>
    <n v="28"/>
    <b v="1"/>
    <s v="music/electronic music"/>
    <n v="3.8271818181818182"/>
    <n v="19.456612014932144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"/>
    <n v="4000"/>
    <n v="28167.25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0.75062424999999999"/>
    <n v="1501.2484999999999"/>
    <n v="1644.6177317500001"/>
    <n v="1443127082"/>
    <n v="1440535082"/>
    <b v="0"/>
    <n v="50"/>
    <b v="1"/>
    <s v="music/electronic music"/>
    <n v="1.0954999999999999"/>
    <n v="32.892354635000004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"/>
    <n v="1500"/>
    <n v="1993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"/>
    <n v="750"/>
    <n v="1140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"/>
    <n v="1100"/>
    <n v="1130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"/>
    <n v="2000"/>
    <n v="2000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"/>
    <n v="1000"/>
    <n v="1016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.29405719"/>
    <n v="647.028595"/>
    <n v="975.71912125999995"/>
    <n v="1397516400"/>
    <n v="1396524644"/>
    <b v="0"/>
    <n v="15"/>
    <b v="1"/>
    <s v="music/electronic music"/>
    <n v="1.508"/>
    <n v="65.047941417333334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"/>
    <n v="4000"/>
    <n v="4457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"/>
    <n v="2500"/>
    <n v="4890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"/>
    <n v="6000"/>
    <n v="6863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"/>
    <n v="5"/>
    <n v="10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"/>
    <n v="600"/>
    <n v="1755.01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"/>
    <n v="550"/>
    <n v="860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"/>
    <n v="300"/>
    <n v="317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"/>
    <n v="420"/>
    <n v="425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"/>
    <n v="2000"/>
    <n v="2456.66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"/>
    <n v="1000"/>
    <n v="1015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"/>
    <n v="3500"/>
    <n v="3540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"/>
    <n v="7500"/>
    <n v="8109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"/>
    <n v="500"/>
    <n v="813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0.75062424999999999"/>
    <n v="14637.172875"/>
    <n v="15486.12890175"/>
    <n v="1435418568"/>
    <n v="1432826568"/>
    <b v="0"/>
    <n v="100"/>
    <b v="1"/>
    <s v="games/tabletop games"/>
    <n v="1.0580000000000001"/>
    <n v="154.8612890175000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"/>
    <n v="10000"/>
    <n v="24315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.29405719"/>
    <n v="27175.200989999998"/>
    <n v="256760.37029442191"/>
    <n v="1411326015"/>
    <n v="1408734015"/>
    <b v="0"/>
    <n v="1204"/>
    <b v="1"/>
    <s v="games/tabletop games"/>
    <n v="9.4483338095238096"/>
    <n v="213.2561215069949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"/>
    <n v="18000"/>
    <n v="19523.310000000001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.29405719"/>
    <n v="16822.743470000001"/>
    <n v="26475.116050209999"/>
    <n v="1384374155"/>
    <n v="1381778555"/>
    <b v="0"/>
    <n v="301"/>
    <b v="1"/>
    <s v="games/tabletop games"/>
    <n v="1.5737692307692308"/>
    <n v="87.957196180099672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.1666915600000001"/>
    <n v="1166.69156"/>
    <n v="13702.675703044"/>
    <n v="1439707236"/>
    <n v="1437115236"/>
    <b v="0"/>
    <n v="144"/>
    <b v="1"/>
    <s v="games/tabletop games"/>
    <n v="11.744899999999999"/>
    <n v="95.157470160027785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"/>
    <n v="8012"/>
    <n v="13704.33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"/>
    <n v="8500"/>
    <n v="10706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"/>
    <n v="2500"/>
    <n v="30303.24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"/>
    <n v="5000"/>
    <n v="24790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.29405719"/>
    <n v="3235.1429749999998"/>
    <n v="10741.968734189999"/>
    <n v="1450051200"/>
    <n v="1448269539"/>
    <b v="0"/>
    <n v="391"/>
    <b v="1"/>
    <s v="games/tabletop games"/>
    <n v="3.3203999999999998"/>
    <n v="27.473065816342707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"/>
    <n v="100"/>
    <n v="1165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0.75062424999999999"/>
    <n v="9758.1152500000007"/>
    <n v="14960.69192675"/>
    <n v="1427585511"/>
    <n v="1424997111"/>
    <b v="0"/>
    <n v="147"/>
    <b v="1"/>
    <s v="games/tabletop games"/>
    <n v="1.5331538461538461"/>
    <n v="101.77341446768708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"/>
    <n v="2800"/>
    <n v="15039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"/>
    <n v="18000"/>
    <n v="63527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.1666915600000001"/>
    <n v="4666.7662399999999"/>
    <n v="6412.1368137600002"/>
    <n v="1489157716"/>
    <n v="1486565716"/>
    <b v="0"/>
    <n v="79"/>
    <b v="1"/>
    <s v="games/tabletop games"/>
    <n v="1.3740000000000001"/>
    <n v="81.16628878177215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"/>
    <n v="25000"/>
    <n v="32006.67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"/>
    <n v="5000"/>
    <n v="13534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.29405719"/>
    <n v="1294.05719"/>
    <n v="10435.277180159999"/>
    <n v="1488484300"/>
    <n v="1485892300"/>
    <b v="0"/>
    <n v="163"/>
    <b v="1"/>
    <s v="games/tabletop games"/>
    <n v="8.0640000000000001"/>
    <n v="64.02010539975459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"/>
    <n v="10000"/>
    <n v="136009.76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"/>
    <n v="1"/>
    <n v="9302.5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"/>
    <n v="5000"/>
    <n v="18851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"/>
    <n v="4000"/>
    <n v="105881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.29405719"/>
    <n v="3235.1429749999998"/>
    <n v="3239.0251465699998"/>
    <n v="1441393210"/>
    <n v="1438801210"/>
    <b v="0"/>
    <n v="57"/>
    <b v="1"/>
    <s v="games/tabletop games"/>
    <n v="1.0012000000000001"/>
    <n v="56.825002571403509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"/>
    <n v="18500"/>
    <n v="19324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.29405719"/>
    <n v="9058.4003300000004"/>
    <n v="9711.8992109499995"/>
    <n v="1481749278"/>
    <n v="1479157278"/>
    <b v="0"/>
    <n v="128"/>
    <b v="1"/>
    <s v="games/tabletop games"/>
    <n v="1.0721428571428571"/>
    <n v="75.874212585546871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"/>
    <n v="3500"/>
    <n v="5907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"/>
    <n v="25000"/>
    <n v="243778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"/>
    <n v="8500"/>
    <n v="11428.19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.1666915600000001"/>
    <n v="10500.224040000001"/>
    <n v="28589.7766778"/>
    <n v="1470469938"/>
    <n v="1469173938"/>
    <b v="0"/>
    <n v="249"/>
    <b v="1"/>
    <s v="games/tabletop games"/>
    <n v="2.722777777777778"/>
    <n v="114.81838023212852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"/>
    <n v="8000"/>
    <n v="9015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"/>
    <n v="500"/>
    <n v="2299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"/>
    <n v="3950"/>
    <n v="11323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.29405719"/>
    <n v="621.14745119999998"/>
    <n v="1383.3471361100001"/>
    <n v="1479811846"/>
    <n v="1478602246"/>
    <b v="0"/>
    <n v="50"/>
    <b v="1"/>
    <s v="games/tabletop games"/>
    <n v="2.2270833333333333"/>
    <n v="27.66694272220000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.29405719"/>
    <n v="3235.1429749999998"/>
    <n v="20580.038521164999"/>
    <n v="1466377200"/>
    <n v="1463351329"/>
    <b v="0"/>
    <n v="169"/>
    <b v="1"/>
    <s v="games/tabletop games"/>
    <n v="6.3613999999999997"/>
    <n v="121.7753758648816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"/>
    <n v="2200"/>
    <n v="3223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.29405719"/>
    <n v="1294.05719"/>
    <n v="24161.341794489999"/>
    <n v="1481224736"/>
    <n v="1480360736"/>
    <b v="0"/>
    <n v="206"/>
    <b v="1"/>
    <s v="games/tabletop games"/>
    <n v="18.670999999999999"/>
    <n v="117.2880669635436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"/>
    <n v="2500"/>
    <n v="8173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0.70296422999999997"/>
    <n v="702.96422999999993"/>
    <n v="5479.6061728499999"/>
    <n v="1487093020"/>
    <n v="1485278620"/>
    <b v="0"/>
    <n v="210"/>
    <b v="1"/>
    <s v="games/tabletop games"/>
    <n v="7.7949999999999999"/>
    <n v="26.093362727857141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"/>
    <n v="3300"/>
    <n v="5087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0.11241174"/>
    <n v="843.08804999999995"/>
    <n v="974.16013883999995"/>
    <n v="1422734313"/>
    <n v="1420919913"/>
    <b v="0"/>
    <n v="60"/>
    <b v="1"/>
    <s v="games/tabletop games"/>
    <n v="1.1554666666666666"/>
    <n v="16.23600231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"/>
    <n v="6000"/>
    <n v="10802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.29405719"/>
    <n v="258.81143800000001"/>
    <n v="772.55214243"/>
    <n v="1479846507"/>
    <n v="1479241707"/>
    <b v="0"/>
    <n v="17"/>
    <b v="1"/>
    <s v="games/tabletop games"/>
    <n v="2.9849999999999999"/>
    <n v="45.44424367235294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"/>
    <n v="1500"/>
    <n v="4804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"/>
    <n v="20000"/>
    <n v="76105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"/>
    <n v="28000"/>
    <n v="28728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"/>
    <n v="2500"/>
    <n v="45041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"/>
    <n v="25000"/>
    <n v="180062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"/>
    <n v="20000"/>
    <n v="56618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"/>
    <n v="1000"/>
    <n v="13566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0.75062424999999999"/>
    <n v="1876.5606250000001"/>
    <n v="4135.1889932499998"/>
    <n v="1489320642"/>
    <n v="1487164242"/>
    <b v="0"/>
    <n v="147"/>
    <b v="1"/>
    <s v="games/tabletop games"/>
    <n v="2.2035999999999998"/>
    <n v="28.130537369047619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"/>
    <n v="2500"/>
    <n v="2990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.29405719"/>
    <n v="841.13717350000002"/>
    <n v="3429.8985820949997"/>
    <n v="1419259679"/>
    <n v="1416667679"/>
    <b v="0"/>
    <n v="79"/>
    <b v="1"/>
    <s v="games/tabletop games"/>
    <n v="4.0776923076923079"/>
    <n v="43.416437748037971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"/>
    <n v="4589"/>
    <n v="4856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"/>
    <n v="8500"/>
    <n v="11992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.1666915600000001"/>
    <n v="2333.38312"/>
    <n v="6316.4681058400001"/>
    <n v="1451861940"/>
    <n v="1448902867"/>
    <b v="0"/>
    <n v="102"/>
    <b v="1"/>
    <s v="games/tabletop games"/>
    <n v="2.7069999999999999"/>
    <n v="61.926157900392155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"/>
    <n v="1000"/>
    <n v="1538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"/>
    <n v="9800"/>
    <n v="39550.5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"/>
    <n v="300"/>
    <n v="555"/>
    <n v="1311576600"/>
    <n v="1306219897"/>
    <b v="0"/>
    <n v="11"/>
    <b v="1"/>
    <s v="music/rock"/>
    <n v="1.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"/>
    <n v="750"/>
    <n v="1390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"/>
    <n v="3000"/>
    <n v="3025.66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"/>
    <n v="6000"/>
    <n v="6373.27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"/>
    <n v="3000"/>
    <n v="3641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"/>
    <n v="1500"/>
    <n v="1501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"/>
    <n v="4500"/>
    <n v="5398.99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"/>
    <n v="1000"/>
    <n v="1001"/>
    <n v="1340733600"/>
    <n v="1339098689"/>
    <b v="0"/>
    <n v="25"/>
    <b v="1"/>
    <s v="music/rock"/>
    <n v="1.0009999999999999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"/>
    <n v="1500"/>
    <n v="1611"/>
    <n v="1386372120"/>
    <n v="1382659060"/>
    <b v="0"/>
    <n v="25"/>
    <b v="1"/>
    <s v="music/rock"/>
    <n v="1.0740000000000001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"/>
    <n v="1500"/>
    <n v="1561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"/>
    <n v="2500"/>
    <n v="4320"/>
    <n v="1335153600"/>
    <n v="1332199618"/>
    <b v="0"/>
    <n v="43"/>
    <b v="1"/>
    <s v="music/rock"/>
    <n v="1.72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"/>
    <n v="2000"/>
    <n v="2145.0100000000002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"/>
    <n v="850"/>
    <n v="920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"/>
    <n v="5000"/>
    <n v="7304.04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"/>
    <n v="1200"/>
    <n v="1503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"/>
    <n v="7000"/>
    <n v="10435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"/>
    <n v="1000"/>
    <n v="1006"/>
    <n v="1331697540"/>
    <n v="1328749249"/>
    <b v="0"/>
    <n v="19"/>
    <b v="1"/>
    <s v="music/rock"/>
    <n v="1.00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"/>
    <n v="30000"/>
    <n v="31522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"/>
    <n v="300"/>
    <n v="1050.5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"/>
    <n v="800"/>
    <n v="810"/>
    <n v="1340904416"/>
    <n v="1339694816"/>
    <b v="0"/>
    <n v="7"/>
    <b v="1"/>
    <s v="music/rock"/>
    <n v="1.01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"/>
    <n v="5000"/>
    <n v="6680.22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"/>
    <n v="2300"/>
    <n v="3925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"/>
    <n v="6450"/>
    <n v="7053.61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"/>
    <n v="6000"/>
    <n v="6042.02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"/>
    <n v="18000"/>
    <n v="18221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"/>
    <n v="3500"/>
    <n v="3736.55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"/>
    <n v="1964.47"/>
    <n v="2095.2600000000002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"/>
    <n v="50000"/>
    <n v="50653.11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"/>
    <n v="6000"/>
    <n v="6400.47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"/>
    <n v="18500"/>
    <n v="79335.360000000001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"/>
    <n v="9000"/>
    <n v="9370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"/>
    <n v="3000"/>
    <n v="3236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"/>
    <n v="5000"/>
    <n v="8792.02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"/>
    <n v="1200"/>
    <n v="1883.64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"/>
    <n v="2500"/>
    <n v="2565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"/>
    <n v="15000"/>
    <n v="15606.4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"/>
    <n v="400"/>
    <n v="416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"/>
    <n v="5000"/>
    <n v="6053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"/>
    <n v="3000"/>
    <n v="3231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"/>
    <n v="5000"/>
    <n v="5433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.1666915600000001"/>
    <n v="12316.762798920001"/>
    <n v="4818.4361428000002"/>
    <n v="1491282901"/>
    <n v="1488694501"/>
    <b v="0"/>
    <n v="64"/>
    <b v="0"/>
    <s v="food/small batch"/>
    <n v="0.39120962394619685"/>
    <n v="75.288064731250003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"/>
    <n v="2700"/>
    <n v="85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"/>
    <n v="250"/>
    <n v="120"/>
    <n v="1490033247"/>
    <n v="1489428447"/>
    <b v="0"/>
    <n v="4"/>
    <b v="0"/>
    <s v="food/small batch"/>
    <n v="0.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.29405719"/>
    <n v="9705.4289250000002"/>
    <n v="2012.25893045"/>
    <n v="1490559285"/>
    <n v="1487970885"/>
    <b v="0"/>
    <n v="61"/>
    <b v="0"/>
    <s v="food/small batch"/>
    <n v="0.20733333333333334"/>
    <n v="32.98785131885245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"/>
    <n v="1000"/>
    <n v="80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"/>
    <n v="15000"/>
    <n v="108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"/>
    <n v="35000"/>
    <n v="184133.01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"/>
    <n v="10000"/>
    <n v="25445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"/>
    <n v="25000"/>
    <n v="26480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"/>
    <n v="35000"/>
    <n v="35848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"/>
    <n v="8000"/>
    <n v="11545.1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"/>
    <n v="25000"/>
    <n v="26577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"/>
    <n v="600"/>
    <n v="1273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"/>
    <n v="4000"/>
    <n v="4078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"/>
    <n v="25000"/>
    <n v="25568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"/>
    <n v="20000"/>
    <n v="104146.51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"/>
    <n v="12000"/>
    <n v="13279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"/>
    <n v="15000"/>
    <n v="15171.5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"/>
    <n v="25000"/>
    <n v="73552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"/>
    <n v="40000"/>
    <n v="42311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"/>
    <n v="5000"/>
    <n v="0"/>
    <n v="1436729504"/>
    <n v="1434137504"/>
    <b v="0"/>
    <n v="0"/>
    <b v="0"/>
    <s v="technology/web"/>
    <n v="0"/>
    <s v="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"/>
    <n v="5500"/>
    <n v="0"/>
    <n v="1412571600"/>
    <n v="1410799870"/>
    <b v="0"/>
    <n v="0"/>
    <b v="0"/>
    <s v="technology/web"/>
    <n v="0"/>
    <s v="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"/>
    <n v="10000"/>
    <n v="300"/>
    <n v="1452282420"/>
    <n v="1447962505"/>
    <b v="0"/>
    <n v="1"/>
    <b v="0"/>
    <s v="technology/web"/>
    <n v="0.0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0.75062424999999999"/>
    <n v="750.62424999999996"/>
    <n v="0.75062424999999999"/>
    <n v="1466789269"/>
    <n v="1464197269"/>
    <b v="0"/>
    <n v="1"/>
    <b v="0"/>
    <s v="technology/web"/>
    <n v="1E-3"/>
    <n v="0.75062424999999999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"/>
    <n v="3000"/>
    <n v="0"/>
    <n v="1427845140"/>
    <n v="1424822556"/>
    <b v="0"/>
    <n v="0"/>
    <b v="0"/>
    <s v="technology/web"/>
    <n v="0"/>
    <s v="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"/>
    <n v="60000"/>
    <n v="39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"/>
    <n v="1000"/>
    <n v="15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"/>
    <n v="70000"/>
    <n v="270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0.11241174"/>
    <n v="53384.335326"/>
    <n v="0"/>
    <n v="1439318228"/>
    <n v="1436812628"/>
    <b v="0"/>
    <n v="0"/>
    <b v="0"/>
    <s v="technology/web"/>
    <n v="0"/>
    <s v="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.1666915600000001"/>
    <n v="58334.578000000001"/>
    <n v="0"/>
    <n v="1483474370"/>
    <n v="1480882370"/>
    <b v="0"/>
    <n v="0"/>
    <b v="0"/>
    <s v="technology/web"/>
    <n v="0"/>
    <s v="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0.66289350000000002"/>
    <n v="12528.68715"/>
    <n v="71.592498000000006"/>
    <n v="1430360739"/>
    <n v="1427768739"/>
    <b v="0"/>
    <n v="7"/>
    <b v="0"/>
    <s v="technology/web"/>
    <n v="5.7142857142857143E-3"/>
    <n v="10.227499714285715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"/>
    <n v="2000"/>
    <n v="0"/>
    <n v="1433603552"/>
    <n v="1428419552"/>
    <b v="0"/>
    <n v="0"/>
    <b v="0"/>
    <s v="technology/web"/>
    <n v="0"/>
    <s v="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"/>
    <n v="1000"/>
    <n v="0"/>
    <n v="1429632822"/>
    <n v="1428596022"/>
    <b v="0"/>
    <n v="0"/>
    <b v="0"/>
    <s v="technology/web"/>
    <n v="0"/>
    <s v="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"/>
    <n v="35000"/>
    <n v="25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0.70296422999999997"/>
    <n v="5623.7138399999994"/>
    <n v="38.663032649999998"/>
    <n v="1430604136"/>
    <n v="1428012136"/>
    <b v="0"/>
    <n v="2"/>
    <b v="0"/>
    <s v="technology/web"/>
    <n v="6.875E-3"/>
    <n v="19.331516324999999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.1666915600000001"/>
    <n v="11666.9156"/>
    <n v="0"/>
    <n v="1433530104"/>
    <n v="1430938104"/>
    <b v="0"/>
    <n v="0"/>
    <b v="0"/>
    <s v="technology/web"/>
    <n v="0"/>
    <s v="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.29405719"/>
    <n v="34939.544130000002"/>
    <n v="0"/>
    <n v="1445093578"/>
    <n v="1442501578"/>
    <b v="0"/>
    <n v="0"/>
    <b v="0"/>
    <s v="technology/web"/>
    <n v="0"/>
    <s v="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.29405719"/>
    <n v="1941.085785"/>
    <n v="0"/>
    <n v="1422664740"/>
    <n v="1417818036"/>
    <b v="0"/>
    <n v="0"/>
    <b v="0"/>
    <s v="technology/web"/>
    <n v="0"/>
    <s v="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"/>
    <n v="7500"/>
    <n v="1101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0.75062424999999999"/>
    <n v="3753.1212500000001"/>
    <n v="1.5012485"/>
    <n v="1454864280"/>
    <n v="1452272280"/>
    <b v="0"/>
    <n v="1"/>
    <b v="0"/>
    <s v="technology/web"/>
    <n v="4.0000000000000002E-4"/>
    <n v="1.5012485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0.75062424999999999"/>
    <n v="150.12485000000001"/>
    <n v="0"/>
    <n v="1462053600"/>
    <n v="1459975008"/>
    <b v="0"/>
    <n v="0"/>
    <b v="0"/>
    <s v="technology/web"/>
    <n v="0"/>
    <s v="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"/>
    <n v="420"/>
    <n v="120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"/>
    <n v="175000"/>
    <n v="0"/>
    <n v="1451348200"/>
    <n v="1447460200"/>
    <b v="0"/>
    <n v="0"/>
    <b v="0"/>
    <s v="technology/web"/>
    <n v="0"/>
    <s v="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"/>
    <n v="128"/>
    <n v="0"/>
    <n v="1445898356"/>
    <n v="1441146356"/>
    <b v="0"/>
    <n v="0"/>
    <b v="0"/>
    <s v="technology/web"/>
    <n v="0"/>
    <s v="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.1666915600000001"/>
    <n v="1166.69156"/>
    <n v="0"/>
    <n v="1453071600"/>
    <n v="1449596425"/>
    <b v="0"/>
    <n v="0"/>
    <b v="0"/>
    <s v="technology/web"/>
    <n v="0"/>
    <s v="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.29405719"/>
    <n v="32351.429749999999"/>
    <n v="3403.3704097"/>
    <n v="1445431533"/>
    <n v="1442839533"/>
    <b v="0"/>
    <n v="27"/>
    <b v="0"/>
    <s v="technology/web"/>
    <n v="0.1052"/>
    <n v="126.0507559148148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"/>
    <n v="50000"/>
    <n v="670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"/>
    <n v="40000"/>
    <n v="100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"/>
    <n v="25000"/>
    <n v="0"/>
    <n v="1455132611"/>
    <n v="1452540611"/>
    <b v="0"/>
    <n v="0"/>
    <b v="0"/>
    <s v="technology/web"/>
    <n v="0"/>
    <s v="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"/>
    <n v="25000"/>
    <n v="82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"/>
    <n v="2000"/>
    <n v="0"/>
    <n v="1435257596"/>
    <n v="1432665596"/>
    <b v="0"/>
    <n v="0"/>
    <b v="0"/>
    <s v="technology/web"/>
    <n v="0"/>
    <s v="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0.70296422999999997"/>
    <n v="3866.303265"/>
    <n v="126.5335614"/>
    <n v="1429839571"/>
    <n v="1427247571"/>
    <b v="0"/>
    <n v="6"/>
    <b v="0"/>
    <s v="technology/web"/>
    <n v="3.272727272727273E-2"/>
    <n v="21.088926900000001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0.11241174"/>
    <n v="95549.978999999992"/>
    <n v="5.6205869999999996"/>
    <n v="1440863624"/>
    <n v="1438271624"/>
    <b v="0"/>
    <n v="1"/>
    <b v="0"/>
    <s v="technology/web"/>
    <n v="5.8823529411764708E-5"/>
    <n v="5.6205869999999996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"/>
    <n v="22000"/>
    <n v="10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"/>
    <n v="10000"/>
    <n v="0"/>
    <n v="1473451437"/>
    <n v="1470859437"/>
    <b v="0"/>
    <n v="0"/>
    <b v="0"/>
    <s v="technology/web"/>
    <n v="0"/>
    <s v="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"/>
    <n v="3000"/>
    <n v="326.33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0.75062424999999999"/>
    <n v="1876.5606250000001"/>
    <n v="0"/>
    <n v="1480110783"/>
    <n v="1477515183"/>
    <b v="0"/>
    <n v="0"/>
    <b v="0"/>
    <s v="technology/web"/>
    <n v="0"/>
    <s v="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"/>
    <n v="110000"/>
    <n v="0"/>
    <n v="1440548330"/>
    <n v="1438042730"/>
    <b v="0"/>
    <n v="0"/>
    <b v="0"/>
    <s v="technology/web"/>
    <n v="0"/>
    <s v="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"/>
    <n v="30000"/>
    <n v="0"/>
    <n v="1444004616"/>
    <n v="1440116616"/>
    <b v="0"/>
    <n v="0"/>
    <b v="0"/>
    <s v="technology/web"/>
    <n v="0"/>
    <s v="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"/>
    <n v="15000"/>
    <n v="55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"/>
    <n v="86350"/>
    <n v="1571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"/>
    <n v="3000"/>
    <n v="75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0.66289350000000002"/>
    <n v="6628.9350000000004"/>
    <n v="288.35867250000001"/>
    <n v="1424568107"/>
    <n v="1421976107"/>
    <b v="0"/>
    <n v="3"/>
    <b v="0"/>
    <s v="technology/web"/>
    <n v="4.3499999999999997E-2"/>
    <n v="96.119557499999999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"/>
    <n v="1000"/>
    <n v="8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"/>
    <n v="65000"/>
    <n v="788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0.75062424999999999"/>
    <n v="22518.727500000001"/>
    <n v="0"/>
    <n v="1420920424"/>
    <n v="1415736424"/>
    <b v="0"/>
    <n v="0"/>
    <b v="0"/>
    <s v="technology/web"/>
    <n v="0"/>
    <s v="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"/>
    <n v="150000"/>
    <n v="1026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"/>
    <n v="37000"/>
    <n v="463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.1666915600000001"/>
    <n v="18667.06496"/>
    <n v="35.000746800000002"/>
    <n v="1437861540"/>
    <n v="1435160452"/>
    <b v="0"/>
    <n v="1"/>
    <b v="0"/>
    <s v="technology/web"/>
    <n v="1.8749999999999999E-3"/>
    <n v="35.000746800000002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0.70296422999999997"/>
    <n v="358511.7573"/>
    <n v="0"/>
    <n v="1420352264"/>
    <n v="1416896264"/>
    <b v="0"/>
    <n v="0"/>
    <b v="0"/>
    <s v="technology/web"/>
    <n v="0"/>
    <s v="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"/>
    <n v="20000"/>
    <n v="25"/>
    <n v="1427825044"/>
    <n v="1425236644"/>
    <b v="0"/>
    <n v="1"/>
    <b v="0"/>
    <s v="technology/web"/>
    <n v="1.25E-3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"/>
    <n v="4200"/>
    <n v="0"/>
    <n v="1446087223"/>
    <n v="1443495223"/>
    <b v="0"/>
    <n v="0"/>
    <b v="0"/>
    <s v="technology/web"/>
    <n v="0"/>
    <s v="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"/>
    <n v="100000"/>
    <n v="50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.1666915600000001"/>
    <n v="5833.4578000000001"/>
    <n v="3.50007468"/>
    <n v="1424940093"/>
    <n v="1422348093"/>
    <b v="0"/>
    <n v="2"/>
    <b v="0"/>
    <s v="technology/web"/>
    <n v="5.9999999999999995E-4"/>
    <n v="1.75003734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"/>
    <n v="33000"/>
    <n v="0"/>
    <n v="1484038620"/>
    <n v="1481597687"/>
    <b v="0"/>
    <n v="0"/>
    <b v="0"/>
    <s v="technology/web"/>
    <n v="0"/>
    <s v="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.09120561"/>
    <n v="5456.0280499999999"/>
    <n v="10.912056100000001"/>
    <n v="1444940558"/>
    <n v="1442348558"/>
    <b v="0"/>
    <n v="1"/>
    <b v="0"/>
    <s v="technology/web"/>
    <n v="2E-3"/>
    <n v="10.912056100000001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"/>
    <n v="124000"/>
    <n v="0"/>
    <n v="1420233256"/>
    <n v="1417641256"/>
    <b v="0"/>
    <n v="0"/>
    <b v="0"/>
    <s v="technology/web"/>
    <n v="0"/>
    <s v="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"/>
    <n v="4000"/>
    <n v="0"/>
    <n v="1435874384"/>
    <n v="1433282384"/>
    <b v="0"/>
    <n v="0"/>
    <b v="0"/>
    <s v="technology/web"/>
    <n v="0"/>
    <s v="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0.11241174"/>
    <n v="1461.3526199999999"/>
    <n v="0"/>
    <n v="1418934506"/>
    <n v="1415910506"/>
    <b v="0"/>
    <n v="0"/>
    <b v="0"/>
    <s v="technology/web"/>
    <n v="0"/>
    <s v="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0.70296422999999997"/>
    <n v="35148.211499999998"/>
    <n v="0"/>
    <n v="1460615164"/>
    <n v="1458023164"/>
    <b v="0"/>
    <n v="0"/>
    <b v="0"/>
    <s v="technology/web"/>
    <n v="0"/>
    <s v="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"/>
    <n v="28000"/>
    <n v="201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"/>
    <n v="12000"/>
    <n v="52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.29405719"/>
    <n v="1552.8686279999999"/>
    <n v="261.39955237999999"/>
    <n v="1459368658"/>
    <n v="1454188258"/>
    <b v="0"/>
    <n v="12"/>
    <b v="0"/>
    <s v="food/food trucks"/>
    <n v="0.16833333333333333"/>
    <n v="21.783296031666666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"/>
    <n v="15000"/>
    <n v="0"/>
    <n v="1451782607"/>
    <n v="1449190607"/>
    <b v="0"/>
    <n v="0"/>
    <b v="0"/>
    <s v="food/food trucks"/>
    <n v="0"/>
    <s v="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"/>
    <n v="5000"/>
    <n v="1126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"/>
    <n v="3250"/>
    <n v="1345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"/>
    <n v="22000"/>
    <n v="5557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"/>
    <n v="15000"/>
    <n v="30"/>
    <n v="1415247757"/>
    <n v="1412652157"/>
    <b v="0"/>
    <n v="2"/>
    <b v="0"/>
    <s v="food/food trucks"/>
    <n v="2E-3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"/>
    <n v="25000"/>
    <n v="460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0.70296422999999997"/>
    <n v="10544.463449999999"/>
    <n v="0"/>
    <n v="1441619275"/>
    <n v="1439027275"/>
    <b v="0"/>
    <n v="0"/>
    <b v="0"/>
    <s v="food/food trucks"/>
    <n v="0"/>
    <s v="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"/>
    <n v="25000"/>
    <n v="151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.1666915600000001"/>
    <n v="9333.5324799999999"/>
    <n v="0"/>
    <n v="1480185673"/>
    <n v="1476294073"/>
    <b v="0"/>
    <n v="0"/>
    <b v="0"/>
    <s v="food/food trucks"/>
    <n v="0"/>
    <s v="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"/>
    <n v="3000"/>
    <n v="25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"/>
    <n v="15000"/>
    <n v="460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"/>
    <n v="60000"/>
    <n v="335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"/>
    <n v="20000"/>
    <n v="5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"/>
    <n v="1000"/>
    <n v="0"/>
    <n v="1407705187"/>
    <n v="1405113187"/>
    <b v="0"/>
    <n v="0"/>
    <b v="0"/>
    <s v="food/food trucks"/>
    <n v="0"/>
    <s v="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"/>
    <n v="25000"/>
    <n v="5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"/>
    <n v="3000"/>
    <n v="0"/>
    <n v="1424281389"/>
    <n v="1419097389"/>
    <b v="0"/>
    <n v="0"/>
    <b v="0"/>
    <s v="food/food trucks"/>
    <n v="0"/>
    <s v="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"/>
    <n v="16870"/>
    <n v="2501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"/>
    <n v="6000"/>
    <n v="1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"/>
    <n v="500"/>
    <n v="1"/>
    <n v="1426091036"/>
    <n v="1423502636"/>
    <b v="0"/>
    <n v="1"/>
    <b v="0"/>
    <s v="food/food trucks"/>
    <n v="2E-3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"/>
    <n v="60000"/>
    <n v="8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"/>
    <n v="25000"/>
    <n v="310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"/>
    <n v="3500"/>
    <n v="1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"/>
    <n v="20000"/>
    <n v="0"/>
    <n v="1439006692"/>
    <n v="1433822692"/>
    <b v="0"/>
    <n v="0"/>
    <b v="0"/>
    <s v="food/food trucks"/>
    <n v="0"/>
    <s v="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"/>
    <n v="50000"/>
    <n v="1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"/>
    <n v="35000"/>
    <n v="1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0.10503195999999999"/>
    <n v="14704.474399999999"/>
    <n v="210.58907979999998"/>
    <n v="1486313040"/>
    <n v="1483131966"/>
    <b v="0"/>
    <n v="4"/>
    <b v="0"/>
    <s v="food/food trucks"/>
    <n v="1.4321428571428572E-2"/>
    <n v="52.64726994999999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"/>
    <n v="3000"/>
    <n v="21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"/>
    <n v="100000"/>
    <n v="2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"/>
    <n v="14000"/>
    <n v="2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"/>
    <n v="10000"/>
    <n v="0"/>
    <n v="1456608943"/>
    <n v="1454016943"/>
    <b v="0"/>
    <n v="0"/>
    <b v="0"/>
    <s v="food/food trucks"/>
    <n v="0"/>
    <s v="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"/>
    <n v="20000"/>
    <n v="26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0.11241174"/>
    <n v="28102.934999999998"/>
    <n v="137.59196975999998"/>
    <n v="1444027186"/>
    <n v="1441435186"/>
    <b v="0"/>
    <n v="4"/>
    <b v="0"/>
    <s v="food/food trucks"/>
    <n v="4.8960000000000002E-3"/>
    <n v="34.39799243999999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0.75062424999999999"/>
    <n v="87823.037249999994"/>
    <n v="33.778091250000003"/>
    <n v="1454078770"/>
    <n v="1448894770"/>
    <b v="0"/>
    <n v="2"/>
    <b v="0"/>
    <s v="food/food trucks"/>
    <n v="3.8461538461538462E-4"/>
    <n v="16.889045625000001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"/>
    <n v="8000"/>
    <n v="0"/>
    <n v="1426615200"/>
    <n v="1422400188"/>
    <b v="0"/>
    <n v="0"/>
    <b v="0"/>
    <s v="food/food trucks"/>
    <n v="0"/>
    <s v="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"/>
    <n v="15000"/>
    <n v="50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"/>
    <n v="10000"/>
    <n v="0"/>
    <n v="1445197129"/>
    <n v="1442605129"/>
    <b v="0"/>
    <n v="0"/>
    <b v="0"/>
    <s v="food/food trucks"/>
    <n v="0"/>
    <s v="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.1666915600000001"/>
    <n v="5833.4578000000001"/>
    <n v="11.666915600000001"/>
    <n v="1455399313"/>
    <n v="1452807313"/>
    <b v="0"/>
    <n v="2"/>
    <b v="0"/>
    <s v="food/food trucks"/>
    <n v="2E-3"/>
    <n v="5.8334578000000006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"/>
    <n v="7500"/>
    <n v="8091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"/>
    <n v="24000"/>
    <n v="30226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"/>
    <n v="20000"/>
    <n v="40502.99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"/>
    <n v="3000"/>
    <n v="3258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"/>
    <n v="5000"/>
    <n v="8640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"/>
    <n v="5000"/>
    <n v="8399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"/>
    <n v="2500"/>
    <n v="10680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"/>
    <n v="400"/>
    <n v="430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"/>
    <n v="10000"/>
    <n v="10800"/>
    <n v="1417321515"/>
    <n v="1414725915"/>
    <b v="0"/>
    <n v="120"/>
    <b v="1"/>
    <s v="food/small batch"/>
    <n v="1.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"/>
    <n v="15000"/>
    <n v="15230.03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"/>
    <n v="10000"/>
    <n v="11545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"/>
    <n v="600"/>
    <n v="801"/>
    <n v="1451430000"/>
    <n v="1448914500"/>
    <b v="0"/>
    <n v="15"/>
    <b v="1"/>
    <s v="food/small batch"/>
    <n v="1.33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"/>
    <n v="3000"/>
    <n v="4641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"/>
    <n v="35000"/>
    <n v="35296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"/>
    <n v="300"/>
    <n v="546"/>
    <n v="1461177950"/>
    <n v="1458758750"/>
    <b v="0"/>
    <n v="16"/>
    <b v="1"/>
    <s v="food/small batch"/>
    <n v="1.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"/>
    <n v="1500"/>
    <n v="2713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"/>
    <n v="23000"/>
    <n v="23530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"/>
    <n v="5000"/>
    <n v="5509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"/>
    <n v="30000"/>
    <n v="30675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"/>
    <n v="8500"/>
    <n v="8567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"/>
    <n v="7500"/>
    <n v="7785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"/>
    <n v="3000"/>
    <n v="3321.25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"/>
    <n v="2000"/>
    <n v="2325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0.75062424999999999"/>
    <n v="1501.2484999999999"/>
    <n v="1667.8870835"/>
    <n v="1443641340"/>
    <n v="1441143397"/>
    <b v="0"/>
    <n v="43"/>
    <b v="1"/>
    <s v="music/indie rock"/>
    <n v="1.111"/>
    <n v="38.788071709302329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"/>
    <n v="700"/>
    <n v="1261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"/>
    <n v="2500"/>
    <n v="2500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"/>
    <n v="1000"/>
    <n v="1185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"/>
    <n v="2000"/>
    <n v="2144.34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"/>
    <n v="1200"/>
    <n v="1364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"/>
    <n v="1000"/>
    <n v="1031.6400000000001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"/>
    <n v="500"/>
    <n v="640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"/>
    <n v="7500"/>
    <n v="10182.02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"/>
    <n v="2000"/>
    <n v="2000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"/>
    <n v="5000"/>
    <n v="5000.18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"/>
    <n v="2500"/>
    <n v="2618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"/>
    <n v="3200"/>
    <n v="3360.72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"/>
    <n v="750"/>
    <n v="1285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"/>
    <n v="8000"/>
    <n v="10200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"/>
    <n v="300"/>
    <n v="400.33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"/>
    <n v="2000"/>
    <n v="2000"/>
    <n v="1444516084"/>
    <n v="1439332084"/>
    <b v="0"/>
    <n v="8"/>
    <b v="1"/>
    <s v="music/indie rock"/>
    <n v="1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"/>
    <n v="4000"/>
    <n v="4516.4399999999996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"/>
    <n v="1000"/>
    <n v="1001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"/>
    <n v="1100"/>
    <n v="1251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"/>
    <n v="3500"/>
    <n v="4176.1099999999997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"/>
    <n v="2000"/>
    <n v="2065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"/>
    <n v="300"/>
    <n v="797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"/>
    <n v="1500"/>
    <n v="1500.76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"/>
    <n v="3000"/>
    <n v="3201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"/>
    <n v="3500"/>
    <n v="4678.5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"/>
    <n v="500"/>
    <n v="607"/>
    <n v="1340429276"/>
    <n v="1335245276"/>
    <b v="0"/>
    <n v="16"/>
    <b v="1"/>
    <s v="music/indie rock"/>
    <n v="1.214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"/>
    <n v="500"/>
    <n v="516"/>
    <n v="1295142660"/>
    <n v="1293739714"/>
    <b v="0"/>
    <n v="10"/>
    <b v="1"/>
    <s v="music/indie rock"/>
    <n v="1.03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"/>
    <n v="600"/>
    <n v="750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"/>
    <n v="20000"/>
    <n v="25740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"/>
    <n v="1500"/>
    <n v="1515.08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"/>
    <n v="1500"/>
    <n v="1913.05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"/>
    <n v="6000"/>
    <n v="6000"/>
    <n v="1364597692"/>
    <n v="1361577292"/>
    <b v="0"/>
    <n v="10"/>
    <b v="1"/>
    <s v="music/indie rock"/>
    <n v="1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"/>
    <n v="4000"/>
    <n v="4510.8599999999997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"/>
    <n v="1000"/>
    <n v="1056"/>
    <n v="1422400387"/>
    <n v="1421190787"/>
    <b v="0"/>
    <n v="20"/>
    <b v="1"/>
    <s v="music/indie rock"/>
    <n v="1.05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"/>
    <n v="4000"/>
    <n v="8105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"/>
    <n v="600"/>
    <n v="680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0.75062424999999999"/>
    <n v="8256.8667499999992"/>
    <n v="210.92541424999999"/>
    <n v="1443379104"/>
    <n v="1440787104"/>
    <b v="0"/>
    <n v="7"/>
    <b v="0"/>
    <s v="food/restaurants"/>
    <n v="2.5545454545454545E-2"/>
    <n v="30.132202035714283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"/>
    <n v="110000"/>
    <n v="86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"/>
    <n v="10000"/>
    <n v="0"/>
    <n v="1465333560"/>
    <n v="1462743308"/>
    <b v="0"/>
    <n v="0"/>
    <b v="0"/>
    <s v="food/restaurants"/>
    <n v="0"/>
    <s v="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"/>
    <n v="35000"/>
    <n v="0"/>
    <n v="1416014534"/>
    <n v="1413418934"/>
    <b v="0"/>
    <n v="0"/>
    <b v="0"/>
    <s v="food/restaurants"/>
    <n v="0"/>
    <s v="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"/>
    <n v="7000"/>
    <n v="0"/>
    <n v="1426292416"/>
    <n v="1423704016"/>
    <b v="0"/>
    <n v="0"/>
    <b v="0"/>
    <s v="food/restaurants"/>
    <n v="0"/>
    <s v="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.29405719"/>
    <n v="6470.2859499999995"/>
    <n v="38.821715699999999"/>
    <n v="1443906000"/>
    <n v="1441955269"/>
    <b v="0"/>
    <n v="2"/>
    <b v="0"/>
    <s v="food/restaurants"/>
    <n v="6.0000000000000001E-3"/>
    <n v="19.410857849999999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"/>
    <n v="42850"/>
    <n v="0"/>
    <n v="1431308704"/>
    <n v="1428716704"/>
    <b v="0"/>
    <n v="0"/>
    <b v="0"/>
    <s v="food/restaurants"/>
    <n v="0"/>
    <s v="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"/>
    <n v="20000"/>
    <n v="0"/>
    <n v="1408056634"/>
    <n v="1405464634"/>
    <b v="0"/>
    <n v="0"/>
    <b v="0"/>
    <s v="food/restaurants"/>
    <n v="0"/>
    <s v="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.29405719"/>
    <n v="122935.43304999999"/>
    <n v="1294.05719"/>
    <n v="1429554349"/>
    <n v="1424719549"/>
    <b v="0"/>
    <n v="28"/>
    <b v="0"/>
    <s v="food/restaurants"/>
    <n v="1.0526315789473684E-2"/>
    <n v="46.216328214285717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"/>
    <n v="50000"/>
    <n v="75"/>
    <n v="1431647772"/>
    <n v="1426463772"/>
    <b v="0"/>
    <n v="2"/>
    <b v="0"/>
    <s v="food/restaurants"/>
    <n v="1.5E-3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.29405719"/>
    <n v="129405.719"/>
    <n v="0"/>
    <n v="1454323413"/>
    <n v="1451731413"/>
    <b v="0"/>
    <n v="0"/>
    <b v="0"/>
    <s v="food/restaurants"/>
    <n v="0"/>
    <s v="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"/>
    <n v="1150"/>
    <n v="0"/>
    <n v="1418504561"/>
    <n v="1417208561"/>
    <b v="0"/>
    <n v="0"/>
    <b v="0"/>
    <s v="food/restaurants"/>
    <n v="0"/>
    <s v="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.1666915600000001"/>
    <n v="210004.48080000002"/>
    <n v="0"/>
    <n v="1488067789"/>
    <n v="1482883789"/>
    <b v="0"/>
    <n v="0"/>
    <b v="0"/>
    <s v="food/restaurants"/>
    <n v="0"/>
    <s v="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"/>
    <n v="12000"/>
    <n v="210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"/>
    <n v="5000"/>
    <n v="930"/>
    <n v="1424635753"/>
    <n v="1422043753"/>
    <b v="0"/>
    <n v="12"/>
    <b v="0"/>
    <s v="food/restaurants"/>
    <n v="0.186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"/>
    <n v="22000"/>
    <n v="0"/>
    <n v="1417279252"/>
    <n v="1414683652"/>
    <b v="0"/>
    <n v="0"/>
    <b v="0"/>
    <s v="food/restaurants"/>
    <n v="0"/>
    <s v="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0.75062424999999999"/>
    <n v="13511.236499999999"/>
    <n v="1326.3530497500001"/>
    <n v="1426788930"/>
    <n v="1424200530"/>
    <b v="0"/>
    <n v="33"/>
    <b v="0"/>
    <s v="food/restaurants"/>
    <n v="9.8166666666666666E-2"/>
    <n v="40.192516659090913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"/>
    <n v="5000"/>
    <n v="0"/>
    <n v="1415899228"/>
    <n v="1413303628"/>
    <b v="0"/>
    <n v="0"/>
    <b v="0"/>
    <s v="food/restaurants"/>
    <n v="0"/>
    <s v="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"/>
    <n v="150000"/>
    <n v="65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"/>
    <n v="100000"/>
    <n v="0"/>
    <n v="1476559260"/>
    <n v="1472567085"/>
    <b v="0"/>
    <n v="0"/>
    <b v="0"/>
    <s v="food/restaurants"/>
    <n v="0"/>
    <s v="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"/>
    <n v="12500"/>
    <n v="13685.99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"/>
    <n v="5000"/>
    <n v="5000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"/>
    <n v="900"/>
    <n v="1408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"/>
    <n v="7500"/>
    <n v="7620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"/>
    <n v="8000"/>
    <n v="8026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"/>
    <n v="4000"/>
    <n v="4518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"/>
    <n v="4000"/>
    <n v="4085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.29405719"/>
    <n v="5176.22876"/>
    <n v="5551.4924045280995"/>
    <n v="1440068400"/>
    <n v="1438459303"/>
    <b v="0"/>
    <n v="81"/>
    <b v="1"/>
    <s v="music/classical music"/>
    <n v="1.0724974999999999"/>
    <n v="68.536943265779001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"/>
    <n v="6000"/>
    <n v="6257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"/>
    <n v="6500"/>
    <n v="6500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"/>
    <n v="4500"/>
    <n v="4518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"/>
    <n v="4000"/>
    <n v="5045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"/>
    <n v="7500"/>
    <n v="8300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"/>
    <n v="2000"/>
    <n v="2100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"/>
    <n v="20000"/>
    <n v="20755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"/>
    <n v="25"/>
    <n v="29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"/>
    <n v="1000"/>
    <n v="1100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"/>
    <n v="18000"/>
    <n v="20343.169999999998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"/>
    <n v="10000"/>
    <n v="10025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"/>
    <n v="2500"/>
    <n v="2585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.29405719"/>
    <n v="4529.2001650000002"/>
    <n v="4847.5382337399997"/>
    <n v="1380192418"/>
    <n v="1375008418"/>
    <b v="0"/>
    <n v="63"/>
    <b v="1"/>
    <s v="music/classical music"/>
    <n v="1.0702857142857143"/>
    <n v="76.94505132920635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"/>
    <n v="700"/>
    <n v="725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"/>
    <n v="250"/>
    <n v="391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"/>
    <n v="5000"/>
    <n v="5041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"/>
    <n v="2000"/>
    <n v="3906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"/>
    <n v="3500"/>
    <n v="3910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"/>
    <n v="5500"/>
    <n v="6592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.1666915600000001"/>
    <n v="7000.1493600000003"/>
    <n v="7129.6521231600009"/>
    <n v="1475209620"/>
    <n v="1473087637"/>
    <b v="0"/>
    <n v="37"/>
    <b v="1"/>
    <s v="music/classical music"/>
    <n v="1.0185"/>
    <n v="192.69330062594597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.29405719"/>
    <n v="2031.6697882999999"/>
    <n v="2088.6083046600002"/>
    <n v="1370019600"/>
    <n v="1366999870"/>
    <b v="0"/>
    <n v="37"/>
    <b v="1"/>
    <s v="music/classical music"/>
    <n v="1.0280254777070064"/>
    <n v="56.448873098918924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"/>
    <n v="6500"/>
    <n v="6555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"/>
    <n v="3675"/>
    <n v="3775.5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"/>
    <n v="3000"/>
    <n v="3195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"/>
    <n v="1500"/>
    <n v="2333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"/>
    <n v="3000"/>
    <n v="3684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"/>
    <n v="2000"/>
    <n v="2147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"/>
    <n v="745"/>
    <n v="786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.29405719"/>
    <n v="1164.6514709999999"/>
    <n v="1379.46496454"/>
    <n v="1400176386"/>
    <n v="1397584386"/>
    <b v="0"/>
    <n v="36"/>
    <b v="1"/>
    <s v="music/classical music"/>
    <n v="1.1844444444444444"/>
    <n v="38.318471237222219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0.70296422999999997"/>
    <n v="878.70528749999994"/>
    <n v="956.73431702999994"/>
    <n v="1430488740"/>
    <n v="1427747906"/>
    <b v="0"/>
    <n v="18"/>
    <b v="1"/>
    <s v="music/classical music"/>
    <n v="1.0888"/>
    <n v="53.151906501666666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"/>
    <n v="800"/>
    <n v="890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.29405719"/>
    <n v="3882.17157"/>
    <n v="3886.0537415700001"/>
    <n v="1425682174"/>
    <n v="1423090174"/>
    <b v="0"/>
    <n v="21"/>
    <b v="1"/>
    <s v="music/classical music"/>
    <n v="1.0009999999999999"/>
    <n v="185.05017817000001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0.75062424999999999"/>
    <n v="75062.425000000003"/>
    <n v="0"/>
    <n v="1444740089"/>
    <n v="1442148089"/>
    <b v="0"/>
    <n v="0"/>
    <b v="0"/>
    <s v="food/food trucks"/>
    <n v="0"/>
    <s v="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.1666915600000001"/>
    <n v="11666.9156"/>
    <n v="87.501867000000004"/>
    <n v="1476189339"/>
    <n v="1471005339"/>
    <b v="0"/>
    <n v="3"/>
    <b v="0"/>
    <s v="food/food trucks"/>
    <n v="7.4999999999999997E-3"/>
    <n v="29.167289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"/>
    <n v="20000"/>
    <n v="0"/>
    <n v="1438226451"/>
    <n v="1433042451"/>
    <b v="0"/>
    <n v="0"/>
    <b v="0"/>
    <s v="food/food trucks"/>
    <n v="0"/>
    <s v="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0.75062424999999999"/>
    <n v="30024.97"/>
    <n v="0"/>
    <n v="1406854699"/>
    <n v="1404262699"/>
    <b v="0"/>
    <n v="0"/>
    <b v="0"/>
    <s v="food/food trucks"/>
    <n v="0"/>
    <s v="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"/>
    <n v="10000"/>
    <n v="100"/>
    <n v="1462827000"/>
    <n v="1457710589"/>
    <b v="0"/>
    <n v="1"/>
    <b v="0"/>
    <s v="food/food trucks"/>
    <n v="0.0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"/>
    <n v="35000"/>
    <n v="0"/>
    <n v="1408663948"/>
    <n v="1406071948"/>
    <b v="0"/>
    <n v="0"/>
    <b v="0"/>
    <s v="food/food trucks"/>
    <n v="0"/>
    <s v="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"/>
    <n v="45000"/>
    <n v="120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.29405719"/>
    <n v="12940.571899999999"/>
    <n v="64.702859500000002"/>
    <n v="1472745594"/>
    <n v="1470153594"/>
    <b v="0"/>
    <n v="1"/>
    <b v="0"/>
    <s v="food/food trucks"/>
    <n v="5.0000000000000001E-3"/>
    <n v="64.702859500000002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"/>
    <n v="6500"/>
    <n v="145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"/>
    <n v="7000"/>
    <n v="59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0.70296422999999997"/>
    <n v="70296.422999999995"/>
    <n v="175.74105749999998"/>
    <n v="1463645521"/>
    <n v="1458461521"/>
    <b v="0"/>
    <n v="4"/>
    <b v="0"/>
    <s v="food/food trucks"/>
    <n v="2.5000000000000001E-3"/>
    <n v="43.935264374999996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"/>
    <n v="30000"/>
    <n v="0"/>
    <n v="1428893517"/>
    <n v="1426301517"/>
    <b v="0"/>
    <n v="0"/>
    <b v="0"/>
    <s v="food/food trucks"/>
    <n v="0"/>
    <s v="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"/>
    <n v="8000"/>
    <n v="0"/>
    <n v="1408803149"/>
    <n v="1404915149"/>
    <b v="0"/>
    <n v="0"/>
    <b v="0"/>
    <s v="food/food trucks"/>
    <n v="0"/>
    <s v="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"/>
    <n v="10000"/>
    <n v="0"/>
    <n v="1463600945"/>
    <n v="1461786545"/>
    <b v="0"/>
    <n v="0"/>
    <b v="0"/>
    <s v="food/food trucks"/>
    <n v="0"/>
    <s v="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"/>
    <n v="85000"/>
    <n v="0"/>
    <n v="1421030194"/>
    <n v="1418438194"/>
    <b v="0"/>
    <n v="0"/>
    <b v="0"/>
    <s v="food/food trucks"/>
    <n v="0"/>
    <s v="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"/>
    <n v="10000"/>
    <n v="0"/>
    <n v="1428707647"/>
    <n v="1424823247"/>
    <b v="0"/>
    <n v="0"/>
    <b v="0"/>
    <s v="food/food trucks"/>
    <n v="0"/>
    <s v="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"/>
    <n v="15000"/>
    <n v="0"/>
    <n v="1407181297"/>
    <n v="1405021297"/>
    <b v="0"/>
    <n v="0"/>
    <b v="0"/>
    <s v="food/food trucks"/>
    <n v="0"/>
    <s v="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"/>
    <n v="6000"/>
    <n v="0"/>
    <n v="1444410000"/>
    <n v="1440203579"/>
    <b v="0"/>
    <n v="0"/>
    <b v="0"/>
    <s v="food/food trucks"/>
    <n v="0"/>
    <s v="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"/>
    <n v="200000"/>
    <n v="277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"/>
    <n v="8500"/>
    <n v="51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"/>
    <n v="5000"/>
    <n v="530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"/>
    <n v="90000"/>
    <n v="1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"/>
    <n v="1000"/>
    <n v="5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"/>
    <n v="10000"/>
    <n v="0"/>
    <n v="1434341369"/>
    <n v="1431749369"/>
    <b v="0"/>
    <n v="0"/>
    <b v="0"/>
    <s v="food/food trucks"/>
    <n v="0"/>
    <s v="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"/>
    <n v="30000"/>
    <n v="50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.29405719"/>
    <n v="3882.17157"/>
    <n v="6.4702859500000001"/>
    <n v="1451030136"/>
    <n v="1448438136"/>
    <b v="0"/>
    <n v="1"/>
    <b v="0"/>
    <s v="food/food trucks"/>
    <n v="1.6666666666666668E-3"/>
    <n v="6.4702859500000001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"/>
    <n v="50000"/>
    <n v="1217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"/>
    <n v="6000"/>
    <n v="233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0.15676623000000001"/>
    <n v="7838.3115000000007"/>
    <n v="0.78383115000000003"/>
    <n v="1458733927"/>
    <n v="1456145527"/>
    <b v="0"/>
    <n v="1"/>
    <b v="0"/>
    <s v="food/food trucks"/>
    <n v="1E-4"/>
    <n v="0.78383115000000003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0.70296422999999997"/>
    <n v="2108.8926900000001"/>
    <n v="0"/>
    <n v="1453817297"/>
    <n v="1453212497"/>
    <b v="0"/>
    <n v="0"/>
    <b v="0"/>
    <s v="food/food trucks"/>
    <n v="0"/>
    <s v="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"/>
    <n v="1500"/>
    <n v="26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"/>
    <n v="30000"/>
    <n v="50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"/>
    <n v="10000"/>
    <n v="0"/>
    <n v="1429993026"/>
    <n v="1427401026"/>
    <b v="0"/>
    <n v="0"/>
    <b v="0"/>
    <s v="food/food trucks"/>
    <n v="0"/>
    <s v="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"/>
    <n v="80000"/>
    <n v="1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"/>
    <n v="15000"/>
    <n v="1825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0.75062424999999999"/>
    <n v="26271.848750000001"/>
    <n v="6197.153808"/>
    <n v="1407427009"/>
    <n v="1404835009"/>
    <b v="0"/>
    <n v="27"/>
    <b v="0"/>
    <s v="food/food trucks"/>
    <n v="0.23588571428571428"/>
    <n v="229.52421511111112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.29405719"/>
    <n v="1941.085785"/>
    <n v="109.99486114999999"/>
    <n v="1466323917"/>
    <n v="1463731917"/>
    <b v="0"/>
    <n v="7"/>
    <b v="0"/>
    <s v="food/food trucks"/>
    <n v="5.6666666666666664E-2"/>
    <n v="15.71355159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"/>
    <n v="3000"/>
    <n v="1170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"/>
    <n v="9041"/>
    <n v="90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"/>
    <n v="50000"/>
    <n v="3466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"/>
    <n v="500"/>
    <n v="3307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"/>
    <n v="12000"/>
    <n v="39131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"/>
    <n v="1750"/>
    <n v="1776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"/>
    <n v="20000"/>
    <n v="20843.599999999999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"/>
    <n v="100000"/>
    <n v="107421.57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"/>
    <n v="11000"/>
    <n v="12106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"/>
    <n v="8000"/>
    <n v="32616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"/>
    <n v="8000"/>
    <n v="17914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"/>
    <n v="35000"/>
    <n v="106330.39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"/>
    <n v="22765"/>
    <n v="32172.66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.1666915600000001"/>
    <n v="12833.607160000001"/>
    <n v="358139.3081732"/>
    <n v="1483397940"/>
    <n v="1480493014"/>
    <b v="1"/>
    <n v="3663"/>
    <b v="1"/>
    <s v="technology/space exploration"/>
    <n v="27.906363636363636"/>
    <n v="97.772128903412508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"/>
    <n v="10000"/>
    <n v="17176.13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"/>
    <n v="7500"/>
    <n v="7576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"/>
    <n v="10500"/>
    <n v="10710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.29405719"/>
    <n v="2589.4084371899999"/>
    <n v="4395.9122744300003"/>
    <n v="1462017600"/>
    <n v="1458820564"/>
    <b v="0"/>
    <n v="72"/>
    <b v="1"/>
    <s v="technology/space exploration"/>
    <n v="1.6976511744127936"/>
    <n v="61.054337144861115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"/>
    <n v="25000"/>
    <n v="28633.5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"/>
    <n v="500"/>
    <n v="4388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"/>
    <n v="15000"/>
    <n v="15808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"/>
    <n v="1000"/>
    <n v="1884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0.70296422999999997"/>
    <n v="45692.674950000001"/>
    <n v="65638.582012019993"/>
    <n v="1444525200"/>
    <n v="1441339242"/>
    <b v="1"/>
    <n v="1251"/>
    <b v="1"/>
    <s v="technology/space exploration"/>
    <n v="1.436523076923077"/>
    <n v="52.468890497218219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"/>
    <n v="15000"/>
    <n v="21882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.1666915600000001"/>
    <n v="1750.0373400000001"/>
    <n v="2295.7689841056003"/>
    <n v="1483120216"/>
    <n v="1479232216"/>
    <b v="0"/>
    <n v="74"/>
    <b v="1"/>
    <s v="technology/space exploration"/>
    <n v="1.3118399999999999"/>
    <n v="31.023905190616222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"/>
    <n v="2000"/>
    <n v="2280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"/>
    <n v="8000"/>
    <n v="110353.65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.1666915600000001"/>
    <n v="175.00373400000001"/>
    <n v="1673.0356970400001"/>
    <n v="1478723208"/>
    <n v="1476559608"/>
    <b v="0"/>
    <n v="52"/>
    <b v="1"/>
    <s v="technology/space exploration"/>
    <n v="9.56"/>
    <n v="32.173763404615386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"/>
    <n v="2500"/>
    <n v="2800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"/>
    <n v="150"/>
    <n v="970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"/>
    <n v="839"/>
    <n v="926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.29405719"/>
    <n v="6470.2859499999995"/>
    <n v="8265.1432725300001"/>
    <n v="1431608122"/>
    <n v="1429016122"/>
    <b v="0"/>
    <n v="100"/>
    <b v="1"/>
    <s v="technology/space exploration"/>
    <n v="1.2774000000000001"/>
    <n v="82.651432725299998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0.70296422999999997"/>
    <n v="1405.9284599999999"/>
    <n v="2219.96103834"/>
    <n v="1467280800"/>
    <n v="1464921112"/>
    <b v="0"/>
    <n v="81"/>
    <b v="1"/>
    <s v="technology/space exploration"/>
    <n v="1.579"/>
    <n v="27.406926399259259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"/>
    <n v="20000"/>
    <n v="22933.05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"/>
    <n v="1070"/>
    <n v="1466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"/>
    <n v="5000"/>
    <n v="17731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"/>
    <n v="930"/>
    <n v="986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0.75062424999999999"/>
    <n v="8632.1788749999996"/>
    <n v="8632.1788749999996"/>
    <n v="1425937761"/>
    <n v="1422917361"/>
    <b v="0"/>
    <n v="84"/>
    <b v="1"/>
    <s v="technology/space exploration"/>
    <n v="1"/>
    <n v="102.76403422619047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"/>
    <n v="1000"/>
    <n v="1873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"/>
    <n v="500"/>
    <n v="831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"/>
    <n v="347"/>
    <n v="353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.29405719"/>
    <n v="388.21715699999999"/>
    <n v="636.67613747999997"/>
    <n v="1424378748"/>
    <n v="1421786748"/>
    <b v="0"/>
    <n v="49"/>
    <b v="1"/>
    <s v="technology/space exploration"/>
    <n v="1.64"/>
    <n v="12.993390560816326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"/>
    <n v="3000"/>
    <n v="3170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"/>
    <n v="1500"/>
    <n v="15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.1666915600000001"/>
    <n v="583345.78"/>
    <n v="0"/>
    <n v="1468565820"/>
    <n v="1465970108"/>
    <b v="0"/>
    <n v="0"/>
    <b v="0"/>
    <s v="technology/space exploration"/>
    <n v="0"/>
    <s v="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"/>
    <n v="1000000"/>
    <n v="335597.31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"/>
    <n v="100000"/>
    <n v="2053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0.70296422999999997"/>
    <n v="14059.284599999999"/>
    <n v="1476.2248829999999"/>
    <n v="1415481203"/>
    <n v="1412885603"/>
    <b v="1"/>
    <n v="23"/>
    <b v="0"/>
    <s v="technology/space exploration"/>
    <n v="0.105"/>
    <n v="64.18369056521739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"/>
    <n v="500000"/>
    <n v="42086.42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0.75062424999999999"/>
    <n v="1876.5606250000001"/>
    <n v="27.022472999999998"/>
    <n v="1439533019"/>
    <n v="1436941019"/>
    <b v="0"/>
    <n v="3"/>
    <b v="0"/>
    <s v="technology/space exploration"/>
    <n v="1.44E-2"/>
    <n v="9.0074909999999999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"/>
    <n v="12000"/>
    <n v="106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"/>
    <n v="125000"/>
    <n v="124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"/>
    <n v="60000"/>
    <n v="358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"/>
    <n v="280000"/>
    <n v="5233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0.70296422999999997"/>
    <n v="70296.422999999995"/>
    <n v="622.12334354999996"/>
    <n v="1418183325"/>
    <n v="1415591325"/>
    <b v="0"/>
    <n v="11"/>
    <b v="0"/>
    <s v="technology/space exploration"/>
    <n v="8.8500000000000002E-3"/>
    <n v="56.556667595454542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"/>
    <n v="51000"/>
    <n v="5876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"/>
    <n v="100000"/>
    <n v="51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"/>
    <n v="15000"/>
    <n v="3155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"/>
    <n v="150000"/>
    <n v="17155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"/>
    <n v="30000"/>
    <n v="5621.38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"/>
    <n v="98000"/>
    <n v="91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"/>
    <n v="49000"/>
    <n v="1333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"/>
    <n v="20000"/>
    <n v="19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"/>
    <n v="5000"/>
    <n v="5145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"/>
    <n v="20000"/>
    <n v="21360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0.75062424999999999"/>
    <n v="15012.485000000001"/>
    <n v="15702.496341812501"/>
    <n v="1441378800"/>
    <n v="1438873007"/>
    <b v="0"/>
    <n v="56"/>
    <b v="1"/>
    <s v="technology/makerspaces"/>
    <n v="1.0459624999999999"/>
    <n v="280.40172038950897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"/>
    <n v="17500"/>
    <n v="18100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"/>
    <n v="3500"/>
    <n v="4310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"/>
    <n v="10000"/>
    <n v="15929.51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"/>
    <n v="1500"/>
    <n v="1660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0.75062424999999999"/>
    <n v="750.62424999999996"/>
    <n v="1281.3155947499999"/>
    <n v="1447079520"/>
    <n v="1443449265"/>
    <b v="0"/>
    <n v="28"/>
    <b v="1"/>
    <s v="technology/makerspaces"/>
    <n v="1.7070000000000001"/>
    <n v="45.761271241071427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"/>
    <n v="800"/>
    <n v="1001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0.70296422999999997"/>
    <n v="27336.87297624"/>
    <n v="1753.8957538499999"/>
    <n v="1406593780"/>
    <n v="1404174580"/>
    <b v="1"/>
    <n v="60"/>
    <b v="0"/>
    <s v="technology/makerspaces"/>
    <n v="6.4158609339642042E-2"/>
    <n v="29.231595897499997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"/>
    <n v="25000"/>
    <n v="2836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"/>
    <n v="10000"/>
    <n v="3319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"/>
    <n v="40000"/>
    <n v="11032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"/>
    <n v="35000"/>
    <n v="21994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"/>
    <n v="25000"/>
    <n v="1897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0.75062424999999999"/>
    <n v="1576.310925"/>
    <n v="794.16045650000001"/>
    <n v="1463929174"/>
    <n v="1461337174"/>
    <b v="0"/>
    <n v="9"/>
    <b v="0"/>
    <s v="technology/makerspaces"/>
    <n v="0.50380952380952382"/>
    <n v="88.240050722222222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"/>
    <n v="19500"/>
    <n v="3415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.1666915600000001"/>
    <n v="9333532.4800000004"/>
    <n v="1283.3607160000001"/>
    <n v="1443121765"/>
    <n v="1440529765"/>
    <b v="0"/>
    <n v="2"/>
    <b v="0"/>
    <s v="technology/makerspaces"/>
    <n v="1.3750000000000001E-4"/>
    <n v="641.68035800000007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"/>
    <n v="40000"/>
    <n v="132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.1666915600000001"/>
    <n v="37334.129919999999"/>
    <n v="322.00687056000004"/>
    <n v="1459915491"/>
    <n v="1457327091"/>
    <b v="0"/>
    <n v="4"/>
    <b v="0"/>
    <s v="technology/makerspaces"/>
    <n v="8.6250000000000007E-3"/>
    <n v="80.50171764000001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"/>
    <n v="8000"/>
    <n v="55"/>
    <n v="1405027750"/>
    <n v="1402867750"/>
    <b v="0"/>
    <n v="2"/>
    <b v="0"/>
    <s v="food/food trucks"/>
    <n v="6.875E-3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"/>
    <n v="6000"/>
    <n v="1698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"/>
    <n v="15000"/>
    <n v="36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"/>
    <n v="70000"/>
    <n v="800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"/>
    <n v="50000"/>
    <n v="10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"/>
    <n v="30000"/>
    <n v="0"/>
    <n v="1412119423"/>
    <n v="1410391423"/>
    <b v="0"/>
    <n v="0"/>
    <b v="0"/>
    <s v="food/food trucks"/>
    <n v="0"/>
    <s v="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"/>
    <n v="15000"/>
    <n v="0"/>
    <n v="1435591318"/>
    <n v="1432999318"/>
    <b v="0"/>
    <n v="0"/>
    <b v="0"/>
    <s v="food/food trucks"/>
    <n v="0"/>
    <s v="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"/>
    <n v="50000"/>
    <n v="74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"/>
    <n v="35000"/>
    <n v="1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"/>
    <n v="80000"/>
    <n v="8586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0.75062424999999999"/>
    <n v="48790.576249999998"/>
    <n v="26.27184875"/>
    <n v="1431278557"/>
    <n v="1427390557"/>
    <b v="0"/>
    <n v="2"/>
    <b v="0"/>
    <s v="food/food trucks"/>
    <n v="5.3846153846153844E-4"/>
    <n v="13.13592437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"/>
    <n v="3500"/>
    <n v="25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"/>
    <n v="5000"/>
    <n v="40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"/>
    <n v="30000"/>
    <n v="1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"/>
    <n v="15000"/>
    <n v="71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"/>
    <n v="60000"/>
    <n v="3390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"/>
    <n v="23000"/>
    <n v="6061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"/>
    <n v="8000"/>
    <n v="26.01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0.75062424999999999"/>
    <n v="1.5012485"/>
    <n v="0"/>
    <n v="1407533463"/>
    <n v="1404941463"/>
    <b v="0"/>
    <n v="0"/>
    <b v="0"/>
    <s v="food/food trucks"/>
    <n v="0"/>
    <s v="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"/>
    <n v="9999"/>
    <n v="70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.1666915600000001"/>
    <n v="3966.7513040000003"/>
    <n v="1831.7057492000001"/>
    <n v="1491586534"/>
    <n v="1488911734"/>
    <b v="0"/>
    <n v="46"/>
    <b v="0"/>
    <s v="theater/spaces"/>
    <n v="0.46176470588235297"/>
    <n v="39.819690200000004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"/>
    <n v="10000"/>
    <n v="3441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4.7076029999999998E-2"/>
    <n v="1883.0411999999999"/>
    <n v="1953.6552449999999"/>
    <n v="1490196830"/>
    <n v="1485016430"/>
    <b v="0"/>
    <n v="45"/>
    <b v="0"/>
    <s v="theater/spaces"/>
    <n v="1.0375000000000001"/>
    <n v="43.414560999999999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"/>
    <n v="19000"/>
    <n v="1145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"/>
    <n v="16500"/>
    <n v="1739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"/>
    <n v="35000"/>
    <n v="39304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"/>
    <n v="8000"/>
    <n v="28067.57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.29405719"/>
    <n v="25881.143799999998"/>
    <n v="60358.800097173298"/>
    <n v="1469119526"/>
    <n v="1463935526"/>
    <b v="1"/>
    <n v="1049"/>
    <b v="1"/>
    <s v="theater/spaces"/>
    <n v="2.3321535"/>
    <n v="57.53937092199552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"/>
    <n v="50000"/>
    <n v="50803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"/>
    <n v="60000"/>
    <n v="92340.21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.29405719"/>
    <n v="5059.7636129000002"/>
    <n v="5095.9972142199995"/>
    <n v="1403301660"/>
    <n v="1400694790"/>
    <b v="1"/>
    <n v="73"/>
    <b v="1"/>
    <s v="theater/spaces"/>
    <n v="1.007161125319693"/>
    <n v="69.808181016712325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"/>
    <n v="5500"/>
    <n v="7226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"/>
    <n v="150000"/>
    <n v="153362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"/>
    <n v="25000"/>
    <n v="29089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"/>
    <n v="12000"/>
    <n v="31754.69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.1666915600000001"/>
    <n v="11666.9156"/>
    <n v="13997.9770037956"/>
    <n v="1444291193"/>
    <n v="1441699193"/>
    <b v="1"/>
    <n v="187"/>
    <b v="1"/>
    <s v="theater/spaces"/>
    <n v="1.1998010000000001"/>
    <n v="74.8554919989069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"/>
    <n v="25000"/>
    <n v="30026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"/>
    <n v="18000"/>
    <n v="18645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"/>
    <n v="6000"/>
    <n v="6530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"/>
    <n v="25000"/>
    <n v="29531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.29405719"/>
    <n v="970.54289249999999"/>
    <n v="14189.337088349999"/>
    <n v="1378494000"/>
    <n v="1375880598"/>
    <b v="0"/>
    <n v="269"/>
    <b v="1"/>
    <s v="technology/hardware"/>
    <n v="14.62"/>
    <n v="52.748465012453529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"/>
    <n v="5000"/>
    <n v="12627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"/>
    <n v="12000"/>
    <n v="16806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.29405719"/>
    <n v="3193.7331449200001"/>
    <n v="9481.4017442671993"/>
    <n v="1439625059"/>
    <n v="1436860259"/>
    <b v="0"/>
    <n v="1019"/>
    <b v="1"/>
    <s v="technology/hardware"/>
    <n v="2.9687520259319289"/>
    <n v="9.3046140768078498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0.75062424999999999"/>
    <n v="30024.97"/>
    <n v="43398.84226225"/>
    <n v="1488390735"/>
    <n v="1484070735"/>
    <b v="0"/>
    <n v="113"/>
    <b v="1"/>
    <s v="technology/hardware"/>
    <n v="1.445425"/>
    <n v="384.06055099336282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"/>
    <n v="100000"/>
    <n v="105745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"/>
    <n v="10000"/>
    <n v="49321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"/>
    <n v="15000"/>
    <n v="30274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"/>
    <n v="7500"/>
    <n v="7833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"/>
    <n v="27000"/>
    <n v="45979.01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"/>
    <n v="30000"/>
    <n v="31291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"/>
    <n v="12000"/>
    <n v="14190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"/>
    <n v="50000"/>
    <n v="53769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"/>
    <n v="1"/>
    <n v="22603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.29405719"/>
    <n v="970.54289249999999"/>
    <n v="9493.2164864119004"/>
    <n v="1363204800"/>
    <n v="1360551250"/>
    <b v="0"/>
    <n v="339"/>
    <b v="1"/>
    <s v="technology/hardware"/>
    <n v="9.7813466666666677"/>
    <n v="28.00358845549233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0.75062424999999999"/>
    <n v="6004.9939999999997"/>
    <n v="7380.1376259999997"/>
    <n v="1398268773"/>
    <n v="1395676773"/>
    <b v="0"/>
    <n v="58"/>
    <b v="1"/>
    <s v="technology/hardware"/>
    <n v="1.2290000000000001"/>
    <n v="127.24375217241379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"/>
    <n v="30000"/>
    <n v="73818.240000000005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"/>
    <n v="5000"/>
    <n v="7397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.29405719"/>
    <n v="1423.4629089999999"/>
    <n v="5467.3916277500002"/>
    <n v="1399324717"/>
    <n v="1395436717"/>
    <b v="0"/>
    <n v="191"/>
    <b v="1"/>
    <s v="technology/hardware"/>
    <n v="3.8409090909090908"/>
    <n v="28.625087056282723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"/>
    <n v="300"/>
    <n v="310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"/>
    <n v="8000"/>
    <n v="35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"/>
    <n v="2500"/>
    <n v="731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"/>
    <n v="5999"/>
    <n v="0"/>
    <n v="1476863607"/>
    <n v="1474271607"/>
    <b v="0"/>
    <n v="0"/>
    <b v="0"/>
    <s v="publishing/children's books"/>
    <n v="0"/>
    <s v="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"/>
    <n v="16000"/>
    <n v="835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"/>
    <n v="8000"/>
    <n v="1751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"/>
    <n v="3000"/>
    <n v="801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"/>
    <n v="500"/>
    <n v="140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"/>
    <n v="5000"/>
    <n v="53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"/>
    <n v="10000"/>
    <n v="110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"/>
    <n v="1999"/>
    <n v="0"/>
    <n v="1341086400"/>
    <n v="1340055345"/>
    <b v="0"/>
    <n v="0"/>
    <b v="0"/>
    <s v="publishing/children's books"/>
    <n v="0"/>
    <s v="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"/>
    <n v="3274"/>
    <n v="0"/>
    <n v="1403039842"/>
    <n v="1397855842"/>
    <b v="0"/>
    <n v="0"/>
    <b v="0"/>
    <s v="publishing/children's books"/>
    <n v="0"/>
    <s v="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"/>
    <n v="4800"/>
    <n v="550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"/>
    <n v="2000"/>
    <n v="380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"/>
    <n v="10000"/>
    <n v="0"/>
    <n v="1410448551"/>
    <n v="1407856551"/>
    <b v="0"/>
    <n v="0"/>
    <b v="0"/>
    <s v="publishing/children's books"/>
    <n v="0"/>
    <s v="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.1666915600000001"/>
    <n v="583.34577999999999"/>
    <n v="303.33980560000003"/>
    <n v="1428519527"/>
    <n v="1425927527"/>
    <b v="0"/>
    <n v="15"/>
    <b v="0"/>
    <s v="publishing/children's books"/>
    <n v="0.52"/>
    <n v="20.222653706666669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"/>
    <n v="10000"/>
    <n v="1048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"/>
    <n v="1500"/>
    <n v="10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0.70296422999999997"/>
    <n v="1405.9284599999999"/>
    <n v="164.49362982"/>
    <n v="1476095783"/>
    <n v="1474886183"/>
    <b v="0"/>
    <n v="6"/>
    <b v="0"/>
    <s v="publishing/children's books"/>
    <n v="0.11700000000000001"/>
    <n v="27.41560497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0.70296422999999997"/>
    <n v="702.96422999999993"/>
    <n v="73.811244149999993"/>
    <n v="1468658866"/>
    <n v="1464943666"/>
    <b v="0"/>
    <n v="2"/>
    <b v="0"/>
    <s v="publishing/children's books"/>
    <n v="0.105"/>
    <n v="36.905622074999997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.29405719"/>
    <n v="6470.2859499999995"/>
    <n v="0"/>
    <n v="1371726258"/>
    <n v="1369134258"/>
    <b v="0"/>
    <n v="0"/>
    <b v="0"/>
    <s v="publishing/children's books"/>
    <n v="0"/>
    <s v="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"/>
    <n v="5000"/>
    <n v="36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"/>
    <n v="3250"/>
    <n v="25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"/>
    <n v="39400"/>
    <n v="90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"/>
    <n v="4000"/>
    <n v="45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"/>
    <n v="4000"/>
    <n v="0"/>
    <n v="1351432428"/>
    <n v="1350050028"/>
    <b v="0"/>
    <n v="0"/>
    <b v="0"/>
    <s v="publishing/children's books"/>
    <n v="0"/>
    <s v="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"/>
    <n v="5000"/>
    <n v="100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0.75062424999999999"/>
    <n v="3002.4969999999998"/>
    <n v="25.521224499999999"/>
    <n v="1439766050"/>
    <n v="1434582050"/>
    <b v="0"/>
    <n v="3"/>
    <b v="0"/>
    <s v="publishing/children's books"/>
    <n v="8.5000000000000006E-3"/>
    <n v="8.507074833333332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"/>
    <n v="7000"/>
    <n v="1002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.29405719"/>
    <n v="1035.245752"/>
    <n v="2.5881143799999999"/>
    <n v="1401997790"/>
    <n v="1397677790"/>
    <b v="0"/>
    <n v="2"/>
    <b v="0"/>
    <s v="publishing/children's books"/>
    <n v="2.5000000000000001E-3"/>
    <n v="1.29405719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"/>
    <n v="20000"/>
    <n v="2082.25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"/>
    <n v="19980"/>
    <n v="0"/>
    <n v="1359738000"/>
    <n v="1355489140"/>
    <b v="0"/>
    <n v="0"/>
    <b v="0"/>
    <s v="publishing/children's books"/>
    <n v="0"/>
    <s v="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"/>
    <n v="8000"/>
    <n v="0"/>
    <n v="1381006294"/>
    <n v="1379710294"/>
    <b v="0"/>
    <n v="0"/>
    <b v="0"/>
    <s v="publishing/children's books"/>
    <n v="0"/>
    <s v="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0.75062424999999999"/>
    <n v="397.83085249999999"/>
    <n v="0.75062424999999999"/>
    <n v="1461530721"/>
    <n v="1460666721"/>
    <b v="0"/>
    <n v="1"/>
    <b v="0"/>
    <s v="publishing/children's books"/>
    <n v="1.8867924528301887E-3"/>
    <n v="0.75062424999999999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"/>
    <n v="4000"/>
    <n v="570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"/>
    <n v="5000"/>
    <n v="150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"/>
    <n v="21000"/>
    <n v="1655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"/>
    <n v="3000"/>
    <n v="10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"/>
    <n v="5500"/>
    <n v="1405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"/>
    <n v="2500"/>
    <n v="53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.1666915600000001"/>
    <n v="116669.156"/>
    <n v="0"/>
    <n v="1489142688"/>
    <n v="1486550688"/>
    <b v="0"/>
    <n v="0"/>
    <b v="0"/>
    <s v="publishing/children's books"/>
    <n v="0"/>
    <s v="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"/>
    <n v="1250"/>
    <n v="1316"/>
    <n v="1423724400"/>
    <n v="1421274954"/>
    <b v="0"/>
    <n v="28"/>
    <b v="1"/>
    <s v="theater/plays"/>
    <n v="1.05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"/>
    <n v="1000"/>
    <n v="1200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.29405719"/>
    <n v="1294.05719"/>
    <n v="1481.69548255"/>
    <n v="1429793446"/>
    <n v="1428583846"/>
    <b v="0"/>
    <n v="61"/>
    <b v="1"/>
    <s v="theater/plays"/>
    <n v="1.145"/>
    <n v="24.290089877868851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"/>
    <n v="6000"/>
    <n v="7140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"/>
    <n v="5000"/>
    <n v="5234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.29405719"/>
    <n v="3235.1429749999998"/>
    <n v="3812.2924817399999"/>
    <n v="1404913180"/>
    <n v="1403703580"/>
    <b v="0"/>
    <n v="74"/>
    <b v="1"/>
    <s v="theater/plays"/>
    <n v="1.1783999999999999"/>
    <n v="51.517465969459458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"/>
    <n v="1000"/>
    <n v="1197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"/>
    <n v="2000"/>
    <n v="2050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"/>
    <n v="3000"/>
    <n v="3035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"/>
    <n v="3000"/>
    <n v="3160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"/>
    <n v="2000"/>
    <n v="2050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"/>
    <n v="2000"/>
    <n v="2152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0.70296422999999997"/>
    <n v="7029.6422999999995"/>
    <n v="7772.4997500524996"/>
    <n v="1437473005"/>
    <n v="1434881005"/>
    <b v="0"/>
    <n v="73"/>
    <b v="1"/>
    <s v="theater/plays"/>
    <n v="1.105675"/>
    <n v="106.4725993157876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.29405719"/>
    <n v="64.702859500000002"/>
    <n v="97.054289249999997"/>
    <n v="1457031600"/>
    <n v="1455640559"/>
    <b v="0"/>
    <n v="3"/>
    <b v="1"/>
    <s v="theater/plays"/>
    <n v="1.5"/>
    <n v="32.351429750000001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"/>
    <n v="700"/>
    <n v="730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.29405719"/>
    <n v="1035.245752"/>
    <n v="1195.7088435599999"/>
    <n v="1404564028"/>
    <n v="1401972028"/>
    <b v="0"/>
    <n v="21"/>
    <b v="1"/>
    <s v="theater/plays"/>
    <n v="1.155"/>
    <n v="56.93851635999999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.29405719"/>
    <n v="10352.45752"/>
    <n v="10626.2929619759"/>
    <n v="1404858840"/>
    <n v="1402266840"/>
    <b v="0"/>
    <n v="94"/>
    <b v="1"/>
    <s v="theater/plays"/>
    <n v="1.02645125"/>
    <n v="113.04566980825425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.29405719"/>
    <n v="6470.2859499999995"/>
    <n v="6560.8699532999999"/>
    <n v="1438358400"/>
    <n v="1437063121"/>
    <b v="0"/>
    <n v="139"/>
    <b v="1"/>
    <s v="theater/plays"/>
    <n v="1.014"/>
    <n v="47.200503261151077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.29405719"/>
    <n v="6470.2859499999995"/>
    <n v="7546.6050772105991"/>
    <n v="1466179200"/>
    <n v="1463466070"/>
    <b v="0"/>
    <n v="130"/>
    <b v="1"/>
    <s v="theater/plays"/>
    <n v="1.1663479999999999"/>
    <n v="58.05080828623538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.29405719"/>
    <n v="1294.05719"/>
    <n v="1721.0960626999999"/>
    <n v="1420377366"/>
    <n v="1415193366"/>
    <b v="0"/>
    <n v="31"/>
    <b v="1"/>
    <s v="theater/plays"/>
    <n v="1.33"/>
    <n v="55.519227829032253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0.70296422999999997"/>
    <n v="351.48211499999996"/>
    <n v="468.17417717999996"/>
    <n v="1412938800"/>
    <n v="1411019409"/>
    <b v="0"/>
    <n v="13"/>
    <b v="1"/>
    <s v="theater/plays"/>
    <n v="1.3320000000000001"/>
    <n v="36.013398244615381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.29405719"/>
    <n v="3882.17157"/>
    <n v="3953.34471545"/>
    <n v="1438875107"/>
    <n v="1436283107"/>
    <b v="0"/>
    <n v="90"/>
    <b v="1"/>
    <s v="theater/plays"/>
    <n v="1.0183333333333333"/>
    <n v="43.926052393888888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"/>
    <n v="10000"/>
    <n v="12795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.29405719"/>
    <n v="1294.05719"/>
    <n v="1488.1657685"/>
    <n v="1411987990"/>
    <n v="1409395990"/>
    <b v="0"/>
    <n v="23"/>
    <b v="1"/>
    <s v="theater/plays"/>
    <n v="1.1499999999999999"/>
    <n v="64.702859500000002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.29405719"/>
    <n v="517.62287600000002"/>
    <n v="569.38516359999994"/>
    <n v="1440245273"/>
    <n v="1438085273"/>
    <b v="0"/>
    <n v="18"/>
    <b v="1"/>
    <s v="theater/plays"/>
    <n v="1.1000000000000001"/>
    <n v="31.63250908888888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.29405719"/>
    <n v="3882.17157"/>
    <n v="4351.9143299699999"/>
    <n v="1438772400"/>
    <n v="1435645490"/>
    <b v="0"/>
    <n v="76"/>
    <b v="1"/>
    <s v="theater/plays"/>
    <n v="1.121"/>
    <n v="57.262030657499999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"/>
    <n v="5000"/>
    <n v="6300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"/>
    <n v="4500"/>
    <n v="4511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"/>
    <n v="2500"/>
    <n v="2560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"/>
    <n v="2500"/>
    <n v="2705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.29405719"/>
    <n v="12940.571899999999"/>
    <n v="12975.511444129999"/>
    <n v="1424692503"/>
    <n v="1422100503"/>
    <b v="0"/>
    <n v="108"/>
    <b v="1"/>
    <s v="theater/plays"/>
    <n v="1.0026999999999999"/>
    <n v="120.14362448268518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0.75062424999999999"/>
    <n v="3753.1212500000001"/>
    <n v="4252.2863762500001"/>
    <n v="1428292800"/>
    <n v="1424368298"/>
    <b v="0"/>
    <n v="83"/>
    <b v="1"/>
    <s v="theater/plays"/>
    <n v="1.133"/>
    <n v="51.232365978915666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"/>
    <n v="2800"/>
    <n v="3572.12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.29405719"/>
    <n v="1941.085785"/>
    <n v="2091.1964190399999"/>
    <n v="1431164115"/>
    <n v="1428572115"/>
    <b v="0"/>
    <n v="64"/>
    <b v="1"/>
    <s v="theater/plays"/>
    <n v="1.0773333333333333"/>
    <n v="32.674944047499999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0.75062424999999999"/>
    <n v="187.65606249999999"/>
    <n v="454.12767124999999"/>
    <n v="1470595109"/>
    <n v="1468003109"/>
    <b v="0"/>
    <n v="14"/>
    <b v="1"/>
    <s v="theater/plays"/>
    <n v="2.42"/>
    <n v="32.437690803571428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.29405719"/>
    <n v="3882.17157"/>
    <n v="5495.8608859300002"/>
    <n v="1438531200"/>
    <n v="1435921992"/>
    <b v="0"/>
    <n v="169"/>
    <b v="1"/>
    <s v="theater/plays"/>
    <n v="1.4156666666666666"/>
    <n v="32.51988689899408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.29405719"/>
    <n v="776.43431399999997"/>
    <n v="1009.3646082"/>
    <n v="1425136462"/>
    <n v="1421680462"/>
    <b v="0"/>
    <n v="33"/>
    <b v="1"/>
    <s v="theater/plays"/>
    <n v="1.3"/>
    <n v="30.58680630909091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"/>
    <n v="10000"/>
    <n v="10603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.29405719"/>
    <n v="6470.2859499999995"/>
    <n v="6780.8596755999997"/>
    <n v="1434285409"/>
    <n v="1431693409"/>
    <b v="0"/>
    <n v="104"/>
    <b v="1"/>
    <s v="theater/plays"/>
    <n v="1.048"/>
    <n v="65.200573803846154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.29405719"/>
    <n v="258.81143800000001"/>
    <n v="351.98355567999999"/>
    <n v="1456444800"/>
    <n v="1454337589"/>
    <b v="0"/>
    <n v="20"/>
    <b v="1"/>
    <s v="theater/plays"/>
    <n v="1.36"/>
    <n v="17.599177783999998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.29405719"/>
    <n v="1294.05719"/>
    <n v="1294.05719"/>
    <n v="1411510135"/>
    <n v="1408918135"/>
    <b v="0"/>
    <n v="35"/>
    <b v="1"/>
    <s v="theater/plays"/>
    <n v="1"/>
    <n v="36.973062571428571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"/>
    <n v="6000"/>
    <n v="6000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.29405719"/>
    <n v="129.405719"/>
    <n v="160.46309156000001"/>
    <n v="1427842740"/>
    <n v="1425428206"/>
    <b v="0"/>
    <n v="14"/>
    <b v="1"/>
    <s v="theater/plays"/>
    <n v="1.24"/>
    <n v="11.461649397142859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"/>
    <n v="650"/>
    <n v="760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.29405719"/>
    <n v="3882.17157"/>
    <n v="4011.5772889999998"/>
    <n v="1449255686"/>
    <n v="1446663686"/>
    <b v="0"/>
    <n v="51"/>
    <b v="1"/>
    <s v="theater/plays"/>
    <n v="1.0333333333333334"/>
    <n v="78.65837821568627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"/>
    <n v="2000"/>
    <n v="2155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"/>
    <n v="2000"/>
    <n v="2405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.29405719"/>
    <n v="12293.543304999999"/>
    <n v="12340.12936384"/>
    <n v="1443826800"/>
    <n v="1441606869"/>
    <b v="0"/>
    <n v="97"/>
    <b v="1"/>
    <s v="theater/plays"/>
    <n v="1.0037894736842106"/>
    <n v="127.21782849319588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.29405719"/>
    <n v="3235.1429749999998"/>
    <n v="3446.07429697"/>
    <n v="1464863118"/>
    <n v="1462443918"/>
    <b v="0"/>
    <n v="76"/>
    <b v="1"/>
    <s v="theater/plays"/>
    <n v="1.0651999999999999"/>
    <n v="45.34308285486842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"/>
    <n v="3000"/>
    <n v="3000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"/>
    <n v="3000"/>
    <n v="3320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.29405719"/>
    <n v="3235.1429749999998"/>
    <n v="3711.3430803480996"/>
    <n v="1416780000"/>
    <n v="1414342894"/>
    <b v="0"/>
    <n v="95"/>
    <b v="1"/>
    <s v="theater/plays"/>
    <n v="1.1471959999999999"/>
    <n v="39.066769266822099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"/>
    <n v="2700"/>
    <n v="2923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.29405719"/>
    <n v="1035.245752"/>
    <n v="1759.9177783999999"/>
    <n v="1422658930"/>
    <n v="1421362930"/>
    <b v="0"/>
    <n v="21"/>
    <b v="1"/>
    <s v="theater/plays"/>
    <n v="1.7"/>
    <n v="83.8056084952380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.29405719"/>
    <n v="1294.05719"/>
    <n v="2421.1680619180997"/>
    <n v="1449273600"/>
    <n v="1446742417"/>
    <b v="0"/>
    <n v="93"/>
    <b v="1"/>
    <s v="theater/plays"/>
    <n v="1.8709899999999999"/>
    <n v="26.03406518191505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"/>
    <n v="450"/>
    <n v="485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0.75062424999999999"/>
    <n v="638.03061249999996"/>
    <n v="638.03061249999996"/>
    <n v="1449701284"/>
    <n v="1446241684"/>
    <b v="0"/>
    <n v="21"/>
    <b v="1"/>
    <s v="theater/plays"/>
    <n v="1"/>
    <n v="30.382410119047616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"/>
    <n v="2000"/>
    <n v="2405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"/>
    <n v="3500"/>
    <n v="3900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.29405719"/>
    <n v="3235.1429749999998"/>
    <n v="3364.5486940000001"/>
    <n v="1426698000"/>
    <n v="1424825479"/>
    <b v="0"/>
    <n v="132"/>
    <b v="1"/>
    <s v="theater/plays"/>
    <n v="1.04"/>
    <n v="25.489005257575759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.29405719"/>
    <n v="1294.05719"/>
    <n v="12.9405719"/>
    <n v="1450032297"/>
    <n v="1444844697"/>
    <b v="0"/>
    <n v="1"/>
    <b v="0"/>
    <s v="theater/plays"/>
    <n v="0.01"/>
    <n v="12.9405719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.29405719"/>
    <n v="1941.085785"/>
    <n v="0"/>
    <n v="1403348400"/>
    <n v="1401058295"/>
    <b v="0"/>
    <n v="0"/>
    <b v="0"/>
    <s v="theater/plays"/>
    <n v="0"/>
    <s v="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"/>
    <n v="1200"/>
    <n v="0"/>
    <n v="1465790400"/>
    <n v="1462210950"/>
    <b v="0"/>
    <n v="0"/>
    <b v="0"/>
    <s v="theater/plays"/>
    <n v="0"/>
    <s v="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.1666915600000001"/>
    <n v="641.68035800000007"/>
    <n v="35.000746800000002"/>
    <n v="1483535180"/>
    <n v="1480943180"/>
    <b v="0"/>
    <n v="1"/>
    <b v="0"/>
    <s v="theater/plays"/>
    <n v="5.4545454545454543E-2"/>
    <n v="35.000746800000002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"/>
    <n v="7500"/>
    <n v="2366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"/>
    <n v="8000"/>
    <n v="0"/>
    <n v="1432917394"/>
    <n v="1429029394"/>
    <b v="0"/>
    <n v="0"/>
    <b v="0"/>
    <s v="theater/plays"/>
    <n v="0"/>
    <s v="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"/>
    <n v="2000"/>
    <n v="0"/>
    <n v="1464031265"/>
    <n v="1458847265"/>
    <b v="0"/>
    <n v="0"/>
    <b v="0"/>
    <s v="theater/plays"/>
    <n v="0"/>
    <s v="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"/>
    <n v="35000"/>
    <n v="70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.29405719"/>
    <n v="647.028595"/>
    <n v="6.4702859500000001"/>
    <n v="1461406600"/>
    <n v="1458814600"/>
    <b v="0"/>
    <n v="1"/>
    <b v="0"/>
    <s v="theater/plays"/>
    <n v="0.01"/>
    <n v="6.4702859500000001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"/>
    <n v="8000"/>
    <n v="311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.1666915600000001"/>
    <n v="5250.1120200000005"/>
    <n v="0"/>
    <n v="1454109420"/>
    <n v="1453334629"/>
    <b v="0"/>
    <n v="0"/>
    <b v="0"/>
    <s v="theater/plays"/>
    <n v="0"/>
    <s v="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"/>
    <n v="5000"/>
    <n v="95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0.75062424999999999"/>
    <n v="7130.9303749999999"/>
    <n v="0"/>
    <n v="1410669297"/>
    <n v="1405485297"/>
    <b v="0"/>
    <n v="0"/>
    <b v="0"/>
    <s v="theater/plays"/>
    <n v="0"/>
    <s v="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.29405719"/>
    <n v="1294.05719"/>
    <n v="539.62184822999996"/>
    <n v="1431018719"/>
    <n v="1429290719"/>
    <b v="0"/>
    <n v="14"/>
    <b v="0"/>
    <s v="theater/plays"/>
    <n v="0.41699999999999998"/>
    <n v="38.544417730714279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"/>
    <n v="600"/>
    <n v="300"/>
    <n v="1454110440"/>
    <n v="1451607071"/>
    <b v="0"/>
    <n v="5"/>
    <b v="0"/>
    <s v="theater/plays"/>
    <n v="0.5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"/>
    <n v="3000"/>
    <n v="146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4.7076029999999998E-2"/>
    <n v="1788.88914"/>
    <n v="353.07022499999999"/>
    <n v="1487613600"/>
    <n v="1482444295"/>
    <b v="0"/>
    <n v="15"/>
    <b v="0"/>
    <s v="theater/plays"/>
    <n v="0.19736842105263158"/>
    <n v="23.538014999999998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.1666915600000001"/>
    <n v="1166.69156"/>
    <n v="0"/>
    <n v="1417778880"/>
    <n v="1415711095"/>
    <b v="0"/>
    <n v="0"/>
    <b v="0"/>
    <s v="theater/plays"/>
    <n v="0"/>
    <s v="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0.70296422999999997"/>
    <n v="1405.9284599999999"/>
    <n v="24.60374805"/>
    <n v="1444984904"/>
    <n v="1439800904"/>
    <b v="0"/>
    <n v="1"/>
    <b v="0"/>
    <s v="theater/plays"/>
    <n v="1.7500000000000002E-2"/>
    <n v="24.6037480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"/>
    <n v="4000"/>
    <n v="266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0.70296422999999997"/>
    <n v="175.74105749999998"/>
    <n v="56.237138399999999"/>
    <n v="1443103848"/>
    <n v="1441894248"/>
    <b v="0"/>
    <n v="3"/>
    <b v="0"/>
    <s v="theater/plays"/>
    <n v="0.32"/>
    <n v="18.745712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"/>
    <n v="12700"/>
    <n v="55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"/>
    <n v="50000"/>
    <n v="20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.29405719"/>
    <n v="3235.1429749999998"/>
    <n v="51.762287600000001"/>
    <n v="1437139080"/>
    <n v="1434552207"/>
    <b v="0"/>
    <n v="3"/>
    <b v="0"/>
    <s v="theater/plays"/>
    <n v="1.6E-2"/>
    <n v="17.254095866666667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"/>
    <n v="2888"/>
    <n v="0"/>
    <n v="1420512259"/>
    <n v="1415328259"/>
    <b v="0"/>
    <n v="0"/>
    <b v="0"/>
    <s v="theater/plays"/>
    <n v="0"/>
    <s v="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"/>
    <n v="5000"/>
    <n v="45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"/>
    <n v="2500"/>
    <n v="504"/>
    <n v="1467604800"/>
    <n v="1465533672"/>
    <b v="0"/>
    <n v="10"/>
    <b v="0"/>
    <s v="theater/plays"/>
    <n v="0.20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"/>
    <n v="15000"/>
    <n v="6301.76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"/>
    <n v="20000"/>
    <n v="177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"/>
    <n v="5000"/>
    <n v="750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"/>
    <n v="10000"/>
    <n v="467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"/>
    <n v="3000"/>
    <n v="0"/>
    <n v="1434768438"/>
    <n v="1429584438"/>
    <b v="0"/>
    <n v="0"/>
    <b v="0"/>
    <s v="theater/plays"/>
    <n v="0"/>
    <s v="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"/>
    <n v="2500"/>
    <n v="953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"/>
    <n v="5000"/>
    <n v="271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"/>
    <n v="20000"/>
    <n v="7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"/>
    <n v="150000"/>
    <n v="0"/>
    <n v="1437069079"/>
    <n v="1434477079"/>
    <b v="0"/>
    <n v="0"/>
    <b v="0"/>
    <s v="theater/plays"/>
    <n v="0"/>
    <s v="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"/>
    <n v="6000"/>
    <n v="650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.29405719"/>
    <n v="3882.17157"/>
    <n v="81.525602969999994"/>
    <n v="1435934795"/>
    <n v="1430750795"/>
    <b v="0"/>
    <n v="4"/>
    <b v="0"/>
    <s v="theater/plays"/>
    <n v="2.1000000000000001E-2"/>
    <n v="20.381400742499999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"/>
    <n v="11200"/>
    <n v="29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"/>
    <n v="12000"/>
    <n v="2800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"/>
    <n v="5500"/>
    <n v="0"/>
    <n v="1417620036"/>
    <n v="1412432436"/>
    <b v="0"/>
    <n v="0"/>
    <b v="0"/>
    <s v="theater/plays"/>
    <n v="0"/>
    <s v="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"/>
    <n v="750"/>
    <n v="252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"/>
    <n v="10000"/>
    <n v="1908"/>
    <n v="1454734740"/>
    <n v="1451684437"/>
    <b v="0"/>
    <n v="5"/>
    <b v="0"/>
    <s v="theater/plays"/>
    <n v="0.190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"/>
    <n v="45000"/>
    <n v="185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"/>
    <n v="400"/>
    <n v="130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"/>
    <n v="200"/>
    <n v="10"/>
    <n v="1442635140"/>
    <n v="1442243484"/>
    <b v="0"/>
    <n v="1"/>
    <b v="0"/>
    <s v="theater/plays"/>
    <n v="0.0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"/>
    <n v="3000"/>
    <n v="5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"/>
    <n v="30000"/>
    <n v="0"/>
    <n v="1413608340"/>
    <n v="1412945440"/>
    <b v="0"/>
    <n v="0"/>
    <b v="0"/>
    <s v="theater/plays"/>
    <n v="0"/>
    <s v="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"/>
    <n v="3000"/>
    <n v="1142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"/>
    <n v="2000"/>
    <n v="21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"/>
    <n v="10000"/>
    <n v="273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"/>
    <n v="5500"/>
    <n v="500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"/>
    <n v="5000"/>
    <n v="25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"/>
    <n v="50000"/>
    <n v="0"/>
    <n v="1428100815"/>
    <n v="1422920415"/>
    <b v="0"/>
    <n v="0"/>
    <b v="0"/>
    <s v="theater/plays"/>
    <n v="0"/>
    <s v="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"/>
    <n v="500"/>
    <n v="23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"/>
    <n v="3000"/>
    <n v="625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"/>
    <n v="12000"/>
    <n v="550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"/>
    <n v="7500"/>
    <n v="316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"/>
    <n v="10000"/>
    <n v="0"/>
    <n v="1469325158"/>
    <n v="1464141158"/>
    <b v="0"/>
    <n v="0"/>
    <b v="0"/>
    <s v="theater/plays"/>
    <n v="0"/>
    <s v="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"/>
    <n v="5500"/>
    <n v="3405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"/>
    <n v="750"/>
    <n v="6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"/>
    <n v="150000"/>
    <n v="25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"/>
    <n v="5000"/>
    <n v="39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.29405719"/>
    <n v="1941.085785"/>
    <n v="97.054289249999997"/>
    <n v="1415534400"/>
    <n v="1414538031"/>
    <b v="0"/>
    <n v="4"/>
    <b v="0"/>
    <s v="theater/plays"/>
    <n v="0.05"/>
    <n v="24.263572312499999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"/>
    <n v="3500"/>
    <n v="622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"/>
    <n v="6000"/>
    <n v="565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"/>
    <n v="2500"/>
    <n v="2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"/>
    <n v="9600"/>
    <n v="264"/>
    <n v="1465407219"/>
    <n v="1462815219"/>
    <b v="0"/>
    <n v="5"/>
    <b v="0"/>
    <s v="theater/plays"/>
    <n v="2.75E-2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"/>
    <n v="180000"/>
    <n v="20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.29405719"/>
    <n v="38821.715700000001"/>
    <n v="1.29405719"/>
    <n v="1434139887"/>
    <n v="1428955887"/>
    <b v="0"/>
    <n v="1"/>
    <b v="0"/>
    <s v="theater/plays"/>
    <n v="3.3333333333333335E-5"/>
    <n v="1.29405719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"/>
    <n v="1800"/>
    <n v="657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"/>
    <n v="14440"/>
    <n v="2030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"/>
    <n v="10000"/>
    <n v="2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.29405719"/>
    <n v="32351.429749999999"/>
    <n v="1.29405719"/>
    <n v="1426365994"/>
    <n v="1421185594"/>
    <b v="0"/>
    <n v="1"/>
    <b v="0"/>
    <s v="theater/plays"/>
    <n v="4.0000000000000003E-5"/>
    <n v="1.29405719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.29405719"/>
    <n v="1294.05719"/>
    <n v="790.66894308999997"/>
    <n v="1458117190"/>
    <n v="1455528790"/>
    <b v="0"/>
    <n v="3"/>
    <b v="0"/>
    <s v="theater/plays"/>
    <n v="0.61099999999999999"/>
    <n v="263.55631436333334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.29405719"/>
    <n v="2394.0058015"/>
    <n v="187.63829254999999"/>
    <n v="1400498789"/>
    <n v="1398511589"/>
    <b v="0"/>
    <n v="7"/>
    <b v="0"/>
    <s v="theater/plays"/>
    <n v="7.8378378378378383E-2"/>
    <n v="26.805470364285714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"/>
    <n v="2000"/>
    <n v="437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"/>
    <n v="5000"/>
    <n v="1362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"/>
    <n v="600"/>
    <n v="51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0.75062424999999999"/>
    <n v="1876.5606250000001"/>
    <n v="503.66887174999999"/>
    <n v="1427306470"/>
    <n v="1424718070"/>
    <b v="0"/>
    <n v="13"/>
    <b v="0"/>
    <s v="theater/plays"/>
    <n v="0.26840000000000003"/>
    <n v="38.743759365384612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"/>
    <n v="100"/>
    <n v="129"/>
    <n v="1411679804"/>
    <n v="1409087804"/>
    <b v="0"/>
    <n v="3"/>
    <b v="1"/>
    <s v="theater/musical"/>
    <n v="1.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.29405719"/>
    <n v="647.028595"/>
    <n v="647.028595"/>
    <n v="1431982727"/>
    <n v="1428094727"/>
    <b v="0"/>
    <n v="6"/>
    <b v="1"/>
    <s v="theater/musical"/>
    <n v="1"/>
    <n v="107.83809916666667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"/>
    <n v="300"/>
    <n v="300"/>
    <n v="1422068400"/>
    <n v="1420774779"/>
    <b v="0"/>
    <n v="10"/>
    <b v="1"/>
    <s v="theater/musical"/>
    <n v="1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"/>
    <n v="25000"/>
    <n v="25800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"/>
    <n v="45000"/>
    <n v="46100.69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"/>
    <n v="3000"/>
    <n v="3750"/>
    <n v="1424715779"/>
    <n v="1423506179"/>
    <b v="0"/>
    <n v="50"/>
    <b v="1"/>
    <s v="theater/musical"/>
    <n v="1.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"/>
    <n v="1800"/>
    <n v="2355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"/>
    <n v="1000"/>
    <n v="1000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"/>
    <n v="8000"/>
    <n v="8165.55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.29405719"/>
    <n v="12940.571899999999"/>
    <n v="13059.62516148"/>
    <n v="1431007264"/>
    <n v="1428415264"/>
    <b v="0"/>
    <n v="62"/>
    <b v="1"/>
    <s v="theater/musical"/>
    <n v="1.0092000000000001"/>
    <n v="210.63911550774193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0.75062424999999999"/>
    <n v="562.9681875"/>
    <n v="596.74627874999999"/>
    <n v="1410761280"/>
    <n v="1408604363"/>
    <b v="0"/>
    <n v="9"/>
    <b v="1"/>
    <s v="theater/musical"/>
    <n v="1.06"/>
    <n v="66.305142083333337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0.70296422999999997"/>
    <n v="2179.1891129999999"/>
    <n v="2290.2574613399997"/>
    <n v="1424516400"/>
    <n v="1421812637"/>
    <b v="0"/>
    <n v="38"/>
    <b v="1"/>
    <s v="theater/musical"/>
    <n v="1.0509677419354839"/>
    <n v="60.26993319315789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"/>
    <n v="2500"/>
    <n v="2569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0.75062424999999999"/>
    <n v="1876.5606250000001"/>
    <n v="2026.685475"/>
    <n v="1402845364"/>
    <n v="1400253364"/>
    <b v="0"/>
    <n v="37"/>
    <b v="1"/>
    <s v="theater/musical"/>
    <n v="1.08"/>
    <n v="54.775283108108106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"/>
    <n v="3500"/>
    <n v="3531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"/>
    <n v="1000"/>
    <n v="1280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.29405719"/>
    <n v="1941.085785"/>
    <n v="2588.11438"/>
    <n v="1405249113"/>
    <n v="1402657113"/>
    <b v="0"/>
    <n v="55"/>
    <b v="1"/>
    <s v="theater/musical"/>
    <n v="1.3333333333333333"/>
    <n v="47.056625090909094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"/>
    <n v="4000"/>
    <n v="4055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"/>
    <n v="8000"/>
    <n v="8230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"/>
    <n v="2500"/>
    <n v="2681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"/>
    <n v="25000"/>
    <n v="1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0.75062424999999999"/>
    <n v="150124.85"/>
    <n v="30663.0006125"/>
    <n v="1450297080"/>
    <n v="1448565459"/>
    <b v="0"/>
    <n v="202"/>
    <b v="0"/>
    <s v="theater/spaces"/>
    <n v="0.20424999999999999"/>
    <n v="151.7970327351485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"/>
    <n v="3000"/>
    <n v="0"/>
    <n v="1428894380"/>
    <n v="1426302380"/>
    <b v="0"/>
    <n v="0"/>
    <b v="0"/>
    <s v="theater/spaces"/>
    <n v="0"/>
    <s v="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"/>
    <n v="10000"/>
    <n v="100"/>
    <n v="1433714198"/>
    <n v="1431122198"/>
    <b v="0"/>
    <n v="1"/>
    <b v="0"/>
    <s v="theater/spaces"/>
    <n v="0.0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"/>
    <n v="50000"/>
    <n v="0"/>
    <n v="1432437660"/>
    <n v="1429845660"/>
    <b v="0"/>
    <n v="0"/>
    <b v="0"/>
    <s v="theater/spaces"/>
    <n v="0"/>
    <s v="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.29405719"/>
    <n v="2588.11438"/>
    <n v="2.5881143799999999"/>
    <n v="1471265092"/>
    <n v="1468673092"/>
    <b v="0"/>
    <n v="2"/>
    <b v="0"/>
    <s v="theater/spaces"/>
    <n v="1E-3"/>
    <n v="1.29405719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"/>
    <n v="25000"/>
    <n v="1072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"/>
    <n v="500000"/>
    <n v="24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"/>
    <n v="1000"/>
    <n v="25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"/>
    <n v="5000000"/>
    <n v="0"/>
    <n v="1453538752"/>
    <n v="1450946752"/>
    <b v="0"/>
    <n v="0"/>
    <b v="0"/>
    <s v="theater/spaces"/>
    <n v="0"/>
    <s v="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"/>
    <n v="50000"/>
    <n v="1096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"/>
    <n v="20000"/>
    <n v="1605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"/>
    <n v="400000"/>
    <n v="605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"/>
    <n v="15000"/>
    <n v="0"/>
    <n v="1489669203"/>
    <n v="1487944803"/>
    <b v="0"/>
    <n v="0"/>
    <b v="0"/>
    <s v="theater/spaces"/>
    <n v="0"/>
    <s v="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"/>
    <n v="1200"/>
    <n v="715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"/>
    <n v="7900"/>
    <n v="1322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"/>
    <n v="15000"/>
    <n v="280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"/>
    <n v="80000"/>
    <n v="0"/>
    <n v="1462729317"/>
    <n v="1457548917"/>
    <b v="0"/>
    <n v="0"/>
    <b v="0"/>
    <s v="theater/spaces"/>
    <n v="0"/>
    <s v="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.29405719"/>
    <n v="12940.571899999999"/>
    <n v="0"/>
    <n v="1465258325"/>
    <n v="1462666325"/>
    <b v="0"/>
    <n v="0"/>
    <b v="0"/>
    <s v="theater/spaces"/>
    <n v="0"/>
    <s v="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"/>
    <n v="30000000"/>
    <n v="0"/>
    <n v="1410459023"/>
    <n v="1407867023"/>
    <b v="0"/>
    <n v="0"/>
    <b v="0"/>
    <s v="theater/spaces"/>
    <n v="0"/>
    <s v="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"/>
    <n v="5000"/>
    <n v="5481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"/>
    <n v="1000"/>
    <n v="1218"/>
    <n v="1425193140"/>
    <n v="1422769906"/>
    <b v="0"/>
    <n v="20"/>
    <b v="1"/>
    <s v="theater/plays"/>
    <n v="1.21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"/>
    <n v="10000"/>
    <n v="10685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"/>
    <n v="5000"/>
    <n v="5035.6899999999996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"/>
    <n v="1500"/>
    <n v="1635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"/>
    <n v="10000"/>
    <n v="11363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"/>
    <n v="5000"/>
    <n v="5696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"/>
    <n v="3500"/>
    <n v="3710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0.75062424999999999"/>
    <n v="750.62424999999996"/>
    <n v="1219.7644062500001"/>
    <n v="1430693460"/>
    <n v="1428087153"/>
    <b v="0"/>
    <n v="17"/>
    <b v="1"/>
    <s v="theater/plays"/>
    <n v="1.625"/>
    <n v="71.7508474264706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"/>
    <n v="6000"/>
    <n v="6360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"/>
    <n v="3200"/>
    <n v="3205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"/>
    <n v="2000"/>
    <n v="2107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"/>
    <n v="5000"/>
    <n v="8740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"/>
    <n v="5000"/>
    <n v="5100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"/>
    <n v="8000"/>
    <n v="8010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.29405719"/>
    <n v="90.584003299999992"/>
    <n v="155.28686279999999"/>
    <n v="1457870400"/>
    <n v="1456421530"/>
    <b v="0"/>
    <n v="14"/>
    <b v="1"/>
    <s v="theater/plays"/>
    <n v="1.7142857142857142"/>
    <n v="11.091918771428571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"/>
    <n v="3000"/>
    <n v="3407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"/>
    <n v="750"/>
    <n v="971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"/>
    <n v="5000"/>
    <n v="5070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"/>
    <n v="3000"/>
    <n v="3275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.1666915600000001"/>
    <n v="4666.7662399999999"/>
    <n v="6016.6283749200002"/>
    <n v="1443014756"/>
    <n v="1439126756"/>
    <b v="1"/>
    <n v="97"/>
    <b v="1"/>
    <s v="theater/spaces"/>
    <n v="1.28925"/>
    <n v="62.027096648659793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.29405719"/>
    <n v="6470.2859499999995"/>
    <n v="6603.5738405699994"/>
    <n v="1455208143"/>
    <n v="1452616143"/>
    <b v="1"/>
    <n v="59"/>
    <b v="1"/>
    <s v="theater/spaces"/>
    <n v="1.0206"/>
    <n v="111.92498034864406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"/>
    <n v="116000"/>
    <n v="169985.91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"/>
    <n v="25000"/>
    <n v="25088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0.66289350000000002"/>
    <n v="6628.9350000000004"/>
    <n v="8064.0994275000003"/>
    <n v="1477886400"/>
    <n v="1476228128"/>
    <b v="0"/>
    <n v="111"/>
    <b v="1"/>
    <s v="theater/spaces"/>
    <n v="1.2164999999999999"/>
    <n v="72.649544391891894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.29405719"/>
    <n v="3105.7372559999999"/>
    <n v="3276.5528050799999"/>
    <n v="1462100406"/>
    <n v="1456920006"/>
    <b v="0"/>
    <n v="56"/>
    <b v="1"/>
    <s v="theater/spaces"/>
    <n v="1.0549999999999999"/>
    <n v="58.50987151928571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"/>
    <n v="25000"/>
    <n v="27600.2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.29405719"/>
    <n v="1294.05719"/>
    <n v="1294.05719"/>
    <n v="1466412081"/>
    <n v="1463820081"/>
    <b v="0"/>
    <n v="28"/>
    <b v="1"/>
    <s v="theater/spaces"/>
    <n v="1"/>
    <n v="46.216328214285717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"/>
    <n v="20000"/>
    <n v="35307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"/>
    <n v="10000"/>
    <n v="10000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"/>
    <n v="8500"/>
    <n v="8780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"/>
    <n v="3000"/>
    <n v="3135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"/>
    <n v="1000"/>
    <n v="1003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.29405719"/>
    <n v="388.21715699999999"/>
    <n v="1777.0510955955999"/>
    <n v="1412335772"/>
    <n v="1409743772"/>
    <b v="0"/>
    <n v="59"/>
    <b v="1"/>
    <s v="theater/spaces"/>
    <n v="4.577466666666667"/>
    <n v="30.119510094840678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"/>
    <n v="15000"/>
    <n v="15744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"/>
    <n v="35000"/>
    <n v="60180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"/>
    <n v="10000"/>
    <n v="10373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"/>
    <n v="50000"/>
    <n v="51514.5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"/>
    <n v="1350"/>
    <n v="1605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"/>
    <n v="500"/>
    <n v="500"/>
    <n v="1485885600"/>
    <n v="1484682670"/>
    <b v="0"/>
    <n v="8"/>
    <b v="1"/>
    <s v="theater/spaces"/>
    <n v="1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"/>
    <n v="7214"/>
    <n v="22991.01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"/>
    <n v="7000"/>
    <n v="7595.43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"/>
    <n v="3000"/>
    <n v="3035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"/>
    <n v="40000"/>
    <n v="45126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"/>
    <n v="10600"/>
    <n v="12772.6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0.75062424999999999"/>
    <n v="6004.9939999999997"/>
    <n v="6470.3810350000003"/>
    <n v="1418580591"/>
    <n v="1415988591"/>
    <b v="0"/>
    <n v="97"/>
    <b v="1"/>
    <s v="theater/spaces"/>
    <n v="1.0774999999999999"/>
    <n v="66.704959123711348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"/>
    <n v="600"/>
    <n v="1080"/>
    <n v="1429938683"/>
    <n v="1428124283"/>
    <b v="0"/>
    <n v="20"/>
    <b v="1"/>
    <s v="theater/spaces"/>
    <n v="1.8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"/>
    <n v="3000"/>
    <n v="3035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"/>
    <n v="25000"/>
    <n v="29939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"/>
    <n v="1500"/>
    <n v="2370"/>
    <n v="1424548719"/>
    <n v="1419364719"/>
    <b v="0"/>
    <n v="15"/>
    <b v="1"/>
    <s v="theater/spaces"/>
    <n v="1.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.1666915600000001"/>
    <n v="350.00746800000002"/>
    <n v="432.84256876000001"/>
    <n v="1450911540"/>
    <n v="1448536516"/>
    <b v="0"/>
    <n v="25"/>
    <b v="1"/>
    <s v="theater/spaces"/>
    <n v="1.2366666666666666"/>
    <n v="17.313702750400001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"/>
    <n v="4000"/>
    <n v="4685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"/>
    <n v="10000"/>
    <n v="15696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"/>
    <n v="25000"/>
    <n v="28276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"/>
    <n v="3400"/>
    <n v="3508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"/>
    <n v="8500"/>
    <n v="8722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"/>
    <n v="22000"/>
    <n v="23285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.1666915600000001"/>
    <n v="4900.1045520000007"/>
    <n v="4935.1052988000001"/>
    <n v="1437429600"/>
    <n v="1433747376"/>
    <b v="0"/>
    <n v="41"/>
    <b v="1"/>
    <s v="theater/spaces"/>
    <n v="1.0071428571428571"/>
    <n v="120.36842192195122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"/>
    <n v="15000"/>
    <n v="18185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"/>
    <n v="7000"/>
    <n v="7040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"/>
    <n v="4500"/>
    <n v="5221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"/>
    <n v="10000"/>
    <n v="10088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.29405719"/>
    <n v="905.84003299999995"/>
    <n v="933.01523398999996"/>
    <n v="1434039186"/>
    <n v="1430151186"/>
    <b v="0"/>
    <n v="6"/>
    <b v="1"/>
    <s v="theater/spaces"/>
    <n v="1.03"/>
    <n v="155.50253899833334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"/>
    <n v="5000"/>
    <n v="12321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.29405719"/>
    <n v="3235.1429749999998"/>
    <n v="9776.6020704500006"/>
    <n v="1401465600"/>
    <n v="1399032813"/>
    <b v="0"/>
    <n v="145"/>
    <b v="1"/>
    <s v="theater/spaces"/>
    <n v="3.0219999999999998"/>
    <n v="67.424841865172425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.29405719"/>
    <n v="1164.6514709999999"/>
    <n v="1669.3337750999999"/>
    <n v="1488538892"/>
    <n v="1487329292"/>
    <b v="0"/>
    <n v="25"/>
    <b v="1"/>
    <s v="theater/spaces"/>
    <n v="1.4333333333333333"/>
    <n v="66.773351003999991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"/>
    <n v="40000"/>
    <n v="52576"/>
    <n v="1426866851"/>
    <n v="1424278451"/>
    <b v="0"/>
    <n v="320"/>
    <b v="1"/>
    <s v="theater/spaces"/>
    <n v="1.31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"/>
    <n v="5000"/>
    <n v="8401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"/>
    <n v="30000"/>
    <n v="32903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"/>
    <n v="1750"/>
    <n v="1867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"/>
    <n v="1500"/>
    <n v="1500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"/>
    <n v="1000"/>
    <n v="1272"/>
    <n v="1441933459"/>
    <n v="1439341459"/>
    <b v="0"/>
    <n v="25"/>
    <b v="1"/>
    <s v="theater/spaces"/>
    <n v="1.27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"/>
    <n v="3000"/>
    <n v="4396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"/>
    <n v="100000"/>
    <n v="112536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"/>
    <n v="25000"/>
    <n v="27196.71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"/>
    <n v="25000"/>
    <n v="31683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"/>
    <n v="500"/>
    <n v="1066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"/>
    <n v="1000"/>
    <n v="1005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"/>
    <n v="20000"/>
    <n v="21742.78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"/>
    <n v="3000"/>
    <n v="3225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"/>
    <n v="8300"/>
    <n v="9170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.29405719"/>
    <n v="1941.085785"/>
    <n v="2484.5898047999999"/>
    <n v="1444149047"/>
    <n v="1441557047"/>
    <b v="0"/>
    <n v="37"/>
    <b v="1"/>
    <s v="theater/spaces"/>
    <n v="1.28"/>
    <n v="67.151075805405398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0.75062424999999999"/>
    <n v="11259.36375"/>
    <n v="12386.05074925"/>
    <n v="1429152600"/>
    <n v="1426815699"/>
    <b v="0"/>
    <n v="128"/>
    <b v="1"/>
    <s v="theater/spaces"/>
    <n v="1.1000666666666667"/>
    <n v="96.766021478515626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"/>
    <n v="12000"/>
    <n v="13121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"/>
    <n v="4000"/>
    <n v="5308.26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"/>
    <n v="7900"/>
    <n v="15077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"/>
    <n v="500"/>
    <n v="745"/>
    <n v="1461762960"/>
    <n v="1457999054"/>
    <b v="0"/>
    <n v="20"/>
    <b v="1"/>
    <s v="theater/spaces"/>
    <n v="1.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"/>
    <n v="5000"/>
    <n v="8320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"/>
    <n v="3750"/>
    <n v="4000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"/>
    <n v="600"/>
    <n v="636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.29405719"/>
    <n v="4529.2001650000002"/>
    <n v="1070.1852961299999"/>
    <n v="1486547945"/>
    <n v="1483955945"/>
    <b v="1"/>
    <n v="35"/>
    <b v="0"/>
    <s v="theater/spaces"/>
    <n v="0.23628571428571429"/>
    <n v="30.576722746571424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"/>
    <n v="50000"/>
    <n v="75"/>
    <n v="1432828740"/>
    <n v="1430237094"/>
    <b v="0"/>
    <n v="2"/>
    <b v="0"/>
    <s v="theater/spaces"/>
    <n v="1.5E-3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"/>
    <n v="10000"/>
    <n v="40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"/>
    <n v="300"/>
    <n v="0"/>
    <n v="1425258240"/>
    <n v="1422043154"/>
    <b v="0"/>
    <n v="0"/>
    <b v="0"/>
    <s v="theater/spaces"/>
    <n v="0"/>
    <s v="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"/>
    <n v="20000"/>
    <n v="1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"/>
    <n v="25000"/>
    <n v="0"/>
    <n v="1412003784"/>
    <n v="1406819784"/>
    <b v="0"/>
    <n v="0"/>
    <b v="0"/>
    <s v="theater/spaces"/>
    <n v="0"/>
    <s v="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.29405719"/>
    <n v="64702.859499999999"/>
    <n v="0"/>
    <n v="1459694211"/>
    <n v="1457105811"/>
    <b v="0"/>
    <n v="0"/>
    <b v="0"/>
    <s v="theater/spaces"/>
    <n v="0"/>
    <s v="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.1666915600000001"/>
    <n v="21000.448080000002"/>
    <n v="3.50007468"/>
    <n v="1463734740"/>
    <n v="1459414740"/>
    <b v="0"/>
    <n v="3"/>
    <b v="0"/>
    <s v="theater/spaces"/>
    <n v="1.6666666666666666E-4"/>
    <n v="1.166691560000000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"/>
    <n v="15000"/>
    <n v="451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"/>
    <n v="220000"/>
    <n v="335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"/>
    <n v="1000000"/>
    <n v="0"/>
    <n v="1407955748"/>
    <n v="1405363748"/>
    <b v="0"/>
    <n v="0"/>
    <b v="0"/>
    <s v="theater/spaces"/>
    <n v="0"/>
    <s v="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"/>
    <n v="10000"/>
    <n v="6684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"/>
    <n v="3000"/>
    <n v="587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"/>
    <n v="75000"/>
    <n v="8471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"/>
    <n v="25000"/>
    <n v="10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0.70296422999999997"/>
    <n v="246037.48049999998"/>
    <n v="29489.349448499997"/>
    <n v="1468128537"/>
    <n v="1465536537"/>
    <b v="0"/>
    <n v="15"/>
    <b v="0"/>
    <s v="theater/spaces"/>
    <n v="0.11985714285714286"/>
    <n v="1965.9566298999998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0.66289350000000002"/>
    <n v="5303.1480000000001"/>
    <n v="132.5787"/>
    <n v="1441837879"/>
    <n v="1439245879"/>
    <b v="0"/>
    <n v="1"/>
    <b v="0"/>
    <s v="theater/spaces"/>
    <n v="2.5000000000000001E-2"/>
    <n v="132.5787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"/>
    <n v="250000"/>
    <n v="175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"/>
    <n v="1000"/>
    <n v="141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.29405719"/>
    <n v="12940.571899999999"/>
    <n v="432.21510145999997"/>
    <n v="1481132169"/>
    <n v="1479317769"/>
    <b v="0"/>
    <n v="16"/>
    <b v="0"/>
    <s v="theater/spaces"/>
    <n v="3.3399999999999999E-2"/>
    <n v="27.01344384124999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"/>
    <n v="12000"/>
    <n v="7173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"/>
    <n v="12000"/>
    <n v="2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"/>
    <n v="2800000"/>
    <n v="645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.1666915600000001"/>
    <n v="29167.289000000001"/>
    <n v="25.667214320000003"/>
    <n v="1457617359"/>
    <n v="1455025359"/>
    <b v="0"/>
    <n v="3"/>
    <b v="0"/>
    <s v="theater/spaces"/>
    <n v="8.8000000000000003E-4"/>
    <n v="8.5557381066666682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"/>
    <n v="15000"/>
    <n v="1296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"/>
    <n v="10000"/>
    <n v="1506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0.75062424999999999"/>
    <n v="16513.733499999998"/>
    <n v="78.815546249999997"/>
    <n v="1488495478"/>
    <n v="1485903478"/>
    <b v="0"/>
    <n v="2"/>
    <b v="0"/>
    <s v="theater/spaces"/>
    <n v="4.7727272727272731E-3"/>
    <n v="39.407773124999999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"/>
    <n v="60000"/>
    <n v="71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"/>
    <n v="1333666"/>
    <n v="11226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"/>
    <n v="2000000"/>
    <n v="376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"/>
    <n v="1000000"/>
    <n v="2103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"/>
    <n v="9000"/>
    <n v="0"/>
    <n v="1447628946"/>
    <n v="1445033346"/>
    <b v="0"/>
    <n v="0"/>
    <b v="0"/>
    <s v="theater/spaces"/>
    <n v="0"/>
    <s v="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"/>
    <n v="20000"/>
    <n v="56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"/>
    <n v="4059"/>
    <n v="470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"/>
    <n v="25000"/>
    <n v="610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.1666915600000001"/>
    <n v="23333.831200000001"/>
    <n v="58.334578"/>
    <n v="1439827559"/>
    <n v="1434643559"/>
    <b v="0"/>
    <n v="3"/>
    <b v="0"/>
    <s v="theater/spaces"/>
    <n v="2.5000000000000001E-3"/>
    <n v="19.444859333333333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"/>
    <n v="20000"/>
    <n v="125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"/>
    <n v="65000"/>
    <n v="126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"/>
    <n v="25000"/>
    <n v="5854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"/>
    <n v="225000"/>
    <n v="11432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"/>
    <n v="5000"/>
    <n v="796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"/>
    <n v="100000"/>
    <n v="1183.19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0.75062424999999999"/>
    <n v="3002.4969999999998"/>
    <n v="683.06806749999998"/>
    <n v="1401595140"/>
    <n v="1398980941"/>
    <b v="0"/>
    <n v="17"/>
    <b v="0"/>
    <s v="theater/spaces"/>
    <n v="0.22750000000000001"/>
    <n v="40.180474558823526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"/>
    <n v="100000"/>
    <n v="25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"/>
    <n v="14920"/>
    <n v="50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"/>
    <n v="20000"/>
    <n v="795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.29405719"/>
    <n v="12940.571899999999"/>
    <n v="2219.3080808499999"/>
    <n v="1475848800"/>
    <n v="1474027501"/>
    <b v="0"/>
    <n v="42"/>
    <b v="0"/>
    <s v="theater/spaces"/>
    <n v="0.17150000000000001"/>
    <n v="52.84066859166666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"/>
    <n v="48725"/>
    <n v="1758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"/>
    <n v="2000"/>
    <n v="278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"/>
    <n v="12000"/>
    <n v="1827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.1666915600000001"/>
    <n v="2916.7289000000001"/>
    <n v="350.00746800000002"/>
    <n v="1437033360"/>
    <n v="1434445937"/>
    <b v="0"/>
    <n v="12"/>
    <b v="0"/>
    <s v="theater/spaces"/>
    <n v="0.12"/>
    <n v="29.167289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.29405719"/>
    <n v="20704.91504"/>
    <n v="8098.2098950199997"/>
    <n v="1471939818"/>
    <n v="1467619818"/>
    <b v="0"/>
    <n v="90"/>
    <b v="0"/>
    <s v="theater/spaces"/>
    <n v="0.391125"/>
    <n v="89.980109944666665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"/>
    <n v="4100"/>
    <n v="11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0.70296422999999997"/>
    <n v="2811.8569199999997"/>
    <n v="833.01261254999997"/>
    <n v="1422928800"/>
    <n v="1420235311"/>
    <b v="0"/>
    <n v="5"/>
    <b v="0"/>
    <s v="theater/spaces"/>
    <n v="0.29625000000000001"/>
    <n v="166.60252251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"/>
    <n v="5845"/>
    <n v="2476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.29405719"/>
    <n v="1294.05719"/>
    <n v="53.056344789999997"/>
    <n v="1442440800"/>
    <n v="1440497876"/>
    <b v="0"/>
    <n v="4"/>
    <b v="0"/>
    <s v="theater/spaces"/>
    <n v="4.1000000000000002E-2"/>
    <n v="13.264086197499999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"/>
    <n v="40000"/>
    <n v="7905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"/>
    <n v="50000"/>
    <n v="26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"/>
    <n v="26500"/>
    <n v="6633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"/>
    <n v="25000"/>
    <n v="10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"/>
    <n v="20000"/>
    <n v="5328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"/>
    <n v="11000"/>
    <n v="521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"/>
    <n v="109225"/>
    <n v="4635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"/>
    <n v="75000"/>
    <n v="0"/>
    <n v="1411312250"/>
    <n v="1406128250"/>
    <b v="0"/>
    <n v="0"/>
    <b v="0"/>
    <s v="theater/spaces"/>
    <n v="0"/>
    <s v="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0.11241174"/>
    <n v="1124.1173999999999"/>
    <n v="33.723521999999996"/>
    <n v="1465123427"/>
    <n v="1462531427"/>
    <b v="0"/>
    <n v="1"/>
    <b v="0"/>
    <s v="theater/spaces"/>
    <n v="0.03"/>
    <n v="33.723521999999996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"/>
    <n v="750"/>
    <n v="430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.29405719"/>
    <n v="1294.05719"/>
    <n v="1.29405719"/>
    <n v="1464354720"/>
    <n v="1463648360"/>
    <b v="0"/>
    <n v="1"/>
    <b v="0"/>
    <s v="theater/spaces"/>
    <n v="1E-3"/>
    <n v="1.29405719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0.11241174"/>
    <n v="56205.869999999995"/>
    <n v="174.23819699999999"/>
    <n v="1467473723"/>
    <n v="1465832123"/>
    <b v="0"/>
    <n v="2"/>
    <b v="0"/>
    <s v="theater/spaces"/>
    <n v="3.0999999999999999E-3"/>
    <n v="87.119098499999993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"/>
    <n v="10000"/>
    <n v="5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.1666915600000001"/>
    <n v="1516699.0280000002"/>
    <n v="149.33651968000001"/>
    <n v="1462484196"/>
    <n v="1457303796"/>
    <b v="0"/>
    <n v="10"/>
    <b v="0"/>
    <s v="theater/spaces"/>
    <n v="9.8461538461538464E-5"/>
    <n v="14.933651968000001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0.75062424999999999"/>
    <n v="1125.936375"/>
    <n v="7.5062424999999999"/>
    <n v="1411748335"/>
    <n v="1406564335"/>
    <b v="0"/>
    <n v="1"/>
    <b v="0"/>
    <s v="theater/spaces"/>
    <n v="6.6666666666666671E-3"/>
    <n v="7.5062424999999999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"/>
    <n v="199"/>
    <n v="116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"/>
    <n v="125000"/>
    <n v="85192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"/>
    <n v="800000"/>
    <n v="26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"/>
    <n v="1500000"/>
    <n v="0"/>
    <n v="1452142672"/>
    <n v="1449550672"/>
    <b v="0"/>
    <n v="0"/>
    <b v="0"/>
    <s v="theater/spaces"/>
    <n v="0"/>
    <s v="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"/>
    <n v="25000"/>
    <n v="1040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"/>
    <n v="100000"/>
    <n v="0"/>
    <n v="1425242029"/>
    <n v="1422650029"/>
    <b v="0"/>
    <n v="0"/>
    <b v="0"/>
    <s v="theater/spaces"/>
    <n v="0"/>
    <s v="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"/>
    <n v="15000"/>
    <n v="16291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"/>
    <n v="1250"/>
    <n v="10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"/>
    <n v="10000"/>
    <n v="375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"/>
    <n v="4100"/>
    <n v="645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"/>
    <n v="30000"/>
    <n v="10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.29405719"/>
    <n v="647.028595"/>
    <n v="698.79088260000003"/>
    <n v="1490358834"/>
    <n v="1487770434"/>
    <b v="0"/>
    <n v="16"/>
    <b v="0"/>
    <s v="theater/plays"/>
    <n v="1.08"/>
    <n v="43.674430162500002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.29405719"/>
    <n v="1294.05719"/>
    <n v="291.16286774999998"/>
    <n v="1490631419"/>
    <n v="1488820619"/>
    <b v="0"/>
    <n v="12"/>
    <b v="0"/>
    <s v="theater/plays"/>
    <n v="0.22500000000000001"/>
    <n v="24.263572312499999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"/>
    <n v="777"/>
    <n v="162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.29405719"/>
    <n v="647.028595"/>
    <n v="826.90254441000002"/>
    <n v="1491001140"/>
    <n v="1487847954"/>
    <b v="0"/>
    <n v="22"/>
    <b v="0"/>
    <s v="theater/plays"/>
    <n v="1.278"/>
    <n v="37.586479291363638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"/>
    <n v="1500"/>
    <n v="50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.29405719"/>
    <n v="258.81143800000001"/>
    <n v="0"/>
    <n v="1491233407"/>
    <n v="1489591807"/>
    <b v="0"/>
    <n v="0"/>
    <b v="0"/>
    <s v="theater/plays"/>
    <n v="0"/>
    <s v="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4.7076029999999998E-2"/>
    <n v="2353.8015"/>
    <n v="127.10528099999999"/>
    <n v="1490416380"/>
    <n v="1487485760"/>
    <b v="0"/>
    <n v="6"/>
    <b v="0"/>
    <s v="theater/plays"/>
    <n v="5.3999999999999999E-2"/>
    <n v="21.184213499999998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.1666915600000001"/>
    <n v="11666.9156"/>
    <n v="112.00238976"/>
    <n v="1491581703"/>
    <n v="1488993303"/>
    <b v="0"/>
    <n v="4"/>
    <b v="0"/>
    <s v="theater/plays"/>
    <n v="9.5999999999999992E-3"/>
    <n v="28.0005974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.1666915600000001"/>
    <n v="583.34577999999999"/>
    <n v="301.00642248000003"/>
    <n v="1492372800"/>
    <n v="1488823488"/>
    <b v="0"/>
    <n v="8"/>
    <b v="0"/>
    <s v="theater/plays"/>
    <n v="0.51600000000000001"/>
    <n v="37.625802810000003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.29405719"/>
    <n v="3558.6572725000001"/>
    <n v="58.232573549999998"/>
    <n v="1489922339"/>
    <n v="1487333939"/>
    <b v="0"/>
    <n v="3"/>
    <b v="0"/>
    <s v="theater/plays"/>
    <n v="1.6363636363636365E-2"/>
    <n v="19.410857849999999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.29405719"/>
    <n v="905.84003299999995"/>
    <n v="0"/>
    <n v="1491726956"/>
    <n v="1489480556"/>
    <b v="0"/>
    <n v="0"/>
    <b v="0"/>
    <s v="theater/plays"/>
    <n v="0"/>
    <s v="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"/>
    <n v="10000"/>
    <n v="7540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"/>
    <n v="25000"/>
    <n v="0"/>
    <n v="1490659134"/>
    <n v="1485478734"/>
    <b v="0"/>
    <n v="0"/>
    <b v="0"/>
    <s v="theater/plays"/>
    <n v="0"/>
    <s v="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4.7076029999999998E-2"/>
    <n v="2353.8015"/>
    <n v="247.1491575"/>
    <n v="1492356166"/>
    <n v="1488471766"/>
    <b v="0"/>
    <n v="12"/>
    <b v="0"/>
    <s v="theater/plays"/>
    <n v="0.105"/>
    <n v="20.595763125000001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"/>
    <n v="20000"/>
    <n v="23505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"/>
    <n v="1800"/>
    <n v="2361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"/>
    <n v="1250"/>
    <n v="1300"/>
    <n v="1354845600"/>
    <n v="1352766300"/>
    <b v="1"/>
    <n v="25"/>
    <b v="1"/>
    <s v="theater/plays"/>
    <n v="1.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"/>
    <n v="3500"/>
    <n v="3535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"/>
    <n v="3500"/>
    <n v="3514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.29405719"/>
    <n v="2846.9258179999997"/>
    <n v="3016.4473098899998"/>
    <n v="1383425367"/>
    <n v="1380833367"/>
    <b v="1"/>
    <n v="67"/>
    <b v="1"/>
    <s v="theater/plays"/>
    <n v="1.0595454545454546"/>
    <n v="45.02160164014925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"/>
    <n v="3000"/>
    <n v="10067.5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"/>
    <n v="7000"/>
    <n v="7905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.29405719"/>
    <n v="6470.2859499999995"/>
    <n v="12196.786648903699"/>
    <n v="1356004725"/>
    <n v="1353412725"/>
    <b v="1"/>
    <n v="302"/>
    <b v="1"/>
    <s v="theater/plays"/>
    <n v="1.885046"/>
    <n v="40.386710757959264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"/>
    <n v="5500"/>
    <n v="5600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"/>
    <n v="4000"/>
    <n v="4040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"/>
    <n v="5000"/>
    <n v="5700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"/>
    <n v="1500"/>
    <n v="2002.22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"/>
    <n v="4500"/>
    <n v="4569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.29405719"/>
    <n v="2588.11438"/>
    <n v="2720.1082133800001"/>
    <n v="1413377522"/>
    <n v="1410785522"/>
    <b v="1"/>
    <n v="74"/>
    <b v="1"/>
    <s v="theater/plays"/>
    <n v="1.0509999999999999"/>
    <n v="36.758219099729729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"/>
    <n v="4000"/>
    <n v="5086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"/>
    <n v="13000"/>
    <n v="14450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"/>
    <n v="2500"/>
    <n v="2669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"/>
    <n v="750"/>
    <n v="1220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"/>
    <n v="35000"/>
    <n v="56079.83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"/>
    <n v="3000"/>
    <n v="3485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"/>
    <n v="2500"/>
    <n v="3105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"/>
    <n v="8000"/>
    <n v="8241"/>
    <n v="1386910740"/>
    <n v="1384364561"/>
    <b v="1"/>
    <n v="82"/>
    <b v="1"/>
    <s v="theater/plays"/>
    <n v="1.030125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"/>
    <n v="2000"/>
    <n v="2245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.29405719"/>
    <n v="9058.4003300000004"/>
    <n v="9856.8336162300002"/>
    <n v="1462545358"/>
    <n v="1459953358"/>
    <b v="1"/>
    <n v="117"/>
    <b v="1"/>
    <s v="theater/plays"/>
    <n v="1.0881428571428571"/>
    <n v="84.24644116435897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"/>
    <n v="2000"/>
    <n v="2300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"/>
    <n v="10000"/>
    <n v="10300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"/>
    <n v="3000"/>
    <n v="3034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"/>
    <n v="5000"/>
    <n v="5478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"/>
    <n v="1900"/>
    <n v="2182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"/>
    <n v="2500"/>
    <n v="2935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.29405719"/>
    <n v="1941.085785"/>
    <n v="3333.4913214399999"/>
    <n v="1405521075"/>
    <n v="1402929075"/>
    <b v="1"/>
    <n v="78"/>
    <b v="1"/>
    <s v="theater/plays"/>
    <n v="1.7173333333333334"/>
    <n v="42.737068223589745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"/>
    <n v="4200"/>
    <n v="4794.82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.29405719"/>
    <n v="1552.8686279999999"/>
    <n v="1859.5601820299999"/>
    <n v="1403258049"/>
    <n v="1400666049"/>
    <b v="1"/>
    <n v="45"/>
    <b v="1"/>
    <s v="theater/plays"/>
    <n v="1.1975"/>
    <n v="41.323559600666663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.29405719"/>
    <n v="647.028595"/>
    <n v="705.26116854999998"/>
    <n v="1402848000"/>
    <n v="1400570787"/>
    <b v="1"/>
    <n v="15"/>
    <b v="1"/>
    <s v="theater/plays"/>
    <n v="1.0900000000000001"/>
    <n v="47.017411236666668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"/>
    <n v="7000"/>
    <n v="7062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"/>
    <n v="2500"/>
    <n v="2725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"/>
    <n v="4300"/>
    <n v="4610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.29405719"/>
    <n v="1294.05719"/>
    <n v="1294.05719"/>
    <n v="1405553241"/>
    <n v="1404948441"/>
    <b v="1"/>
    <n v="24"/>
    <b v="1"/>
    <s v="theater/plays"/>
    <n v="1"/>
    <n v="53.919049583333333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.29405719"/>
    <n v="4140.9830080000002"/>
    <n v="4231.5670112999996"/>
    <n v="1410901200"/>
    <n v="1408313438"/>
    <b v="1"/>
    <n v="70"/>
    <b v="1"/>
    <s v="theater/plays"/>
    <n v="1.0218750000000001"/>
    <n v="60.450957304285708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"/>
    <n v="15000"/>
    <n v="17444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.29405719"/>
    <n v="258.81143800000001"/>
    <n v="168.2274347"/>
    <n v="1433930302"/>
    <n v="1432115902"/>
    <b v="0"/>
    <n v="9"/>
    <b v="0"/>
    <s v="theater/musical"/>
    <n v="0.65"/>
    <n v="18.69193718888889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0.11241174"/>
    <n v="6182.6457"/>
    <n v="762.15159719999997"/>
    <n v="1432455532"/>
    <n v="1429863532"/>
    <b v="0"/>
    <n v="19"/>
    <b v="0"/>
    <s v="theater/musical"/>
    <n v="0.12327272727272727"/>
    <n v="40.113241957894736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0.75062424999999999"/>
    <n v="3002.4969999999998"/>
    <n v="0"/>
    <n v="1481258275"/>
    <n v="1478662675"/>
    <b v="0"/>
    <n v="0"/>
    <b v="0"/>
    <s v="theater/musical"/>
    <n v="0"/>
    <s v="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"/>
    <n v="3750"/>
    <n v="151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.29405719"/>
    <n v="12940.571899999999"/>
    <n v="131.99383337999998"/>
    <n v="1425160800"/>
    <n v="1421274859"/>
    <b v="0"/>
    <n v="8"/>
    <b v="0"/>
    <s v="theater/musical"/>
    <n v="1.0200000000000001E-2"/>
    <n v="16.499229172499998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.29405719"/>
    <n v="6470.2859499999995"/>
    <n v="759.61157052999999"/>
    <n v="1424474056"/>
    <n v="1420586056"/>
    <b v="0"/>
    <n v="24"/>
    <b v="0"/>
    <s v="theater/musical"/>
    <n v="0.1174"/>
    <n v="31.650482105416668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"/>
    <n v="11000"/>
    <n v="0"/>
    <n v="1437960598"/>
    <n v="1435368598"/>
    <b v="0"/>
    <n v="0"/>
    <b v="0"/>
    <s v="theater/musical"/>
    <n v="0"/>
    <s v="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"/>
    <n v="3500"/>
    <n v="2070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"/>
    <n v="3000000"/>
    <n v="1800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0.10503195999999999"/>
    <n v="1050.3196"/>
    <n v="120.26159419999999"/>
    <n v="1423050618"/>
    <n v="1420458618"/>
    <b v="0"/>
    <n v="4"/>
    <b v="0"/>
    <s v="theater/musical"/>
    <n v="0.1145"/>
    <n v="30.065398549999998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0.15676623000000001"/>
    <n v="4702.9868999999999"/>
    <n v="17.244285300000001"/>
    <n v="1424081477"/>
    <n v="1420798277"/>
    <b v="0"/>
    <n v="3"/>
    <b v="0"/>
    <s v="theater/musical"/>
    <n v="3.6666666666666666E-3"/>
    <n v="5.7480951000000005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"/>
    <n v="5000"/>
    <n v="2608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"/>
    <n v="50000"/>
    <n v="1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.29405719"/>
    <n v="2588.11438"/>
    <n v="32.351429750000001"/>
    <n v="1409509477"/>
    <n v="1407695077"/>
    <b v="0"/>
    <n v="2"/>
    <b v="0"/>
    <s v="theater/musical"/>
    <n v="1.2500000000000001E-2"/>
    <n v="16.175714875000001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"/>
    <n v="5000"/>
    <n v="2726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"/>
    <n v="1000"/>
    <n v="250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"/>
    <n v="500"/>
    <n v="0"/>
    <n v="1437149640"/>
    <n v="1434558479"/>
    <b v="0"/>
    <n v="0"/>
    <b v="0"/>
    <s v="theater/musical"/>
    <n v="0"/>
    <s v="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.29405719"/>
    <n v="10352.45752"/>
    <n v="353.27761286999998"/>
    <n v="1430470772"/>
    <n v="1427878772"/>
    <b v="0"/>
    <n v="12"/>
    <b v="0"/>
    <s v="theater/musical"/>
    <n v="3.4125000000000003E-2"/>
    <n v="29.439801072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"/>
    <n v="5000"/>
    <n v="0"/>
    <n v="1442644651"/>
    <n v="1440052651"/>
    <b v="0"/>
    <n v="0"/>
    <b v="0"/>
    <s v="theater/musical"/>
    <n v="0"/>
    <s v="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"/>
    <n v="5500"/>
    <n v="2550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"/>
    <n v="5000"/>
    <n v="5175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"/>
    <n v="9500"/>
    <n v="11335.7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"/>
    <n v="3000"/>
    <n v="3773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"/>
    <n v="23000"/>
    <n v="27541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"/>
    <n v="4000"/>
    <n v="5050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.29405719"/>
    <n v="7764.3431399999999"/>
    <n v="7773.40154033"/>
    <n v="1437934759"/>
    <n v="1434478759"/>
    <b v="1"/>
    <n v="47"/>
    <b v="1"/>
    <s v="theater/plays"/>
    <n v="1.0011666666666668"/>
    <n v="165.39152213468086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.29405719"/>
    <n v="15528.68628"/>
    <n v="15859.964920639999"/>
    <n v="1452038100"/>
    <n v="1448823673"/>
    <b v="1"/>
    <n v="115"/>
    <b v="1"/>
    <s v="theater/plays"/>
    <n v="1.0213333333333334"/>
    <n v="137.91273844034782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"/>
    <n v="35000"/>
    <n v="35123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.29405719"/>
    <n v="2588.11438"/>
    <n v="2589.4084371899999"/>
    <n v="1436625000"/>
    <n v="1433934371"/>
    <b v="1"/>
    <n v="35"/>
    <b v="1"/>
    <s v="theater/plays"/>
    <n v="1.0004999999999999"/>
    <n v="73.98309820542856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"/>
    <n v="4500"/>
    <n v="5221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.29405719"/>
    <n v="15528.68628"/>
    <n v="15854.78869188"/>
    <n v="1419984000"/>
    <n v="1417132986"/>
    <b v="1"/>
    <n v="184"/>
    <b v="1"/>
    <s v="theater/plays"/>
    <n v="1.0209999999999999"/>
    <n v="86.167329847173917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"/>
    <n v="20000"/>
    <n v="20022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"/>
    <n v="15000"/>
    <n v="15126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.29405719"/>
    <n v="5176.22876"/>
    <n v="5353.5145950300002"/>
    <n v="1436114603"/>
    <n v="1433090603"/>
    <b v="1"/>
    <n v="113"/>
    <b v="1"/>
    <s v="theater/plays"/>
    <n v="1.0342499999999999"/>
    <n v="47.37623535424779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"/>
    <n v="2500"/>
    <n v="3120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"/>
    <n v="3100"/>
    <n v="3395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"/>
    <n v="30000"/>
    <n v="30610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"/>
    <n v="2000"/>
    <n v="2047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.29405719"/>
    <n v="1552.8686279999999"/>
    <n v="1617.5714874999999"/>
    <n v="1446213612"/>
    <n v="1443621612"/>
    <b v="1"/>
    <n v="21"/>
    <b v="1"/>
    <s v="theater/plays"/>
    <n v="1.0416666666666667"/>
    <n v="77.027213690476188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.29405719"/>
    <n v="1552.8686279999999"/>
    <n v="1941.085785"/>
    <n v="1484687436"/>
    <n v="1482095436"/>
    <b v="0"/>
    <n v="30"/>
    <b v="1"/>
    <s v="theater/plays"/>
    <n v="1.25"/>
    <n v="64.702859500000002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"/>
    <n v="7000"/>
    <n v="7164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"/>
    <n v="20000"/>
    <n v="21573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"/>
    <n v="2600"/>
    <n v="2857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"/>
    <n v="1000"/>
    <n v="1610"/>
    <n v="1460846347"/>
    <n v="1458254347"/>
    <b v="0"/>
    <n v="28"/>
    <b v="1"/>
    <s v="theater/plays"/>
    <n v="1.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"/>
    <n v="1000"/>
    <n v="1312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"/>
    <n v="5000"/>
    <n v="5940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.29405719"/>
    <n v="5176.22876"/>
    <n v="5196.5583984549003"/>
    <n v="1485991860"/>
    <n v="1483124208"/>
    <b v="0"/>
    <n v="115"/>
    <b v="1"/>
    <s v="theater/plays"/>
    <n v="1.0039275000000001"/>
    <n v="45.187464334390434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"/>
    <n v="15000"/>
    <n v="15481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"/>
    <n v="20000"/>
    <n v="20120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"/>
    <n v="35000"/>
    <n v="35275.64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.29405719"/>
    <n v="3623.3601319999998"/>
    <n v="4069.8098625499997"/>
    <n v="1435752898"/>
    <n v="1433160898"/>
    <b v="1"/>
    <n v="79"/>
    <b v="1"/>
    <s v="theater/plays"/>
    <n v="1.1232142857142857"/>
    <n v="51.516580538607592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.29405719"/>
    <n v="7585.7632477799998"/>
    <n v="8034.7752115661997"/>
    <n v="1445817540"/>
    <n v="1443665293"/>
    <b v="1"/>
    <n v="104"/>
    <b v="1"/>
    <s v="theater/plays"/>
    <n v="1.0591914022517912"/>
    <n v="77.25745395736730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.29405719"/>
    <n v="3882.17157"/>
    <n v="3904.1705422299997"/>
    <n v="1487286000"/>
    <n v="1484843948"/>
    <b v="0"/>
    <n v="34"/>
    <b v="1"/>
    <s v="theater/plays"/>
    <n v="1.0056666666666667"/>
    <n v="114.82854535970587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"/>
    <n v="8500"/>
    <n v="9801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"/>
    <n v="10000"/>
    <n v="12730.42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"/>
    <n v="8000"/>
    <n v="8227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.29405719"/>
    <n v="2070.4915040000001"/>
    <n v="2131.3121919300002"/>
    <n v="1480613982"/>
    <n v="1478018382"/>
    <b v="0"/>
    <n v="69"/>
    <b v="1"/>
    <s v="theater/plays"/>
    <n v="1.0293749999999999"/>
    <n v="30.88858249173913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"/>
    <n v="21000"/>
    <n v="21904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"/>
    <n v="10000"/>
    <n v="11122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.29405719"/>
    <n v="3235.1429749999998"/>
    <n v="3424.7223533349998"/>
    <n v="1436696712"/>
    <n v="1434104712"/>
    <b v="1"/>
    <n v="57"/>
    <b v="1"/>
    <s v="theater/plays"/>
    <n v="1.0586"/>
    <n v="60.082848304122805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"/>
    <n v="12000"/>
    <n v="12095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"/>
    <n v="5500"/>
    <n v="5771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"/>
    <n v="25000"/>
    <n v="25388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"/>
    <n v="1500"/>
    <n v="1661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.29405719"/>
    <n v="2911.6286774999999"/>
    <n v="3721.7084784399999"/>
    <n v="1473247240"/>
    <n v="1470655240"/>
    <b v="1"/>
    <n v="50"/>
    <b v="1"/>
    <s v="theater/plays"/>
    <n v="1.2782222222222221"/>
    <n v="74.43416956880000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"/>
    <n v="20000"/>
    <n v="20365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.29405719"/>
    <n v="16822.743470000001"/>
    <n v="17034.321820565001"/>
    <n v="1427331809"/>
    <n v="1424743409"/>
    <b v="1"/>
    <n v="186"/>
    <b v="1"/>
    <s v="theater/plays"/>
    <n v="1.012576923076923"/>
    <n v="91.58237537938173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.29405719"/>
    <n v="388.21715699999999"/>
    <n v="679.38002474999996"/>
    <n v="1412706375"/>
    <n v="1410114375"/>
    <b v="1"/>
    <n v="18"/>
    <b v="1"/>
    <s v="theater/plays"/>
    <n v="1.75"/>
    <n v="37.743334708333329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"/>
    <n v="10000"/>
    <n v="12806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.29405719"/>
    <n v="2588.11438"/>
    <n v="2751.1526453680995"/>
    <n v="1487769952"/>
    <n v="1485177952"/>
    <b v="0"/>
    <n v="41"/>
    <b v="1"/>
    <s v="theater/plays"/>
    <n v="1.0629949999999999"/>
    <n v="67.10128403336827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"/>
    <n v="7000"/>
    <n v="7365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"/>
    <n v="23000"/>
    <n v="24418.6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"/>
    <n v="5000"/>
    <n v="5462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"/>
    <n v="3300"/>
    <n v="3315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"/>
    <n v="12200"/>
    <n v="12571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"/>
    <n v="2500"/>
    <n v="2804.16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"/>
    <n v="2500"/>
    <n v="2575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.1666915600000001"/>
    <n v="3150.0672120000004"/>
    <n v="5166.1102276800002"/>
    <n v="1449162000"/>
    <n v="1446570315"/>
    <b v="1"/>
    <n v="63"/>
    <b v="1"/>
    <s v="theater/plays"/>
    <n v="1.64"/>
    <n v="82.001749645714284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"/>
    <n v="6000"/>
    <n v="7877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"/>
    <n v="15000"/>
    <n v="15315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"/>
    <n v="2000"/>
    <n v="2560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.29405719"/>
    <n v="10352.45752"/>
    <n v="10507.7443828"/>
    <n v="1434452400"/>
    <n v="1431509397"/>
    <b v="1"/>
    <n v="70"/>
    <b v="1"/>
    <s v="theater/plays"/>
    <n v="1.0149999999999999"/>
    <n v="150.11063404000001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.29405719"/>
    <n v="2329.3029419999998"/>
    <n v="2368.1246576999997"/>
    <n v="1436705265"/>
    <n v="1434113265"/>
    <b v="1"/>
    <n v="30"/>
    <b v="1"/>
    <s v="theater/plays"/>
    <n v="1.0166666666666666"/>
    <n v="78.937488589999987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.29405719"/>
    <n v="1941.085785"/>
    <n v="2523.4115204999998"/>
    <n v="1414927775"/>
    <n v="1412332175"/>
    <b v="1"/>
    <n v="51"/>
    <b v="1"/>
    <s v="theater/plays"/>
    <n v="1.3"/>
    <n v="49.4786572647058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"/>
    <n v="10000"/>
    <n v="15443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"/>
    <n v="4000"/>
    <n v="4296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"/>
    <n v="15500"/>
    <n v="15705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"/>
    <n v="1800"/>
    <n v="1805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0.75062424999999999"/>
    <n v="3377.8091249999998"/>
    <n v="3946.7823064999998"/>
    <n v="1459483140"/>
    <n v="1456526879"/>
    <b v="1"/>
    <n v="100"/>
    <b v="1"/>
    <s v="theater/plays"/>
    <n v="1.1684444444444444"/>
    <n v="39.467823064999997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.29405719"/>
    <n v="6470.2859499999995"/>
    <n v="7026.7305416999998"/>
    <n v="1416331406"/>
    <n v="1413735806"/>
    <b v="1"/>
    <n v="100"/>
    <b v="1"/>
    <s v="theater/plays"/>
    <n v="1.0860000000000001"/>
    <n v="70.26730541700000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.29405719"/>
    <n v="3235.1429749999998"/>
    <n v="3345.1378361500001"/>
    <n v="1433017303"/>
    <n v="1430425303"/>
    <b v="1"/>
    <n v="34"/>
    <b v="1"/>
    <s v="theater/plays"/>
    <n v="1.034"/>
    <n v="98.38640694558823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"/>
    <n v="5800"/>
    <n v="6628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"/>
    <n v="2000"/>
    <n v="2060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"/>
    <n v="5000"/>
    <n v="6080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"/>
    <n v="31000"/>
    <n v="31820.5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.29405719"/>
    <n v="1035.245752"/>
    <n v="1084.4199252199999"/>
    <n v="1455138000"/>
    <n v="1452448298"/>
    <b v="0"/>
    <n v="47"/>
    <b v="1"/>
    <s v="theater/plays"/>
    <n v="1.0475000000000001"/>
    <n v="23.072764366382977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"/>
    <n v="3000"/>
    <n v="3048"/>
    <n v="1454047140"/>
    <n v="1452546853"/>
    <b v="0"/>
    <n v="15"/>
    <b v="1"/>
    <s v="theater/plays"/>
    <n v="1.016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"/>
    <n v="4999"/>
    <n v="5604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"/>
    <n v="15000"/>
    <n v="15265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0.75062424999999999"/>
    <n v="1876.5606250000001"/>
    <n v="1876.5606250000001"/>
    <n v="1448733628"/>
    <n v="1446573628"/>
    <b v="0"/>
    <n v="34"/>
    <b v="1"/>
    <s v="theater/plays"/>
    <n v="1"/>
    <n v="55.192959558823532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.29405719"/>
    <n v="12940.571899999999"/>
    <n v="12974.851474963099"/>
    <n v="1466463600"/>
    <n v="1463337315"/>
    <b v="0"/>
    <n v="207"/>
    <b v="1"/>
    <s v="theater/plays"/>
    <n v="1.0026489999999999"/>
    <n v="62.680441908034297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.29405719"/>
    <n v="647.028595"/>
    <n v="860.81978335990004"/>
    <n v="1487580602"/>
    <n v="1485161402"/>
    <b v="0"/>
    <n v="25"/>
    <b v="1"/>
    <s v="theater/plays"/>
    <n v="1.3304200000000002"/>
    <n v="34.432791334396001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.29405719"/>
    <n v="2588.11438"/>
    <n v="3136.7946285600001"/>
    <n v="1489234891"/>
    <n v="1486642891"/>
    <b v="0"/>
    <n v="72"/>
    <b v="1"/>
    <s v="theater/plays"/>
    <n v="1.212"/>
    <n v="43.566592063333331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"/>
    <n v="500"/>
    <n v="570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.29405719"/>
    <n v="130.69977618999999"/>
    <n v="373.98252790999999"/>
    <n v="1449257348"/>
    <n v="1444069748"/>
    <b v="0"/>
    <n v="15"/>
    <b v="1"/>
    <s v="theater/plays"/>
    <n v="2.8613861386138613"/>
    <n v="24.932168527333332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0.66289350000000002"/>
    <n v="2983.0207500000001"/>
    <n v="5084.393145"/>
    <n v="1488622352"/>
    <n v="1486030352"/>
    <b v="0"/>
    <n v="91"/>
    <b v="1"/>
    <s v="theater/plays"/>
    <n v="1.7044444444444444"/>
    <n v="55.87245214285714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.29405719"/>
    <n v="776.43431399999997"/>
    <n v="918.78060489999996"/>
    <n v="1434459554"/>
    <n v="1431867554"/>
    <b v="0"/>
    <n v="24"/>
    <b v="1"/>
    <s v="theater/plays"/>
    <n v="1.1833333333333333"/>
    <n v="38.282525204166667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.29405719"/>
    <n v="905.84003299999995"/>
    <n v="931.73411737189997"/>
    <n v="1474886229"/>
    <n v="1472294229"/>
    <b v="0"/>
    <n v="27"/>
    <b v="1"/>
    <s v="theater/plays"/>
    <n v="1.0285857142857142"/>
    <n v="34.5086710137740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.29405719"/>
    <n v="1941.085785"/>
    <n v="2796.45758759"/>
    <n v="1448229600"/>
    <n v="1446401372"/>
    <b v="0"/>
    <n v="47"/>
    <b v="1"/>
    <s v="theater/plays"/>
    <n v="1.4406666666666668"/>
    <n v="59.499097608297873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.29405719"/>
    <n v="7117.3145450000002"/>
    <n v="7122.4907737599997"/>
    <n v="1438037940"/>
    <n v="1436380256"/>
    <b v="0"/>
    <n v="44"/>
    <b v="1"/>
    <s v="theater/plays"/>
    <n v="1.0007272727272727"/>
    <n v="161.87479031272727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"/>
    <n v="10000"/>
    <n v="10173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"/>
    <n v="3000"/>
    <n v="3486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"/>
    <n v="3000"/>
    <n v="4085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"/>
    <n v="3000"/>
    <n v="4004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.1666915600000001"/>
    <n v="9800.2091040000014"/>
    <n v="10132.716198600001"/>
    <n v="1481099176"/>
    <n v="1478507176"/>
    <b v="0"/>
    <n v="50"/>
    <b v="1"/>
    <s v="theater/plays"/>
    <n v="1.0339285714285715"/>
    <n v="202.65432397200001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"/>
    <n v="1800"/>
    <n v="2086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"/>
    <n v="15000"/>
    <n v="15677.5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"/>
    <n v="4000"/>
    <n v="4081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"/>
    <n v="1500"/>
    <n v="2630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"/>
    <n v="1000"/>
    <n v="1066.8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"/>
    <n v="3500"/>
    <n v="4280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.29405719"/>
    <n v="452.92001649999997"/>
    <n v="722.08391201999996"/>
    <n v="1476632178"/>
    <n v="1473953778"/>
    <b v="0"/>
    <n v="31"/>
    <b v="1"/>
    <s v="theater/plays"/>
    <n v="1.5942857142857143"/>
    <n v="23.29302942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"/>
    <n v="6500"/>
    <n v="6505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"/>
    <n v="2500"/>
    <n v="2746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"/>
    <n v="2500"/>
    <n v="2501"/>
    <n v="1478901600"/>
    <n v="1477077946"/>
    <b v="0"/>
    <n v="41"/>
    <b v="1"/>
    <s v="theater/plays"/>
    <n v="1.0004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"/>
    <n v="2000"/>
    <n v="2321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.29405719"/>
    <n v="1035.245752"/>
    <n v="2181.7804223399999"/>
    <n v="1431115500"/>
    <n v="1428733511"/>
    <b v="0"/>
    <n v="58"/>
    <b v="1"/>
    <s v="theater/plays"/>
    <n v="2.1074999999999999"/>
    <n v="37.616903833448276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.29405719"/>
    <n v="5176.22876"/>
    <n v="5693.8516359999994"/>
    <n v="1462519041"/>
    <n v="1459927041"/>
    <b v="0"/>
    <n v="89"/>
    <b v="1"/>
    <s v="theater/plays"/>
    <n v="1.1000000000000001"/>
    <n v="63.97586107865167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"/>
    <n v="11737"/>
    <n v="11747.18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"/>
    <n v="1050"/>
    <n v="1115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0.75062424999999999"/>
    <n v="1501.2484999999999"/>
    <n v="1885.5681159999999"/>
    <n v="1460341800"/>
    <n v="1456902893"/>
    <b v="0"/>
    <n v="32"/>
    <b v="1"/>
    <s v="theater/plays"/>
    <n v="1.256"/>
    <n v="58.924003624999997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.29405719"/>
    <n v="647.028595"/>
    <n v="698.79088260000003"/>
    <n v="1422712986"/>
    <n v="1418824986"/>
    <b v="0"/>
    <n v="16"/>
    <b v="1"/>
    <s v="theater/plays"/>
    <n v="1.08"/>
    <n v="43.674430162500002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"/>
    <n v="2500"/>
    <n v="2525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"/>
    <n v="500"/>
    <n v="537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"/>
    <n v="3300"/>
    <n v="3350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.29405719"/>
    <n v="1294.05719"/>
    <n v="1629.2180022099999"/>
    <n v="1474793208"/>
    <n v="1472201208"/>
    <b v="0"/>
    <n v="49"/>
    <b v="1"/>
    <s v="theater/plays"/>
    <n v="1.2589999999999999"/>
    <n v="33.249346983877551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.1666915600000001"/>
    <n v="1750.0373400000001"/>
    <n v="1779.2046290000001"/>
    <n v="1465135190"/>
    <n v="1463925590"/>
    <b v="0"/>
    <n v="10"/>
    <b v="1"/>
    <s v="theater/plays"/>
    <n v="1.0166666666666666"/>
    <n v="177.92046290000002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.29405719"/>
    <n v="517.62287600000002"/>
    <n v="582.32573549999995"/>
    <n v="1428256277"/>
    <n v="1425235877"/>
    <b v="0"/>
    <n v="15"/>
    <b v="1"/>
    <s v="theater/plays"/>
    <n v="1.125"/>
    <n v="38.821715699999999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"/>
    <n v="8000"/>
    <n v="8110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.29405719"/>
    <n v="1035.245752"/>
    <n v="1048.1863238999999"/>
    <n v="1462697966"/>
    <n v="1460105966"/>
    <b v="0"/>
    <n v="33"/>
    <b v="1"/>
    <s v="theater/plays"/>
    <n v="1.0125"/>
    <n v="31.763221936363635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"/>
    <n v="1800"/>
    <n v="2635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.29405719"/>
    <n v="1294.05719"/>
    <n v="1511.4587979200001"/>
    <n v="1406502000"/>
    <n v="1405583108"/>
    <b v="0"/>
    <n v="26"/>
    <b v="1"/>
    <s v="theater/plays"/>
    <n v="1.1679999999999999"/>
    <n v="58.13303068923077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.29405719"/>
    <n v="1941.085785"/>
    <n v="2062.7271608599999"/>
    <n v="1427919468"/>
    <n v="1425331068"/>
    <b v="0"/>
    <n v="69"/>
    <b v="1"/>
    <s v="theater/plays"/>
    <n v="1.0626666666666666"/>
    <n v="29.894596534202897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"/>
    <n v="5000"/>
    <n v="5226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"/>
    <n v="6000"/>
    <n v="6000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"/>
    <n v="3500"/>
    <n v="3660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"/>
    <n v="3871"/>
    <n v="5366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.29405719"/>
    <n v="6470.2859499999995"/>
    <n v="6490.9908650400002"/>
    <n v="1407106800"/>
    <n v="1404749446"/>
    <b v="0"/>
    <n v="63"/>
    <b v="1"/>
    <s v="theater/plays"/>
    <n v="1.0032000000000001"/>
    <n v="103.03160103238096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.29405719"/>
    <n v="323.5142975"/>
    <n v="323.5142975"/>
    <n v="1459845246"/>
    <n v="1457429646"/>
    <b v="0"/>
    <n v="9"/>
    <b v="1"/>
    <s v="theater/plays"/>
    <n v="1"/>
    <n v="35.946033055555553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.29405719"/>
    <n v="3235.1429749999998"/>
    <n v="3565.1275584499999"/>
    <n v="1412974800"/>
    <n v="1411109167"/>
    <b v="0"/>
    <n v="34"/>
    <b v="1"/>
    <s v="theater/plays"/>
    <n v="1.1020000000000001"/>
    <n v="104.8566928955882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"/>
    <n v="15000"/>
    <n v="15327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"/>
    <n v="8000"/>
    <n v="8348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"/>
    <n v="3000"/>
    <n v="4145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.29405719"/>
    <n v="4335.0915864999997"/>
    <n v="4335.0915864999997"/>
    <n v="1465750800"/>
    <n v="1463771421"/>
    <b v="0"/>
    <n v="28"/>
    <b v="1"/>
    <s v="theater/plays"/>
    <n v="1"/>
    <n v="154.824699517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"/>
    <n v="6000"/>
    <n v="6100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.29405719"/>
    <n v="905.84003299999995"/>
    <n v="1552.8686279999999"/>
    <n v="1460553480"/>
    <n v="1458770384"/>
    <b v="0"/>
    <n v="23"/>
    <b v="1"/>
    <s v="theater/plays"/>
    <n v="1.7142857142857142"/>
    <n v="67.51602730434783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"/>
    <n v="4500"/>
    <n v="4565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"/>
    <n v="500"/>
    <n v="650"/>
    <n v="1429317420"/>
    <n v="1424226768"/>
    <b v="0"/>
    <n v="13"/>
    <b v="1"/>
    <s v="theater/plays"/>
    <n v="1.3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"/>
    <n v="1500"/>
    <n v="1650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.29405719"/>
    <n v="2588.11438"/>
    <n v="3091.5026269099999"/>
    <n v="1462741200"/>
    <n v="1461503654"/>
    <b v="0"/>
    <n v="22"/>
    <b v="1"/>
    <s v="theater/plays"/>
    <n v="1.1944999999999999"/>
    <n v="140.52284667772727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"/>
    <n v="5500"/>
    <n v="5516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"/>
    <n v="1000"/>
    <n v="1534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.1666915600000001"/>
    <n v="4083.4204600000003"/>
    <n v="4264.2576518000005"/>
    <n v="1448838000"/>
    <n v="1445791811"/>
    <b v="0"/>
    <n v="51"/>
    <b v="1"/>
    <s v="theater/plays"/>
    <n v="1.0442857142857143"/>
    <n v="83.612895133333339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.29405719"/>
    <n v="6470.2859499999995"/>
    <n v="6541.4590954499999"/>
    <n v="1406113200"/>
    <n v="1402910965"/>
    <b v="0"/>
    <n v="54"/>
    <b v="1"/>
    <s v="theater/plays"/>
    <n v="1.0109999999999999"/>
    <n v="121.13813139722222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.29405719"/>
    <n v="6470.2859499999995"/>
    <n v="6956.8514534400001"/>
    <n v="1467414000"/>
    <n v="1462492178"/>
    <b v="0"/>
    <n v="70"/>
    <b v="1"/>
    <s v="theater/plays"/>
    <n v="1.0751999999999999"/>
    <n v="99.383592191999995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.29405719"/>
    <n v="647.028595"/>
    <n v="2038.14007425"/>
    <n v="1462230000"/>
    <n v="1461061350"/>
    <b v="0"/>
    <n v="44"/>
    <b v="1"/>
    <s v="theater/plays"/>
    <n v="3.15"/>
    <n v="46.321365323863638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"/>
    <n v="3000"/>
    <n v="3058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.29405719"/>
    <n v="2264.6000825000001"/>
    <n v="2859.8663898999998"/>
    <n v="1462879020"/>
    <n v="1461941527"/>
    <b v="0"/>
    <n v="15"/>
    <b v="1"/>
    <s v="theater/plays"/>
    <n v="1.2628571428571429"/>
    <n v="190.65775932666665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.29405719"/>
    <n v="1941.085785"/>
    <n v="1968.2609859899999"/>
    <n v="1468611272"/>
    <n v="1466019272"/>
    <b v="0"/>
    <n v="27"/>
    <b v="1"/>
    <s v="theater/plays"/>
    <n v="1.014"/>
    <n v="72.898555036666664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.29405719"/>
    <n v="2588.11438"/>
    <n v="2613.9955237999998"/>
    <n v="1406887310"/>
    <n v="1404295310"/>
    <b v="0"/>
    <n v="21"/>
    <b v="1"/>
    <s v="theater/plays"/>
    <n v="1.01"/>
    <n v="124.47597732380952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"/>
    <n v="10000"/>
    <n v="10299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"/>
    <n v="4000"/>
    <n v="4250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0.73235612000000005"/>
    <n v="6591.2050800000006"/>
    <n v="6682.0172388800001"/>
    <n v="1481731140"/>
    <n v="1479866343"/>
    <b v="0"/>
    <n v="72"/>
    <b v="1"/>
    <s v="theater/plays"/>
    <n v="1.0137777777777779"/>
    <n v="92.805794984444447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"/>
    <n v="5000"/>
    <n v="5673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"/>
    <n v="500"/>
    <n v="1090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"/>
    <n v="7750"/>
    <n v="7860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.29405719"/>
    <n v="3882.17157"/>
    <n v="4112.5137498200002"/>
    <n v="1458075600"/>
    <n v="1456183649"/>
    <b v="0"/>
    <n v="72"/>
    <b v="1"/>
    <s v="theater/plays"/>
    <n v="1.0593333333333332"/>
    <n v="57.118246525277783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"/>
    <n v="2500"/>
    <n v="2600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"/>
    <n v="500"/>
    <n v="1105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.29405719"/>
    <n v="970.54289249999999"/>
    <n v="1151.7108991"/>
    <n v="1438467894"/>
    <n v="1436307894"/>
    <b v="0"/>
    <n v="30"/>
    <b v="1"/>
    <s v="theater/plays"/>
    <n v="1.1866666666666668"/>
    <n v="38.390363303333331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"/>
    <n v="1000"/>
    <n v="1046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.1666915600000001"/>
    <n v="5833.4578000000001"/>
    <n v="6060.9626542000005"/>
    <n v="1484441980"/>
    <n v="1479257980"/>
    <b v="0"/>
    <n v="54"/>
    <b v="1"/>
    <s v="theater/plays"/>
    <n v="1.0389999999999999"/>
    <n v="112.24004915185186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"/>
    <n v="1500"/>
    <n v="1766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"/>
    <n v="200"/>
    <n v="277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"/>
    <n v="1000"/>
    <n v="1035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.29405719"/>
    <n v="2588.11438"/>
    <n v="2594.5846659499998"/>
    <n v="1437235200"/>
    <n v="1435177840"/>
    <b v="0"/>
    <n v="30"/>
    <b v="1"/>
    <s v="theater/plays"/>
    <n v="1.0024999999999999"/>
    <n v="86.486155531666654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0.75062424999999999"/>
    <n v="2627.1848749999999"/>
    <n v="2799.8284524999999"/>
    <n v="1446053616"/>
    <n v="1443461616"/>
    <b v="0"/>
    <n v="52"/>
    <b v="1"/>
    <s v="theater/plays"/>
    <n v="1.0657142857142856"/>
    <n v="53.842854855769232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.29405719"/>
    <n v="3882.17157"/>
    <n v="3882.17157"/>
    <n v="1400423973"/>
    <n v="1399387173"/>
    <b v="0"/>
    <n v="17"/>
    <b v="1"/>
    <s v="theater/plays"/>
    <n v="1"/>
    <n v="228.36303352941175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"/>
    <n v="8000"/>
    <n v="8001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.29405719"/>
    <n v="10352.45752"/>
    <n v="10461.15832396"/>
    <n v="1426870560"/>
    <n v="1424280899"/>
    <b v="0"/>
    <n v="77"/>
    <b v="1"/>
    <s v="theater/plays"/>
    <n v="1.0105"/>
    <n v="135.85919901246754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.29405719"/>
    <n v="711.73145449999993"/>
    <n v="766.08185647999994"/>
    <n v="1409490480"/>
    <n v="1407400306"/>
    <b v="0"/>
    <n v="21"/>
    <b v="1"/>
    <s v="theater/plays"/>
    <n v="1.0763636363636364"/>
    <n v="36.480088403809518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.29405719"/>
    <n v="2588.11438"/>
    <n v="2682.58055487"/>
    <n v="1440630000"/>
    <n v="1439122800"/>
    <b v="0"/>
    <n v="38"/>
    <b v="1"/>
    <s v="theater/plays"/>
    <n v="1.0365"/>
    <n v="70.594225128157902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"/>
    <n v="3000"/>
    <n v="3133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"/>
    <n v="4000"/>
    <n v="4090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.29405719"/>
    <n v="4529.2001650000002"/>
    <n v="4562.8456519399997"/>
    <n v="1470092340"/>
    <n v="1467973256"/>
    <b v="0"/>
    <n v="46"/>
    <b v="1"/>
    <s v="theater/plays"/>
    <n v="1.0074285714285713"/>
    <n v="99.192296781304336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"/>
    <n v="1750"/>
    <n v="1955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"/>
    <n v="6000"/>
    <n v="6000.66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"/>
    <n v="2000"/>
    <n v="2000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"/>
    <n v="2000"/>
    <n v="2100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"/>
    <n v="3000"/>
    <n v="3506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.29405719"/>
    <n v="1941.085785"/>
    <n v="2014.84704483"/>
    <n v="1434625441"/>
    <n v="1432033441"/>
    <b v="0"/>
    <n v="45"/>
    <b v="1"/>
    <s v="theater/plays"/>
    <n v="1.038"/>
    <n v="44.774378773999999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"/>
    <n v="10000"/>
    <n v="11450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"/>
    <n v="1500"/>
    <n v="1536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"/>
    <n v="500"/>
    <n v="1115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.29405719"/>
    <n v="647.028595"/>
    <n v="647.028595"/>
    <n v="1462565855"/>
    <n v="1458245855"/>
    <b v="0"/>
    <n v="12"/>
    <b v="1"/>
    <s v="theater/plays"/>
    <n v="1"/>
    <n v="53.91904958333333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"/>
    <n v="1500"/>
    <n v="1587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.29405719"/>
    <n v="711.73145449999993"/>
    <n v="1013.24677977"/>
    <n v="1406470645"/>
    <n v="1403878645"/>
    <b v="0"/>
    <n v="27"/>
    <b v="1"/>
    <s v="theater/plays"/>
    <n v="1.4236363636363636"/>
    <n v="37.527658510000002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.29405719"/>
    <n v="647.028595"/>
    <n v="1190.5326147999999"/>
    <n v="1433009400"/>
    <n v="1431795944"/>
    <b v="0"/>
    <n v="38"/>
    <b v="1"/>
    <s v="theater/plays"/>
    <n v="1.84"/>
    <n v="31.329805652631578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"/>
    <n v="1500"/>
    <n v="1565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.29405719"/>
    <n v="323.5142975"/>
    <n v="362.33601319999997"/>
    <n v="1455832800"/>
    <n v="1452338929"/>
    <b v="0"/>
    <n v="24"/>
    <b v="1"/>
    <s v="theater/plays"/>
    <n v="1.1200000000000001"/>
    <n v="15.097333883333333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"/>
    <n v="4000"/>
    <n v="4443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.29405719"/>
    <n v="1552.8686279999999"/>
    <n v="1611.10120155"/>
    <n v="1424556325"/>
    <n v="1421964325"/>
    <b v="0"/>
    <n v="46"/>
    <b v="1"/>
    <s v="theater/plays"/>
    <n v="1.0375000000000001"/>
    <n v="35.023939164130432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"/>
    <n v="10000"/>
    <n v="10041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.29405719"/>
    <n v="3752.7658510000001"/>
    <n v="3822.6449392599998"/>
    <n v="1438968146"/>
    <n v="1436376146"/>
    <b v="0"/>
    <n v="66"/>
    <b v="1"/>
    <s v="theater/plays"/>
    <n v="1.0186206896551724"/>
    <n v="57.918862716060602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"/>
    <n v="15000"/>
    <n v="16465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.29405719"/>
    <n v="2588.11438"/>
    <n v="2588.11438"/>
    <n v="1435230324"/>
    <n v="1432638324"/>
    <b v="0"/>
    <n v="17"/>
    <b v="1"/>
    <s v="theater/plays"/>
    <n v="1"/>
    <n v="152.24202235294118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"/>
    <n v="500"/>
    <n v="610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.29405719"/>
    <n v="452.92001649999997"/>
    <n v="623.08853698500002"/>
    <n v="1456876740"/>
    <n v="1455063886"/>
    <b v="0"/>
    <n v="17"/>
    <b v="1"/>
    <s v="theater/plays"/>
    <n v="1.3757142857142857"/>
    <n v="36.652266881470588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"/>
    <n v="10000"/>
    <n v="10031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.29405719"/>
    <n v="2588.11438"/>
    <n v="2771.8705009800001"/>
    <n v="1404641289"/>
    <n v="1402049289"/>
    <b v="0"/>
    <n v="67"/>
    <b v="1"/>
    <s v="theater/plays"/>
    <n v="1.071"/>
    <n v="41.37120150716418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"/>
    <n v="500"/>
    <n v="1055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.29405719"/>
    <n v="647.028595"/>
    <n v="799.72734342000001"/>
    <n v="1469998680"/>
    <n v="1466710358"/>
    <b v="0"/>
    <n v="21"/>
    <b v="1"/>
    <s v="theater/plays"/>
    <n v="1.236"/>
    <n v="38.082254448571426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"/>
    <n v="3000"/>
    <n v="3255"/>
    <n v="1465196400"/>
    <n v="1462841990"/>
    <b v="0"/>
    <n v="40"/>
    <b v="1"/>
    <s v="theater/plays"/>
    <n v="1.08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"/>
    <n v="15000"/>
    <n v="15535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.29405719"/>
    <n v="3882.17157"/>
    <n v="3882.17157"/>
    <n v="1411858862"/>
    <n v="1409266862"/>
    <b v="0"/>
    <n v="26"/>
    <b v="1"/>
    <s v="theater/plays"/>
    <n v="1"/>
    <n v="149.31429115384614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"/>
    <n v="500"/>
    <n v="650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"/>
    <n v="3000"/>
    <n v="3105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"/>
    <n v="200"/>
    <n v="200"/>
    <n v="1460935800"/>
    <n v="1459999656"/>
    <b v="0"/>
    <n v="9"/>
    <b v="1"/>
    <s v="theater/plays"/>
    <n v="1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.29405719"/>
    <n v="5176.22876"/>
    <n v="6190.7695969599999"/>
    <n v="1429813800"/>
    <n v="1427363645"/>
    <b v="0"/>
    <n v="30"/>
    <b v="1"/>
    <s v="theater/plays"/>
    <n v="1.196"/>
    <n v="206.35898656533334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"/>
    <n v="1700"/>
    <n v="1700.01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"/>
    <n v="4000"/>
    <n v="4035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.1666915600000001"/>
    <n v="3208.4017900000003"/>
    <n v="3418.4062708000001"/>
    <n v="1459978200"/>
    <n v="1458416585"/>
    <b v="0"/>
    <n v="46"/>
    <b v="1"/>
    <s v="theater/plays"/>
    <n v="1.0654545454545454"/>
    <n v="74.3131798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.29405719"/>
    <n v="905.84003299999995"/>
    <n v="1250.0592455399999"/>
    <n v="1455408000"/>
    <n v="1454638202"/>
    <b v="0"/>
    <n v="34"/>
    <b v="1"/>
    <s v="theater/plays"/>
    <n v="1.38"/>
    <n v="36.76644839823529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"/>
    <n v="10000"/>
    <n v="10115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.29405719"/>
    <n v="3882.17157"/>
    <n v="4235.4491828700002"/>
    <n v="1450051200"/>
    <n v="1447594176"/>
    <b v="0"/>
    <n v="46"/>
    <b v="1"/>
    <s v="theater/plays"/>
    <n v="1.091"/>
    <n v="92.074982236304351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"/>
    <n v="250"/>
    <n v="350"/>
    <n v="1429912341"/>
    <n v="1427320341"/>
    <b v="0"/>
    <n v="10"/>
    <b v="1"/>
    <s v="theater/plays"/>
    <n v="1.4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"/>
    <n v="6000"/>
    <n v="6215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"/>
    <n v="30000"/>
    <n v="30891.1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"/>
    <n v="3750"/>
    <n v="4055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.29405719"/>
    <n v="1941.085785"/>
    <n v="1941.085785"/>
    <n v="1404314952"/>
    <n v="1401722952"/>
    <b v="0"/>
    <n v="29"/>
    <b v="1"/>
    <s v="theater/plays"/>
    <n v="1"/>
    <n v="66.933992586206898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.29405719"/>
    <n v="2588.11438"/>
    <n v="2659.28752545"/>
    <n v="1425142800"/>
    <n v="1422983847"/>
    <b v="0"/>
    <n v="51"/>
    <b v="1"/>
    <s v="theater/plays"/>
    <n v="1.0275000000000001"/>
    <n v="52.142892655882349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.29405719"/>
    <n v="194.10857849999999"/>
    <n v="252.34115205000001"/>
    <n v="1478046661"/>
    <n v="1476837061"/>
    <b v="0"/>
    <n v="12"/>
    <b v="1"/>
    <s v="theater/plays"/>
    <n v="1.3"/>
    <n v="21.028429337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.29405719"/>
    <n v="2588.11438"/>
    <n v="2809.3852189180998"/>
    <n v="1406760101"/>
    <n v="1404168101"/>
    <b v="0"/>
    <n v="72"/>
    <b v="1"/>
    <s v="theater/plays"/>
    <n v="1.0854949999999999"/>
    <n v="39.019239151640278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"/>
    <n v="2000"/>
    <n v="2000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"/>
    <n v="2000"/>
    <n v="2193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"/>
    <n v="9500"/>
    <n v="9525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"/>
    <n v="10000"/>
    <n v="10555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"/>
    <n v="1000"/>
    <n v="1120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"/>
    <n v="5000"/>
    <n v="5295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"/>
    <n v="3000"/>
    <n v="3030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.29405719"/>
    <n v="3235.1429749999998"/>
    <n v="3371.0189799499999"/>
    <n v="1430600400"/>
    <n v="1428358567"/>
    <b v="0"/>
    <n v="14"/>
    <b v="1"/>
    <s v="theater/plays"/>
    <n v="1.042"/>
    <n v="240.78706999642856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"/>
    <n v="1200"/>
    <n v="1616.14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"/>
    <n v="5000"/>
    <n v="5260.92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"/>
    <n v="2500"/>
    <n v="2565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"/>
    <n v="250"/>
    <n v="250"/>
    <n v="1433016672"/>
    <n v="1430424672"/>
    <b v="0"/>
    <n v="8"/>
    <b v="1"/>
    <s v="theater/plays"/>
    <n v="1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"/>
    <n v="1000"/>
    <n v="1855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0.70296422999999997"/>
    <n v="210.88926899999998"/>
    <n v="609.46998740999993"/>
    <n v="1465394340"/>
    <n v="1464677986"/>
    <b v="0"/>
    <n v="20"/>
    <b v="1"/>
    <s v="theater/plays"/>
    <n v="2.89"/>
    <n v="30.473499370499997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.29405719"/>
    <n v="2588.11438"/>
    <n v="2588.11438"/>
    <n v="1445604236"/>
    <n v="1443185036"/>
    <b v="0"/>
    <n v="31"/>
    <b v="1"/>
    <s v="theater/plays"/>
    <n v="1"/>
    <n v="83.487560645161295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.29405719"/>
    <n v="1294.05719"/>
    <n v="1400.16987958"/>
    <n v="1423138800"/>
    <n v="1421092725"/>
    <b v="0"/>
    <n v="25"/>
    <b v="1"/>
    <s v="theater/plays"/>
    <n v="1.0820000000000001"/>
    <n v="56.006795183200005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"/>
    <n v="1000"/>
    <n v="1078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"/>
    <n v="2100"/>
    <n v="2305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"/>
    <n v="800"/>
    <n v="1365"/>
    <n v="1468036800"/>
    <n v="1465607738"/>
    <b v="0"/>
    <n v="20"/>
    <b v="1"/>
    <s v="theater/plays"/>
    <n v="1.70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.29405719"/>
    <n v="647.028595"/>
    <n v="983.4834644"/>
    <n v="1427990071"/>
    <n v="1422809671"/>
    <b v="0"/>
    <n v="39"/>
    <b v="1"/>
    <s v="theater/plays"/>
    <n v="1.52"/>
    <n v="25.217524728205127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"/>
    <n v="650"/>
    <n v="658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"/>
    <n v="1000"/>
    <n v="1532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.29405719"/>
    <n v="388.21715699999999"/>
    <n v="498.21201815000001"/>
    <n v="1471130956"/>
    <n v="1465946956"/>
    <b v="0"/>
    <n v="14"/>
    <b v="1"/>
    <s v="theater/plays"/>
    <n v="1.2833333333333334"/>
    <n v="35.586572725000003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.29405719"/>
    <n v="905.84003299999995"/>
    <n v="912.31031895000001"/>
    <n v="1406825159"/>
    <n v="1404233159"/>
    <b v="0"/>
    <n v="21"/>
    <b v="1"/>
    <s v="theater/plays"/>
    <n v="1.0071428571428571"/>
    <n v="43.443348521428575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"/>
    <n v="10000"/>
    <n v="10065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"/>
    <n v="3000"/>
    <n v="5739"/>
    <n v="1406876340"/>
    <n v="1404190567"/>
    <b v="0"/>
    <n v="16"/>
    <b v="1"/>
    <s v="theater/plays"/>
    <n v="1.91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"/>
    <n v="2000"/>
    <n v="2804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"/>
    <n v="978"/>
    <n v="1216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.29405719"/>
    <n v="647.028595"/>
    <n v="816.55008688999999"/>
    <n v="1463743860"/>
    <n v="1461151860"/>
    <b v="0"/>
    <n v="36"/>
    <b v="1"/>
    <s v="theater/plays"/>
    <n v="1.262"/>
    <n v="22.681946858055554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.29405719"/>
    <n v="647.028595"/>
    <n v="1229.3543305000001"/>
    <n v="1408106352"/>
    <n v="1406896752"/>
    <b v="0"/>
    <n v="19"/>
    <b v="1"/>
    <s v="theater/plays"/>
    <n v="1.9"/>
    <n v="64.702859500000002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"/>
    <n v="500"/>
    <n v="695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"/>
    <n v="250"/>
    <n v="505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0.75062424999999999"/>
    <n v="7506.2425000000003"/>
    <n v="7759.9534965000003"/>
    <n v="1476158340"/>
    <n v="1472594585"/>
    <b v="0"/>
    <n v="114"/>
    <b v="1"/>
    <s v="theater/plays"/>
    <n v="1.0338000000000001"/>
    <n v="68.069767513157899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"/>
    <n v="5000"/>
    <n v="5116.18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.29405719"/>
    <n v="2588.11438"/>
    <n v="2665.7578113999998"/>
    <n v="1439136000"/>
    <n v="1436972472"/>
    <b v="0"/>
    <n v="36"/>
    <b v="1"/>
    <s v="theater/plays"/>
    <n v="1.03"/>
    <n v="74.048828094444445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"/>
    <n v="3500"/>
    <n v="4450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"/>
    <n v="3000"/>
    <n v="3030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"/>
    <n v="10000"/>
    <n v="12178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"/>
    <n v="2800"/>
    <n v="3175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"/>
    <n v="250"/>
    <n v="375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.29405719"/>
    <n v="647.028595"/>
    <n v="1388.52336487"/>
    <n v="1409515200"/>
    <n v="1405971690"/>
    <b v="0"/>
    <n v="30"/>
    <b v="1"/>
    <s v="theater/plays"/>
    <n v="2.1459999999999999"/>
    <n v="46.28411216233333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"/>
    <n v="2000"/>
    <n v="2041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"/>
    <n v="4900"/>
    <n v="4900"/>
    <n v="1426883220"/>
    <n v="1425067296"/>
    <b v="0"/>
    <n v="33"/>
    <b v="1"/>
    <s v="theater/plays"/>
    <n v="1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.29405719"/>
    <n v="2588.11438"/>
    <n v="2613.9955237999998"/>
    <n v="1469016131"/>
    <n v="1466424131"/>
    <b v="0"/>
    <n v="39"/>
    <b v="1"/>
    <s v="theater/plays"/>
    <n v="1.01"/>
    <n v="67.025526251282045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.29405719"/>
    <n v="388.21715699999999"/>
    <n v="439.97944459999997"/>
    <n v="1414972800"/>
    <n v="1412629704"/>
    <b v="0"/>
    <n v="17"/>
    <b v="1"/>
    <s v="theater/plays"/>
    <n v="1.1333333333333333"/>
    <n v="25.881143799999997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"/>
    <n v="300"/>
    <n v="312"/>
    <n v="1414378800"/>
    <n v="1412836990"/>
    <b v="0"/>
    <n v="6"/>
    <b v="1"/>
    <s v="theater/plays"/>
    <n v="1.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"/>
    <n v="1800"/>
    <n v="2076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"/>
    <n v="2000"/>
    <n v="2257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.29405719"/>
    <n v="1941.085785"/>
    <n v="2482.0016904200002"/>
    <n v="1403382680"/>
    <n v="1400790680"/>
    <b v="0"/>
    <n v="56"/>
    <b v="1"/>
    <s v="theater/plays"/>
    <n v="1.2786666666666666"/>
    <n v="44.321458757500004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"/>
    <n v="1500"/>
    <n v="2140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0.70296422999999997"/>
    <n v="7029.6422999999995"/>
    <n v="8351.215052399999"/>
    <n v="1420178188"/>
    <n v="1418709388"/>
    <b v="0"/>
    <n v="95"/>
    <b v="1"/>
    <s v="theater/plays"/>
    <n v="1.1879999999999999"/>
    <n v="87.907526867368404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.29405719"/>
    <n v="3882.17157"/>
    <n v="5370.3373384999995"/>
    <n v="1404671466"/>
    <n v="1402079466"/>
    <b v="0"/>
    <n v="80"/>
    <b v="1"/>
    <s v="theater/plays"/>
    <n v="1.3833333333333333"/>
    <n v="67.129216731249997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"/>
    <n v="3350"/>
    <n v="5358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"/>
    <n v="2500"/>
    <n v="2856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"/>
    <n v="1650"/>
    <n v="1660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"/>
    <n v="3000"/>
    <n v="4656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.29405719"/>
    <n v="2588.11438"/>
    <n v="3306.3161204499997"/>
    <n v="1435185252"/>
    <n v="1432593252"/>
    <b v="0"/>
    <n v="66"/>
    <b v="1"/>
    <s v="theater/plays"/>
    <n v="1.2775000000000001"/>
    <n v="50.095698794696965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"/>
    <n v="3000"/>
    <n v="3636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.29405719"/>
    <n v="6470.2859499999995"/>
    <n v="7292.0122656499998"/>
    <n v="1400965200"/>
    <n v="1398352531"/>
    <b v="0"/>
    <n v="72"/>
    <b v="1"/>
    <s v="theater/plays"/>
    <n v="1.127"/>
    <n v="101.27794813402778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"/>
    <n v="1000"/>
    <n v="1275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"/>
    <n v="500"/>
    <n v="791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"/>
    <n v="3800"/>
    <n v="4000.22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"/>
    <n v="1500"/>
    <n v="1500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"/>
    <n v="400"/>
    <n v="400"/>
    <n v="1480140000"/>
    <n v="1479186575"/>
    <b v="0"/>
    <n v="13"/>
    <b v="1"/>
    <s v="theater/plays"/>
    <n v="1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0.75062424999999999"/>
    <n v="3753.1212500000001"/>
    <n v="4010.5853677499999"/>
    <n v="1414862280"/>
    <n v="1412360309"/>
    <b v="0"/>
    <n v="72"/>
    <b v="1"/>
    <s v="theater/plays"/>
    <n v="1.0686"/>
    <n v="55.702574552083334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"/>
    <n v="3000"/>
    <n v="3732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"/>
    <n v="1551"/>
    <n v="1686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0.75062424999999999"/>
    <n v="1238.5300124999999"/>
    <n v="1268.5549825000001"/>
    <n v="1464471840"/>
    <n v="1459309704"/>
    <b v="0"/>
    <n v="42"/>
    <b v="1"/>
    <s v="theater/plays"/>
    <n v="1.0242424242424242"/>
    <n v="30.203690059523812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"/>
    <n v="2000"/>
    <n v="2110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"/>
    <n v="1000"/>
    <n v="1063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.29405719"/>
    <n v="1941.085785"/>
    <n v="1954.0263568999999"/>
    <n v="1441995595"/>
    <n v="1439835595"/>
    <b v="0"/>
    <n v="42"/>
    <b v="1"/>
    <s v="theater/plays"/>
    <n v="1.0066666666666666"/>
    <n v="46.524437069047615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"/>
    <n v="4000"/>
    <n v="4216"/>
    <n v="1458100740"/>
    <n v="1456862924"/>
    <b v="0"/>
    <n v="31"/>
    <b v="1"/>
    <s v="theater/plays"/>
    <n v="1.05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.29405719"/>
    <n v="3235.1429749999998"/>
    <n v="3479.7197839099999"/>
    <n v="1469359728"/>
    <n v="1466767728"/>
    <b v="0"/>
    <n v="38"/>
    <b v="1"/>
    <s v="theater/plays"/>
    <n v="1.0755999999999999"/>
    <n v="91.571573260789478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"/>
    <n v="1000"/>
    <n v="1000"/>
    <n v="1447959491"/>
    <n v="1445363891"/>
    <b v="0"/>
    <n v="8"/>
    <b v="1"/>
    <s v="theater/plays"/>
    <n v="1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"/>
    <n v="2500"/>
    <n v="2594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"/>
    <n v="3000"/>
    <n v="3045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"/>
    <n v="10000"/>
    <n v="10440"/>
    <n v="1464732537"/>
    <n v="1462140537"/>
    <b v="0"/>
    <n v="72"/>
    <b v="1"/>
    <s v="theater/plays"/>
    <n v="1.04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.29405719"/>
    <n v="129.405719"/>
    <n v="232.93029419999999"/>
    <n v="1462914000"/>
    <n v="1460914253"/>
    <b v="0"/>
    <n v="15"/>
    <b v="1"/>
    <s v="theater/plays"/>
    <n v="1.8"/>
    <n v="15.528686279999999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"/>
    <n v="3000"/>
    <n v="3190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"/>
    <n v="900"/>
    <n v="905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.29405719"/>
    <n v="1941.085785"/>
    <n v="1964.37881442"/>
    <n v="1415385000"/>
    <n v="1413406695"/>
    <b v="0"/>
    <n v="19"/>
    <b v="1"/>
    <s v="theater/plays"/>
    <n v="1.012"/>
    <n v="103.38835865368421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.29405719"/>
    <n v="1294.05719"/>
    <n v="1294.05719"/>
    <n v="1429789992"/>
    <n v="1424609592"/>
    <b v="0"/>
    <n v="17"/>
    <b v="1"/>
    <s v="theater/plays"/>
    <n v="1"/>
    <n v="76.121011176470589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"/>
    <n v="2800"/>
    <n v="3315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"/>
    <n v="500"/>
    <n v="550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"/>
    <n v="3000"/>
    <n v="3080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"/>
    <n v="2500"/>
    <n v="2500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.29405719"/>
    <n v="5176.22876"/>
    <n v="5176.22876"/>
    <n v="1404471600"/>
    <n v="1401910634"/>
    <b v="0"/>
    <n v="13"/>
    <b v="1"/>
    <s v="theater/plays"/>
    <n v="1"/>
    <n v="398.1714430769230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"/>
    <n v="1500"/>
    <n v="1650.69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.29405719"/>
    <n v="2588.11438"/>
    <n v="2623.0539241299998"/>
    <n v="1425478950"/>
    <n v="1422886950"/>
    <b v="0"/>
    <n v="28"/>
    <b v="1"/>
    <s v="theater/plays"/>
    <n v="1.0135000000000001"/>
    <n v="93.680497290357138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.29405719"/>
    <n v="2588.11438"/>
    <n v="2607.5252378499999"/>
    <n v="1441547220"/>
    <n v="1439322412"/>
    <b v="0"/>
    <n v="21"/>
    <b v="1"/>
    <s v="theater/plays"/>
    <n v="1.0075000000000001"/>
    <n v="124.16786846904762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"/>
    <n v="350"/>
    <n v="593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.29405719"/>
    <n v="1805.2097800500001"/>
    <n v="1805.2097800500001"/>
    <n v="1442311560"/>
    <n v="1439924246"/>
    <b v="0"/>
    <n v="34"/>
    <b v="1"/>
    <s v="theater/plays"/>
    <n v="1"/>
    <n v="53.094405295588238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.29405719"/>
    <n v="5176.22876"/>
    <n v="5882.7839857399995"/>
    <n v="1474844400"/>
    <n v="1469871148"/>
    <b v="0"/>
    <n v="80"/>
    <b v="1"/>
    <s v="theater/plays"/>
    <n v="1.1365000000000001"/>
    <n v="73.534799821749999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"/>
    <n v="10000"/>
    <n v="10156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"/>
    <n v="500"/>
    <n v="530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"/>
    <n v="3300"/>
    <n v="3366"/>
    <n v="1461823140"/>
    <n v="1459411371"/>
    <b v="0"/>
    <n v="34"/>
    <b v="1"/>
    <s v="theater/plays"/>
    <n v="1.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"/>
    <n v="6000"/>
    <n v="7015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.29405719"/>
    <n v="2135.1943634999998"/>
    <n v="2159.7814501100002"/>
    <n v="1484740918"/>
    <n v="1483012918"/>
    <b v="0"/>
    <n v="37"/>
    <b v="1"/>
    <s v="theater/plays"/>
    <n v="1.0115151515151515"/>
    <n v="58.372471624594596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"/>
    <n v="500"/>
    <n v="660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.29405719"/>
    <n v="3558.6572725000001"/>
    <n v="3558.6572725000001"/>
    <n v="1460318400"/>
    <n v="1457881057"/>
    <b v="0"/>
    <n v="22"/>
    <b v="1"/>
    <s v="theater/plays"/>
    <n v="1"/>
    <n v="161.7571487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"/>
    <n v="1000"/>
    <n v="1280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"/>
    <n v="960"/>
    <n v="1142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"/>
    <n v="500"/>
    <n v="631"/>
    <n v="1447269367"/>
    <n v="1444673767"/>
    <b v="0"/>
    <n v="8"/>
    <b v="1"/>
    <s v="theater/plays"/>
    <n v="1.26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"/>
    <n v="5000"/>
    <n v="7810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.29405719"/>
    <n v="2588.11438"/>
    <n v="2669.6399829699999"/>
    <n v="1443808800"/>
    <n v="1441120910"/>
    <b v="0"/>
    <n v="46"/>
    <b v="1"/>
    <s v="theater/plays"/>
    <n v="1.0315000000000001"/>
    <n v="58.03565180369565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.29405719"/>
    <n v="194.10857849999999"/>
    <n v="297.63315369999998"/>
    <n v="1450612740"/>
    <n v="1448040425"/>
    <b v="0"/>
    <n v="17"/>
    <b v="1"/>
    <s v="theater/plays"/>
    <n v="1.5333333333333334"/>
    <n v="17.507832570588235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0.75062424999999999"/>
    <n v="506.67136875"/>
    <n v="914.26033649999999"/>
    <n v="1416211140"/>
    <n v="1413016216"/>
    <b v="0"/>
    <n v="28"/>
    <b v="1"/>
    <s v="theater/plays"/>
    <n v="1.8044444444444445"/>
    <n v="32.652154875000001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.29405719"/>
    <n v="2588.11438"/>
    <n v="3324.4329211099998"/>
    <n v="1471428340"/>
    <n v="1469009140"/>
    <b v="0"/>
    <n v="83"/>
    <b v="1"/>
    <s v="theater/plays"/>
    <n v="1.2845"/>
    <n v="40.053408688072288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"/>
    <n v="600"/>
    <n v="718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.29405719"/>
    <n v="388.21715699999999"/>
    <n v="477.50710311"/>
    <n v="1466899491"/>
    <n v="1464307491"/>
    <b v="0"/>
    <n v="8"/>
    <b v="1"/>
    <s v="theater/plays"/>
    <n v="1.23"/>
    <n v="59.6883878887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.29405719"/>
    <n v="1552.8686279999999"/>
    <n v="1630.5120594"/>
    <n v="1441042275"/>
    <n v="1438882275"/>
    <b v="0"/>
    <n v="32"/>
    <b v="1"/>
    <s v="theater/plays"/>
    <n v="1.05"/>
    <n v="50.9535018562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"/>
    <n v="5500"/>
    <n v="5623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.1666915600000001"/>
    <n v="1750.0373400000001"/>
    <n v="1831.7057492000001"/>
    <n v="1435255659"/>
    <n v="1432663659"/>
    <b v="0"/>
    <n v="29"/>
    <b v="1"/>
    <s v="theater/plays"/>
    <n v="1.0466666666666666"/>
    <n v="63.162267213793108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"/>
    <n v="2500"/>
    <n v="2500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"/>
    <n v="250"/>
    <n v="251"/>
    <n v="1428780159"/>
    <n v="1426188159"/>
    <b v="0"/>
    <n v="8"/>
    <b v="1"/>
    <s v="theater/plays"/>
    <n v="1.00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"/>
    <n v="1100"/>
    <n v="1125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"/>
    <n v="35000"/>
    <n v="40043.25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"/>
    <n v="2100"/>
    <n v="2140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.29405719"/>
    <n v="1294.05719"/>
    <n v="1319.9383338"/>
    <n v="1441358873"/>
    <n v="1438939673"/>
    <b v="0"/>
    <n v="42"/>
    <b v="1"/>
    <s v="theater/plays"/>
    <n v="1.02"/>
    <n v="31.427103185714287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.29405719"/>
    <n v="3235.1429749999998"/>
    <n v="3390.4298377999999"/>
    <n v="1462224398"/>
    <n v="1459632398"/>
    <b v="0"/>
    <n v="64"/>
    <b v="1"/>
    <s v="theater/plays"/>
    <n v="1.048"/>
    <n v="52.975466215624998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"/>
    <n v="1500"/>
    <n v="1527.5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.29405719"/>
    <n v="1000.30620787"/>
    <n v="1000.30620787"/>
    <n v="1403964324"/>
    <n v="1401372324"/>
    <b v="0"/>
    <n v="20"/>
    <b v="1"/>
    <s v="theater/plays"/>
    <n v="1"/>
    <n v="50.015310393500002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"/>
    <n v="5500"/>
    <n v="5845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"/>
    <n v="5000"/>
    <n v="5671.11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.1666915600000001"/>
    <n v="2800.0597440000001"/>
    <n v="2800.0597440000001"/>
    <n v="1479382594"/>
    <n v="1476786994"/>
    <b v="0"/>
    <n v="14"/>
    <b v="1"/>
    <s v="theater/plays"/>
    <n v="1"/>
    <n v="200.00426742857144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.29405719"/>
    <n v="2846.9258179999997"/>
    <n v="2859.8663898999998"/>
    <n v="1408289724"/>
    <n v="1403105724"/>
    <b v="0"/>
    <n v="20"/>
    <b v="1"/>
    <s v="theater/plays"/>
    <n v="1.0045454545454546"/>
    <n v="142.99331949499998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"/>
    <n v="100000"/>
    <n v="100036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.29405719"/>
    <n v="452.92001649999997"/>
    <n v="652.20482375999995"/>
    <n v="1435352400"/>
    <n v="1431718575"/>
    <b v="0"/>
    <n v="22"/>
    <b v="1"/>
    <s v="theater/plays"/>
    <n v="1.44"/>
    <n v="29.645673807272725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0.70296422999999997"/>
    <n v="702.96422999999993"/>
    <n v="727.56797804999997"/>
    <n v="1438333080"/>
    <n v="1436408308"/>
    <b v="0"/>
    <n v="24"/>
    <b v="1"/>
    <s v="theater/plays"/>
    <n v="1.0349999999999999"/>
    <n v="30.3153324187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0.75062424999999999"/>
    <n v="2401.9976000000001"/>
    <n v="2604.6661475000001"/>
    <n v="1432694700"/>
    <n v="1429651266"/>
    <b v="0"/>
    <n v="74"/>
    <b v="1"/>
    <s v="theater/plays"/>
    <n v="1.0843750000000001"/>
    <n v="35.198191182432431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"/>
    <n v="2500"/>
    <n v="2560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.29405719"/>
    <n v="407.62801485"/>
    <n v="606.91282210999998"/>
    <n v="1457906400"/>
    <n v="1457115427"/>
    <b v="0"/>
    <n v="31"/>
    <b v="1"/>
    <s v="theater/plays"/>
    <n v="1.4888888888888889"/>
    <n v="19.577832971290324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.29405719"/>
    <n v="647.028595"/>
    <n v="682.55046486550009"/>
    <n v="1470078000"/>
    <n v="1467648456"/>
    <b v="0"/>
    <n v="25"/>
    <b v="1"/>
    <s v="theater/plays"/>
    <n v="1.0549000000000002"/>
    <n v="27.302018594620005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.29405719"/>
    <n v="1294.05719"/>
    <n v="1300.5274759500001"/>
    <n v="1444060800"/>
    <n v="1440082649"/>
    <b v="0"/>
    <n v="17"/>
    <b v="1"/>
    <s v="theater/plays"/>
    <n v="1.0049999999999999"/>
    <n v="76.501616232352944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"/>
    <n v="900"/>
    <n v="1175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.29405719"/>
    <n v="2588.11438"/>
    <n v="2711.04981305"/>
    <n v="1422015083"/>
    <n v="1419423083"/>
    <b v="0"/>
    <n v="38"/>
    <b v="1"/>
    <s v="theater/plays"/>
    <n v="1.0475000000000001"/>
    <n v="71.343416132894731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.29405719"/>
    <n v="1294.05719"/>
    <n v="1407.93422272"/>
    <n v="1433964444"/>
    <n v="1431372444"/>
    <b v="0"/>
    <n v="41"/>
    <b v="1"/>
    <s v="theater/plays"/>
    <n v="1.0880000000000001"/>
    <n v="34.33985909073170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"/>
    <n v="1000"/>
    <n v="1110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"/>
    <n v="5000"/>
    <n v="5024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"/>
    <n v="2000"/>
    <n v="2287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.29405719"/>
    <n v="1941.085785"/>
    <n v="2369.41871489"/>
    <n v="1414701413"/>
    <n v="1412109413"/>
    <b v="0"/>
    <n v="25"/>
    <b v="1"/>
    <s v="theater/plays"/>
    <n v="1.2206666666666666"/>
    <n v="94.776748595599997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.29405719"/>
    <n v="647.028595"/>
    <n v="647.028595"/>
    <n v="1434894082"/>
    <n v="1432302082"/>
    <b v="0"/>
    <n v="9"/>
    <b v="1"/>
    <s v="theater/plays"/>
    <n v="1"/>
    <n v="71.892066111111106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.29405719"/>
    <n v="3882.17157"/>
    <n v="3990.87237396"/>
    <n v="1415440846"/>
    <n v="1412845246"/>
    <b v="0"/>
    <n v="78"/>
    <b v="1"/>
    <s v="theater/plays"/>
    <n v="1.028"/>
    <n v="51.165030435384615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"/>
    <n v="5800"/>
    <n v="6155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"/>
    <n v="10000"/>
    <n v="10133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"/>
    <n v="100"/>
    <n v="100"/>
    <n v="1480947054"/>
    <n v="1475759454"/>
    <b v="0"/>
    <n v="5"/>
    <b v="1"/>
    <s v="theater/plays"/>
    <n v="1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"/>
    <n v="600"/>
    <n v="780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.29405719"/>
    <n v="1941.085785"/>
    <n v="1941.3445964380001"/>
    <n v="1462037777"/>
    <n v="1459445777"/>
    <b v="0"/>
    <n v="37"/>
    <b v="1"/>
    <s v="theater/plays"/>
    <n v="1.0001333333333333"/>
    <n v="52.468772876702701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.29405719"/>
    <n v="647.028595"/>
    <n v="647.028595"/>
    <n v="1459444656"/>
    <n v="1456856256"/>
    <b v="0"/>
    <n v="14"/>
    <b v="1"/>
    <s v="theater/plays"/>
    <n v="1"/>
    <n v="46.216328214285717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"/>
    <n v="900"/>
    <n v="1025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.29405719"/>
    <n v="1941.085785"/>
    <n v="1941.085785"/>
    <n v="1406719110"/>
    <n v="1405509510"/>
    <b v="0"/>
    <n v="45"/>
    <b v="1"/>
    <s v="theater/plays"/>
    <n v="1"/>
    <n v="43.135239666666664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"/>
    <n v="1000"/>
    <n v="2870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"/>
    <n v="3000"/>
    <n v="3255"/>
    <n v="1460970805"/>
    <n v="1455790405"/>
    <b v="0"/>
    <n v="24"/>
    <b v="1"/>
    <s v="theater/plays"/>
    <n v="1.08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.29405719"/>
    <n v="3882.17157"/>
    <n v="4483.90816335"/>
    <n v="1436772944"/>
    <n v="1434180944"/>
    <b v="0"/>
    <n v="112"/>
    <b v="1"/>
    <s v="theater/plays"/>
    <n v="1.155"/>
    <n v="40.034894315625003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"/>
    <n v="3400"/>
    <n v="4050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"/>
    <n v="7500"/>
    <n v="8207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.29405719"/>
    <n v="647.028595"/>
    <n v="819.13820126999997"/>
    <n v="1467054000"/>
    <n v="1463144254"/>
    <b v="0"/>
    <n v="28"/>
    <b v="1"/>
    <s v="theater/plays"/>
    <n v="1.266"/>
    <n v="29.254935759642855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.29405719"/>
    <n v="258.81143800000001"/>
    <n v="260.10549519"/>
    <n v="1430348400"/>
    <n v="1428436410"/>
    <b v="0"/>
    <n v="11"/>
    <b v="1"/>
    <s v="theater/plays"/>
    <n v="1.0049999999999999"/>
    <n v="23.645954108181819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"/>
    <n v="4000"/>
    <n v="5100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.29405719"/>
    <n v="6470.2859499999995"/>
    <n v="6474.16812157"/>
    <n v="1413792034"/>
    <n v="1411200034"/>
    <b v="0"/>
    <n v="73"/>
    <b v="1"/>
    <s v="theater/plays"/>
    <n v="1.0005999999999999"/>
    <n v="88.687234542054796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"/>
    <n v="700"/>
    <n v="1225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"/>
    <n v="2000"/>
    <n v="2545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"/>
    <n v="3000"/>
    <n v="3319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"/>
    <n v="1600"/>
    <n v="2015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"/>
    <n v="2600"/>
    <n v="3081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0.75062424999999999"/>
    <n v="825.68667500000004"/>
    <n v="889.48973624999996"/>
    <n v="1409072982"/>
    <n v="1407258582"/>
    <b v="0"/>
    <n v="15"/>
    <b v="1"/>
    <s v="theater/plays"/>
    <n v="1.0772727272727274"/>
    <n v="59.299315749999998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"/>
    <n v="2500"/>
    <n v="2565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"/>
    <n v="1000"/>
    <n v="1101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"/>
    <n v="500"/>
    <n v="1010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"/>
    <n v="10"/>
    <n v="13"/>
    <n v="1476390164"/>
    <n v="1473970964"/>
    <b v="0"/>
    <n v="4"/>
    <b v="1"/>
    <s v="theater/plays"/>
    <n v="1.3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.29405719"/>
    <n v="2588.11438"/>
    <n v="2700.6973555300001"/>
    <n v="1421452682"/>
    <n v="1418860682"/>
    <b v="0"/>
    <n v="53"/>
    <b v="1"/>
    <s v="theater/plays"/>
    <n v="1.0435000000000001"/>
    <n v="50.956553877924527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"/>
    <n v="4000"/>
    <n v="4002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"/>
    <n v="1500"/>
    <n v="2560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"/>
    <n v="3000"/>
    <n v="3385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.29405719"/>
    <n v="323.5142975"/>
    <n v="595.26630739999996"/>
    <n v="1455390126"/>
    <n v="1452798126"/>
    <b v="0"/>
    <n v="15"/>
    <b v="1"/>
    <s v="theater/plays"/>
    <n v="1.84"/>
    <n v="39.684420493333327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.29405719"/>
    <n v="3882.17157"/>
    <n v="5057.1754985199996"/>
    <n v="1471185057"/>
    <n v="1468593057"/>
    <b v="0"/>
    <n v="64"/>
    <b v="1"/>
    <s v="theater/plays"/>
    <n v="1.3026666666666666"/>
    <n v="79.018367164374993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.29405719"/>
    <n v="711.73145449999993"/>
    <n v="750.55317019999995"/>
    <n v="1450137600"/>
    <n v="1448924882"/>
    <b v="0"/>
    <n v="20"/>
    <b v="1"/>
    <s v="theater/plays"/>
    <n v="1.0545454545454545"/>
    <n v="37.527658509999995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.29405719"/>
    <n v="1035.245752"/>
    <n v="1035.245752"/>
    <n v="1466172000"/>
    <n v="1463418090"/>
    <b v="0"/>
    <n v="27"/>
    <b v="1"/>
    <s v="theater/plays"/>
    <n v="1"/>
    <n v="38.342435259259261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.29405719"/>
    <n v="2536.3520923999999"/>
    <n v="3888.6418559499998"/>
    <n v="1459378085"/>
    <n v="1456789685"/>
    <b v="0"/>
    <n v="21"/>
    <b v="1"/>
    <s v="theater/plays"/>
    <n v="1.5331632653061225"/>
    <n v="185.17342171190475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.29405719"/>
    <n v="1294.05719"/>
    <n v="2100.25481937"/>
    <n v="1439806936"/>
    <n v="1437214936"/>
    <b v="0"/>
    <n v="31"/>
    <b v="1"/>
    <s v="theater/plays"/>
    <n v="1.623"/>
    <n v="67.750155463548381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.29405719"/>
    <n v="3235.1429749999998"/>
    <n v="4399.7944459999999"/>
    <n v="1428483201"/>
    <n v="1425891201"/>
    <b v="0"/>
    <n v="51"/>
    <b v="1"/>
    <s v="theater/plays"/>
    <n v="1.36"/>
    <n v="86.270479333333327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0.75062424999999999"/>
    <n v="3753.1212500000001"/>
    <n v="5419.5070850000002"/>
    <n v="1402334811"/>
    <n v="1401470811"/>
    <b v="0"/>
    <n v="57"/>
    <b v="1"/>
    <s v="theater/plays"/>
    <n v="1.444"/>
    <n v="95.079071666666664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"/>
    <n v="1250"/>
    <n v="1250"/>
    <n v="1403964574"/>
    <n v="1401372574"/>
    <b v="0"/>
    <n v="20"/>
    <b v="1"/>
    <s v="theater/plays"/>
    <n v="1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"/>
    <n v="2500"/>
    <n v="2520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.29405719"/>
    <n v="3235.1429749999998"/>
    <n v="3455.1326973"/>
    <n v="1449756896"/>
    <n v="1447164896"/>
    <b v="0"/>
    <n v="72"/>
    <b v="1"/>
    <s v="theater/plays"/>
    <n v="1.0680000000000001"/>
    <n v="47.987954129166667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.29405719"/>
    <n v="3235.1429749999998"/>
    <n v="4037.4584328000001"/>
    <n v="1426801664"/>
    <n v="1424213264"/>
    <b v="0"/>
    <n v="45"/>
    <b v="1"/>
    <s v="theater/plays"/>
    <n v="1.248"/>
    <n v="89.72129850666667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.29405719"/>
    <n v="957.60232059999998"/>
    <n v="1138.7703271999999"/>
    <n v="1488240000"/>
    <n v="1486996729"/>
    <b v="0"/>
    <n v="51"/>
    <b v="1"/>
    <s v="theater/plays"/>
    <n v="1.1891891891891893"/>
    <n v="22.328829945098036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.29405719"/>
    <n v="2588.11438"/>
    <n v="2613.9955237999998"/>
    <n v="1433343850"/>
    <n v="1430751850"/>
    <b v="0"/>
    <n v="56"/>
    <b v="1"/>
    <s v="theater/plays"/>
    <n v="1.01"/>
    <n v="46.67849149642857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"/>
    <n v="1000"/>
    <n v="1130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"/>
    <n v="10500"/>
    <n v="11045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"/>
    <n v="3000"/>
    <n v="3292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"/>
    <n v="1000"/>
    <n v="1000.99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"/>
    <n v="2500"/>
    <n v="3000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"/>
    <n v="3000"/>
    <n v="3148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.29405719"/>
    <n v="3882.17157"/>
    <n v="3985.6961452"/>
    <n v="1435851577"/>
    <n v="1433259577"/>
    <b v="0"/>
    <n v="78"/>
    <b v="1"/>
    <s v="theater/plays"/>
    <n v="1.0266666666666666"/>
    <n v="51.098668528205131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.29405719"/>
    <n v="5176.22876"/>
    <n v="5270.69493487"/>
    <n v="1408204857"/>
    <n v="1406390457"/>
    <b v="0"/>
    <n v="48"/>
    <b v="1"/>
    <s v="theater/plays"/>
    <n v="1.0182500000000001"/>
    <n v="109.80614447645833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"/>
    <n v="2000"/>
    <n v="2000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"/>
    <n v="100000"/>
    <n v="0"/>
    <n v="1450040396"/>
    <n v="1444852796"/>
    <b v="0"/>
    <n v="0"/>
    <b v="0"/>
    <s v="theater/musical"/>
    <n v="0"/>
    <s v="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"/>
    <n v="1000000"/>
    <n v="2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.29405719"/>
    <n v="3882.17157"/>
    <n v="1.29405719"/>
    <n v="1417295990"/>
    <n v="1414700390"/>
    <b v="0"/>
    <n v="1"/>
    <b v="0"/>
    <s v="theater/musical"/>
    <n v="3.3333333333333332E-4"/>
    <n v="1.29405719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"/>
    <n v="17100"/>
    <n v="8725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.29405719"/>
    <n v="647.028595"/>
    <n v="129.405719"/>
    <n v="1416781749"/>
    <n v="1415053749"/>
    <b v="0"/>
    <n v="1"/>
    <b v="0"/>
    <s v="theater/musical"/>
    <n v="0.2"/>
    <n v="129.405719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"/>
    <n v="5000"/>
    <n v="1762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0.75062424999999999"/>
    <n v="56296.818749999999"/>
    <n v="2390.7382362499998"/>
    <n v="1484366340"/>
    <n v="1480219174"/>
    <b v="0"/>
    <n v="18"/>
    <b v="0"/>
    <s v="theater/musical"/>
    <n v="4.2466666666666666E-2"/>
    <n v="132.81879090277778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"/>
    <n v="3500"/>
    <n v="1276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"/>
    <n v="150000"/>
    <n v="0"/>
    <n v="1442248829"/>
    <n v="1439224829"/>
    <b v="0"/>
    <n v="0"/>
    <b v="0"/>
    <s v="theater/musical"/>
    <n v="0"/>
    <s v="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"/>
    <n v="3000"/>
    <n v="926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0.75062424999999999"/>
    <n v="2477.0600249999998"/>
    <n v="162.134838"/>
    <n v="1429456132"/>
    <n v="1424275732"/>
    <b v="0"/>
    <n v="2"/>
    <b v="0"/>
    <s v="theater/musical"/>
    <n v="6.545454545454546E-2"/>
    <n v="81.067419000000001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"/>
    <n v="25000"/>
    <n v="1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"/>
    <n v="1000"/>
    <n v="55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"/>
    <n v="3000"/>
    <n v="0"/>
    <n v="1412485200"/>
    <n v="1410966179"/>
    <b v="0"/>
    <n v="0"/>
    <b v="0"/>
    <s v="theater/musical"/>
    <n v="0"/>
    <s v="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.1666915600000001"/>
    <n v="816.68409200000008"/>
    <n v="17.500373400000001"/>
    <n v="1448902800"/>
    <n v="1445369727"/>
    <b v="0"/>
    <n v="2"/>
    <b v="0"/>
    <s v="theater/musical"/>
    <n v="2.1428571428571429E-2"/>
    <n v="8.7501867000000004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"/>
    <n v="25000"/>
    <n v="0"/>
    <n v="1447734439"/>
    <n v="1444274839"/>
    <b v="0"/>
    <n v="0"/>
    <b v="0"/>
    <s v="theater/musical"/>
    <n v="0"/>
    <s v="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"/>
    <n v="5000"/>
    <n v="821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0.75062424999999999"/>
    <n v="750.62424999999996"/>
    <n v="0.75062424999999999"/>
    <n v="1479773838"/>
    <n v="1477178238"/>
    <b v="0"/>
    <n v="1"/>
    <b v="0"/>
    <s v="theater/musical"/>
    <n v="1E-3"/>
    <n v="0.75062424999999999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"/>
    <n v="10000"/>
    <n v="481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.29405719"/>
    <n v="647.028595"/>
    <n v="38.821715699999999"/>
    <n v="1475258327"/>
    <n v="1471370327"/>
    <b v="0"/>
    <n v="2"/>
    <b v="0"/>
    <s v="theater/musical"/>
    <n v="0.06"/>
    <n v="19.410857849999999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"/>
    <n v="40000"/>
    <n v="40153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0.75062424999999999"/>
    <n v="562.9681875"/>
    <n v="585.48691499999995"/>
    <n v="1402938394"/>
    <n v="1400691994"/>
    <b v="0"/>
    <n v="8"/>
    <b v="1"/>
    <s v="theater/plays"/>
    <n v="1.04"/>
    <n v="73.185864374999994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.29405719"/>
    <n v="647.028595"/>
    <n v="647.028595"/>
    <n v="1454412584"/>
    <n v="1452598184"/>
    <b v="0"/>
    <n v="17"/>
    <b v="1"/>
    <s v="theater/plays"/>
    <n v="1"/>
    <n v="38.060505588235294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"/>
    <n v="500"/>
    <n v="520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0.75062424999999999"/>
    <n v="225.187275"/>
    <n v="564.46943599999997"/>
    <n v="1472097540"/>
    <n v="1471188502"/>
    <b v="0"/>
    <n v="17"/>
    <b v="1"/>
    <s v="theater/plays"/>
    <n v="2.5066666666666668"/>
    <n v="33.204084470588235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.29405719"/>
    <n v="2588.11438"/>
    <n v="2601.0549519000001"/>
    <n v="1438764207"/>
    <n v="1436172207"/>
    <b v="0"/>
    <n v="33"/>
    <b v="1"/>
    <s v="theater/plays"/>
    <n v="1.0049999999999999"/>
    <n v="78.819847027272729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.29405719"/>
    <n v="1941.085785"/>
    <n v="3385.2536090399999"/>
    <n v="1459702800"/>
    <n v="1457690386"/>
    <b v="0"/>
    <n v="38"/>
    <b v="1"/>
    <s v="theater/plays"/>
    <n v="1.744"/>
    <n v="89.08562129052631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"/>
    <n v="5000"/>
    <n v="5813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.09120561"/>
    <n v="5456.0280499999999"/>
    <n v="5773.5688825100005"/>
    <n v="1485989940"/>
    <n v="1483393836"/>
    <b v="0"/>
    <n v="46"/>
    <b v="1"/>
    <s v="theater/plays"/>
    <n v="1.0582"/>
    <n v="125.51236701108697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0.15676623000000001"/>
    <n v="313.53246000000001"/>
    <n v="347.23719944999999"/>
    <n v="1464817320"/>
    <n v="1462806419"/>
    <b v="0"/>
    <n v="20"/>
    <b v="1"/>
    <s v="theater/plays"/>
    <n v="1.1074999999999999"/>
    <n v="17.361859972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"/>
    <n v="1500"/>
    <n v="1510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"/>
    <n v="3000"/>
    <n v="3061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.29405719"/>
    <n v="323.5142975"/>
    <n v="323.5142975"/>
    <n v="1419368925"/>
    <n v="1417208925"/>
    <b v="0"/>
    <n v="22"/>
    <b v="1"/>
    <s v="theater/plays"/>
    <n v="1"/>
    <n v="14.705195340909091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"/>
    <n v="3000"/>
    <n v="3330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0.75062424999999999"/>
    <n v="6004.9939999999997"/>
    <n v="6090.5651644999998"/>
    <n v="1427775414"/>
    <n v="1425187014"/>
    <b v="0"/>
    <n v="40"/>
    <b v="1"/>
    <s v="theater/plays"/>
    <n v="1.0142500000000001"/>
    <n v="152.264129112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.29405719"/>
    <n v="291.16286774999998"/>
    <n v="302.80938245999999"/>
    <n v="1482321030"/>
    <n v="1477133430"/>
    <b v="0"/>
    <n v="9"/>
    <b v="1"/>
    <s v="theater/plays"/>
    <n v="1.04"/>
    <n v="33.645486939999998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"/>
    <n v="800"/>
    <n v="875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.1666915600000001"/>
    <n v="723.3487672"/>
    <n v="833.01777384000002"/>
    <n v="1446062040"/>
    <n v="1445109822"/>
    <b v="0"/>
    <n v="14"/>
    <b v="1"/>
    <s v="theater/plays"/>
    <n v="1.1516129032258065"/>
    <n v="59.501269560000004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"/>
    <n v="1200"/>
    <n v="1200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.29405719"/>
    <n v="3882.17157"/>
    <n v="4005.2493493409002"/>
    <n v="1437261419"/>
    <n v="1434669419"/>
    <b v="0"/>
    <n v="58"/>
    <b v="1"/>
    <s v="theater/plays"/>
    <n v="1.0317033333333334"/>
    <n v="69.056023264498279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"/>
    <n v="1000"/>
    <n v="1035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.29405719"/>
    <n v="1294.05719"/>
    <n v="1788.3870365799999"/>
    <n v="1434039137"/>
    <n v="1431447137"/>
    <b v="0"/>
    <n v="17"/>
    <b v="1"/>
    <s v="theater/plays"/>
    <n v="1.3819999999999999"/>
    <n v="105.19923744588235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.29405719"/>
    <n v="284.69258179999997"/>
    <n v="311.86778278999998"/>
    <n v="1433113200"/>
    <n v="1431951611"/>
    <b v="0"/>
    <n v="12"/>
    <b v="1"/>
    <s v="theater/plays"/>
    <n v="1.0954545454545455"/>
    <n v="25.988981899166664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"/>
    <n v="3500"/>
    <n v="3530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.29405719"/>
    <n v="3882.17157"/>
    <n v="3941.6982007399997"/>
    <n v="1411771384"/>
    <n v="1409179384"/>
    <b v="0"/>
    <n v="57"/>
    <b v="1"/>
    <s v="theater/plays"/>
    <n v="1.0153333333333334"/>
    <n v="69.152600012982447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.29405719"/>
    <n v="5176.22876"/>
    <n v="5881.4899285499996"/>
    <n v="1415191920"/>
    <n v="1412233497"/>
    <b v="0"/>
    <n v="114"/>
    <b v="1"/>
    <s v="theater/plays"/>
    <n v="1.13625"/>
    <n v="51.59201691710526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.1666915600000001"/>
    <n v="5250.1120200000005"/>
    <n v="5250.1120200000005"/>
    <n v="1472936229"/>
    <n v="1467752229"/>
    <b v="0"/>
    <n v="31"/>
    <b v="1"/>
    <s v="theater/plays"/>
    <n v="1"/>
    <n v="169.35845225806455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.29405719"/>
    <n v="64.702859500000002"/>
    <n v="90.584003299999992"/>
    <n v="1463353200"/>
    <n v="1462285182"/>
    <b v="0"/>
    <n v="3"/>
    <b v="1"/>
    <s v="theater/plays"/>
    <n v="1.4"/>
    <n v="30.194667766666665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"/>
    <n v="800"/>
    <n v="1030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"/>
    <n v="12000"/>
    <n v="12348.5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.29405719"/>
    <n v="2588.11438"/>
    <n v="2652.8172395000001"/>
    <n v="1433076298"/>
    <n v="1430052298"/>
    <b v="0"/>
    <n v="31"/>
    <b v="1"/>
    <s v="theater/plays"/>
    <n v="1.0249999999999999"/>
    <n v="85.574749661290326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"/>
    <n v="2000"/>
    <n v="2202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"/>
    <n v="3000"/>
    <n v="3383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"/>
    <n v="1000"/>
    <n v="1119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"/>
    <n v="3000"/>
    <n v="4176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"/>
    <n v="3500"/>
    <n v="3880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"/>
    <n v="750"/>
    <n v="1043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"/>
    <n v="5000"/>
    <n v="5285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"/>
    <n v="350"/>
    <n v="355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"/>
    <n v="5000"/>
    <n v="5012.25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.29405719"/>
    <n v="3882.17157"/>
    <n v="4238.0372972499999"/>
    <n v="1407524004"/>
    <n v="1404932004"/>
    <b v="0"/>
    <n v="39"/>
    <b v="1"/>
    <s v="theater/plays"/>
    <n v="1.0916666666666666"/>
    <n v="108.66762300641025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"/>
    <n v="3000"/>
    <n v="3550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"/>
    <n v="1500"/>
    <n v="1800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"/>
    <n v="40000"/>
    <n v="51184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"/>
    <n v="1000"/>
    <n v="1260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.29405719"/>
    <n v="430.92104426999998"/>
    <n v="556.44459169999993"/>
    <n v="1448922600"/>
    <n v="1446352529"/>
    <b v="0"/>
    <n v="14"/>
    <b v="1"/>
    <s v="theater/plays"/>
    <n v="1.2912912912912913"/>
    <n v="39.746042264285713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"/>
    <n v="3500"/>
    <n v="3760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"/>
    <n v="4000"/>
    <n v="4005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.29405719"/>
    <n v="2588.11438"/>
    <n v="4011.5772889999998"/>
    <n v="1423838916"/>
    <n v="1418654916"/>
    <b v="0"/>
    <n v="78"/>
    <b v="1"/>
    <s v="theater/plays"/>
    <n v="1.55"/>
    <n v="51.430478064102559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.29405719"/>
    <n v="2588.11438"/>
    <n v="2795.1635304000001"/>
    <n v="1462878648"/>
    <n v="1461064248"/>
    <b v="0"/>
    <n v="30"/>
    <b v="1"/>
    <s v="theater/plays"/>
    <n v="1.08"/>
    <n v="93.172117679999999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"/>
    <n v="5000"/>
    <n v="5526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"/>
    <n v="2500"/>
    <n v="2520"/>
    <n v="1413383216"/>
    <n v="1410791216"/>
    <b v="0"/>
    <n v="40"/>
    <b v="1"/>
    <s v="theater/plays"/>
    <n v="1.00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"/>
    <n v="500"/>
    <n v="606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.29405719"/>
    <n v="1941.085785"/>
    <n v="1947.55607095"/>
    <n v="1433422793"/>
    <n v="1430830793"/>
    <b v="0"/>
    <n v="39"/>
    <b v="1"/>
    <s v="theater/plays"/>
    <n v="1.0033333333333334"/>
    <n v="49.93733515256410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.29405719"/>
    <n v="3882.17157"/>
    <n v="4238.0372972499999"/>
    <n v="1468191540"/>
    <n v="1464958484"/>
    <b v="0"/>
    <n v="21"/>
    <b v="1"/>
    <s v="theater/plays"/>
    <n v="1.0916666666666666"/>
    <n v="201.81129986904762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"/>
    <n v="1050"/>
    <n v="1296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.29405719"/>
    <n v="388.21715699999999"/>
    <n v="529.28233128189993"/>
    <n v="1464712394"/>
    <n v="1459528394"/>
    <b v="0"/>
    <n v="27"/>
    <b v="1"/>
    <s v="theater/plays"/>
    <n v="1.3633666666666666"/>
    <n v="19.603049306737034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"/>
    <n v="2827"/>
    <n v="2925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"/>
    <n v="1500"/>
    <n v="1820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"/>
    <n v="1000"/>
    <n v="1860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"/>
    <n v="700"/>
    <n v="2100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.29405719"/>
    <n v="1294.05719"/>
    <n v="1400.816908175"/>
    <n v="1403715546"/>
    <n v="1401123546"/>
    <b v="0"/>
    <n v="35"/>
    <b v="1"/>
    <s v="theater/plays"/>
    <n v="1.0825"/>
    <n v="40.023340233571425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"/>
    <n v="1300"/>
    <n v="1835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"/>
    <n v="500"/>
    <n v="570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"/>
    <n v="7500"/>
    <n v="11530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"/>
    <n v="2000"/>
    <n v="2030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"/>
    <n v="10000"/>
    <n v="10235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.29405719"/>
    <n v="4529.2001650000002"/>
    <n v="4645.6653120999999"/>
    <n v="1427806320"/>
    <n v="1422834819"/>
    <b v="0"/>
    <n v="27"/>
    <b v="1"/>
    <s v="theater/plays"/>
    <n v="1.0257142857142858"/>
    <n v="172.06167822592593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"/>
    <n v="800"/>
    <n v="1246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.29405719"/>
    <n v="5176.22876"/>
    <n v="5215.0504756999999"/>
    <n v="1431204449"/>
    <n v="1428526049"/>
    <b v="0"/>
    <n v="13"/>
    <b v="1"/>
    <s v="theater/plays"/>
    <n v="1.0075000000000001"/>
    <n v="401.1577289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.29405719"/>
    <n v="647.028595"/>
    <n v="1548.9864564299999"/>
    <n v="1425057075"/>
    <n v="1422465075"/>
    <b v="0"/>
    <n v="46"/>
    <b v="1"/>
    <s v="theater/plays"/>
    <n v="2.3940000000000001"/>
    <n v="33.673618618043477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.29405719"/>
    <n v="258.81143800000001"/>
    <n v="543.50401980000004"/>
    <n v="1434994266"/>
    <n v="1432402266"/>
    <b v="0"/>
    <n v="4"/>
    <b v="1"/>
    <s v="theater/plays"/>
    <n v="2.1"/>
    <n v="135.87600495000001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"/>
    <n v="3300"/>
    <n v="3449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"/>
    <n v="5000"/>
    <n v="5040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0.75062424999999999"/>
    <n v="1125.936375"/>
    <n v="1252.0412489999999"/>
    <n v="1455231540"/>
    <n v="1452614847"/>
    <b v="0"/>
    <n v="35"/>
    <b v="1"/>
    <s v="theater/plays"/>
    <n v="1.1120000000000001"/>
    <n v="35.772607114285712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.29405719"/>
    <n v="5823.2573549999997"/>
    <n v="5942.3106164800001"/>
    <n v="1417374262"/>
    <n v="1414778662"/>
    <b v="0"/>
    <n v="63"/>
    <b v="1"/>
    <s v="theater/plays"/>
    <n v="1.0204444444444445"/>
    <n v="94.322390737777781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.29405719"/>
    <n v="5564.445917"/>
    <n v="5706.2098821645004"/>
    <n v="1462402800"/>
    <n v="1459856860"/>
    <b v="0"/>
    <n v="89"/>
    <b v="1"/>
    <s v="theater/plays"/>
    <n v="1.0254767441860466"/>
    <n v="64.114717777129215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.29405719"/>
    <n v="388.21715699999999"/>
    <n v="493.03578938999999"/>
    <n v="1455831000"/>
    <n v="1454366467"/>
    <b v="0"/>
    <n v="15"/>
    <b v="1"/>
    <s v="theater/plays"/>
    <n v="1.27"/>
    <n v="32.869052625999998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"/>
    <n v="850"/>
    <n v="2879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"/>
    <n v="2000"/>
    <n v="2015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"/>
    <n v="20000"/>
    <n v="1862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"/>
    <n v="5000"/>
    <n v="362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"/>
    <n v="1000"/>
    <n v="100"/>
    <n v="1439828159"/>
    <n v="1437236159"/>
    <b v="0"/>
    <n v="1"/>
    <b v="0"/>
    <s v="theater/plays"/>
    <n v="0.1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"/>
    <n v="5500"/>
    <n v="620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.1666915600000001"/>
    <n v="991.68782600000009"/>
    <n v="152.83659436000002"/>
    <n v="1422100800"/>
    <n v="1416932133"/>
    <b v="0"/>
    <n v="4"/>
    <b v="0"/>
    <s v="theater/plays"/>
    <n v="0.15411764705882353"/>
    <n v="38.20914859000000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"/>
    <n v="1500"/>
    <n v="0"/>
    <n v="1429396200"/>
    <n v="1428539708"/>
    <b v="0"/>
    <n v="0"/>
    <b v="0"/>
    <s v="theater/plays"/>
    <n v="0"/>
    <s v="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"/>
    <n v="1500"/>
    <n v="427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.29405719"/>
    <n v="194.10857849999999"/>
    <n v="25.8811438"/>
    <n v="1432831089"/>
    <n v="1430239089"/>
    <b v="0"/>
    <n v="2"/>
    <b v="0"/>
    <s v="theater/plays"/>
    <n v="0.13333333333333333"/>
    <n v="12.940571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.29405719"/>
    <n v="1941.085785"/>
    <n v="12.9405719"/>
    <n v="1427133600"/>
    <n v="1423847093"/>
    <b v="0"/>
    <n v="1"/>
    <b v="0"/>
    <s v="theater/plays"/>
    <n v="6.6666666666666671E-3"/>
    <n v="12.9405719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"/>
    <n v="700"/>
    <n v="150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.29405719"/>
    <n v="1941.085785"/>
    <n v="349.39544130000002"/>
    <n v="1405461600"/>
    <n v="1403562705"/>
    <b v="0"/>
    <n v="6"/>
    <b v="0"/>
    <s v="theater/plays"/>
    <n v="0.18"/>
    <n v="58.23257355000000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.29405719"/>
    <n v="5176.22876"/>
    <n v="1041.7160379499999"/>
    <n v="1468752468"/>
    <n v="1467024468"/>
    <b v="0"/>
    <n v="8"/>
    <b v="0"/>
    <s v="theater/plays"/>
    <n v="0.20125000000000001"/>
    <n v="130.21450474374998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"/>
    <n v="2000"/>
    <n v="358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"/>
    <n v="20000"/>
    <n v="0"/>
    <n v="1450389950"/>
    <n v="1447797950"/>
    <b v="0"/>
    <n v="0"/>
    <b v="0"/>
    <s v="theater/plays"/>
    <n v="0"/>
    <s v="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"/>
    <n v="5000"/>
    <n v="100"/>
    <n v="1409980144"/>
    <n v="1407388144"/>
    <b v="0"/>
    <n v="4"/>
    <b v="0"/>
    <s v="theater/plays"/>
    <n v="0.0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"/>
    <n v="2200"/>
    <n v="0"/>
    <n v="1404406964"/>
    <n v="1401814964"/>
    <b v="0"/>
    <n v="0"/>
    <b v="0"/>
    <s v="theater/plays"/>
    <n v="0"/>
    <s v="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"/>
    <n v="1200"/>
    <n v="0"/>
    <n v="1404532740"/>
    <n v="1401823952"/>
    <b v="0"/>
    <n v="0"/>
    <b v="0"/>
    <s v="theater/plays"/>
    <n v="0"/>
    <s v="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"/>
    <n v="100"/>
    <n v="10"/>
    <n v="1407689102"/>
    <n v="1405097102"/>
    <b v="0"/>
    <n v="1"/>
    <b v="0"/>
    <s v="theater/plays"/>
    <n v="0.1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"/>
    <n v="8500"/>
    <n v="202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.29405719"/>
    <n v="3235.1429749999998"/>
    <n v="32.351429750000001"/>
    <n v="1436137140"/>
    <n v="1433833896"/>
    <b v="0"/>
    <n v="1"/>
    <b v="0"/>
    <s v="theater/plays"/>
    <n v="0.01"/>
    <n v="32.351429750000001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"/>
    <n v="5000"/>
    <n v="5176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"/>
    <n v="500"/>
    <n v="525"/>
    <n v="1461902340"/>
    <n v="1459220588"/>
    <b v="0"/>
    <n v="7"/>
    <b v="1"/>
    <s v="theater/musical"/>
    <n v="1.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"/>
    <n v="6000"/>
    <n v="6027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"/>
    <n v="1000"/>
    <n v="1326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.29405719"/>
    <n v="647.028595"/>
    <n v="731.14231235"/>
    <n v="1476651600"/>
    <n v="1473189335"/>
    <b v="0"/>
    <n v="15"/>
    <b v="1"/>
    <s v="theater/musical"/>
    <n v="1.1299999999999999"/>
    <n v="48.742820823333332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"/>
    <n v="5000"/>
    <n v="5167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"/>
    <n v="2500"/>
    <n v="3000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.29405719"/>
    <n v="711.73145449999993"/>
    <n v="922.66277646999993"/>
    <n v="1460753307"/>
    <n v="1458161307"/>
    <b v="0"/>
    <n v="28"/>
    <b v="1"/>
    <s v="theater/musical"/>
    <n v="1.2963636363636364"/>
    <n v="32.952242016785711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"/>
    <n v="4500"/>
    <n v="4550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"/>
    <n v="3500"/>
    <n v="3798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"/>
    <n v="1500"/>
    <n v="1535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"/>
    <n v="4000"/>
    <n v="4409.7700000000004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"/>
    <n v="5000"/>
    <n v="5050.7700000000004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.29405719"/>
    <n v="647.028595"/>
    <n v="647.028595"/>
    <n v="1439247600"/>
    <n v="1434625937"/>
    <b v="0"/>
    <n v="3"/>
    <b v="1"/>
    <s v="theater/musical"/>
    <n v="1"/>
    <n v="215.67619833333333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.29405719"/>
    <n v="1617.5714874999999"/>
    <n v="1718.50794832"/>
    <n v="1438543889"/>
    <n v="1436383889"/>
    <b v="0"/>
    <n v="28"/>
    <b v="1"/>
    <s v="theater/musical"/>
    <n v="1.0624"/>
    <n v="61.375283868571429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"/>
    <n v="5000"/>
    <n v="5000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"/>
    <n v="1500"/>
    <n v="1500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"/>
    <n v="7000"/>
    <n v="7942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"/>
    <n v="10000"/>
    <n v="10265.01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"/>
    <n v="2000"/>
    <n v="2335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"/>
    <n v="4000"/>
    <n v="4306.1099999999997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"/>
    <n v="1100"/>
    <n v="1100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.29405719"/>
    <n v="2588.11438"/>
    <n v="2588.11438"/>
    <n v="1434234010"/>
    <n v="1431642010"/>
    <b v="0"/>
    <n v="20"/>
    <b v="1"/>
    <s v="theater/musical"/>
    <n v="1"/>
    <n v="129.405719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"/>
    <n v="1000"/>
    <n v="1460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"/>
    <n v="5000"/>
    <n v="5510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"/>
    <n v="5000"/>
    <n v="5410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0.75062424999999999"/>
    <n v="1876.5606250000001"/>
    <n v="1876.5606250000001"/>
    <n v="1428606055"/>
    <n v="1427223655"/>
    <b v="0"/>
    <n v="25"/>
    <b v="1"/>
    <s v="theater/musical"/>
    <n v="1"/>
    <n v="75.062425000000005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"/>
    <n v="2000"/>
    <n v="2005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"/>
    <n v="8000"/>
    <n v="8537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"/>
    <n v="2000"/>
    <n v="2864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"/>
    <n v="2400"/>
    <n v="2521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"/>
    <n v="15000"/>
    <n v="15597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"/>
    <n v="2500"/>
    <n v="3000"/>
    <n v="1436817960"/>
    <n v="1433999785"/>
    <b v="0"/>
    <n v="30"/>
    <b v="1"/>
    <s v="theater/musical"/>
    <n v="1.2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"/>
    <n v="4500"/>
    <n v="4935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.29405719"/>
    <n v="2588.11438"/>
    <n v="2633.4063816499997"/>
    <n v="1469401200"/>
    <n v="1466887297"/>
    <b v="0"/>
    <n v="27"/>
    <b v="1"/>
    <s v="theater/musical"/>
    <n v="1.0175000000000001"/>
    <n v="97.533569690740734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"/>
    <n v="1200"/>
    <n v="1547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0.75062424999999999"/>
    <n v="750.62424999999996"/>
    <n v="863.21788749999996"/>
    <n v="1468193532"/>
    <n v="1465601532"/>
    <b v="0"/>
    <n v="10"/>
    <b v="1"/>
    <s v="theater/musical"/>
    <n v="1.1499999999999999"/>
    <n v="86.321788749999996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.29405719"/>
    <n v="2588.11438"/>
    <n v="3901.5824278499999"/>
    <n v="1470132180"/>
    <n v="1467040769"/>
    <b v="0"/>
    <n v="30"/>
    <b v="1"/>
    <s v="theater/musical"/>
    <n v="1.5075000000000001"/>
    <n v="130.05274759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"/>
    <n v="6000"/>
    <n v="6658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"/>
    <n v="350"/>
    <n v="351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"/>
    <n v="75000"/>
    <n v="500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.29405719"/>
    <n v="4593.9030244999994"/>
    <n v="150.11063404000001"/>
    <n v="1434395418"/>
    <n v="1431630618"/>
    <b v="0"/>
    <n v="4"/>
    <b v="0"/>
    <s v="theater/musical"/>
    <n v="3.267605633802817E-2"/>
    <n v="37.527658510000002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"/>
    <n v="15000"/>
    <n v="0"/>
    <n v="1479834023"/>
    <n v="1477238423"/>
    <b v="0"/>
    <n v="0"/>
    <b v="0"/>
    <s v="theater/musical"/>
    <n v="0"/>
    <s v="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"/>
    <n v="1500"/>
    <n v="0"/>
    <n v="1404664592"/>
    <n v="1399480592"/>
    <b v="0"/>
    <n v="0"/>
    <b v="0"/>
    <s v="theater/musical"/>
    <n v="0"/>
    <s v="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"/>
    <n v="12500"/>
    <n v="35"/>
    <n v="1436957022"/>
    <n v="1434365022"/>
    <b v="0"/>
    <n v="2"/>
    <b v="0"/>
    <s v="theater/musical"/>
    <n v="2.8E-3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"/>
    <n v="7000"/>
    <n v="4176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.29405719"/>
    <n v="6470.2859499999995"/>
    <n v="64.702859500000002"/>
    <n v="1433685354"/>
    <n v="1431093354"/>
    <b v="0"/>
    <n v="1"/>
    <b v="0"/>
    <s v="theater/musical"/>
    <n v="0.01"/>
    <n v="64.702859500000002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.29405719"/>
    <n v="776.43431399999997"/>
    <n v="12.9405719"/>
    <n v="1440801000"/>
    <n v="1437042490"/>
    <b v="0"/>
    <n v="2"/>
    <b v="0"/>
    <s v="theater/musical"/>
    <n v="1.6666666666666666E-2"/>
    <n v="6.4702859500000001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"/>
    <n v="22500"/>
    <n v="1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"/>
    <n v="6000"/>
    <n v="5380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"/>
    <n v="70000"/>
    <n v="1025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"/>
    <n v="10000"/>
    <n v="402"/>
    <n v="1457734843"/>
    <n v="1455142843"/>
    <b v="0"/>
    <n v="4"/>
    <b v="0"/>
    <s v="theater/musical"/>
    <n v="4.02E-2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"/>
    <n v="22000"/>
    <n v="881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"/>
    <n v="5000"/>
    <n v="426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"/>
    <n v="3000"/>
    <n v="0"/>
    <n v="1445482906"/>
    <n v="1442890906"/>
    <b v="0"/>
    <n v="0"/>
    <b v="0"/>
    <s v="theater/musical"/>
    <n v="0"/>
    <s v="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"/>
    <n v="12000"/>
    <n v="2358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"/>
    <n v="8000"/>
    <n v="0"/>
    <n v="1469948400"/>
    <n v="1465172024"/>
    <b v="0"/>
    <n v="0"/>
    <b v="0"/>
    <s v="theater/musical"/>
    <n v="0"/>
    <s v="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"/>
    <n v="150000"/>
    <n v="3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0.70296422999999997"/>
    <n v="5272.2317249999996"/>
    <n v="3.5148211499999999"/>
    <n v="1404022381"/>
    <n v="1402294381"/>
    <b v="0"/>
    <n v="1"/>
    <b v="0"/>
    <s v="theater/musical"/>
    <n v="6.6666666666666664E-4"/>
    <n v="3.5148211499999999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"/>
    <n v="1500"/>
    <n v="455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.29405719"/>
    <n v="1294.05719"/>
    <n v="1294.05719"/>
    <n v="1429955619"/>
    <n v="1424775219"/>
    <b v="0"/>
    <n v="24"/>
    <b v="1"/>
    <s v="theater/plays"/>
    <n v="1"/>
    <n v="53.919049583333333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.29405719"/>
    <n v="2588.11438"/>
    <n v="2620.4658097500001"/>
    <n v="1406761200"/>
    <n v="1402403907"/>
    <b v="0"/>
    <n v="38"/>
    <b v="1"/>
    <s v="theater/plays"/>
    <n v="1.0125"/>
    <n v="68.959626572368421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"/>
    <n v="1500"/>
    <n v="1826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.29405719"/>
    <n v="323.5142975"/>
    <n v="1067.5971817499999"/>
    <n v="1464692400"/>
    <n v="1461769373"/>
    <b v="0"/>
    <n v="19"/>
    <b v="1"/>
    <s v="theater/plays"/>
    <n v="3.3"/>
    <n v="56.189325355263151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0.75062424999999999"/>
    <n v="1501.2484999999999"/>
    <n v="1644.6177317500001"/>
    <n v="1433131140"/>
    <n v="1429120908"/>
    <b v="0"/>
    <n v="11"/>
    <b v="1"/>
    <s v="theater/plays"/>
    <n v="1.0954999999999999"/>
    <n v="149.51070288636365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"/>
    <n v="2100"/>
    <n v="2119.9899999999998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"/>
    <n v="1500"/>
    <n v="2102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.29405719"/>
    <n v="1294.05719"/>
    <n v="1294.0701305718999"/>
    <n v="1440111600"/>
    <n v="1437545657"/>
    <b v="0"/>
    <n v="20"/>
    <b v="1"/>
    <s v="theater/plays"/>
    <n v="1.0000100000000001"/>
    <n v="64.703506528595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"/>
    <n v="1500"/>
    <n v="1788.57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"/>
    <n v="2000"/>
    <n v="2145"/>
    <n v="1445659140"/>
    <n v="1444236216"/>
    <b v="0"/>
    <n v="20"/>
    <b v="1"/>
    <s v="theater/plays"/>
    <n v="1.07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"/>
    <n v="250"/>
    <n v="570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"/>
    <n v="1000"/>
    <n v="1064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.29405719"/>
    <n v="388.21715699999999"/>
    <n v="556.44459169999993"/>
    <n v="1436110717"/>
    <n v="1433518717"/>
    <b v="0"/>
    <n v="20"/>
    <b v="1"/>
    <s v="theater/plays"/>
    <n v="1.4333333333333333"/>
    <n v="27.82222958499999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"/>
    <n v="3500"/>
    <n v="3659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.1666915600000001"/>
    <n v="5833.4578000000001"/>
    <n v="6417.9702715600006"/>
    <n v="1453244340"/>
    <n v="1448136417"/>
    <b v="0"/>
    <n v="76"/>
    <b v="1"/>
    <s v="theater/plays"/>
    <n v="1.1002000000000001"/>
    <n v="84.446977257368431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"/>
    <n v="2500"/>
    <n v="2650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.29405719"/>
    <n v="323.5142975"/>
    <n v="349.39544130000002"/>
    <n v="1470058860"/>
    <n v="1469026903"/>
    <b v="0"/>
    <n v="7"/>
    <b v="1"/>
    <s v="theater/plays"/>
    <n v="1.08"/>
    <n v="49.913634471428573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"/>
    <n v="5000"/>
    <n v="5271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.29405719"/>
    <n v="776.43431399999997"/>
    <n v="925.25089085000002"/>
    <n v="1430993394"/>
    <n v="1428401394"/>
    <b v="0"/>
    <n v="26"/>
    <b v="1"/>
    <s v="theater/plays"/>
    <n v="1.1916666666666667"/>
    <n v="35.586572725000003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.29405719"/>
    <n v="3882.17157"/>
    <n v="5926.7819301999998"/>
    <n v="1427414400"/>
    <n v="1422656201"/>
    <b v="0"/>
    <n v="65"/>
    <b v="1"/>
    <s v="theater/plays"/>
    <n v="1.5266666666666666"/>
    <n v="91.18126046461537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"/>
    <n v="5000"/>
    <n v="5000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"/>
    <n v="500"/>
    <n v="501"/>
    <n v="1472676371"/>
    <n v="1470948371"/>
    <b v="0"/>
    <n v="8"/>
    <b v="1"/>
    <s v="theater/plays"/>
    <n v="1.00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"/>
    <n v="100"/>
    <n v="225"/>
    <n v="1464371211"/>
    <n v="1463161611"/>
    <b v="0"/>
    <n v="3"/>
    <b v="1"/>
    <s v="theater/plays"/>
    <n v="2.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"/>
    <n v="500"/>
    <n v="530.11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"/>
    <n v="1200"/>
    <n v="1256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0.75062424999999999"/>
    <n v="900.7491"/>
    <n v="1050.8739499999999"/>
    <n v="1417460940"/>
    <n v="1416516972"/>
    <b v="0"/>
    <n v="20"/>
    <b v="1"/>
    <s v="theater/plays"/>
    <n v="1.1666666666666667"/>
    <n v="52.543697499999993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.29405719"/>
    <n v="3882.17157"/>
    <n v="4232.8610684899995"/>
    <n v="1434624067"/>
    <n v="1432032067"/>
    <b v="0"/>
    <n v="57"/>
    <b v="1"/>
    <s v="theater/plays"/>
    <n v="1.0903333333333334"/>
    <n v="74.260720499824558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.29405719"/>
    <n v="258.81143800000001"/>
    <n v="414.0983008"/>
    <n v="1461278208"/>
    <n v="1459463808"/>
    <b v="0"/>
    <n v="8"/>
    <b v="1"/>
    <s v="theater/plays"/>
    <n v="1.6"/>
    <n v="51.762287600000001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"/>
    <n v="800"/>
    <n v="900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.29405719"/>
    <n v="2588.11438"/>
    <n v="2642.4647819799998"/>
    <n v="1435947758"/>
    <n v="1432837358"/>
    <b v="0"/>
    <n v="17"/>
    <b v="1"/>
    <s v="theater/plays"/>
    <n v="1.0209999999999999"/>
    <n v="155.43910482235293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0.11241174"/>
    <n v="11241.173999999999"/>
    <n v="11333.80127376"/>
    <n v="1432314209"/>
    <n v="1429722209"/>
    <b v="0"/>
    <n v="100"/>
    <b v="1"/>
    <s v="theater/plays"/>
    <n v="1.00824"/>
    <n v="113.3380127376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"/>
    <n v="2000"/>
    <n v="2025"/>
    <n v="1438226724"/>
    <n v="1433042724"/>
    <b v="0"/>
    <n v="32"/>
    <b v="1"/>
    <s v="theater/plays"/>
    <n v="1.01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.29405719"/>
    <n v="1.29405719"/>
    <n v="84.113717350000002"/>
    <n v="1459180229"/>
    <n v="1457023829"/>
    <b v="0"/>
    <n v="3"/>
    <b v="1"/>
    <s v="theater/plays"/>
    <n v="65"/>
    <n v="28.037905783333333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"/>
    <n v="10000"/>
    <n v="872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.29405719"/>
    <n v="6470.2859499999995"/>
    <n v="1419.58073743"/>
    <n v="1399809052"/>
    <n v="1397217052"/>
    <b v="1"/>
    <n v="23"/>
    <b v="0"/>
    <s v="theater/plays"/>
    <n v="0.21940000000000001"/>
    <n v="61.720901627391306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"/>
    <n v="5000"/>
    <n v="1065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"/>
    <n v="9800"/>
    <n v="4066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"/>
    <n v="40000"/>
    <n v="842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"/>
    <n v="7000"/>
    <n v="189"/>
    <n v="1412405940"/>
    <n v="1409721542"/>
    <b v="1"/>
    <n v="8"/>
    <b v="0"/>
    <s v="theater/plays"/>
    <n v="2.7E-2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"/>
    <n v="10500"/>
    <n v="1697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"/>
    <n v="13000"/>
    <n v="2129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.1666915600000001"/>
    <n v="35000.746800000001"/>
    <n v="2465.2192662800003"/>
    <n v="1434047084"/>
    <n v="1431455084"/>
    <b v="1"/>
    <n v="28"/>
    <b v="0"/>
    <s v="theater/plays"/>
    <n v="7.0433333333333334E-2"/>
    <n v="88.043545224285722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"/>
    <n v="1000"/>
    <n v="38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.29405719"/>
    <n v="3235.1429749999998"/>
    <n v="1102.5367258799999"/>
    <n v="1437129179"/>
    <n v="1434537179"/>
    <b v="1"/>
    <n v="24"/>
    <b v="0"/>
    <s v="theater/plays"/>
    <n v="0.34079999999999999"/>
    <n v="45.939030244999998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"/>
    <n v="10000"/>
    <n v="20"/>
    <n v="1427427276"/>
    <n v="1425270876"/>
    <b v="0"/>
    <n v="2"/>
    <b v="0"/>
    <s v="theater/plays"/>
    <n v="2E-3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"/>
    <n v="100000"/>
    <n v="26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"/>
    <n v="11000"/>
    <n v="1788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"/>
    <n v="1000"/>
    <n v="25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"/>
    <n v="5000"/>
    <n v="1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"/>
    <n v="5000"/>
    <n v="260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.29405719"/>
    <n v="647.028595"/>
    <n v="12.9405719"/>
    <n v="1432328400"/>
    <n v="1430734844"/>
    <b v="0"/>
    <n v="1"/>
    <b v="0"/>
    <s v="theater/plays"/>
    <n v="0.02"/>
    <n v="12.9405719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"/>
    <n v="2500"/>
    <n v="1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"/>
    <n v="6000"/>
    <n v="1060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"/>
    <n v="2000"/>
    <n v="100"/>
    <n v="1415828820"/>
    <n v="1412258977"/>
    <b v="0"/>
    <n v="1"/>
    <b v="0"/>
    <s v="theater/plays"/>
    <n v="0.0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"/>
    <n v="7500"/>
    <n v="1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"/>
    <n v="6000"/>
    <n v="0"/>
    <n v="1446739905"/>
    <n v="1441552305"/>
    <b v="0"/>
    <n v="0"/>
    <b v="0"/>
    <s v="theater/plays"/>
    <n v="0"/>
    <s v="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"/>
    <n v="5000"/>
    <n v="60"/>
    <n v="1447799054"/>
    <n v="1445203454"/>
    <b v="0"/>
    <n v="3"/>
    <b v="0"/>
    <s v="theater/plays"/>
    <n v="1.2E-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0.75062424999999999"/>
    <n v="1811.2563152499999"/>
    <n v="487.90576249999998"/>
    <n v="1409376600"/>
    <n v="1405957098"/>
    <b v="0"/>
    <n v="14"/>
    <b v="0"/>
    <s v="theater/plays"/>
    <n v="0.26937422295897223"/>
    <n v="34.850411607142853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"/>
    <n v="2000"/>
    <n v="11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"/>
    <n v="2000"/>
    <n v="251"/>
    <n v="1466278339"/>
    <n v="1463686339"/>
    <b v="0"/>
    <n v="5"/>
    <b v="0"/>
    <s v="theater/plays"/>
    <n v="0.12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.29405719"/>
    <n v="6470.2859499999995"/>
    <n v="12.9405719"/>
    <n v="1410191405"/>
    <n v="1408031405"/>
    <b v="0"/>
    <n v="1"/>
    <b v="0"/>
    <s v="theater/musical"/>
    <n v="2E-3"/>
    <n v="12.9405719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"/>
    <n v="13111"/>
    <n v="452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"/>
    <n v="10000"/>
    <n v="1500"/>
    <n v="1404360478"/>
    <n v="1401768478"/>
    <b v="0"/>
    <n v="10"/>
    <b v="0"/>
    <s v="theater/musical"/>
    <n v="0.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"/>
    <n v="1500"/>
    <n v="40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"/>
    <n v="15000"/>
    <n v="0"/>
    <n v="1439522996"/>
    <n v="1435202996"/>
    <b v="0"/>
    <n v="0"/>
    <b v="0"/>
    <s v="theater/musical"/>
    <n v="0"/>
    <s v="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"/>
    <n v="5500"/>
    <n v="0"/>
    <n v="1444322535"/>
    <n v="1441730535"/>
    <b v="0"/>
    <n v="0"/>
    <b v="0"/>
    <s v="theater/musical"/>
    <n v="0"/>
    <s v="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0.66289350000000002"/>
    <n v="410.99396999999999"/>
    <n v="0"/>
    <n v="1422061200"/>
    <n v="1420244622"/>
    <b v="0"/>
    <n v="0"/>
    <b v="0"/>
    <s v="theater/musical"/>
    <n v="0"/>
    <s v="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0.15676623000000001"/>
    <n v="4702.9868999999999"/>
    <n v="0"/>
    <n v="1472896800"/>
    <n v="1472804365"/>
    <b v="0"/>
    <n v="0"/>
    <b v="0"/>
    <s v="theater/musical"/>
    <n v="0"/>
    <s v="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.29405719"/>
    <n v="5046.8230409999996"/>
    <n v="2664.4637542099999"/>
    <n v="1454425128"/>
    <n v="1451833128"/>
    <b v="0"/>
    <n v="46"/>
    <b v="0"/>
    <s v="theater/musical"/>
    <n v="0.52794871794871789"/>
    <n v="57.92312509152174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"/>
    <n v="25000"/>
    <n v="1241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"/>
    <n v="18000"/>
    <n v="10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.29405719"/>
    <n v="19410.85785"/>
    <n v="0"/>
    <n v="1422218396"/>
    <n v="1419626396"/>
    <b v="0"/>
    <n v="0"/>
    <b v="0"/>
    <s v="theater/musical"/>
    <n v="0"/>
    <s v="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.29405719"/>
    <n v="9705.4289250000002"/>
    <n v="1268.1760462"/>
    <n v="1406761200"/>
    <n v="1403724820"/>
    <b v="0"/>
    <n v="17"/>
    <b v="0"/>
    <s v="theater/musical"/>
    <n v="0.13066666666666665"/>
    <n v="74.59859095294118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"/>
    <n v="500"/>
    <n v="25"/>
    <n v="1487550399"/>
    <n v="1484958399"/>
    <b v="0"/>
    <n v="1"/>
    <b v="0"/>
    <s v="theater/musical"/>
    <n v="0.0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0.70296422999999997"/>
    <n v="21088.926899999999"/>
    <n v="0"/>
    <n v="1454281380"/>
    <n v="1451950570"/>
    <b v="0"/>
    <n v="0"/>
    <b v="0"/>
    <s v="theater/musical"/>
    <n v="0"/>
    <s v="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.29405719"/>
    <n v="19410.85785"/>
    <n v="0"/>
    <n v="1409668069"/>
    <n v="1407076069"/>
    <b v="0"/>
    <n v="0"/>
    <b v="0"/>
    <s v="theater/musical"/>
    <n v="0"/>
    <s v="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"/>
    <n v="10000"/>
    <n v="0"/>
    <n v="1427479192"/>
    <n v="1425322792"/>
    <b v="0"/>
    <n v="0"/>
    <b v="0"/>
    <s v="theater/musical"/>
    <n v="0"/>
    <s v="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"/>
    <n v="375000"/>
    <n v="0"/>
    <n v="1462834191"/>
    <n v="1460242191"/>
    <b v="0"/>
    <n v="0"/>
    <b v="0"/>
    <s v="theater/musical"/>
    <n v="0"/>
    <s v=""/>
    <s v="theater"/>
    <s v="musical"/>
    <d v="2016-04-09T22:49:51"/>
    <d v="2016-05-09T22:49:51"/>
  </r>
  <r>
    <n v="3886"/>
    <s v="a (Canceled)"/>
    <n v="1"/>
    <n v="10000"/>
    <n v="0"/>
    <x v="1"/>
    <s v="AU"/>
    <s v="AUD"/>
    <n v="0.70296422999999997"/>
    <n v="7029.6422999999995"/>
    <n v="0"/>
    <n v="1418275702"/>
    <n v="1415683702"/>
    <b v="0"/>
    <n v="0"/>
    <b v="0"/>
    <s v="theater/musical"/>
    <n v="0"/>
    <s v="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"/>
    <n v="2000"/>
    <n v="35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.29405719"/>
    <n v="2588.11438"/>
    <n v="701.37899698000001"/>
    <n v="1488114358"/>
    <n v="1485522358"/>
    <b v="0"/>
    <n v="14"/>
    <b v="0"/>
    <s v="theater/plays"/>
    <n v="0.27100000000000002"/>
    <n v="50.098499784285714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"/>
    <n v="8000"/>
    <n v="118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"/>
    <n v="15000"/>
    <n v="2524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"/>
    <n v="800"/>
    <n v="260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"/>
    <n v="1000"/>
    <n v="0"/>
    <n v="1408863600"/>
    <n v="1408203557"/>
    <b v="0"/>
    <n v="0"/>
    <b v="0"/>
    <s v="theater/plays"/>
    <n v="0"/>
    <s v="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"/>
    <n v="50000"/>
    <n v="10775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"/>
    <n v="15000"/>
    <n v="520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"/>
    <n v="1000"/>
    <n v="50"/>
    <n v="1425103218"/>
    <n v="1422424818"/>
    <b v="0"/>
    <n v="1"/>
    <b v="0"/>
    <s v="theater/plays"/>
    <n v="0.0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"/>
    <n v="1600"/>
    <n v="170"/>
    <n v="1402979778"/>
    <n v="1401770178"/>
    <b v="0"/>
    <n v="4"/>
    <b v="0"/>
    <s v="theater/plays"/>
    <n v="0.10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0.66289350000000002"/>
    <n v="1657.2337500000001"/>
    <n v="291.67313999999999"/>
    <n v="1420750683"/>
    <n v="1418158683"/>
    <b v="0"/>
    <n v="10"/>
    <b v="0"/>
    <s v="theater/plays"/>
    <n v="0.17599999999999999"/>
    <n v="29.167313999999998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.29405719"/>
    <n v="3235.1429749999998"/>
    <n v="1053.3625526599999"/>
    <n v="1439827200"/>
    <n v="1436355270"/>
    <b v="0"/>
    <n v="16"/>
    <b v="0"/>
    <s v="theater/plays"/>
    <n v="0.3256"/>
    <n v="65.835159541249993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"/>
    <n v="10000"/>
    <n v="125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"/>
    <n v="2500"/>
    <n v="135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"/>
    <n v="3000"/>
    <n v="25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.29405719"/>
    <n v="3882.17157"/>
    <n v="1895.79378335"/>
    <n v="1479125642"/>
    <n v="1476962042"/>
    <b v="0"/>
    <n v="31"/>
    <b v="0"/>
    <s v="theater/plays"/>
    <n v="0.48833333333333334"/>
    <n v="61.154638172580647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"/>
    <n v="1500"/>
    <n v="0"/>
    <n v="1439581080"/>
    <n v="1435709765"/>
    <b v="0"/>
    <n v="0"/>
    <b v="0"/>
    <s v="theater/plays"/>
    <n v="0"/>
    <s v="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"/>
    <n v="10000"/>
    <n v="3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.29405719"/>
    <n v="1941.085785"/>
    <n v="223.87189387000001"/>
    <n v="1434063600"/>
    <n v="1430405903"/>
    <b v="0"/>
    <n v="7"/>
    <b v="0"/>
    <s v="theater/plays"/>
    <n v="0.11533333333333333"/>
    <n v="31.98169912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.29405719"/>
    <n v="1941.085785"/>
    <n v="1306.9977618999999"/>
    <n v="1435325100"/>
    <n v="1432072893"/>
    <b v="0"/>
    <n v="16"/>
    <b v="0"/>
    <s v="theater/plays"/>
    <n v="0.67333333333333334"/>
    <n v="81.687360118749993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"/>
    <n v="1000"/>
    <n v="153"/>
    <n v="1414354080"/>
    <n v="1411587606"/>
    <b v="0"/>
    <n v="4"/>
    <b v="0"/>
    <s v="theater/plays"/>
    <n v="0.153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"/>
    <n v="750"/>
    <n v="65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"/>
    <n v="60000"/>
    <n v="135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"/>
    <n v="6000"/>
    <n v="185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"/>
    <n v="8000"/>
    <n v="2993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"/>
    <n v="15000"/>
    <n v="1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"/>
    <n v="10000"/>
    <n v="1000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.29405719"/>
    <n v="3235.1429749999998"/>
    <n v="1176.2979857099999"/>
    <n v="1431298740"/>
    <n v="1429558756"/>
    <b v="0"/>
    <n v="27"/>
    <b v="0"/>
    <s v="theater/plays"/>
    <n v="0.36359999999999998"/>
    <n v="43.566592063333331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.29405719"/>
    <n v="1941.085785"/>
    <n v="6.4702859500000001"/>
    <n v="1464824309"/>
    <n v="1462232309"/>
    <b v="0"/>
    <n v="1"/>
    <b v="0"/>
    <s v="theater/plays"/>
    <n v="3.3333333333333335E-3"/>
    <n v="6.4702859500000001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0.15676623000000001"/>
    <n v="313.53246000000001"/>
    <n v="0"/>
    <n v="1464952752"/>
    <n v="1462360752"/>
    <b v="0"/>
    <n v="0"/>
    <b v="0"/>
    <s v="theater/plays"/>
    <n v="0"/>
    <s v="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.29405719"/>
    <n v="4529.2001650000002"/>
    <n v="12.9405719"/>
    <n v="1410439161"/>
    <n v="1407847161"/>
    <b v="0"/>
    <n v="1"/>
    <b v="0"/>
    <s v="theater/plays"/>
    <n v="2.8571428571428571E-3"/>
    <n v="12.9405719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.29405719"/>
    <n v="77643.431400000001"/>
    <n v="155.28686279999999"/>
    <n v="1407168000"/>
    <n v="1406131023"/>
    <b v="0"/>
    <n v="3"/>
    <b v="0"/>
    <s v="theater/plays"/>
    <n v="2E-3"/>
    <n v="51.762287600000001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.29405719"/>
    <n v="6470.2859499999995"/>
    <n v="116.4651471"/>
    <n v="1453075200"/>
    <n v="1450628773"/>
    <b v="0"/>
    <n v="3"/>
    <b v="0"/>
    <s v="theater/plays"/>
    <n v="1.7999999999999999E-2"/>
    <n v="38.821715699999999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.29405719"/>
    <n v="3235.1429749999998"/>
    <n v="174.69772065000001"/>
    <n v="1479032260"/>
    <n v="1476436660"/>
    <b v="0"/>
    <n v="3"/>
    <b v="0"/>
    <s v="theater/plays"/>
    <n v="5.3999999999999999E-2"/>
    <n v="58.23257355000000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.29405719"/>
    <n v="3882.17157"/>
    <n v="0"/>
    <n v="1414346400"/>
    <n v="1413291655"/>
    <b v="0"/>
    <n v="0"/>
    <b v="0"/>
    <s v="theater/plays"/>
    <n v="0"/>
    <s v="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"/>
    <n v="750"/>
    <n v="61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.29405719"/>
    <n v="14881.657685"/>
    <n v="1790.9751509600001"/>
    <n v="1428622271"/>
    <n v="1426203071"/>
    <b v="0"/>
    <n v="17"/>
    <b v="0"/>
    <s v="theater/plays"/>
    <n v="0.12034782608695652"/>
    <n v="105.3514794682353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"/>
    <n v="15000"/>
    <n v="2290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"/>
    <n v="150"/>
    <n v="15"/>
    <n v="1406753639"/>
    <n v="1404161639"/>
    <b v="0"/>
    <n v="3"/>
    <b v="0"/>
    <s v="theater/plays"/>
    <n v="0.1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0.70296422999999997"/>
    <n v="3514.8211499999998"/>
    <n v="10.54446345"/>
    <n v="1419645748"/>
    <n v="1417053748"/>
    <b v="0"/>
    <n v="1"/>
    <b v="0"/>
    <s v="theater/plays"/>
    <n v="3.0000000000000001E-3"/>
    <n v="10.5444634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.29405719"/>
    <n v="3235.1429749999998"/>
    <n v="32.351429750000001"/>
    <n v="1407565504"/>
    <n v="1404973504"/>
    <b v="0"/>
    <n v="2"/>
    <b v="0"/>
    <s v="theater/plays"/>
    <n v="0.01"/>
    <n v="16.175714875000001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"/>
    <n v="5000"/>
    <n v="651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"/>
    <n v="20000"/>
    <n v="453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0.70296422999999997"/>
    <n v="7029.6422999999995"/>
    <n v="0"/>
    <n v="1459490400"/>
    <n v="1457078868"/>
    <b v="0"/>
    <n v="0"/>
    <b v="0"/>
    <s v="theater/plays"/>
    <n v="0"/>
    <s v="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"/>
    <n v="8000"/>
    <n v="0"/>
    <n v="1441510707"/>
    <n v="1439350707"/>
    <b v="0"/>
    <n v="0"/>
    <b v="0"/>
    <s v="theater/plays"/>
    <n v="0"/>
    <s v="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"/>
    <n v="12000"/>
    <n v="1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"/>
    <n v="7000"/>
    <n v="1102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"/>
    <n v="5000"/>
    <n v="550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.29405719"/>
    <n v="3882.17157"/>
    <n v="1701.68520485"/>
    <n v="1443973546"/>
    <n v="1438789546"/>
    <b v="0"/>
    <n v="23"/>
    <b v="0"/>
    <s v="theater/plays"/>
    <n v="0.43833333333333335"/>
    <n v="73.98631325434782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"/>
    <n v="20000"/>
    <n v="0"/>
    <n v="1480576720"/>
    <n v="1477981120"/>
    <b v="0"/>
    <n v="0"/>
    <b v="0"/>
    <s v="theater/plays"/>
    <n v="0"/>
    <s v="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"/>
    <n v="2885"/>
    <n v="2485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"/>
    <n v="3255"/>
    <n v="397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0.70296422999999997"/>
    <n v="3514.8211499999998"/>
    <n v="3.5148211499999999"/>
    <n v="1412656200"/>
    <n v="1412328979"/>
    <b v="0"/>
    <n v="1"/>
    <b v="0"/>
    <s v="theater/plays"/>
    <n v="1E-3"/>
    <n v="3.5148211499999999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"/>
    <n v="5000"/>
    <n v="11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"/>
    <n v="5500"/>
    <n v="50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"/>
    <n v="1200"/>
    <n v="0"/>
    <n v="1434490914"/>
    <n v="1429306914"/>
    <b v="0"/>
    <n v="0"/>
    <b v="0"/>
    <s v="theater/plays"/>
    <n v="0"/>
    <s v="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"/>
    <n v="5000"/>
    <n v="1782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"/>
    <n v="5000"/>
    <n v="0"/>
    <n v="1440690875"/>
    <n v="1438098875"/>
    <b v="0"/>
    <n v="0"/>
    <b v="0"/>
    <s v="theater/plays"/>
    <n v="0"/>
    <s v="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"/>
    <n v="2000"/>
    <n v="5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"/>
    <n v="6000"/>
    <n v="195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"/>
    <n v="3000"/>
    <n v="101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0.70296422999999997"/>
    <n v="21088.926899999999"/>
    <n v="0"/>
    <n v="1410076123"/>
    <n v="1404892123"/>
    <b v="0"/>
    <n v="0"/>
    <b v="0"/>
    <s v="theater/plays"/>
    <n v="0"/>
    <s v="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0.70296422999999997"/>
    <n v="7029.6422999999995"/>
    <n v="1108.5745907099999"/>
    <n v="1423623221"/>
    <n v="1421031221"/>
    <b v="0"/>
    <n v="32"/>
    <b v="0"/>
    <s v="theater/plays"/>
    <n v="0.15770000000000001"/>
    <n v="34.642955959687498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"/>
    <n v="4000"/>
    <n v="25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.1666915600000001"/>
    <n v="233338.31200000001"/>
    <n v="1.1666915600000001"/>
    <n v="1462301342"/>
    <n v="1457120942"/>
    <b v="0"/>
    <n v="1"/>
    <b v="0"/>
    <s v="theater/plays"/>
    <n v="5.0000000000000004E-6"/>
    <n v="1.166691560000000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"/>
    <n v="26000"/>
    <n v="25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"/>
    <n v="17600"/>
    <n v="0"/>
    <n v="1469834940"/>
    <n v="1467162586"/>
    <b v="0"/>
    <n v="0"/>
    <b v="0"/>
    <s v="theater/plays"/>
    <n v="0"/>
    <s v="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0.75062424999999999"/>
    <n v="18765.606250000001"/>
    <n v="0"/>
    <n v="1405352264"/>
    <n v="1400168264"/>
    <b v="0"/>
    <n v="0"/>
    <b v="0"/>
    <s v="theater/plays"/>
    <n v="0"/>
    <s v="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"/>
    <n v="1750"/>
    <n v="425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"/>
    <n v="5500"/>
    <n v="0"/>
    <n v="1461543600"/>
    <n v="1459203727"/>
    <b v="0"/>
    <n v="0"/>
    <b v="0"/>
    <s v="theater/plays"/>
    <n v="0"/>
    <s v="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"/>
    <n v="28000"/>
    <n v="7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"/>
    <n v="2000"/>
    <n v="641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"/>
    <n v="1200"/>
    <n v="292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"/>
    <n v="3000"/>
    <n v="45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.29405719"/>
    <n v="6470.2859499999995"/>
    <n v="27.17520099"/>
    <n v="1399584210"/>
    <n v="1397683410"/>
    <b v="0"/>
    <n v="2"/>
    <b v="0"/>
    <s v="theater/plays"/>
    <n v="4.1999999999999997E-3"/>
    <n v="13.58760049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.29405719"/>
    <n v="1811.6800659999999"/>
    <n v="58.232573549999998"/>
    <n v="1448722494"/>
    <n v="1446562494"/>
    <b v="0"/>
    <n v="3"/>
    <b v="0"/>
    <s v="theater/plays"/>
    <n v="3.214285714285714E-2"/>
    <n v="19.410857849999999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0.75062424999999999"/>
    <n v="7506.2425000000003"/>
    <n v="0"/>
    <n v="1447821717"/>
    <n v="1445226117"/>
    <b v="0"/>
    <n v="0"/>
    <b v="0"/>
    <s v="theater/plays"/>
    <n v="0"/>
    <s v="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"/>
    <n v="2000"/>
    <n v="126"/>
    <n v="1429460386"/>
    <n v="1424279986"/>
    <b v="0"/>
    <n v="3"/>
    <b v="0"/>
    <s v="theater/plays"/>
    <n v="6.3E-2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"/>
    <n v="2000"/>
    <n v="285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"/>
    <n v="7500"/>
    <n v="45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"/>
    <n v="1700"/>
    <n v="410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"/>
    <n v="5000"/>
    <n v="527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"/>
    <n v="2825"/>
    <n v="211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"/>
    <n v="15000"/>
    <n v="11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"/>
    <n v="14000"/>
    <n v="136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"/>
    <n v="1000"/>
    <n v="211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"/>
    <n v="5000"/>
    <n v="3905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.29405719"/>
    <n v="1294.05719"/>
    <n v="414.0983008"/>
    <n v="1464872848"/>
    <n v="1462280848"/>
    <b v="0"/>
    <n v="11"/>
    <b v="0"/>
    <s v="theater/plays"/>
    <n v="0.32"/>
    <n v="37.645300072727274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"/>
    <n v="678"/>
    <n v="0"/>
    <n v="1468442898"/>
    <n v="1465850898"/>
    <b v="0"/>
    <n v="0"/>
    <b v="0"/>
    <s v="theater/plays"/>
    <n v="0"/>
    <s v="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"/>
    <n v="1300"/>
    <n v="620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"/>
    <n v="90000"/>
    <n v="1305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"/>
    <n v="2000"/>
    <n v="214"/>
    <n v="1422717953"/>
    <n v="1417533953"/>
    <b v="0"/>
    <n v="8"/>
    <b v="0"/>
    <s v="theater/plays"/>
    <n v="0.10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.29405719"/>
    <n v="7764.3431399999999"/>
    <n v="142.34629089999999"/>
    <n v="1427659200"/>
    <n v="1425678057"/>
    <b v="0"/>
    <n v="6"/>
    <b v="0"/>
    <s v="theater/plays"/>
    <n v="1.8333333333333333E-2"/>
    <n v="23.724381816666664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"/>
    <n v="2500"/>
    <n v="450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"/>
    <n v="30000"/>
    <n v="1225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.29405719"/>
    <n v="1099.9486115"/>
    <n v="219.98972229999998"/>
    <n v="1436297180"/>
    <n v="1431113180"/>
    <b v="0"/>
    <n v="5"/>
    <b v="0"/>
    <s v="theater/plays"/>
    <n v="0.2"/>
    <n v="43.997944459999999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"/>
    <n v="11140"/>
    <n v="3877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.29405719"/>
    <n v="1941.085785"/>
    <n v="122.93543305"/>
    <n v="1415404800"/>
    <n v="1412809644"/>
    <b v="0"/>
    <n v="10"/>
    <b v="0"/>
    <s v="theater/plays"/>
    <n v="6.3333333333333339E-2"/>
    <n v="12.29354330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"/>
    <n v="2000"/>
    <n v="641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.29405719"/>
    <n v="6470.2859499999995"/>
    <n v="631.49990872000001"/>
    <n v="1462539840"/>
    <n v="1460034594"/>
    <b v="0"/>
    <n v="13"/>
    <b v="0"/>
    <s v="theater/plays"/>
    <n v="9.7600000000000006E-2"/>
    <n v="48.576916055384615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.29405719"/>
    <n v="517.62287600000002"/>
    <n v="195.40263568999998"/>
    <n v="1400278290"/>
    <n v="1399414290"/>
    <b v="0"/>
    <n v="13"/>
    <b v="0"/>
    <s v="theater/plays"/>
    <n v="0.3775"/>
    <n v="15.03097197615384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"/>
    <n v="1500"/>
    <n v="32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"/>
    <n v="3000"/>
    <n v="0"/>
    <n v="1447009181"/>
    <n v="1444413581"/>
    <b v="0"/>
    <n v="0"/>
    <b v="0"/>
    <s v="theater/plays"/>
    <n v="0"/>
    <s v="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.29405719"/>
    <n v="2135.1943634999998"/>
    <n v="89.289946110000002"/>
    <n v="1456934893"/>
    <n v="1454342893"/>
    <b v="0"/>
    <n v="3"/>
    <b v="0"/>
    <s v="theater/plays"/>
    <n v="4.1818181818181817E-2"/>
    <n v="29.763315370000001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"/>
    <n v="500"/>
    <n v="100"/>
    <n v="1433086082"/>
    <n v="1430494082"/>
    <b v="0"/>
    <n v="1"/>
    <b v="0"/>
    <s v="theater/plays"/>
    <n v="0.2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"/>
    <n v="10000"/>
    <n v="541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"/>
    <n v="50000"/>
    <n v="3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"/>
    <n v="2000"/>
    <n v="5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.29405719"/>
    <n v="258.81143800000001"/>
    <n v="90.584003299999992"/>
    <n v="1423913220"/>
    <n v="1421339077"/>
    <b v="0"/>
    <n v="4"/>
    <b v="0"/>
    <s v="theater/plays"/>
    <n v="0.35"/>
    <n v="22.646000824999998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"/>
    <n v="3000"/>
    <n v="497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.29405719"/>
    <n v="3882.17157"/>
    <n v="0"/>
    <n v="1428222221"/>
    <n v="1425633821"/>
    <b v="0"/>
    <n v="0"/>
    <b v="0"/>
    <s v="theater/plays"/>
    <n v="0"/>
    <s v="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"/>
    <n v="1250"/>
    <n v="715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"/>
    <n v="7000"/>
    <n v="1156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"/>
    <n v="8000"/>
    <n v="10"/>
    <n v="1462631358"/>
    <n v="1457450958"/>
    <b v="0"/>
    <n v="1"/>
    <b v="0"/>
    <s v="theater/plays"/>
    <n v="1.25E-3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.29405719"/>
    <n v="1552.8686279999999"/>
    <n v="586.20790707000003"/>
    <n v="1488394800"/>
    <n v="1486681708"/>
    <b v="0"/>
    <n v="14"/>
    <b v="0"/>
    <s v="theater/plays"/>
    <n v="0.3775"/>
    <n v="41.871993362142859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"/>
    <n v="1250"/>
    <n v="23"/>
    <n v="1411779761"/>
    <n v="1409187761"/>
    <b v="0"/>
    <n v="4"/>
    <b v="0"/>
    <s v="theater/plays"/>
    <n v="1.84E-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"/>
    <n v="2000"/>
    <n v="201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"/>
    <n v="500"/>
    <n v="1"/>
    <n v="1412740457"/>
    <n v="1410148457"/>
    <b v="0"/>
    <n v="1"/>
    <b v="0"/>
    <s v="theater/plays"/>
    <n v="2E-3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"/>
    <n v="3000"/>
    <n v="40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"/>
    <n v="30000"/>
    <n v="2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"/>
    <n v="2000"/>
    <n v="5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.29405719"/>
    <n v="1294.05719"/>
    <n v="77.643431399999997"/>
    <n v="1437606507"/>
    <n v="1435014507"/>
    <b v="0"/>
    <n v="4"/>
    <b v="0"/>
    <s v="theater/plays"/>
    <n v="0.06"/>
    <n v="19.410857849999999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.29405719"/>
    <n v="2497.5303767"/>
    <n v="97.054289249999997"/>
    <n v="1410281360"/>
    <n v="1406825360"/>
    <b v="0"/>
    <n v="3"/>
    <b v="0"/>
    <s v="theater/plays"/>
    <n v="3.8860103626943004E-2"/>
    <n v="32.351429750000001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"/>
    <n v="7200"/>
    <n v="1742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.29405719"/>
    <n v="323.5142975"/>
    <n v="24.58708661"/>
    <n v="1422450278"/>
    <n v="1419858278"/>
    <b v="0"/>
    <n v="4"/>
    <b v="0"/>
    <s v="theater/plays"/>
    <n v="7.5999999999999998E-2"/>
    <n v="6.146771652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.29405719"/>
    <n v="744.08288425000001"/>
    <n v="0"/>
    <n v="1430571849"/>
    <n v="1427979849"/>
    <b v="0"/>
    <n v="0"/>
    <b v="0"/>
    <s v="theater/plays"/>
    <n v="0"/>
    <s v="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"/>
    <n v="2000"/>
    <n v="26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"/>
    <n v="9000"/>
    <n v="0"/>
    <n v="1457157269"/>
    <n v="1455861269"/>
    <b v="0"/>
    <n v="0"/>
    <b v="0"/>
    <s v="theater/plays"/>
    <n v="0"/>
    <s v="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"/>
    <n v="7000"/>
    <n v="1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.29405719"/>
    <n v="647.028595"/>
    <n v="90.584003299999992"/>
    <n v="1410987400"/>
    <n v="1408395400"/>
    <b v="0"/>
    <n v="7"/>
    <b v="0"/>
    <s v="theater/plays"/>
    <n v="0.14000000000000001"/>
    <n v="12.940571899999998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"/>
    <n v="10000"/>
    <n v="105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.29405719"/>
    <n v="1941.085785"/>
    <n v="168.2274347"/>
    <n v="1475877108"/>
    <n v="1473285108"/>
    <b v="0"/>
    <n v="4"/>
    <b v="0"/>
    <s v="theater/plays"/>
    <n v="8.666666666666667E-2"/>
    <n v="42.056858675000001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"/>
    <n v="3500"/>
    <n v="29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"/>
    <n v="600"/>
    <n v="100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"/>
    <n v="15000"/>
    <n v="125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"/>
    <n v="18000"/>
    <n v="12521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"/>
    <n v="7000"/>
    <n v="0"/>
    <n v="1458860363"/>
    <n v="1454975963"/>
    <b v="0"/>
    <n v="0"/>
    <b v="0"/>
    <s v="theater/plays"/>
    <n v="0"/>
    <s v="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"/>
    <n v="800"/>
    <n v="10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.1666915600000001"/>
    <n v="5833.4578000000001"/>
    <n v="291.67289"/>
    <n v="1437889336"/>
    <n v="1432705336"/>
    <b v="0"/>
    <n v="4"/>
    <b v="0"/>
    <s v="theater/plays"/>
    <n v="0.05"/>
    <n v="72.918222499999999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"/>
    <n v="4000"/>
    <n v="0"/>
    <n v="1449247439"/>
    <n v="1444059839"/>
    <b v="0"/>
    <n v="0"/>
    <b v="0"/>
    <s v="theater/plays"/>
    <n v="0"/>
    <s v="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"/>
    <n v="3000"/>
    <n v="215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"/>
    <n v="2000"/>
    <n v="561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"/>
    <n v="20000"/>
    <n v="0"/>
    <n v="1450053370"/>
    <n v="1447461370"/>
    <b v="0"/>
    <n v="0"/>
    <b v="0"/>
    <s v="theater/plays"/>
    <n v="0"/>
    <s v="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"/>
    <n v="2500"/>
    <n v="400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"/>
    <n v="5000"/>
    <n v="0"/>
    <n v="1418914964"/>
    <n v="1414591364"/>
    <b v="0"/>
    <n v="0"/>
    <b v="0"/>
    <s v="theater/plays"/>
    <n v="0"/>
    <s v="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"/>
    <n v="6048"/>
    <n v="413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.29405719"/>
    <n v="30927.966840999998"/>
    <n v="7948.0863204080997"/>
    <n v="1475398800"/>
    <n v="1472711224"/>
    <b v="0"/>
    <n v="94"/>
    <b v="0"/>
    <s v="theater/plays"/>
    <n v="0.25698702928870293"/>
    <n v="84.554109791575527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"/>
    <n v="13500"/>
    <n v="200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"/>
    <n v="10000"/>
    <n v="3685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"/>
    <n v="6000"/>
    <n v="2823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"/>
    <n v="700"/>
    <n v="80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"/>
    <n v="2500"/>
    <n v="301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"/>
    <n v="500"/>
    <n v="300"/>
    <n v="1448949540"/>
    <n v="1446048367"/>
    <b v="0"/>
    <n v="5"/>
    <b v="0"/>
    <s v="theater/plays"/>
    <n v="0.6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"/>
    <n v="8000"/>
    <n v="2500"/>
    <n v="1437188400"/>
    <n v="1432100004"/>
    <b v="0"/>
    <n v="2"/>
    <b v="0"/>
    <s v="theater/plays"/>
    <n v="0.31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.29405719"/>
    <n v="6470.2859499999995"/>
    <n v="27.17520099"/>
    <n v="1473160954"/>
    <n v="1467976954"/>
    <b v="0"/>
    <n v="2"/>
    <b v="0"/>
    <s v="theater/plays"/>
    <n v="4.1999999999999997E-3"/>
    <n v="13.58760049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"/>
    <n v="10000"/>
    <n v="21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0.75062424999999999"/>
    <n v="225.187275"/>
    <n v="0"/>
    <n v="1416524325"/>
    <n v="1415228325"/>
    <b v="0"/>
    <n v="0"/>
    <b v="0"/>
    <s v="theater/plays"/>
    <n v="0"/>
    <s v="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"/>
    <n v="600"/>
    <n v="225"/>
    <n v="1428642000"/>
    <n v="1426050982"/>
    <b v="0"/>
    <n v="4"/>
    <b v="0"/>
    <s v="theater/plays"/>
    <n v="0.37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0.70296422999999997"/>
    <n v="3514.8211499999998"/>
    <n v="0.70296422999999997"/>
    <n v="1408596589"/>
    <n v="1406004589"/>
    <b v="0"/>
    <n v="1"/>
    <b v="0"/>
    <s v="theater/plays"/>
    <n v="2.0000000000000001E-4"/>
    <n v="0.70296422999999997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"/>
    <n v="5600"/>
    <n v="460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"/>
    <n v="5000"/>
    <n v="110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.29405719"/>
    <n v="21998.972229999999"/>
    <n v="3883.4656271899999"/>
    <n v="1460373187"/>
    <n v="1457352787"/>
    <b v="0"/>
    <n v="91"/>
    <b v="0"/>
    <s v="theater/plays"/>
    <n v="0.17652941176470588"/>
    <n v="42.67544645263736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"/>
    <n v="20000"/>
    <n v="16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"/>
    <n v="1500"/>
    <n v="1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"/>
    <n v="500"/>
    <n v="0"/>
    <n v="1399618380"/>
    <n v="1399058797"/>
    <b v="0"/>
    <n v="0"/>
    <b v="0"/>
    <s v="theater/plays"/>
    <n v="0"/>
    <s v="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"/>
    <n v="3000"/>
    <n v="1126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.29405719"/>
    <n v="647.028595"/>
    <n v="142.34629089999999"/>
    <n v="1416081600"/>
    <n v="1413477228"/>
    <b v="0"/>
    <n v="2"/>
    <b v="0"/>
    <s v="theater/plays"/>
    <n v="0.22"/>
    <n v="71.173145449999993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"/>
    <n v="8880"/>
    <n v="0"/>
    <n v="1475294400"/>
    <n v="1472674285"/>
    <b v="0"/>
    <n v="0"/>
    <b v="0"/>
    <s v="theater/plays"/>
    <n v="0"/>
    <s v="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.29405719"/>
    <n v="6470.2859499999995"/>
    <n v="1140.06438439"/>
    <n v="1403192031"/>
    <n v="1400600031"/>
    <b v="0"/>
    <n v="21"/>
    <b v="0"/>
    <s v="theater/plays"/>
    <n v="0.1762"/>
    <n v="54.288780209047616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"/>
    <n v="1500"/>
    <n v="795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.29405719"/>
    <n v="4529.2001650000002"/>
    <n v="1002.89432225"/>
    <n v="1448492400"/>
    <n v="1446506080"/>
    <b v="0"/>
    <n v="6"/>
    <b v="0"/>
    <s v="theater/plays"/>
    <n v="0.22142857142857142"/>
    <n v="167.14905370833333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"/>
    <n v="3750"/>
    <n v="95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0.75062424999999999"/>
    <n v="7506.2425000000003"/>
    <n v="187.65606249999999"/>
    <n v="1410836400"/>
    <n v="1408116152"/>
    <b v="0"/>
    <n v="7"/>
    <b v="0"/>
    <s v="theater/plays"/>
    <n v="2.5000000000000001E-2"/>
    <n v="26.808008928571429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0.75062424999999999"/>
    <n v="7506.2425000000003"/>
    <n v="213.92791124999999"/>
    <n v="1403539200"/>
    <n v="1400604056"/>
    <b v="0"/>
    <n v="5"/>
    <b v="0"/>
    <s v="theater/plays"/>
    <n v="2.8500000000000001E-2"/>
    <n v="42.78558224999999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"/>
    <n v="525"/>
    <n v="0"/>
    <n v="1461205423"/>
    <n v="1456025023"/>
    <b v="0"/>
    <n v="0"/>
    <b v="0"/>
    <s v="theater/plays"/>
    <n v="0"/>
    <s v="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"/>
    <n v="20000"/>
    <n v="490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.29405719"/>
    <n v="12293.543304999999"/>
    <n v="174.69772065000001"/>
    <n v="1403886084"/>
    <n v="1401294084"/>
    <b v="0"/>
    <n v="9"/>
    <b v="0"/>
    <s v="theater/plays"/>
    <n v="1.4210526315789474E-2"/>
    <n v="19.410857849999999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0.70296422999999997"/>
    <n v="1405.9284599999999"/>
    <n v="270.64122854999999"/>
    <n v="1430316426"/>
    <n v="1427724426"/>
    <b v="0"/>
    <n v="6"/>
    <b v="0"/>
    <s v="theater/plays"/>
    <n v="0.1925"/>
    <n v="45.10687142500000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"/>
    <n v="4000"/>
    <n v="27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"/>
    <n v="15000"/>
    <n v="25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"/>
    <n v="5000"/>
    <n v="3045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"/>
    <n v="3495"/>
    <n v="34.950000000000003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.29405719"/>
    <n v="1617.5714874999999"/>
    <n v="556.44459169999993"/>
    <n v="1425124800"/>
    <n v="1421596356"/>
    <b v="0"/>
    <n v="13"/>
    <b v="0"/>
    <s v="theater/plays"/>
    <n v="0.34399999999999997"/>
    <n v="42.803430130769229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"/>
    <n v="1000"/>
    <n v="165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4.7076029999999998E-2"/>
    <n v="941.52059999999994"/>
    <n v="0"/>
    <n v="1482779931"/>
    <n v="1480187931"/>
    <b v="0"/>
    <n v="0"/>
    <b v="0"/>
    <s v="theater/plays"/>
    <n v="0"/>
    <s v="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.29405719"/>
    <n v="1294.05719"/>
    <n v="5.1762287599999999"/>
    <n v="1408646111"/>
    <n v="1403462111"/>
    <b v="0"/>
    <n v="2"/>
    <b v="0"/>
    <s v="theater/plays"/>
    <n v="4.0000000000000001E-3"/>
    <n v="2.5881143799999999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"/>
    <n v="3500"/>
    <n v="37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.29405719"/>
    <n v="3558.6572725000001"/>
    <n v="951.13203464999992"/>
    <n v="1446732975"/>
    <n v="1444137375"/>
    <b v="0"/>
    <n v="21"/>
    <b v="0"/>
    <s v="theater/plays"/>
    <n v="0.26727272727272727"/>
    <n v="45.292001649999996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.29405719"/>
    <n v="2588.11438"/>
    <n v="745.37694144"/>
    <n v="1404149280"/>
    <n v="1400547969"/>
    <b v="0"/>
    <n v="13"/>
    <b v="0"/>
    <s v="theater/plays"/>
    <n v="0.28799999999999998"/>
    <n v="57.33668780307692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"/>
    <n v="700"/>
    <n v="0"/>
    <n v="1413921060"/>
    <n v="1411499149"/>
    <b v="0"/>
    <n v="0"/>
    <b v="0"/>
    <s v="theater/plays"/>
    <n v="0"/>
    <s v="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"/>
    <n v="15000"/>
    <n v="1335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.29405719"/>
    <n v="323.5142975"/>
    <n v="0"/>
    <n v="1485543242"/>
    <n v="1482951242"/>
    <b v="0"/>
    <n v="0"/>
    <b v="0"/>
    <s v="theater/plays"/>
    <n v="0"/>
    <s v="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"/>
    <n v="3000"/>
    <n v="5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"/>
    <n v="3000"/>
    <n v="0"/>
    <n v="1465930440"/>
    <n v="1463849116"/>
    <b v="0"/>
    <n v="0"/>
    <b v="0"/>
    <s v="theater/plays"/>
    <n v="0"/>
    <s v="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"/>
    <n v="2224"/>
    <n v="350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"/>
    <n v="150"/>
    <n v="3"/>
    <n v="1447542000"/>
    <n v="1446179553"/>
    <b v="0"/>
    <n v="2"/>
    <b v="0"/>
    <s v="theater/plays"/>
    <n v="0.0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"/>
    <n v="3500"/>
    <n v="759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.1666915600000001"/>
    <n v="3500.0746800000002"/>
    <n v="11.666915600000001"/>
    <n v="1476008906"/>
    <n v="1473416906"/>
    <b v="0"/>
    <n v="1"/>
    <b v="0"/>
    <s v="theater/plays"/>
    <n v="3.3333333333333335E-3"/>
    <n v="11.666915600000001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"/>
    <n v="3500"/>
    <n v="10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"/>
    <n v="1000"/>
    <n v="47"/>
    <n v="1448078400"/>
    <n v="1445985299"/>
    <b v="0"/>
    <n v="5"/>
    <b v="0"/>
    <s v="theater/plays"/>
    <n v="4.7E-2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"/>
    <n v="9600"/>
    <n v="0"/>
    <n v="1468777786"/>
    <n v="1466185786"/>
    <b v="0"/>
    <n v="0"/>
    <b v="0"/>
    <s v="theater/plays"/>
    <n v="0"/>
    <s v="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.29405719"/>
    <n v="2588.11438"/>
    <n v="279.51635304000001"/>
    <n v="1421403960"/>
    <n v="1418827324"/>
    <b v="0"/>
    <n v="3"/>
    <b v="0"/>
    <s v="theater/plays"/>
    <n v="0.108"/>
    <n v="93.172117679999999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"/>
    <n v="5000"/>
    <n v="240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"/>
    <n v="1000"/>
    <n v="32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"/>
    <n v="1600"/>
    <n v="204"/>
    <n v="1421410151"/>
    <n v="1418818151"/>
    <b v="0"/>
    <n v="8"/>
    <b v="0"/>
    <s v="theater/plays"/>
    <n v="0.12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"/>
    <n v="110000"/>
    <n v="20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.29405719"/>
    <n v="3235.1429749999998"/>
    <n v="77.643431399999997"/>
    <n v="1440272093"/>
    <n v="1435088093"/>
    <b v="0"/>
    <n v="4"/>
    <b v="0"/>
    <s v="theater/plays"/>
    <n v="2.4E-2"/>
    <n v="19.410857849999999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"/>
    <n v="2000"/>
    <n v="730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4.7076029999999998E-2"/>
    <n v="1412.2809"/>
    <n v="37.660823999999998"/>
    <n v="1482108350"/>
    <n v="1479516350"/>
    <b v="0"/>
    <n v="1"/>
    <b v="0"/>
    <s v="theater/plays"/>
    <n v="2.6666666666666668E-2"/>
    <n v="37.660823999999998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.29405719"/>
    <n v="4529.2001650000002"/>
    <n v="517.62287600000002"/>
    <n v="1488271860"/>
    <n v="1484484219"/>
    <b v="0"/>
    <n v="5"/>
    <b v="0"/>
    <s v="theater/plays"/>
    <n v="0.11428571428571428"/>
    <n v="103.5245752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.29405719"/>
    <n v="12940.571899999999"/>
    <n v="0"/>
    <n v="1454284500"/>
    <n v="1449431237"/>
    <b v="0"/>
    <n v="0"/>
    <b v="0"/>
    <s v="theater/plays"/>
    <n v="0"/>
    <s v="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"/>
    <n v="75000"/>
    <n v="0"/>
    <n v="1465060797"/>
    <n v="1462468797"/>
    <b v="0"/>
    <n v="0"/>
    <b v="0"/>
    <s v="theater/plays"/>
    <n v="0"/>
    <s v="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"/>
    <n v="4500"/>
    <n v="50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"/>
    <n v="270"/>
    <n v="0"/>
    <n v="1414205990"/>
    <n v="1413341990"/>
    <b v="0"/>
    <n v="0"/>
    <b v="0"/>
    <s v="theater/plays"/>
    <n v="0"/>
    <s v="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"/>
    <n v="600"/>
    <n v="0"/>
    <n v="1485380482"/>
    <n v="1482788482"/>
    <b v="0"/>
    <n v="0"/>
    <b v="0"/>
    <s v="theater/plays"/>
    <n v="0"/>
    <s v="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"/>
    <n v="500"/>
    <n v="137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"/>
    <n v="1000"/>
    <n v="100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0.70296422999999997"/>
    <n v="2108.8926900000001"/>
    <n v="450.60007142999996"/>
    <n v="1477550434"/>
    <n v="1474958434"/>
    <b v="0"/>
    <n v="14"/>
    <b v="0"/>
    <s v="theater/plays"/>
    <n v="0.21366666666666667"/>
    <n v="32.185719387857141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4.7076029999999998E-2"/>
    <n v="1553.50899"/>
    <n v="108.274869"/>
    <n v="1482711309"/>
    <n v="1479860109"/>
    <b v="0"/>
    <n v="6"/>
    <b v="0"/>
    <s v="theater/plays"/>
    <n v="6.9696969696969702E-2"/>
    <n v="18.045811499999999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"/>
    <n v="5000"/>
    <n v="3530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"/>
    <n v="2000"/>
    <n v="41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"/>
    <n v="3000"/>
    <n v="59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.29405719"/>
    <n v="647.028595"/>
    <n v="0"/>
    <n v="1448805404"/>
    <n v="1446209804"/>
    <b v="0"/>
    <n v="0"/>
    <b v="0"/>
    <s v="theater/plays"/>
    <n v="0"/>
    <s v="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.29405719"/>
    <n v="388.21715699999999"/>
    <n v="111.28891834"/>
    <n v="1469113351"/>
    <n v="1463929351"/>
    <b v="0"/>
    <n v="6"/>
    <b v="0"/>
    <s v="theater/plays"/>
    <n v="0.28666666666666668"/>
    <n v="18.548153056666667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"/>
    <n v="3000"/>
    <n v="94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.1666915600000001"/>
    <n v="2916.7289000000001"/>
    <n v="1.1666915600000001"/>
    <n v="1456617600"/>
    <n v="1454280186"/>
    <b v="0"/>
    <n v="1"/>
    <b v="0"/>
    <s v="theater/plays"/>
    <n v="4.0000000000000002E-4"/>
    <n v="1.166691560000000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"/>
    <n v="1500"/>
    <n v="3"/>
    <n v="1452234840"/>
    <n v="1450619123"/>
    <b v="0"/>
    <n v="3"/>
    <b v="0"/>
    <s v="theater/plays"/>
    <n v="2E-3"/>
    <n v="1"/>
    <s v="theater"/>
    <s v="plays"/>
    <d v="2015-12-20T13:45:23"/>
    <d v="2016-01-08T06:34:00"/>
  </r>
  <r>
    <m/>
    <m/>
    <m/>
    <m/>
    <m/>
    <x v="4"/>
    <m/>
    <m/>
    <m/>
    <m/>
    <m/>
    <m/>
    <m/>
    <m/>
    <n v="28"/>
    <m/>
    <m/>
    <m/>
    <m/>
    <m/>
    <m/>
    <m/>
    <m/>
  </r>
  <r>
    <m/>
    <m/>
    <m/>
    <m/>
    <m/>
    <x v="4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1E7-2F7D-46A9-9970-69F65FC8EF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0">
        <item m="1" x="44"/>
        <item m="1" x="46"/>
        <item m="1" x="43"/>
        <item m="1" x="48"/>
        <item m="1" x="47"/>
        <item m="1" x="42"/>
        <item m="1" x="45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2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B8FB2-6F2A-428C-983C-21D6BB5C58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m="1" x="44"/>
        <item m="1" x="46"/>
        <item m="1" x="43"/>
        <item m="1" x="48"/>
        <item m="1" x="47"/>
        <item m="1" x="42"/>
        <item m="1" x="45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0"/>
  </rowFields>
  <rowItems count="42">
    <i>
      <x v="14"/>
    </i>
    <i>
      <x v="19"/>
    </i>
    <i>
      <x v="16"/>
    </i>
    <i>
      <x v="46"/>
    </i>
    <i>
      <x v="12"/>
    </i>
    <i>
      <x v="22"/>
    </i>
    <i>
      <x v="15"/>
    </i>
    <i>
      <x v="28"/>
    </i>
    <i>
      <x v="27"/>
    </i>
    <i>
      <x v="38"/>
    </i>
    <i>
      <x v="48"/>
    </i>
    <i>
      <x v="13"/>
    </i>
    <i>
      <x v="25"/>
    </i>
    <i>
      <x v="11"/>
    </i>
    <i>
      <x v="40"/>
    </i>
    <i>
      <x v="21"/>
    </i>
    <i>
      <x v="36"/>
    </i>
    <i>
      <x v="44"/>
    </i>
    <i>
      <x v="17"/>
    </i>
    <i>
      <x v="8"/>
    </i>
    <i>
      <x v="9"/>
    </i>
    <i>
      <x v="30"/>
    </i>
    <i>
      <x v="10"/>
    </i>
    <i>
      <x v="26"/>
    </i>
    <i>
      <x v="23"/>
    </i>
    <i>
      <x v="18"/>
    </i>
    <i>
      <x v="47"/>
    </i>
    <i>
      <x v="41"/>
    </i>
    <i>
      <x v="43"/>
    </i>
    <i>
      <x v="35"/>
    </i>
    <i>
      <x v="24"/>
    </i>
    <i>
      <x v="34"/>
    </i>
    <i>
      <x v="42"/>
    </i>
    <i>
      <x v="39"/>
    </i>
    <i>
      <x v="33"/>
    </i>
    <i>
      <x v="45"/>
    </i>
    <i>
      <x v="20"/>
    </i>
    <i>
      <x v="29"/>
    </i>
    <i>
      <x v="37"/>
    </i>
    <i>
      <x v="31"/>
    </i>
    <i>
      <x v="3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id" fld="0" subtotal="count" baseField="2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A2D7B-D2E7-48AF-A1DF-9C43AE6495F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8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4"/>
    <field x="21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D8027-A676-4380-8CC9-55BB07C4DF0D}" name="PivotTable13" cacheId="28" applyNumberFormats="0" applyBorderFormats="0" applyFontFormats="0" applyPatternFormats="0" applyAlignmentFormats="0" applyWidthHeightFormats="1" dataCaption="Values" tag="6f6dbab2-432c-4857-ac10-c60f1fb53209" updatedVersion="6" minRefreshableVersion="3" useAutoFormatting="1" itemPrintTitles="1" createdVersion="6" indent="0" outline="1" outlineData="1" multipleFieldFilters="0">
  <location ref="G3:H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37115-0DA7-41F5-A42B-14E858FC1B94}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:B24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Varp of backers_count" fld="14" subtotal="varp" baseField="5" baseItem="0" numFmtId="2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D2F2E-05AB-4599-906F-84987C26DA4F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1:E16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ax of backers_count" fld="14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CBD54-7557-46F7-AFBE-DA8B0AA1BB16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B16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in of backers_count" fld="14" subtotal="min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F0B14-8A2D-4FAB-ADEC-2E263F507D12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ckers_count" fld="14" subtotal="average" baseField="5" baseItem="0" numFmtId="2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BA8DE-4E85-4F96-AB8E-5B78B9C08D50}" name="PivotTable12" cacheId="18" applyNumberFormats="0" applyBorderFormats="0" applyFontFormats="0" applyPatternFormats="0" applyAlignmentFormats="0" applyWidthHeightFormats="1" dataCaption="Values" tag="81b469e0-6051-4e64-8e4d-2812be28e1db" updatedVersion="6" minRefreshableVersion="3" useAutoFormatting="1" itemPrintTitles="1" createdVersion="6" indent="0" outline="1" outlineData="1" multipleFieldFilters="0">
  <location ref="D3:E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3DEB-A39C-4C49-96E5-7210EEF9330F}" name="PivotTable9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9:E24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tdDevp of backers_count" fld="14" subtotal="stdDevp" baseField="5" baseItem="0" numFmtId="2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D211B-74FD-46EC-B7E8-67C2C26E1923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numFmtId="164"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5" showAll="0"/>
    <pivotField numFmtId="165" showAll="0"/>
  </pivotFields>
  <rowItems count="1">
    <i/>
  </rowItems>
  <colItems count="1">
    <i/>
  </colItems>
  <dataFields count="1">
    <dataField name="Sum of backers_coun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21841-8756-4CE7-B558-E0661DFCACCB}" name="PivotTable1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3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backers_coun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A3FD80-6B5D-42C2-93D7-939580B4C27A}" autoFormatId="16" applyNumberFormats="0" applyBorderFormats="0" applyFontFormats="0" applyPatternFormats="0" applyAlignmentFormats="0" applyWidthHeightFormats="0">
  <queryTableRefresh nextId="16">
    <queryTableFields count="11">
      <queryTableField id="1" name="title" tableColumnId="1"/>
      <queryTableField id="2" name="link" tableColumnId="2"/>
      <queryTableField id="4" name="description" tableColumnId="4"/>
      <queryTableField id="7" name="pubDate" tableColumnId="7"/>
      <queryTableField id="6" name="baseCurrency" tableColumnId="6"/>
      <queryTableField id="9" name="baseName" tableColumnId="9"/>
      <queryTableField id="10" name="targetCurrency" tableColumnId="10"/>
      <queryTableField id="11" name="targetName" tableColumnId="11"/>
      <queryTableField id="12" name="exchangeRate" tableColumnId="12"/>
      <queryTableField id="13" name="inverseRate" tableColumnId="13"/>
      <queryTableField id="14" name="inverseDescription" tableColumnId="1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3F2894-4029-455E-9BF9-A8936584AF08}" name="Table3" displayName="Table3" ref="A1:W51" totalsRowShown="0">
  <autoFilter ref="A1:W51" xr:uid="{C41C4327-22EE-419B-9934-8E137A6E7E96}"/>
  <tableColumns count="23">
    <tableColumn id="1" xr3:uid="{BA3D0D5B-A70F-4059-999A-DDCCFD71C483}" name="id"/>
    <tableColumn id="2" xr3:uid="{94F9F69E-FB32-4921-8CCA-1101C0D11FD8}" name="name"/>
    <tableColumn id="3" xr3:uid="{2C8356BE-997B-4806-8228-B8B2ADADB872}" name="blurb"/>
    <tableColumn id="4" xr3:uid="{421A42E1-5695-42D0-9784-8FA8A61F95E5}" name="goal"/>
    <tableColumn id="5" xr3:uid="{76F462FB-811C-4A5D-A68B-130A4411B5AA}" name="pledged"/>
    <tableColumn id="6" xr3:uid="{7C6C4C3A-603C-4C15-9CD2-A5C096834479}" name="state"/>
    <tableColumn id="7" xr3:uid="{856F83B0-889C-451D-850C-BA0244AF867A}" name="country"/>
    <tableColumn id="8" xr3:uid="{F2B20139-5134-4665-A9B9-677547C6F46F}" name="currency"/>
    <tableColumn id="9" xr3:uid="{E554917C-6950-4102-815F-B84388E1BC45}" name="Currency Exchange"/>
    <tableColumn id="10" xr3:uid="{9148947B-A2A2-4219-8991-809DB3C0B307}" name="goal USD"/>
    <tableColumn id="11" xr3:uid="{89257492-77A9-4D38-9813-B1360CA9647C}" name="pledged USD"/>
    <tableColumn id="12" xr3:uid="{979D0E62-EE9B-44C3-9EF6-F11634AE4A2E}" name="deadline"/>
    <tableColumn id="13" xr3:uid="{39403E5C-8103-4996-A040-A55D9732689A}" name="launched_at"/>
    <tableColumn id="14" xr3:uid="{43308586-94ED-430A-AF6C-0CAC4E62988A}" name="staff_pick"/>
    <tableColumn id="15" xr3:uid="{01B6FEAB-5629-4836-91EA-0E849BFB50F6}" name="backers_count"/>
    <tableColumn id="16" xr3:uid="{6D88B6E4-4226-40A7-BB28-722F1CC29883}" name="spotlight"/>
    <tableColumn id="17" xr3:uid="{BE54D07E-79A6-476E-95BD-4D3905EFE651}" name="Category and Sub-Category"/>
    <tableColumn id="18" xr3:uid="{9909C7F2-ACC4-458F-8D7D-9929FBB8C3F4}" name="Percent Funded"/>
    <tableColumn id="19" xr3:uid="{FC697A13-664B-4AC4-B1EA-6CB737385A60}" name="Average Donation USD"/>
    <tableColumn id="20" xr3:uid="{B1D8ECE5-815B-4055-8C4D-483C38955A52}" name="Category"/>
    <tableColumn id="21" xr3:uid="{B36BC1E0-3345-473C-9363-E4D2A723E0D0}" name="Sub-Category"/>
    <tableColumn id="22" xr3:uid="{EC372348-A6AF-4B3D-8E8F-2B4FC31A4BA8}" name="Date Created Conversion" dataDxfId="10"/>
    <tableColumn id="23" xr3:uid="{7E874730-FFDA-4B26-B7DB-8988AECD83E8}" name="Date Ended Conversion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EE00DB-626D-43DA-BCA9-ECF784D958AE}" name="Table4" displayName="Table4" ref="A1:W2186" totalsRowShown="0">
  <autoFilter ref="A1:W2186" xr:uid="{30BDE0AB-9D7C-4C99-8F4F-97A4B6B457D6}"/>
  <tableColumns count="23">
    <tableColumn id="1" xr3:uid="{6831FEE4-C3F8-4B37-A18E-6E2E659309EE}" name="id"/>
    <tableColumn id="2" xr3:uid="{07B6B3C1-668F-4C17-B93B-18F04077FC36}" name="name"/>
    <tableColumn id="3" xr3:uid="{DC5671DB-7A7F-4ACD-93F8-05E34667FDB8}" name="blurb"/>
    <tableColumn id="4" xr3:uid="{6EB61274-A9A5-4F6C-AFFD-861C0CB8524E}" name="goal"/>
    <tableColumn id="5" xr3:uid="{18892BB2-0CB0-46B0-A4CC-1C74E39CB5D8}" name="pledged"/>
    <tableColumn id="6" xr3:uid="{56BE0267-041E-4EA2-A1EA-B75B5D3F43AB}" name="state"/>
    <tableColumn id="7" xr3:uid="{FA9A5BA3-8981-4588-9A12-F547FED236BE}" name="country"/>
    <tableColumn id="8" xr3:uid="{2D7A6B78-D399-410F-9423-E44330BDD5F5}" name="currency"/>
    <tableColumn id="9" xr3:uid="{D01D242F-2973-4D66-9003-82AE75B6DF5B}" name="Currency Exchange"/>
    <tableColumn id="10" xr3:uid="{70C72D0A-3008-4B28-AA9C-AEA62FBCA8BA}" name="goal USD"/>
    <tableColumn id="11" xr3:uid="{E9A292A9-8372-41A2-A06E-7874F0456C67}" name="pledged USD"/>
    <tableColumn id="12" xr3:uid="{2AAA8B23-FF89-4C7F-A255-70A1A1C743A5}" name="deadline"/>
    <tableColumn id="13" xr3:uid="{53F0D5CD-E49B-4D14-9C9E-66A62EDBF620}" name="launched_at"/>
    <tableColumn id="14" xr3:uid="{83736914-7234-417A-849D-84ABAB0DC36A}" name="staff_pick"/>
    <tableColumn id="15" xr3:uid="{4BDDEC63-CA5F-4CD2-818E-780FCBC18633}" name="backers_count"/>
    <tableColumn id="16" xr3:uid="{D4BC3933-86EE-40E9-921D-4008FBBA442F}" name="spotlight"/>
    <tableColumn id="17" xr3:uid="{DAC07B6E-EA01-48F3-8CAB-E23DDD56AC84}" name="Category and Sub-Category"/>
    <tableColumn id="18" xr3:uid="{8E799173-7947-40CC-B972-53AEC46A6160}" name="Percent Funded"/>
    <tableColumn id="19" xr3:uid="{A2380132-93B7-4516-81D0-619B3A76CE67}" name="Average Donation USD"/>
    <tableColumn id="20" xr3:uid="{D879BE52-C343-47ED-8143-2BD22E7ED942}" name="Category"/>
    <tableColumn id="21" xr3:uid="{D12E2AE7-890B-4D4F-A5C1-F3CFAE205F30}" name="Sub-Category"/>
    <tableColumn id="22" xr3:uid="{FF918D7D-DEF8-4C73-8CE9-24813205C22B}" name="Date Created Conversion" dataDxfId="8"/>
    <tableColumn id="23" xr3:uid="{C8438482-7205-4D6C-9B67-367AE2870779}" name="Date Ended Convers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8160D4-FB8F-4251-96D2-AA167A936CE1}" name="Table5" displayName="Table5" ref="A1:W1531" totalsRowShown="0">
  <autoFilter ref="A1:W1531" xr:uid="{66C0A309-F890-49C4-9EB4-A2F52275BEA3}"/>
  <tableColumns count="23">
    <tableColumn id="1" xr3:uid="{30A74F1F-D4F5-46EB-8CB4-5D7769724D5A}" name="id"/>
    <tableColumn id="2" xr3:uid="{C048C35E-8B52-40A0-A43F-3BEB15CF2247}" name="name"/>
    <tableColumn id="3" xr3:uid="{E26592E7-0058-4BF4-80CC-DB26AE91AC98}" name="blurb"/>
    <tableColumn id="4" xr3:uid="{CABEAEC8-D1F9-419C-812F-95CD85B5CB75}" name="goal"/>
    <tableColumn id="5" xr3:uid="{A01610F3-D307-41D3-BC24-E82890AB41F2}" name="pledged"/>
    <tableColumn id="6" xr3:uid="{45991B73-7CD0-45E4-8673-E94EF453E1FE}" name="state"/>
    <tableColumn id="7" xr3:uid="{C948B4FA-ECF1-4BCB-8931-1E04AC3BA72F}" name="country"/>
    <tableColumn id="8" xr3:uid="{0B5F0915-2087-4243-886D-C519F119AB4C}" name="currency"/>
    <tableColumn id="9" xr3:uid="{DB4994F8-41A6-49CC-B944-9E916443177F}" name="Currency Exchange"/>
    <tableColumn id="10" xr3:uid="{C20E61E1-40C1-4735-9337-AF5B6126BB78}" name="goal USD"/>
    <tableColumn id="11" xr3:uid="{16774C16-C7DA-49A3-8418-5B06B7983B48}" name="pledged USD"/>
    <tableColumn id="12" xr3:uid="{FD50BAC6-3A4A-4C9F-B548-4EACAA376872}" name="deadline"/>
    <tableColumn id="13" xr3:uid="{347D43EF-3822-450D-A4B0-81A8A9A77386}" name="launched_at"/>
    <tableColumn id="14" xr3:uid="{302F8041-8349-4D61-A67D-92DDA9625420}" name="staff_pick"/>
    <tableColumn id="15" xr3:uid="{5E1B39E6-F362-46E6-B2A6-3CF68072768F}" name="backers_count"/>
    <tableColumn id="16" xr3:uid="{056E2034-E644-45D6-ADE2-0FC270F9A712}" name="spotlight"/>
    <tableColumn id="17" xr3:uid="{FD271E57-F3F4-48C3-AB83-5A25E555180F}" name="Category and Sub-Category"/>
    <tableColumn id="18" xr3:uid="{3C21A697-C39E-4408-B73F-ECD4D4327571}" name="Percent Funded"/>
    <tableColumn id="19" xr3:uid="{61523E22-BBAA-4823-9B5C-9E5400C50423}" name="Average Donation USD"/>
    <tableColumn id="20" xr3:uid="{D3CA324B-0AC1-4EBB-A8CC-45E25E1B21E1}" name="Category"/>
    <tableColumn id="21" xr3:uid="{EF70DB7F-88F1-4163-9B07-8526DBA216E2}" name="Sub-Category"/>
    <tableColumn id="22" xr3:uid="{4F69F681-3314-4824-9757-1405DD23FB16}" name="Date Created Conversion" dataDxfId="6"/>
    <tableColumn id="23" xr3:uid="{C4C5DD61-ED04-4265-8ACB-BE2E443EE74E}" name="Date Ended Conversion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3ED99F-05E6-4BDB-BECA-21F16885CC8B}" name="Table2" displayName="Table2" ref="A1:W4116" totalsRowCount="1" headerRowDxfId="38" headerRowCellStyle="Currency">
  <autoFilter ref="A1:W4115" xr:uid="{EF9DCF31-A30D-4632-9206-31F42BC2DAC3}">
    <filterColumn colId="5">
      <filters>
        <filter val="successful"/>
      </filters>
    </filterColumn>
  </autoFilter>
  <tableColumns count="23">
    <tableColumn id="1" xr3:uid="{DD254FA2-E2CC-495C-8DA5-4272A532507C}" name="id"/>
    <tableColumn id="2" xr3:uid="{4138DF62-B9F1-40A0-B478-8E6BFA5086BA}" name="name" dataDxfId="37" totalsRowDxfId="36"/>
    <tableColumn id="3" xr3:uid="{7D371B1F-5DD8-4730-BA68-DEFC74C9D2ED}" name="blurb" dataDxfId="35" totalsRowDxfId="34"/>
    <tableColumn id="4" xr3:uid="{3DD83095-C15B-49BC-BEB1-3883D3D0E999}" name="goal"/>
    <tableColumn id="5" xr3:uid="{8A52949A-D905-467A-9629-8CFC358A6F24}" name="pledged"/>
    <tableColumn id="6" xr3:uid="{9F1DD228-922B-4267-A187-51F1EA1C55B3}" name="state"/>
    <tableColumn id="7" xr3:uid="{BC2C56A9-96F3-4D4E-A3CE-D23678F72410}" name="country"/>
    <tableColumn id="8" xr3:uid="{4166585D-852A-4177-B99A-F5C25549E379}" name="currency"/>
    <tableColumn id="9" xr3:uid="{34930251-FABF-4DE3-9992-F704B4AC797E}" name="Currency Exchange" dataDxfId="33" totalsRowDxfId="32" dataCellStyle="Comma" totalsRowCellStyle="Comma">
      <calculatedColumnFormula>IF(H2="USD", 1, VLOOKUP(H2,usd[[#All],[targetCurrency]:[inverseRate]],4,FALSE))</calculatedColumnFormula>
    </tableColumn>
    <tableColumn id="10" xr3:uid="{B5B62113-50F4-43B6-A3DF-BB2C6E3B3AF9}" name="goal USD" dataDxfId="31" totalsRowDxfId="30" dataCellStyle="Currency" totalsRowCellStyle="Currency">
      <calculatedColumnFormula>$I2*D2</calculatedColumnFormula>
    </tableColumn>
    <tableColumn id="11" xr3:uid="{A1D94937-E404-4649-AE3C-F399C9A817E8}" name="pledged USD" dataDxfId="29" totalsRowDxfId="28" dataCellStyle="Currency" totalsRowCellStyle="Currency">
      <calculatedColumnFormula>$I2*E2</calculatedColumnFormula>
    </tableColumn>
    <tableColumn id="12" xr3:uid="{36F254AC-F63B-4D28-AC24-27734D3A9F1E}" name="deadline"/>
    <tableColumn id="13" xr3:uid="{6CDAD83F-6BE0-4C9B-8EE7-BA77136E1CFB}" name="launched_at"/>
    <tableColumn id="14" xr3:uid="{F2CD4145-6F27-4088-B368-D2A3F4EEA662}" name="staff_pick"/>
    <tableColumn id="15" xr3:uid="{0D0ADFDE-6982-41F4-B1EC-074F97A5BAAD}" name="backers_count" totalsRowFunction="custom">
      <totalsRowFormula>MEDIAN(O2:O3842)</totalsRowFormula>
    </tableColumn>
    <tableColumn id="16" xr3:uid="{56F6A310-387F-4124-AD0D-31D917B25B94}" name="spotlight"/>
    <tableColumn id="17" xr3:uid="{9404603C-BA3C-41C3-9D73-2E76A55BF523}" name="Category and Sub-Category"/>
    <tableColumn id="18" xr3:uid="{E55E8594-C79B-4267-B182-5CB99208EFB8}" name="Percent Funded" dataDxfId="27" totalsRowDxfId="26" dataCellStyle="Percent" totalsRowCellStyle="Percent">
      <calculatedColumnFormula>E2/D2</calculatedColumnFormula>
    </tableColumn>
    <tableColumn id="19" xr3:uid="{554FAEE3-1E43-4A83-9166-139DC7297714}" name="Average Donation USD" dataDxfId="25" totalsRowDxfId="24" dataCellStyle="Currency" totalsRowCellStyle="Currency">
      <calculatedColumnFormula>IFERROR(K2/O2, "")</calculatedColumnFormula>
    </tableColumn>
    <tableColumn id="20" xr3:uid="{79BFE0EA-5D83-4304-A5D0-152442FBC84C}" name="Category"/>
    <tableColumn id="21" xr3:uid="{46C21006-2181-4EB0-BFAC-D68146B02743}" name="Sub-Category"/>
    <tableColumn id="22" xr3:uid="{3A03F2DB-71FC-40C4-AB59-DE0777822526}" name="Date Created Conversion" dataDxfId="23" totalsRowDxfId="22">
      <calculatedColumnFormula>(M2/86400)+DATE(1970,1,1)</calculatedColumnFormula>
    </tableColumn>
    <tableColumn id="23" xr3:uid="{33A4C0D8-D1BD-4A8D-B1E4-5EA863FB5D7A}" name="Date Ended Conversion" dataDxfId="21" totalsRowDxfId="20">
      <calculatedColumnFormula>(L2/86400)+DATE(1970,1,1)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0446AB-61E4-4543-97FB-ADA0D332FBDE}" name="usd" displayName="usd" ref="A1:K150" tableType="queryTable" totalsRowShown="0">
  <autoFilter ref="A1:K150" xr:uid="{BA85AE86-CB8C-4932-B90D-7CF2DD313002}"/>
  <tableColumns count="11">
    <tableColumn id="1" xr3:uid="{4143D852-B389-4849-B2B2-09E9EE25B94E}" uniqueName="1" name="title" queryTableFieldId="1" dataDxfId="19"/>
    <tableColumn id="2" xr3:uid="{CAA20B0A-5A71-486E-9BD7-8AEB23C42CE0}" uniqueName="2" name="link" queryTableFieldId="2" dataDxfId="18"/>
    <tableColumn id="4" xr3:uid="{E497EFB9-23F9-4963-AEC3-340483B723B5}" uniqueName="4" name="description" queryTableFieldId="4" dataDxfId="17"/>
    <tableColumn id="7" xr3:uid="{3146CF3B-7974-4268-98C5-76975340B609}" uniqueName="7" name="pubDate" queryTableFieldId="7" dataDxfId="16"/>
    <tableColumn id="6" xr3:uid="{473AF7FB-C8E7-4C59-A8DF-2CD1F1DB7A45}" uniqueName="6" name="baseCurrency" queryTableFieldId="6" dataDxfId="15"/>
    <tableColumn id="9" xr3:uid="{BE80F4F7-A504-4E57-9AA4-0046C6240D04}" uniqueName="9" name="baseName" queryTableFieldId="9" dataDxfId="14"/>
    <tableColumn id="10" xr3:uid="{22F291D1-919E-4880-9E50-BAA534C21A71}" uniqueName="10" name="targetCurrency" queryTableFieldId="10" dataDxfId="13"/>
    <tableColumn id="11" xr3:uid="{C50E5767-4D36-4F28-B878-994A708116AC}" uniqueName="11" name="targetName" queryTableFieldId="11" dataDxfId="12"/>
    <tableColumn id="12" xr3:uid="{3082E60A-9EC4-49E1-8CE8-DCE57D2A90BC}" uniqueName="12" name="exchangeRate" queryTableFieldId="12"/>
    <tableColumn id="13" xr3:uid="{55C54EAB-DC54-4F35-9CF5-933D50DC8284}" uniqueName="13" name="inverseRate" queryTableFieldId="13"/>
    <tableColumn id="14" xr3:uid="{0CDAF837-56E6-419C-A5B2-652BD05F7BC6}" uniqueName="14" name="inverseDescription" queryTableFieldId="14" dataDxf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0-11-02T20:47:37.44" personId="{AE1BAED9-2EB5-46C2-BF5B-A824BB886E20}" id="{C2174CEA-525B-4F86-A27B-C11509601855}">
    <text>Using floating currency data , no date available so using most recent</text>
  </threadedComment>
  <threadedComment ref="T1" dT="2020-11-02T20:48:29.52" personId="{AE1BAED9-2EB5-46C2-BF5B-A824BB886E20}" id="{9B583817-A0F9-46F7-B889-2229C3971DFE}">
    <text>Used txt to coulmn function under DATA sub menu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45FA-5819-42EC-B044-206D8E785FB9}">
  <dimension ref="A2:F15"/>
  <sheetViews>
    <sheetView workbookViewId="0">
      <selection activeCell="C54" sqref="C5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5" t="s">
        <v>8223</v>
      </c>
      <c r="B2" t="s">
        <v>9263</v>
      </c>
    </row>
    <row r="4" spans="1:6" x14ac:dyDescent="0.25">
      <c r="A4" s="5" t="s">
        <v>8309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 x14ac:dyDescent="0.25">
      <c r="A6" s="6" t="s">
        <v>9224</v>
      </c>
      <c r="B6" s="7">
        <v>839</v>
      </c>
      <c r="C6" s="7">
        <v>24</v>
      </c>
      <c r="D6" s="7">
        <v>493</v>
      </c>
      <c r="E6" s="7">
        <v>37</v>
      </c>
      <c r="F6" s="7">
        <v>1393</v>
      </c>
    </row>
    <row r="7" spans="1:6" x14ac:dyDescent="0.25">
      <c r="A7" s="6" t="s">
        <v>9214</v>
      </c>
      <c r="B7" s="7">
        <v>540</v>
      </c>
      <c r="C7" s="7">
        <v>20</v>
      </c>
      <c r="D7" s="7">
        <v>120</v>
      </c>
      <c r="E7" s="7">
        <v>20</v>
      </c>
      <c r="F7" s="7">
        <v>700</v>
      </c>
    </row>
    <row r="8" spans="1:6" x14ac:dyDescent="0.25">
      <c r="A8" s="6" t="s">
        <v>9226</v>
      </c>
      <c r="B8" s="7">
        <v>209</v>
      </c>
      <c r="C8" s="7"/>
      <c r="D8" s="7">
        <v>213</v>
      </c>
      <c r="E8" s="7">
        <v>178</v>
      </c>
      <c r="F8" s="7">
        <v>600</v>
      </c>
    </row>
    <row r="9" spans="1:6" x14ac:dyDescent="0.25">
      <c r="A9" s="6" t="s">
        <v>9217</v>
      </c>
      <c r="B9" s="7">
        <v>300</v>
      </c>
      <c r="C9" s="7"/>
      <c r="D9" s="7">
        <v>180</v>
      </c>
      <c r="E9" s="7">
        <v>40</v>
      </c>
      <c r="F9" s="7">
        <v>520</v>
      </c>
    </row>
    <row r="10" spans="1:6" x14ac:dyDescent="0.25">
      <c r="A10" s="6" t="s">
        <v>9229</v>
      </c>
      <c r="B10" s="7">
        <v>80</v>
      </c>
      <c r="C10" s="7"/>
      <c r="D10" s="7">
        <v>127</v>
      </c>
      <c r="E10" s="7">
        <v>30</v>
      </c>
      <c r="F10" s="7">
        <v>237</v>
      </c>
    </row>
    <row r="11" spans="1:6" x14ac:dyDescent="0.25">
      <c r="A11" s="6" t="s">
        <v>9215</v>
      </c>
      <c r="B11" s="7">
        <v>80</v>
      </c>
      <c r="C11" s="7"/>
      <c r="D11" s="7">
        <v>140</v>
      </c>
      <c r="E11" s="7"/>
      <c r="F11" s="7">
        <v>220</v>
      </c>
    </row>
    <row r="12" spans="1:6" x14ac:dyDescent="0.25">
      <c r="A12" s="6" t="s">
        <v>9241</v>
      </c>
      <c r="B12" s="7">
        <v>103</v>
      </c>
      <c r="C12" s="7"/>
      <c r="D12" s="7">
        <v>117</v>
      </c>
      <c r="E12" s="7"/>
      <c r="F12" s="7">
        <v>220</v>
      </c>
    </row>
    <row r="13" spans="1:6" x14ac:dyDescent="0.25">
      <c r="A13" s="6" t="s">
        <v>9239</v>
      </c>
      <c r="B13" s="7">
        <v>34</v>
      </c>
      <c r="C13" s="7">
        <v>6</v>
      </c>
      <c r="D13" s="7">
        <v>140</v>
      </c>
      <c r="E13" s="7">
        <v>20</v>
      </c>
      <c r="F13" s="7">
        <v>200</v>
      </c>
    </row>
    <row r="14" spans="1:6" x14ac:dyDescent="0.25">
      <c r="A14" s="6" t="s">
        <v>9235</v>
      </c>
      <c r="B14" s="7"/>
      <c r="C14" s="7"/>
      <c r="D14" s="7"/>
      <c r="E14" s="7">
        <v>24</v>
      </c>
      <c r="F14" s="7">
        <v>24</v>
      </c>
    </row>
    <row r="15" spans="1:6" x14ac:dyDescent="0.25">
      <c r="A15" s="6" t="s">
        <v>8307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59A7F-54AA-4852-99E2-C1C93162EBCC}">
  <dimension ref="A1:F47"/>
  <sheetViews>
    <sheetView workbookViewId="0">
      <selection activeCell="B12" sqref="B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9263</v>
      </c>
    </row>
    <row r="2" spans="1:6" x14ac:dyDescent="0.25">
      <c r="A2" s="5" t="s">
        <v>9210</v>
      </c>
      <c r="B2" t="s">
        <v>9263</v>
      </c>
    </row>
    <row r="4" spans="1:6" x14ac:dyDescent="0.25">
      <c r="A4" s="5" t="s">
        <v>8309</v>
      </c>
      <c r="B4" s="5" t="s">
        <v>8308</v>
      </c>
    </row>
    <row r="5" spans="1:6" x14ac:dyDescent="0.25">
      <c r="A5" s="5" t="s">
        <v>8306</v>
      </c>
      <c r="B5" t="s">
        <v>8219</v>
      </c>
      <c r="C5" t="s">
        <v>8222</v>
      </c>
      <c r="D5" t="s">
        <v>8221</v>
      </c>
      <c r="E5" t="s">
        <v>8220</v>
      </c>
      <c r="F5" t="s">
        <v>8307</v>
      </c>
    </row>
    <row r="6" spans="1:6" x14ac:dyDescent="0.25">
      <c r="A6" s="6" t="s">
        <v>9225</v>
      </c>
      <c r="B6" s="7">
        <v>694</v>
      </c>
      <c r="C6" s="7">
        <v>19</v>
      </c>
      <c r="D6" s="7">
        <v>353</v>
      </c>
      <c r="E6" s="7"/>
      <c r="F6" s="7">
        <v>1066</v>
      </c>
    </row>
    <row r="7" spans="1:6" x14ac:dyDescent="0.25">
      <c r="A7" s="6" t="s">
        <v>9213</v>
      </c>
      <c r="B7" s="7">
        <v>260</v>
      </c>
      <c r="C7" s="7"/>
      <c r="D7" s="7"/>
      <c r="E7" s="7"/>
      <c r="F7" s="7">
        <v>260</v>
      </c>
    </row>
    <row r="8" spans="1:6" x14ac:dyDescent="0.25">
      <c r="A8" s="6" t="s">
        <v>9228</v>
      </c>
      <c r="B8" s="7">
        <v>20</v>
      </c>
      <c r="C8" s="7"/>
      <c r="D8" s="7">
        <v>120</v>
      </c>
      <c r="E8" s="7">
        <v>60</v>
      </c>
      <c r="F8" s="7">
        <v>200</v>
      </c>
    </row>
    <row r="9" spans="1:6" x14ac:dyDescent="0.25">
      <c r="A9" s="6" t="s">
        <v>9260</v>
      </c>
      <c r="B9" s="7">
        <v>85</v>
      </c>
      <c r="C9" s="7">
        <v>5</v>
      </c>
      <c r="D9" s="7">
        <v>80</v>
      </c>
      <c r="E9" s="7">
        <v>17</v>
      </c>
      <c r="F9" s="7">
        <v>187</v>
      </c>
    </row>
    <row r="10" spans="1:6" x14ac:dyDescent="0.25">
      <c r="A10" s="6" t="s">
        <v>9222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6" t="s">
        <v>9233</v>
      </c>
      <c r="B11" s="7">
        <v>140</v>
      </c>
      <c r="C11" s="7"/>
      <c r="D11" s="7">
        <v>20</v>
      </c>
      <c r="E11" s="7"/>
      <c r="F11" s="7">
        <v>160</v>
      </c>
    </row>
    <row r="12" spans="1:6" x14ac:dyDescent="0.25">
      <c r="A12" s="6" t="s">
        <v>9227</v>
      </c>
      <c r="B12" s="7"/>
      <c r="C12" s="7"/>
      <c r="D12" s="7">
        <v>60</v>
      </c>
      <c r="E12" s="7">
        <v>100</v>
      </c>
      <c r="F12" s="7">
        <v>160</v>
      </c>
    </row>
    <row r="13" spans="1:6" x14ac:dyDescent="0.25">
      <c r="A13" s="6" t="s">
        <v>9242</v>
      </c>
      <c r="B13" s="7">
        <v>103</v>
      </c>
      <c r="C13" s="7"/>
      <c r="D13" s="7">
        <v>57</v>
      </c>
      <c r="E13" s="7"/>
      <c r="F13" s="7">
        <v>160</v>
      </c>
    </row>
    <row r="14" spans="1:6" x14ac:dyDescent="0.25">
      <c r="A14" s="6" t="s">
        <v>9240</v>
      </c>
      <c r="B14" s="7"/>
      <c r="C14" s="7"/>
      <c r="D14" s="7">
        <v>120</v>
      </c>
      <c r="E14" s="7">
        <v>20</v>
      </c>
      <c r="F14" s="7">
        <v>140</v>
      </c>
    </row>
    <row r="15" spans="1:6" x14ac:dyDescent="0.25">
      <c r="A15" s="6" t="s">
        <v>9252</v>
      </c>
      <c r="B15" s="7">
        <v>140</v>
      </c>
      <c r="C15" s="7"/>
      <c r="D15" s="7"/>
      <c r="E15" s="7"/>
      <c r="F15" s="7">
        <v>140</v>
      </c>
    </row>
    <row r="16" spans="1:6" x14ac:dyDescent="0.25">
      <c r="A16" s="6" t="s">
        <v>9262</v>
      </c>
      <c r="B16" s="7">
        <v>60</v>
      </c>
      <c r="C16" s="7"/>
      <c r="D16" s="7">
        <v>60</v>
      </c>
      <c r="E16" s="7">
        <v>20</v>
      </c>
      <c r="F16" s="7">
        <v>140</v>
      </c>
    </row>
    <row r="17" spans="1:6" x14ac:dyDescent="0.25">
      <c r="A17" s="6" t="s">
        <v>9223</v>
      </c>
      <c r="B17" s="7"/>
      <c r="C17" s="7"/>
      <c r="D17" s="7">
        <v>100</v>
      </c>
      <c r="E17" s="7"/>
      <c r="F17" s="7">
        <v>100</v>
      </c>
    </row>
    <row r="18" spans="1:6" x14ac:dyDescent="0.25">
      <c r="A18" s="6" t="s">
        <v>9237</v>
      </c>
      <c r="B18" s="7"/>
      <c r="C18" s="7"/>
      <c r="D18" s="7">
        <v>100</v>
      </c>
      <c r="E18" s="7"/>
      <c r="F18" s="7">
        <v>100</v>
      </c>
    </row>
    <row r="19" spans="1:6" x14ac:dyDescent="0.25">
      <c r="A19" s="6" t="s">
        <v>9221</v>
      </c>
      <c r="B19" s="7"/>
      <c r="C19" s="7"/>
      <c r="D19" s="7">
        <v>80</v>
      </c>
      <c r="E19" s="7"/>
      <c r="F19" s="7">
        <v>80</v>
      </c>
    </row>
    <row r="20" spans="1:6" x14ac:dyDescent="0.25">
      <c r="A20" s="6" t="s">
        <v>9254</v>
      </c>
      <c r="B20" s="7">
        <v>80</v>
      </c>
      <c r="C20" s="7"/>
      <c r="D20" s="7"/>
      <c r="E20" s="7"/>
      <c r="F20" s="7">
        <v>80</v>
      </c>
    </row>
    <row r="21" spans="1:6" x14ac:dyDescent="0.25">
      <c r="A21" s="6" t="s">
        <v>9232</v>
      </c>
      <c r="B21" s="7"/>
      <c r="C21" s="7"/>
      <c r="D21" s="7">
        <v>60</v>
      </c>
      <c r="E21" s="7"/>
      <c r="F21" s="7">
        <v>60</v>
      </c>
    </row>
    <row r="22" spans="1:6" x14ac:dyDescent="0.25">
      <c r="A22" s="6" t="s">
        <v>9250</v>
      </c>
      <c r="B22" s="7"/>
      <c r="C22" s="7">
        <v>20</v>
      </c>
      <c r="D22" s="7">
        <v>40</v>
      </c>
      <c r="E22" s="7"/>
      <c r="F22" s="7">
        <v>60</v>
      </c>
    </row>
    <row r="23" spans="1:6" x14ac:dyDescent="0.25">
      <c r="A23" s="6" t="s">
        <v>9258</v>
      </c>
      <c r="B23" s="7">
        <v>40</v>
      </c>
      <c r="C23" s="7"/>
      <c r="D23" s="7">
        <v>2</v>
      </c>
      <c r="E23" s="7">
        <v>18</v>
      </c>
      <c r="F23" s="7">
        <v>60</v>
      </c>
    </row>
    <row r="24" spans="1:6" x14ac:dyDescent="0.25">
      <c r="A24" s="6" t="s">
        <v>9230</v>
      </c>
      <c r="B24" s="7">
        <v>60</v>
      </c>
      <c r="C24" s="7"/>
      <c r="D24" s="7"/>
      <c r="E24" s="7"/>
      <c r="F24" s="7">
        <v>60</v>
      </c>
    </row>
    <row r="25" spans="1:6" x14ac:dyDescent="0.25">
      <c r="A25" s="6" t="s">
        <v>9218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6" t="s">
        <v>9219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9244</v>
      </c>
      <c r="B27" s="7"/>
      <c r="C27" s="7"/>
      <c r="D27" s="7">
        <v>47</v>
      </c>
      <c r="E27" s="7">
        <v>10</v>
      </c>
      <c r="F27" s="7">
        <v>57</v>
      </c>
    </row>
    <row r="28" spans="1:6" x14ac:dyDescent="0.25">
      <c r="A28" s="6" t="s">
        <v>9220</v>
      </c>
      <c r="B28" s="7"/>
      <c r="C28" s="7"/>
      <c r="D28" s="7"/>
      <c r="E28" s="7">
        <v>40</v>
      </c>
      <c r="F28" s="7">
        <v>40</v>
      </c>
    </row>
    <row r="29" spans="1:6" x14ac:dyDescent="0.25">
      <c r="A29" s="6" t="s">
        <v>9238</v>
      </c>
      <c r="B29" s="7"/>
      <c r="C29" s="7"/>
      <c r="D29" s="7">
        <v>40</v>
      </c>
      <c r="E29" s="7"/>
      <c r="F29" s="7">
        <v>40</v>
      </c>
    </row>
    <row r="30" spans="1:6" x14ac:dyDescent="0.25">
      <c r="A30" s="6" t="s">
        <v>9234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6" t="s">
        <v>9212</v>
      </c>
      <c r="B31" s="7"/>
      <c r="C31" s="7"/>
      <c r="D31" s="7">
        <v>40</v>
      </c>
      <c r="E31" s="7"/>
      <c r="F31" s="7">
        <v>40</v>
      </c>
    </row>
    <row r="32" spans="1:6" x14ac:dyDescent="0.25">
      <c r="A32" s="6" t="s">
        <v>9261</v>
      </c>
      <c r="B32" s="7"/>
      <c r="C32" s="7"/>
      <c r="D32" s="7">
        <v>40</v>
      </c>
      <c r="E32" s="7"/>
      <c r="F32" s="7">
        <v>40</v>
      </c>
    </row>
    <row r="33" spans="1:6" x14ac:dyDescent="0.25">
      <c r="A33" s="6" t="s">
        <v>9255</v>
      </c>
      <c r="B33" s="7">
        <v>34</v>
      </c>
      <c r="C33" s="7">
        <v>6</v>
      </c>
      <c r="D33" s="7"/>
      <c r="E33" s="7"/>
      <c r="F33" s="7">
        <v>40</v>
      </c>
    </row>
    <row r="34" spans="1:6" x14ac:dyDescent="0.25">
      <c r="A34" s="6" t="s">
        <v>9257</v>
      </c>
      <c r="B34" s="7">
        <v>40</v>
      </c>
      <c r="C34" s="7"/>
      <c r="D34" s="7"/>
      <c r="E34" s="7"/>
      <c r="F34" s="7">
        <v>40</v>
      </c>
    </row>
    <row r="35" spans="1:6" x14ac:dyDescent="0.25">
      <c r="A35" s="6" t="s">
        <v>9249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9236</v>
      </c>
      <c r="B36" s="7"/>
      <c r="C36" s="7"/>
      <c r="D36" s="7"/>
      <c r="E36" s="7">
        <v>24</v>
      </c>
      <c r="F36" s="7">
        <v>24</v>
      </c>
    </row>
    <row r="37" spans="1:6" x14ac:dyDescent="0.25">
      <c r="A37" s="6" t="s">
        <v>9248</v>
      </c>
      <c r="B37" s="7"/>
      <c r="C37" s="7"/>
      <c r="D37" s="7">
        <v>20</v>
      </c>
      <c r="E37" s="7"/>
      <c r="F37" s="7">
        <v>20</v>
      </c>
    </row>
    <row r="38" spans="1:6" x14ac:dyDescent="0.25">
      <c r="A38" s="6" t="s">
        <v>9256</v>
      </c>
      <c r="B38" s="7"/>
      <c r="C38" s="7"/>
      <c r="D38" s="7">
        <v>20</v>
      </c>
      <c r="E38" s="7"/>
      <c r="F38" s="7">
        <v>20</v>
      </c>
    </row>
    <row r="39" spans="1:6" x14ac:dyDescent="0.25">
      <c r="A39" s="6" t="s">
        <v>9253</v>
      </c>
      <c r="B39" s="7"/>
      <c r="C39" s="7"/>
      <c r="D39" s="7">
        <v>20</v>
      </c>
      <c r="E39" s="7"/>
      <c r="F39" s="7">
        <v>20</v>
      </c>
    </row>
    <row r="40" spans="1:6" x14ac:dyDescent="0.25">
      <c r="A40" s="6" t="s">
        <v>9247</v>
      </c>
      <c r="B40" s="7"/>
      <c r="C40" s="7"/>
      <c r="D40" s="7"/>
      <c r="E40" s="7">
        <v>20</v>
      </c>
      <c r="F40" s="7">
        <v>20</v>
      </c>
    </row>
    <row r="41" spans="1:6" x14ac:dyDescent="0.25">
      <c r="A41" s="6" t="s">
        <v>9259</v>
      </c>
      <c r="B41" s="7">
        <v>9</v>
      </c>
      <c r="C41" s="7"/>
      <c r="D41" s="7">
        <v>11</v>
      </c>
      <c r="E41" s="7"/>
      <c r="F41" s="7">
        <v>20</v>
      </c>
    </row>
    <row r="42" spans="1:6" x14ac:dyDescent="0.25">
      <c r="A42" s="6" t="s">
        <v>9231</v>
      </c>
      <c r="B42" s="7">
        <v>20</v>
      </c>
      <c r="C42" s="7"/>
      <c r="D42" s="7"/>
      <c r="E42" s="7"/>
      <c r="F42" s="7">
        <v>20</v>
      </c>
    </row>
    <row r="43" spans="1:6" x14ac:dyDescent="0.25">
      <c r="A43" s="6" t="s">
        <v>9243</v>
      </c>
      <c r="B43" s="7"/>
      <c r="C43" s="7"/>
      <c r="D43" s="7"/>
      <c r="E43" s="7">
        <v>20</v>
      </c>
      <c r="F43" s="7">
        <v>20</v>
      </c>
    </row>
    <row r="44" spans="1:6" x14ac:dyDescent="0.25">
      <c r="A44" s="6" t="s">
        <v>9251</v>
      </c>
      <c r="B44" s="7"/>
      <c r="C44" s="7"/>
      <c r="D44" s="7">
        <v>20</v>
      </c>
      <c r="E44" s="7"/>
      <c r="F44" s="7">
        <v>20</v>
      </c>
    </row>
    <row r="45" spans="1:6" x14ac:dyDescent="0.25">
      <c r="A45" s="6" t="s">
        <v>9245</v>
      </c>
      <c r="B45" s="7">
        <v>20</v>
      </c>
      <c r="C45" s="7"/>
      <c r="D45" s="7"/>
      <c r="E45" s="7"/>
      <c r="F45" s="7">
        <v>20</v>
      </c>
    </row>
    <row r="46" spans="1:6" x14ac:dyDescent="0.25">
      <c r="A46" s="6" t="s">
        <v>9246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8307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403C-9223-4AC1-877E-4A7624BDDCD8}">
  <dimension ref="A2:F108"/>
  <sheetViews>
    <sheetView topLeftCell="H10"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5" t="s">
        <v>9210</v>
      </c>
      <c r="B2" t="s">
        <v>9263</v>
      </c>
    </row>
    <row r="4" spans="1:6" x14ac:dyDescent="0.25">
      <c r="A4" s="5" t="s">
        <v>9216</v>
      </c>
      <c r="B4" s="5" t="s">
        <v>8308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9266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 x14ac:dyDescent="0.25">
      <c r="A7" s="17" t="s">
        <v>9267</v>
      </c>
      <c r="B7" s="7"/>
      <c r="C7" s="7"/>
      <c r="D7" s="7"/>
      <c r="E7" s="7">
        <v>1</v>
      </c>
      <c r="F7" s="7">
        <v>1</v>
      </c>
    </row>
    <row r="8" spans="1:6" x14ac:dyDescent="0.25">
      <c r="A8" s="17" t="s">
        <v>9268</v>
      </c>
      <c r="B8" s="7"/>
      <c r="C8" s="7"/>
      <c r="D8" s="7"/>
      <c r="E8" s="7">
        <v>1</v>
      </c>
      <c r="F8" s="7">
        <v>1</v>
      </c>
    </row>
    <row r="9" spans="1:6" x14ac:dyDescent="0.25">
      <c r="A9" s="17" t="s">
        <v>9269</v>
      </c>
      <c r="B9" s="7"/>
      <c r="C9" s="7">
        <v>1</v>
      </c>
      <c r="D9" s="7"/>
      <c r="E9" s="7">
        <v>1</v>
      </c>
      <c r="F9" s="7">
        <v>2</v>
      </c>
    </row>
    <row r="10" spans="1:6" x14ac:dyDescent="0.25">
      <c r="A10" s="17" t="s">
        <v>9270</v>
      </c>
      <c r="B10" s="7">
        <v>1</v>
      </c>
      <c r="C10" s="7">
        <v>2</v>
      </c>
      <c r="D10" s="7"/>
      <c r="E10" s="7">
        <v>2</v>
      </c>
      <c r="F10" s="7">
        <v>5</v>
      </c>
    </row>
    <row r="11" spans="1:6" x14ac:dyDescent="0.25">
      <c r="A11" s="17" t="s">
        <v>9271</v>
      </c>
      <c r="B11" s="7"/>
      <c r="C11" s="7">
        <v>1</v>
      </c>
      <c r="D11" s="7"/>
      <c r="E11" s="7">
        <v>1</v>
      </c>
      <c r="F11" s="7">
        <v>2</v>
      </c>
    </row>
    <row r="12" spans="1:6" x14ac:dyDescent="0.25">
      <c r="A12" s="17" t="s">
        <v>9272</v>
      </c>
      <c r="B12" s="7"/>
      <c r="C12" s="7"/>
      <c r="D12" s="7"/>
      <c r="E12" s="7">
        <v>3</v>
      </c>
      <c r="F12" s="7">
        <v>3</v>
      </c>
    </row>
    <row r="13" spans="1:6" x14ac:dyDescent="0.25">
      <c r="A13" s="6" t="s">
        <v>9273</v>
      </c>
      <c r="B13" s="7">
        <v>1</v>
      </c>
      <c r="C13" s="7">
        <v>15</v>
      </c>
      <c r="D13" s="7"/>
      <c r="E13" s="7">
        <v>49</v>
      </c>
      <c r="F13" s="7">
        <v>65</v>
      </c>
    </row>
    <row r="14" spans="1:6" x14ac:dyDescent="0.25">
      <c r="A14" s="17" t="s">
        <v>9274</v>
      </c>
      <c r="B14" s="7"/>
      <c r="C14" s="7">
        <v>1</v>
      </c>
      <c r="D14" s="7"/>
      <c r="E14" s="7">
        <v>3</v>
      </c>
      <c r="F14" s="7">
        <v>4</v>
      </c>
    </row>
    <row r="15" spans="1:6" x14ac:dyDescent="0.25">
      <c r="A15" s="17" t="s">
        <v>9275</v>
      </c>
      <c r="B15" s="7"/>
      <c r="C15" s="7"/>
      <c r="D15" s="7"/>
      <c r="E15" s="7">
        <v>3</v>
      </c>
      <c r="F15" s="7">
        <v>3</v>
      </c>
    </row>
    <row r="16" spans="1:6" x14ac:dyDescent="0.25">
      <c r="A16" s="17" t="s">
        <v>9276</v>
      </c>
      <c r="B16" s="7"/>
      <c r="C16" s="7">
        <v>1</v>
      </c>
      <c r="D16" s="7"/>
      <c r="E16" s="7">
        <v>6</v>
      </c>
      <c r="F16" s="7">
        <v>7</v>
      </c>
    </row>
    <row r="17" spans="1:6" x14ac:dyDescent="0.25">
      <c r="A17" s="17" t="s">
        <v>9277</v>
      </c>
      <c r="B17" s="7"/>
      <c r="C17" s="7">
        <v>1</v>
      </c>
      <c r="D17" s="7"/>
      <c r="E17" s="7">
        <v>1</v>
      </c>
      <c r="F17" s="7">
        <v>2</v>
      </c>
    </row>
    <row r="18" spans="1:6" x14ac:dyDescent="0.25">
      <c r="A18" s="17" t="s">
        <v>9267</v>
      </c>
      <c r="B18" s="7"/>
      <c r="C18" s="7">
        <v>2</v>
      </c>
      <c r="D18" s="7"/>
      <c r="E18" s="7">
        <v>5</v>
      </c>
      <c r="F18" s="7">
        <v>7</v>
      </c>
    </row>
    <row r="19" spans="1:6" x14ac:dyDescent="0.25">
      <c r="A19" s="17" t="s">
        <v>9278</v>
      </c>
      <c r="B19" s="7"/>
      <c r="C19" s="7">
        <v>4</v>
      </c>
      <c r="D19" s="7"/>
      <c r="E19" s="7">
        <v>8</v>
      </c>
      <c r="F19" s="7">
        <v>12</v>
      </c>
    </row>
    <row r="20" spans="1:6" x14ac:dyDescent="0.25">
      <c r="A20" s="17" t="s">
        <v>9268</v>
      </c>
      <c r="B20" s="7"/>
      <c r="C20" s="7"/>
      <c r="D20" s="7"/>
      <c r="E20" s="7">
        <v>3</v>
      </c>
      <c r="F20" s="7">
        <v>3</v>
      </c>
    </row>
    <row r="21" spans="1:6" x14ac:dyDescent="0.25">
      <c r="A21" s="17" t="s">
        <v>9269</v>
      </c>
      <c r="B21" s="7">
        <v>1</v>
      </c>
      <c r="C21" s="7"/>
      <c r="D21" s="7"/>
      <c r="E21" s="7">
        <v>2</v>
      </c>
      <c r="F21" s="7">
        <v>3</v>
      </c>
    </row>
    <row r="22" spans="1:6" x14ac:dyDescent="0.25">
      <c r="A22" s="17" t="s">
        <v>9270</v>
      </c>
      <c r="B22" s="7"/>
      <c r="C22" s="7">
        <v>3</v>
      </c>
      <c r="D22" s="7"/>
      <c r="E22" s="7">
        <v>2</v>
      </c>
      <c r="F22" s="7">
        <v>5</v>
      </c>
    </row>
    <row r="23" spans="1:6" x14ac:dyDescent="0.25">
      <c r="A23" s="17" t="s">
        <v>9271</v>
      </c>
      <c r="B23" s="7"/>
      <c r="C23" s="7">
        <v>1</v>
      </c>
      <c r="D23" s="7"/>
      <c r="E23" s="7">
        <v>6</v>
      </c>
      <c r="F23" s="7">
        <v>7</v>
      </c>
    </row>
    <row r="24" spans="1:6" x14ac:dyDescent="0.25">
      <c r="A24" s="17" t="s">
        <v>9272</v>
      </c>
      <c r="B24" s="7"/>
      <c r="C24" s="7">
        <v>2</v>
      </c>
      <c r="D24" s="7"/>
      <c r="E24" s="7">
        <v>3</v>
      </c>
      <c r="F24" s="7">
        <v>5</v>
      </c>
    </row>
    <row r="25" spans="1:6" x14ac:dyDescent="0.25">
      <c r="A25" s="17" t="s">
        <v>9279</v>
      </c>
      <c r="B25" s="7"/>
      <c r="C25" s="7"/>
      <c r="D25" s="7"/>
      <c r="E25" s="7">
        <v>7</v>
      </c>
      <c r="F25" s="7">
        <v>7</v>
      </c>
    </row>
    <row r="26" spans="1:6" x14ac:dyDescent="0.25">
      <c r="A26" s="6" t="s">
        <v>9280</v>
      </c>
      <c r="B26" s="7">
        <v>7</v>
      </c>
      <c r="C26" s="7">
        <v>28</v>
      </c>
      <c r="D26" s="7"/>
      <c r="E26" s="7">
        <v>136</v>
      </c>
      <c r="F26" s="7">
        <v>171</v>
      </c>
    </row>
    <row r="27" spans="1:6" x14ac:dyDescent="0.25">
      <c r="A27" s="17" t="s">
        <v>9274</v>
      </c>
      <c r="B27" s="7">
        <v>1</v>
      </c>
      <c r="C27" s="7">
        <v>1</v>
      </c>
      <c r="D27" s="7"/>
      <c r="E27" s="7">
        <v>10</v>
      </c>
      <c r="F27" s="7">
        <v>12</v>
      </c>
    </row>
    <row r="28" spans="1:6" x14ac:dyDescent="0.25">
      <c r="A28" s="17" t="s">
        <v>9275</v>
      </c>
      <c r="B28" s="7"/>
      <c r="C28" s="7"/>
      <c r="D28" s="7"/>
      <c r="E28" s="7">
        <v>8</v>
      </c>
      <c r="F28" s="7">
        <v>8</v>
      </c>
    </row>
    <row r="29" spans="1:6" x14ac:dyDescent="0.25">
      <c r="A29" s="17" t="s">
        <v>9276</v>
      </c>
      <c r="B29" s="7"/>
      <c r="C29" s="7">
        <v>1</v>
      </c>
      <c r="D29" s="7"/>
      <c r="E29" s="7">
        <v>8</v>
      </c>
      <c r="F29" s="7">
        <v>9</v>
      </c>
    </row>
    <row r="30" spans="1:6" x14ac:dyDescent="0.25">
      <c r="A30" s="17" t="s">
        <v>9277</v>
      </c>
      <c r="B30" s="7"/>
      <c r="C30" s="7">
        <v>1</v>
      </c>
      <c r="D30" s="7"/>
      <c r="E30" s="7">
        <v>12</v>
      </c>
      <c r="F30" s="7">
        <v>13</v>
      </c>
    </row>
    <row r="31" spans="1:6" x14ac:dyDescent="0.25">
      <c r="A31" s="17" t="s">
        <v>9267</v>
      </c>
      <c r="B31" s="7">
        <v>2</v>
      </c>
      <c r="C31" s="7">
        <v>1</v>
      </c>
      <c r="D31" s="7"/>
      <c r="E31" s="7">
        <v>15</v>
      </c>
      <c r="F31" s="7">
        <v>18</v>
      </c>
    </row>
    <row r="32" spans="1:6" x14ac:dyDescent="0.25">
      <c r="A32" s="17" t="s">
        <v>9278</v>
      </c>
      <c r="B32" s="7"/>
      <c r="C32" s="7">
        <v>4</v>
      </c>
      <c r="D32" s="7"/>
      <c r="E32" s="7">
        <v>12</v>
      </c>
      <c r="F32" s="7">
        <v>16</v>
      </c>
    </row>
    <row r="33" spans="1:6" x14ac:dyDescent="0.25">
      <c r="A33" s="17" t="s">
        <v>9268</v>
      </c>
      <c r="B33" s="7">
        <v>2</v>
      </c>
      <c r="C33" s="7">
        <v>4</v>
      </c>
      <c r="D33" s="7"/>
      <c r="E33" s="7">
        <v>11</v>
      </c>
      <c r="F33" s="7">
        <v>17</v>
      </c>
    </row>
    <row r="34" spans="1:6" x14ac:dyDescent="0.25">
      <c r="A34" s="17" t="s">
        <v>9269</v>
      </c>
      <c r="B34" s="7">
        <v>1</v>
      </c>
      <c r="C34" s="7">
        <v>2</v>
      </c>
      <c r="D34" s="7"/>
      <c r="E34" s="7">
        <v>16</v>
      </c>
      <c r="F34" s="7">
        <v>19</v>
      </c>
    </row>
    <row r="35" spans="1:6" x14ac:dyDescent="0.25">
      <c r="A35" s="17" t="s">
        <v>9270</v>
      </c>
      <c r="B35" s="7"/>
      <c r="C35" s="7">
        <v>4</v>
      </c>
      <c r="D35" s="7"/>
      <c r="E35" s="7">
        <v>10</v>
      </c>
      <c r="F35" s="7">
        <v>14</v>
      </c>
    </row>
    <row r="36" spans="1:6" x14ac:dyDescent="0.25">
      <c r="A36" s="17" t="s">
        <v>9271</v>
      </c>
      <c r="B36" s="7"/>
      <c r="C36" s="7">
        <v>1</v>
      </c>
      <c r="D36" s="7"/>
      <c r="E36" s="7">
        <v>10</v>
      </c>
      <c r="F36" s="7">
        <v>11</v>
      </c>
    </row>
    <row r="37" spans="1:6" x14ac:dyDescent="0.25">
      <c r="A37" s="17" t="s">
        <v>9272</v>
      </c>
      <c r="B37" s="7"/>
      <c r="C37" s="7">
        <v>5</v>
      </c>
      <c r="D37" s="7"/>
      <c r="E37" s="7">
        <v>13</v>
      </c>
      <c r="F37" s="7">
        <v>18</v>
      </c>
    </row>
    <row r="38" spans="1:6" x14ac:dyDescent="0.25">
      <c r="A38" s="17" t="s">
        <v>9279</v>
      </c>
      <c r="B38" s="7">
        <v>1</v>
      </c>
      <c r="C38" s="7">
        <v>4</v>
      </c>
      <c r="D38" s="7"/>
      <c r="E38" s="7">
        <v>11</v>
      </c>
      <c r="F38" s="7">
        <v>16</v>
      </c>
    </row>
    <row r="39" spans="1:6" x14ac:dyDescent="0.25">
      <c r="A39" s="6" t="s">
        <v>9281</v>
      </c>
      <c r="B39" s="7">
        <v>6</v>
      </c>
      <c r="C39" s="7">
        <v>60</v>
      </c>
      <c r="D39" s="7"/>
      <c r="E39" s="7">
        <v>216</v>
      </c>
      <c r="F39" s="7">
        <v>282</v>
      </c>
    </row>
    <row r="40" spans="1:6" x14ac:dyDescent="0.25">
      <c r="A40" s="17" t="s">
        <v>9274</v>
      </c>
      <c r="B40" s="7">
        <v>1</v>
      </c>
      <c r="C40" s="7">
        <v>5</v>
      </c>
      <c r="D40" s="7"/>
      <c r="E40" s="7">
        <v>21</v>
      </c>
      <c r="F40" s="7">
        <v>27</v>
      </c>
    </row>
    <row r="41" spans="1:6" x14ac:dyDescent="0.25">
      <c r="A41" s="17" t="s">
        <v>9275</v>
      </c>
      <c r="B41" s="7"/>
      <c r="C41" s="7">
        <v>4</v>
      </c>
      <c r="D41" s="7"/>
      <c r="E41" s="7">
        <v>17</v>
      </c>
      <c r="F41" s="7">
        <v>21</v>
      </c>
    </row>
    <row r="42" spans="1:6" x14ac:dyDescent="0.25">
      <c r="A42" s="17" t="s">
        <v>9276</v>
      </c>
      <c r="B42" s="7">
        <v>2</v>
      </c>
      <c r="C42" s="7">
        <v>6</v>
      </c>
      <c r="D42" s="7"/>
      <c r="E42" s="7">
        <v>29</v>
      </c>
      <c r="F42" s="7">
        <v>37</v>
      </c>
    </row>
    <row r="43" spans="1:6" x14ac:dyDescent="0.25">
      <c r="A43" s="17" t="s">
        <v>9277</v>
      </c>
      <c r="B43" s="7"/>
      <c r="C43" s="7">
        <v>6</v>
      </c>
      <c r="D43" s="7"/>
      <c r="E43" s="7">
        <v>22</v>
      </c>
      <c r="F43" s="7">
        <v>28</v>
      </c>
    </row>
    <row r="44" spans="1:6" x14ac:dyDescent="0.25">
      <c r="A44" s="17" t="s">
        <v>9267</v>
      </c>
      <c r="B44" s="7">
        <v>1</v>
      </c>
      <c r="C44" s="7">
        <v>7</v>
      </c>
      <c r="D44" s="7"/>
      <c r="E44" s="7">
        <v>16</v>
      </c>
      <c r="F44" s="7">
        <v>24</v>
      </c>
    </row>
    <row r="45" spans="1:6" x14ac:dyDescent="0.25">
      <c r="A45" s="17" t="s">
        <v>9278</v>
      </c>
      <c r="B45" s="7"/>
      <c r="C45" s="7">
        <v>2</v>
      </c>
      <c r="D45" s="7"/>
      <c r="E45" s="7">
        <v>22</v>
      </c>
      <c r="F45" s="7">
        <v>24</v>
      </c>
    </row>
    <row r="46" spans="1:6" x14ac:dyDescent="0.25">
      <c r="A46" s="17" t="s">
        <v>9268</v>
      </c>
      <c r="B46" s="7">
        <v>1</v>
      </c>
      <c r="C46" s="7">
        <v>4</v>
      </c>
      <c r="D46" s="7"/>
      <c r="E46" s="7">
        <v>17</v>
      </c>
      <c r="F46" s="7">
        <v>22</v>
      </c>
    </row>
    <row r="47" spans="1:6" x14ac:dyDescent="0.25">
      <c r="A47" s="17" t="s">
        <v>9269</v>
      </c>
      <c r="B47" s="7">
        <v>1</v>
      </c>
      <c r="C47" s="7">
        <v>5</v>
      </c>
      <c r="D47" s="7"/>
      <c r="E47" s="7">
        <v>18</v>
      </c>
      <c r="F47" s="7">
        <v>24</v>
      </c>
    </row>
    <row r="48" spans="1:6" x14ac:dyDescent="0.25">
      <c r="A48" s="17" t="s">
        <v>9270</v>
      </c>
      <c r="B48" s="7"/>
      <c r="C48" s="7">
        <v>6</v>
      </c>
      <c r="D48" s="7"/>
      <c r="E48" s="7">
        <v>13</v>
      </c>
      <c r="F48" s="7">
        <v>19</v>
      </c>
    </row>
    <row r="49" spans="1:6" x14ac:dyDescent="0.25">
      <c r="A49" s="17" t="s">
        <v>9271</v>
      </c>
      <c r="B49" s="7"/>
      <c r="C49" s="7">
        <v>5</v>
      </c>
      <c r="D49" s="7"/>
      <c r="E49" s="7">
        <v>16</v>
      </c>
      <c r="F49" s="7">
        <v>21</v>
      </c>
    </row>
    <row r="50" spans="1:6" x14ac:dyDescent="0.25">
      <c r="A50" s="17" t="s">
        <v>9272</v>
      </c>
      <c r="B50" s="7"/>
      <c r="C50" s="7">
        <v>5</v>
      </c>
      <c r="D50" s="7"/>
      <c r="E50" s="7">
        <v>14</v>
      </c>
      <c r="F50" s="7">
        <v>19</v>
      </c>
    </row>
    <row r="51" spans="1:6" x14ac:dyDescent="0.25">
      <c r="A51" s="17" t="s">
        <v>9279</v>
      </c>
      <c r="B51" s="7"/>
      <c r="C51" s="7">
        <v>5</v>
      </c>
      <c r="D51" s="7"/>
      <c r="E51" s="7">
        <v>11</v>
      </c>
      <c r="F51" s="7">
        <v>16</v>
      </c>
    </row>
    <row r="52" spans="1:6" x14ac:dyDescent="0.25">
      <c r="A52" s="6" t="s">
        <v>9282</v>
      </c>
      <c r="B52" s="7">
        <v>7</v>
      </c>
      <c r="C52" s="7">
        <v>67</v>
      </c>
      <c r="D52" s="7"/>
      <c r="E52" s="7">
        <v>200</v>
      </c>
      <c r="F52" s="7">
        <v>274</v>
      </c>
    </row>
    <row r="53" spans="1:6" x14ac:dyDescent="0.25">
      <c r="A53" s="17" t="s">
        <v>9274</v>
      </c>
      <c r="B53" s="7"/>
      <c r="C53" s="7">
        <v>3</v>
      </c>
      <c r="D53" s="7"/>
      <c r="E53" s="7">
        <v>19</v>
      </c>
      <c r="F53" s="7">
        <v>22</v>
      </c>
    </row>
    <row r="54" spans="1:6" x14ac:dyDescent="0.25">
      <c r="A54" s="17" t="s">
        <v>9275</v>
      </c>
      <c r="B54" s="7"/>
      <c r="C54" s="7">
        <v>3</v>
      </c>
      <c r="D54" s="7"/>
      <c r="E54" s="7">
        <v>24</v>
      </c>
      <c r="F54" s="7">
        <v>27</v>
      </c>
    </row>
    <row r="55" spans="1:6" x14ac:dyDescent="0.25">
      <c r="A55" s="17" t="s">
        <v>9276</v>
      </c>
      <c r="B55" s="7"/>
      <c r="C55" s="7">
        <v>3</v>
      </c>
      <c r="D55" s="7"/>
      <c r="E55" s="7">
        <v>14</v>
      </c>
      <c r="F55" s="7">
        <v>17</v>
      </c>
    </row>
    <row r="56" spans="1:6" x14ac:dyDescent="0.25">
      <c r="A56" s="17" t="s">
        <v>9277</v>
      </c>
      <c r="B56" s="7">
        <v>1</v>
      </c>
      <c r="C56" s="7">
        <v>5</v>
      </c>
      <c r="D56" s="7"/>
      <c r="E56" s="7">
        <v>25</v>
      </c>
      <c r="F56" s="7">
        <v>31</v>
      </c>
    </row>
    <row r="57" spans="1:6" x14ac:dyDescent="0.25">
      <c r="A57" s="17" t="s">
        <v>9267</v>
      </c>
      <c r="B57" s="7">
        <v>1</v>
      </c>
      <c r="C57" s="7">
        <v>7</v>
      </c>
      <c r="D57" s="7"/>
      <c r="E57" s="7">
        <v>13</v>
      </c>
      <c r="F57" s="7">
        <v>21</v>
      </c>
    </row>
    <row r="58" spans="1:6" x14ac:dyDescent="0.25">
      <c r="A58" s="17" t="s">
        <v>9278</v>
      </c>
      <c r="B58" s="7"/>
      <c r="C58" s="7">
        <v>2</v>
      </c>
      <c r="D58" s="7"/>
      <c r="E58" s="7">
        <v>16</v>
      </c>
      <c r="F58" s="7">
        <v>18</v>
      </c>
    </row>
    <row r="59" spans="1:6" x14ac:dyDescent="0.25">
      <c r="A59" s="17" t="s">
        <v>9268</v>
      </c>
      <c r="B59" s="7">
        <v>1</v>
      </c>
      <c r="C59" s="7">
        <v>6</v>
      </c>
      <c r="D59" s="7"/>
      <c r="E59" s="7">
        <v>10</v>
      </c>
      <c r="F59" s="7">
        <v>17</v>
      </c>
    </row>
    <row r="60" spans="1:6" x14ac:dyDescent="0.25">
      <c r="A60" s="17" t="s">
        <v>9269</v>
      </c>
      <c r="B60" s="7">
        <v>2</v>
      </c>
      <c r="C60" s="7">
        <v>5</v>
      </c>
      <c r="D60" s="7"/>
      <c r="E60" s="7">
        <v>10</v>
      </c>
      <c r="F60" s="7">
        <v>17</v>
      </c>
    </row>
    <row r="61" spans="1:6" x14ac:dyDescent="0.25">
      <c r="A61" s="17" t="s">
        <v>9270</v>
      </c>
      <c r="B61" s="7"/>
      <c r="C61" s="7">
        <v>7</v>
      </c>
      <c r="D61" s="7"/>
      <c r="E61" s="7">
        <v>18</v>
      </c>
      <c r="F61" s="7">
        <v>25</v>
      </c>
    </row>
    <row r="62" spans="1:6" x14ac:dyDescent="0.25">
      <c r="A62" s="17" t="s">
        <v>9271</v>
      </c>
      <c r="B62" s="7">
        <v>1</v>
      </c>
      <c r="C62" s="7">
        <v>15</v>
      </c>
      <c r="D62" s="7"/>
      <c r="E62" s="7">
        <v>19</v>
      </c>
      <c r="F62" s="7">
        <v>35</v>
      </c>
    </row>
    <row r="63" spans="1:6" x14ac:dyDescent="0.25">
      <c r="A63" s="17" t="s">
        <v>9272</v>
      </c>
      <c r="B63" s="7">
        <v>1</v>
      </c>
      <c r="C63" s="7">
        <v>5</v>
      </c>
      <c r="D63" s="7"/>
      <c r="E63" s="7">
        <v>18</v>
      </c>
      <c r="F63" s="7">
        <v>24</v>
      </c>
    </row>
    <row r="64" spans="1:6" x14ac:dyDescent="0.25">
      <c r="A64" s="17" t="s">
        <v>9279</v>
      </c>
      <c r="B64" s="7"/>
      <c r="C64" s="7">
        <v>6</v>
      </c>
      <c r="D64" s="7"/>
      <c r="E64" s="7">
        <v>14</v>
      </c>
      <c r="F64" s="7">
        <v>20</v>
      </c>
    </row>
    <row r="65" spans="1:6" x14ac:dyDescent="0.25">
      <c r="A65" s="6" t="s">
        <v>9283</v>
      </c>
      <c r="B65" s="7">
        <v>80</v>
      </c>
      <c r="C65" s="7">
        <v>422</v>
      </c>
      <c r="D65" s="7"/>
      <c r="E65" s="7">
        <v>474</v>
      </c>
      <c r="F65" s="7">
        <v>976</v>
      </c>
    </row>
    <row r="66" spans="1:6" x14ac:dyDescent="0.25">
      <c r="A66" s="17" t="s">
        <v>9274</v>
      </c>
      <c r="B66" s="7">
        <v>1</v>
      </c>
      <c r="C66" s="7">
        <v>10</v>
      </c>
      <c r="D66" s="7"/>
      <c r="E66" s="7">
        <v>19</v>
      </c>
      <c r="F66" s="7">
        <v>30</v>
      </c>
    </row>
    <row r="67" spans="1:6" x14ac:dyDescent="0.25">
      <c r="A67" s="17" t="s">
        <v>9275</v>
      </c>
      <c r="B67" s="7">
        <v>1</v>
      </c>
      <c r="C67" s="7">
        <v>6</v>
      </c>
      <c r="D67" s="7"/>
      <c r="E67" s="7">
        <v>14</v>
      </c>
      <c r="F67" s="7">
        <v>21</v>
      </c>
    </row>
    <row r="68" spans="1:6" x14ac:dyDescent="0.25">
      <c r="A68" s="17" t="s">
        <v>9276</v>
      </c>
      <c r="B68" s="7">
        <v>1</v>
      </c>
      <c r="C68" s="7">
        <v>9</v>
      </c>
      <c r="D68" s="7"/>
      <c r="E68" s="7">
        <v>17</v>
      </c>
      <c r="F68" s="7">
        <v>27</v>
      </c>
    </row>
    <row r="69" spans="1:6" x14ac:dyDescent="0.25">
      <c r="A69" s="17" t="s">
        <v>9277</v>
      </c>
      <c r="B69" s="7">
        <v>1</v>
      </c>
      <c r="C69" s="7">
        <v>13</v>
      </c>
      <c r="D69" s="7"/>
      <c r="E69" s="7">
        <v>34</v>
      </c>
      <c r="F69" s="7">
        <v>48</v>
      </c>
    </row>
    <row r="70" spans="1:6" x14ac:dyDescent="0.25">
      <c r="A70" s="17" t="s">
        <v>9267</v>
      </c>
      <c r="B70" s="7">
        <v>3</v>
      </c>
      <c r="C70" s="7">
        <v>35</v>
      </c>
      <c r="D70" s="7"/>
      <c r="E70" s="7">
        <v>58</v>
      </c>
      <c r="F70" s="7">
        <v>96</v>
      </c>
    </row>
    <row r="71" spans="1:6" x14ac:dyDescent="0.25">
      <c r="A71" s="17" t="s">
        <v>9278</v>
      </c>
      <c r="B71" s="7">
        <v>8</v>
      </c>
      <c r="C71" s="7">
        <v>38</v>
      </c>
      <c r="D71" s="7"/>
      <c r="E71" s="7">
        <v>58</v>
      </c>
      <c r="F71" s="7">
        <v>104</v>
      </c>
    </row>
    <row r="72" spans="1:6" x14ac:dyDescent="0.25">
      <c r="A72" s="17" t="s">
        <v>9268</v>
      </c>
      <c r="B72" s="7">
        <v>18</v>
      </c>
      <c r="C72" s="7">
        <v>82</v>
      </c>
      <c r="D72" s="7"/>
      <c r="E72" s="7">
        <v>59</v>
      </c>
      <c r="F72" s="7">
        <v>159</v>
      </c>
    </row>
    <row r="73" spans="1:6" x14ac:dyDescent="0.25">
      <c r="A73" s="17" t="s">
        <v>9269</v>
      </c>
      <c r="B73" s="7">
        <v>7</v>
      </c>
      <c r="C73" s="7">
        <v>53</v>
      </c>
      <c r="D73" s="7"/>
      <c r="E73" s="7">
        <v>51</v>
      </c>
      <c r="F73" s="7">
        <v>111</v>
      </c>
    </row>
    <row r="74" spans="1:6" x14ac:dyDescent="0.25">
      <c r="A74" s="17" t="s">
        <v>9270</v>
      </c>
      <c r="B74" s="7">
        <v>5</v>
      </c>
      <c r="C74" s="7">
        <v>40</v>
      </c>
      <c r="D74" s="7"/>
      <c r="E74" s="7">
        <v>37</v>
      </c>
      <c r="F74" s="7">
        <v>82</v>
      </c>
    </row>
    <row r="75" spans="1:6" x14ac:dyDescent="0.25">
      <c r="A75" s="17" t="s">
        <v>9271</v>
      </c>
      <c r="B75" s="7">
        <v>10</v>
      </c>
      <c r="C75" s="7">
        <v>53</v>
      </c>
      <c r="D75" s="7"/>
      <c r="E75" s="7">
        <v>60</v>
      </c>
      <c r="F75" s="7">
        <v>123</v>
      </c>
    </row>
    <row r="76" spans="1:6" x14ac:dyDescent="0.25">
      <c r="A76" s="17" t="s">
        <v>9272</v>
      </c>
      <c r="B76" s="7">
        <v>16</v>
      </c>
      <c r="C76" s="7">
        <v>41</v>
      </c>
      <c r="D76" s="7"/>
      <c r="E76" s="7">
        <v>38</v>
      </c>
      <c r="F76" s="7">
        <v>95</v>
      </c>
    </row>
    <row r="77" spans="1:6" x14ac:dyDescent="0.25">
      <c r="A77" s="17" t="s">
        <v>9279</v>
      </c>
      <c r="B77" s="7">
        <v>9</v>
      </c>
      <c r="C77" s="7">
        <v>42</v>
      </c>
      <c r="D77" s="7"/>
      <c r="E77" s="7">
        <v>29</v>
      </c>
      <c r="F77" s="7">
        <v>80</v>
      </c>
    </row>
    <row r="78" spans="1:6" x14ac:dyDescent="0.25">
      <c r="A78" s="6" t="s">
        <v>9284</v>
      </c>
      <c r="B78" s="7">
        <v>131</v>
      </c>
      <c r="C78" s="7">
        <v>527</v>
      </c>
      <c r="D78" s="7"/>
      <c r="E78" s="7">
        <v>567</v>
      </c>
      <c r="F78" s="7">
        <v>1225</v>
      </c>
    </row>
    <row r="79" spans="1:6" x14ac:dyDescent="0.25">
      <c r="A79" s="17" t="s">
        <v>9274</v>
      </c>
      <c r="B79" s="7">
        <v>11</v>
      </c>
      <c r="C79" s="7">
        <v>64</v>
      </c>
      <c r="D79" s="7"/>
      <c r="E79" s="7">
        <v>42</v>
      </c>
      <c r="F79" s="7">
        <v>117</v>
      </c>
    </row>
    <row r="80" spans="1:6" x14ac:dyDescent="0.25">
      <c r="A80" s="17" t="s">
        <v>9275</v>
      </c>
      <c r="B80" s="7">
        <v>10</v>
      </c>
      <c r="C80" s="7">
        <v>51</v>
      </c>
      <c r="D80" s="7"/>
      <c r="E80" s="7">
        <v>64</v>
      </c>
      <c r="F80" s="7">
        <v>125</v>
      </c>
    </row>
    <row r="81" spans="1:6" x14ac:dyDescent="0.25">
      <c r="A81" s="17" t="s">
        <v>9276</v>
      </c>
      <c r="B81" s="7">
        <v>17</v>
      </c>
      <c r="C81" s="7">
        <v>48</v>
      </c>
      <c r="D81" s="7"/>
      <c r="E81" s="7">
        <v>50</v>
      </c>
      <c r="F81" s="7">
        <v>115</v>
      </c>
    </row>
    <row r="82" spans="1:6" x14ac:dyDescent="0.25">
      <c r="A82" s="17" t="s">
        <v>9277</v>
      </c>
      <c r="B82" s="7">
        <v>17</v>
      </c>
      <c r="C82" s="7">
        <v>52</v>
      </c>
      <c r="D82" s="7"/>
      <c r="E82" s="7">
        <v>53</v>
      </c>
      <c r="F82" s="7">
        <v>122</v>
      </c>
    </row>
    <row r="83" spans="1:6" x14ac:dyDescent="0.25">
      <c r="A83" s="17" t="s">
        <v>9267</v>
      </c>
      <c r="B83" s="7">
        <v>11</v>
      </c>
      <c r="C83" s="7">
        <v>41</v>
      </c>
      <c r="D83" s="7"/>
      <c r="E83" s="7">
        <v>68</v>
      </c>
      <c r="F83" s="7">
        <v>120</v>
      </c>
    </row>
    <row r="84" spans="1:6" x14ac:dyDescent="0.25">
      <c r="A84" s="17" t="s">
        <v>9278</v>
      </c>
      <c r="B84" s="7">
        <v>7</v>
      </c>
      <c r="C84" s="7">
        <v>54</v>
      </c>
      <c r="D84" s="7"/>
      <c r="E84" s="7">
        <v>61</v>
      </c>
      <c r="F84" s="7">
        <v>122</v>
      </c>
    </row>
    <row r="85" spans="1:6" x14ac:dyDescent="0.25">
      <c r="A85" s="17" t="s">
        <v>9268</v>
      </c>
      <c r="B85" s="7">
        <v>14</v>
      </c>
      <c r="C85" s="7">
        <v>36</v>
      </c>
      <c r="D85" s="7"/>
      <c r="E85" s="7">
        <v>49</v>
      </c>
      <c r="F85" s="7">
        <v>99</v>
      </c>
    </row>
    <row r="86" spans="1:6" x14ac:dyDescent="0.25">
      <c r="A86" s="17" t="s">
        <v>9269</v>
      </c>
      <c r="B86" s="7">
        <v>10</v>
      </c>
      <c r="C86" s="7">
        <v>41</v>
      </c>
      <c r="D86" s="7"/>
      <c r="E86" s="7">
        <v>39</v>
      </c>
      <c r="F86" s="7">
        <v>90</v>
      </c>
    </row>
    <row r="87" spans="1:6" x14ac:dyDescent="0.25">
      <c r="A87" s="17" t="s">
        <v>9270</v>
      </c>
      <c r="B87" s="7">
        <v>12</v>
      </c>
      <c r="C87" s="7">
        <v>36</v>
      </c>
      <c r="D87" s="7"/>
      <c r="E87" s="7">
        <v>36</v>
      </c>
      <c r="F87" s="7">
        <v>84</v>
      </c>
    </row>
    <row r="88" spans="1:6" x14ac:dyDescent="0.25">
      <c r="A88" s="17" t="s">
        <v>9271</v>
      </c>
      <c r="B88" s="7">
        <v>7</v>
      </c>
      <c r="C88" s="7">
        <v>45</v>
      </c>
      <c r="D88" s="7"/>
      <c r="E88" s="7">
        <v>44</v>
      </c>
      <c r="F88" s="7">
        <v>96</v>
      </c>
    </row>
    <row r="89" spans="1:6" x14ac:dyDescent="0.25">
      <c r="A89" s="17" t="s">
        <v>9272</v>
      </c>
      <c r="B89" s="7">
        <v>10</v>
      </c>
      <c r="C89" s="7">
        <v>28</v>
      </c>
      <c r="D89" s="7"/>
      <c r="E89" s="7">
        <v>46</v>
      </c>
      <c r="F89" s="7">
        <v>84</v>
      </c>
    </row>
    <row r="90" spans="1:6" x14ac:dyDescent="0.25">
      <c r="A90" s="17" t="s">
        <v>9279</v>
      </c>
      <c r="B90" s="7">
        <v>5</v>
      </c>
      <c r="C90" s="7">
        <v>31</v>
      </c>
      <c r="D90" s="7"/>
      <c r="E90" s="7">
        <v>15</v>
      </c>
      <c r="F90" s="7">
        <v>51</v>
      </c>
    </row>
    <row r="91" spans="1:6" x14ac:dyDescent="0.25">
      <c r="A91" s="6" t="s">
        <v>9285</v>
      </c>
      <c r="B91" s="7">
        <v>99</v>
      </c>
      <c r="C91" s="7">
        <v>376</v>
      </c>
      <c r="D91" s="7"/>
      <c r="E91" s="7">
        <v>475</v>
      </c>
      <c r="F91" s="7">
        <v>950</v>
      </c>
    </row>
    <row r="92" spans="1:6" x14ac:dyDescent="0.25">
      <c r="A92" s="17" t="s">
        <v>9274</v>
      </c>
      <c r="B92" s="7">
        <v>12</v>
      </c>
      <c r="C92" s="7">
        <v>42</v>
      </c>
      <c r="D92" s="7"/>
      <c r="E92" s="7">
        <v>33</v>
      </c>
      <c r="F92" s="7">
        <v>87</v>
      </c>
    </row>
    <row r="93" spans="1:6" x14ac:dyDescent="0.25">
      <c r="A93" s="17" t="s">
        <v>9275</v>
      </c>
      <c r="B93" s="7">
        <v>8</v>
      </c>
      <c r="C93" s="7">
        <v>34</v>
      </c>
      <c r="D93" s="7"/>
      <c r="E93" s="7">
        <v>49</v>
      </c>
      <c r="F93" s="7">
        <v>91</v>
      </c>
    </row>
    <row r="94" spans="1:6" x14ac:dyDescent="0.25">
      <c r="A94" s="17" t="s">
        <v>9276</v>
      </c>
      <c r="B94" s="7">
        <v>7</v>
      </c>
      <c r="C94" s="7">
        <v>40</v>
      </c>
      <c r="D94" s="7"/>
      <c r="E94" s="7">
        <v>55</v>
      </c>
      <c r="F94" s="7">
        <v>102</v>
      </c>
    </row>
    <row r="95" spans="1:6" x14ac:dyDescent="0.25">
      <c r="A95" s="17" t="s">
        <v>9277</v>
      </c>
      <c r="B95" s="7">
        <v>8</v>
      </c>
      <c r="C95" s="7">
        <v>24</v>
      </c>
      <c r="D95" s="7"/>
      <c r="E95" s="7">
        <v>45</v>
      </c>
      <c r="F95" s="7">
        <v>77</v>
      </c>
    </row>
    <row r="96" spans="1:6" x14ac:dyDescent="0.25">
      <c r="A96" s="17" t="s">
        <v>9267</v>
      </c>
      <c r="B96" s="7">
        <v>8</v>
      </c>
      <c r="C96" s="7">
        <v>33</v>
      </c>
      <c r="D96" s="7"/>
      <c r="E96" s="7">
        <v>58</v>
      </c>
      <c r="F96" s="7">
        <v>99</v>
      </c>
    </row>
    <row r="97" spans="1:6" x14ac:dyDescent="0.25">
      <c r="A97" s="17" t="s">
        <v>9278</v>
      </c>
      <c r="B97" s="7">
        <v>12</v>
      </c>
      <c r="C97" s="7">
        <v>43</v>
      </c>
      <c r="D97" s="7"/>
      <c r="E97" s="7">
        <v>34</v>
      </c>
      <c r="F97" s="7">
        <v>89</v>
      </c>
    </row>
    <row r="98" spans="1:6" x14ac:dyDescent="0.25">
      <c r="A98" s="17" t="s">
        <v>9268</v>
      </c>
      <c r="B98" s="7">
        <v>7</v>
      </c>
      <c r="C98" s="7">
        <v>18</v>
      </c>
      <c r="D98" s="7"/>
      <c r="E98" s="7">
        <v>44</v>
      </c>
      <c r="F98" s="7">
        <v>69</v>
      </c>
    </row>
    <row r="99" spans="1:6" x14ac:dyDescent="0.25">
      <c r="A99" s="17" t="s">
        <v>9269</v>
      </c>
      <c r="B99" s="7">
        <v>11</v>
      </c>
      <c r="C99" s="7">
        <v>27</v>
      </c>
      <c r="D99" s="7"/>
      <c r="E99" s="7">
        <v>29</v>
      </c>
      <c r="F99" s="7">
        <v>67</v>
      </c>
    </row>
    <row r="100" spans="1:6" x14ac:dyDescent="0.25">
      <c r="A100" s="17" t="s">
        <v>9270</v>
      </c>
      <c r="B100" s="7">
        <v>6</v>
      </c>
      <c r="C100" s="7">
        <v>29</v>
      </c>
      <c r="D100" s="7"/>
      <c r="E100" s="7">
        <v>29</v>
      </c>
      <c r="F100" s="7">
        <v>64</v>
      </c>
    </row>
    <row r="101" spans="1:6" x14ac:dyDescent="0.25">
      <c r="A101" s="17" t="s">
        <v>9271</v>
      </c>
      <c r="B101" s="7">
        <v>2</v>
      </c>
      <c r="C101" s="7">
        <v>28</v>
      </c>
      <c r="D101" s="7"/>
      <c r="E101" s="7">
        <v>27</v>
      </c>
      <c r="F101" s="7">
        <v>57</v>
      </c>
    </row>
    <row r="102" spans="1:6" x14ac:dyDescent="0.25">
      <c r="A102" s="17" t="s">
        <v>9272</v>
      </c>
      <c r="B102" s="7">
        <v>10</v>
      </c>
      <c r="C102" s="7">
        <v>28</v>
      </c>
      <c r="D102" s="7"/>
      <c r="E102" s="7">
        <v>48</v>
      </c>
      <c r="F102" s="7">
        <v>86</v>
      </c>
    </row>
    <row r="103" spans="1:6" x14ac:dyDescent="0.25">
      <c r="A103" s="17" t="s">
        <v>9279</v>
      </c>
      <c r="B103" s="7">
        <v>8</v>
      </c>
      <c r="C103" s="7">
        <v>30</v>
      </c>
      <c r="D103" s="7"/>
      <c r="E103" s="7">
        <v>24</v>
      </c>
      <c r="F103" s="7">
        <v>62</v>
      </c>
    </row>
    <row r="104" spans="1:6" x14ac:dyDescent="0.25">
      <c r="A104" s="6" t="s">
        <v>9286</v>
      </c>
      <c r="B104" s="7">
        <v>17</v>
      </c>
      <c r="C104" s="7">
        <v>31</v>
      </c>
      <c r="D104" s="7">
        <v>50</v>
      </c>
      <c r="E104" s="7">
        <v>59</v>
      </c>
      <c r="F104" s="7">
        <v>157</v>
      </c>
    </row>
    <row r="105" spans="1:6" x14ac:dyDescent="0.25">
      <c r="A105" s="17" t="s">
        <v>9274</v>
      </c>
      <c r="B105" s="7">
        <v>8</v>
      </c>
      <c r="C105" s="7">
        <v>23</v>
      </c>
      <c r="D105" s="7">
        <v>2</v>
      </c>
      <c r="E105" s="7">
        <v>35</v>
      </c>
      <c r="F105" s="7">
        <v>68</v>
      </c>
    </row>
    <row r="106" spans="1:6" x14ac:dyDescent="0.25">
      <c r="A106" s="17" t="s">
        <v>9275</v>
      </c>
      <c r="B106" s="7">
        <v>8</v>
      </c>
      <c r="C106" s="7">
        <v>8</v>
      </c>
      <c r="D106" s="7">
        <v>18</v>
      </c>
      <c r="E106" s="7">
        <v>23</v>
      </c>
      <c r="F106" s="7">
        <v>57</v>
      </c>
    </row>
    <row r="107" spans="1:6" x14ac:dyDescent="0.25">
      <c r="A107" s="17" t="s">
        <v>9276</v>
      </c>
      <c r="B107" s="7">
        <v>1</v>
      </c>
      <c r="C107" s="7"/>
      <c r="D107" s="7">
        <v>30</v>
      </c>
      <c r="E107" s="7">
        <v>1</v>
      </c>
      <c r="F107" s="7">
        <v>32</v>
      </c>
    </row>
    <row r="108" spans="1:6" x14ac:dyDescent="0.25">
      <c r="A108" s="6" t="s">
        <v>8307</v>
      </c>
      <c r="B108" s="7">
        <v>349</v>
      </c>
      <c r="C108" s="7">
        <v>1530</v>
      </c>
      <c r="D108" s="7">
        <v>50</v>
      </c>
      <c r="E108" s="7">
        <v>2185</v>
      </c>
      <c r="F10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BDA2-5FD3-41C7-8E1A-520FDF1BDCD3}">
  <dimension ref="A1:J13"/>
  <sheetViews>
    <sheetView topLeftCell="C4" workbookViewId="0">
      <selection activeCell="D7" sqref="D7:F7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8.42578125" customWidth="1"/>
    <col min="10" max="10" width="19.85546875" bestFit="1" customWidth="1"/>
  </cols>
  <sheetData>
    <row r="1" spans="1:10" x14ac:dyDescent="0.25">
      <c r="C1" t="s">
        <v>9287</v>
      </c>
      <c r="D1" t="s">
        <v>9288</v>
      </c>
      <c r="E1" t="s">
        <v>9289</v>
      </c>
      <c r="F1" t="s">
        <v>9290</v>
      </c>
      <c r="G1" t="s">
        <v>9291</v>
      </c>
      <c r="H1" t="s">
        <v>9292</v>
      </c>
      <c r="I1" t="s">
        <v>9293</v>
      </c>
      <c r="J1" t="s">
        <v>9294</v>
      </c>
    </row>
    <row r="2" spans="1:10" x14ac:dyDescent="0.25">
      <c r="A2">
        <v>1000</v>
      </c>
      <c r="C2" t="s">
        <v>9295</v>
      </c>
      <c r="D2">
        <f>COUNTIFS(Table2[[state]:[state]],aux!A$5,Table2[[goal]:[goal]],"&lt;1000")</f>
        <v>322</v>
      </c>
      <c r="E2">
        <f>COUNTIFS(Table2[[state]:[state]],aux!B$5,Table2[[goal]:[goal]],"&lt;1000")</f>
        <v>113</v>
      </c>
      <c r="F2">
        <f>COUNTIFS(Table2[[state]:[state]],aux!C$5,Table2[[goal]:[goal]],"&lt;1000")</f>
        <v>18</v>
      </c>
      <c r="G2">
        <f>SUM(D2:F2)</f>
        <v>453</v>
      </c>
      <c r="H2" s="9">
        <f>D2/$G2</f>
        <v>0.71081677704194257</v>
      </c>
      <c r="I2" s="9">
        <f t="shared" ref="I2:J13" si="0">E2/$G2</f>
        <v>0.24944812362030905</v>
      </c>
      <c r="J2" s="9">
        <f>F2/$G2</f>
        <v>3.9735099337748346E-2</v>
      </c>
    </row>
    <row r="3" spans="1:10" x14ac:dyDescent="0.25">
      <c r="A3">
        <v>5000</v>
      </c>
      <c r="B3">
        <v>1000</v>
      </c>
      <c r="C3" t="s">
        <v>9296</v>
      </c>
      <c r="D3">
        <f>COUNTIFS(Table2[[state]:[state]],aux!A$5,Table2[[goal]:[goal]],"&gt;=1000",Table2[[goal]:[goal]],"&lt;5000")</f>
        <v>932</v>
      </c>
      <c r="E3">
        <f>COUNTIFS(Table2[[state]:[state]],aux!B$5,Table2[[goal]:[goal]],"&gt;=1000",Table2[[goal]:[goal]],"&lt;5000")</f>
        <v>420</v>
      </c>
      <c r="F3">
        <f>COUNTIFS(Table2[[state]:[state]],aux!C$5,Table2[[goal]:[goal]],"&gt;=1000",Table2[[goal]:[goal]],"&lt;5000")</f>
        <v>60</v>
      </c>
      <c r="G3">
        <f t="shared" ref="G3:G13" si="1">SUM(D3:F3)</f>
        <v>1412</v>
      </c>
      <c r="H3" s="9">
        <f t="shared" ref="H3:H13" si="2">D3/$G3</f>
        <v>0.66005665722379603</v>
      </c>
      <c r="I3" s="9">
        <f t="shared" si="0"/>
        <v>0.29745042492917845</v>
      </c>
      <c r="J3" s="9">
        <f t="shared" si="0"/>
        <v>4.2492917847025496E-2</v>
      </c>
    </row>
    <row r="4" spans="1:10" x14ac:dyDescent="0.25">
      <c r="A4">
        <f>A3+5000</f>
        <v>10000</v>
      </c>
      <c r="B4">
        <f>A3</f>
        <v>5000</v>
      </c>
      <c r="C4" t="s">
        <v>9297</v>
      </c>
      <c r="D4">
        <f>COUNTIFS(Table2[[state]:[state]],aux!A$5,Table2[[goal]:[goal]],"&gt;=5000",Table2[[goal]:[goal]],"&lt;10000")</f>
        <v>381</v>
      </c>
      <c r="E4">
        <f>COUNTIFS(Table2[[state]:[state]],aux!B$5,Table2[[goal]:[goal]],"&gt;=5000",Table2[[goal]:[goal]],"&lt;10000")</f>
        <v>283</v>
      </c>
      <c r="F4">
        <f>COUNTIFS(Table2[[state]:[state]],aux!C$5,Table2[[goal]:[goal]],"&gt;=5000",Table2[[goal]:[goal]],"&lt;10000")</f>
        <v>52</v>
      </c>
      <c r="G4">
        <f t="shared" si="1"/>
        <v>716</v>
      </c>
      <c r="H4" s="9">
        <f t="shared" si="2"/>
        <v>0.53212290502793291</v>
      </c>
      <c r="I4" s="9">
        <f t="shared" si="0"/>
        <v>0.39525139664804471</v>
      </c>
      <c r="J4" s="9">
        <f t="shared" si="0"/>
        <v>7.2625698324022353E-2</v>
      </c>
    </row>
    <row r="5" spans="1:10" x14ac:dyDescent="0.25">
      <c r="A5">
        <f t="shared" ref="A5:A12" si="3">A4+5000</f>
        <v>15000</v>
      </c>
      <c r="B5">
        <f t="shared" ref="B5:B13" si="4">A4</f>
        <v>10000</v>
      </c>
      <c r="C5" t="s">
        <v>9298</v>
      </c>
      <c r="D5">
        <f>COUNTIFS(Table2[[state]:[state]],aux!A$5,Table2[[goal]:[goal]],"&gt;=10000",Table2[[goal]:[goal]],"&lt;15000")</f>
        <v>168</v>
      </c>
      <c r="E5">
        <f>COUNTIFS(Table2[[state]:[state]],aux!B$5,Table2[[goal]:[goal]],"&gt;=10000",Table2[[goal]:[goal]],"&lt;15000")</f>
        <v>144</v>
      </c>
      <c r="F5">
        <f>COUNTIFS(Table2[[state]:[state]],aux!C$5,Table2[[goal]:[goal]],"&gt;=10000",Table2[[goal]:[goal]],"&lt;15000")</f>
        <v>40</v>
      </c>
      <c r="G5">
        <f t="shared" si="1"/>
        <v>352</v>
      </c>
      <c r="H5" s="9">
        <f t="shared" si="2"/>
        <v>0.47727272727272729</v>
      </c>
      <c r="I5" s="9">
        <f t="shared" si="0"/>
        <v>0.40909090909090912</v>
      </c>
      <c r="J5" s="9">
        <f t="shared" si="0"/>
        <v>0.11363636363636363</v>
      </c>
    </row>
    <row r="6" spans="1:10" x14ac:dyDescent="0.25">
      <c r="A6">
        <f t="shared" si="3"/>
        <v>20000</v>
      </c>
      <c r="B6">
        <f t="shared" si="4"/>
        <v>15000</v>
      </c>
      <c r="C6" t="s">
        <v>9299</v>
      </c>
      <c r="D6">
        <f>COUNTIFS(Table2[[state]:[state]],aux!A$5,Table2[[goal]:[goal]],"&gt;=15000",Table2[[goal]:[goal]],"&lt;20000")</f>
        <v>94</v>
      </c>
      <c r="E6">
        <f>COUNTIFS(Table2[[state]:[state]],aux!B$5,Table2[[goal]:[goal]],"&gt;=15000",Table2[[goal]:[goal]],"&lt;20000")</f>
        <v>90</v>
      </c>
      <c r="F6">
        <f>COUNTIFS(Table2[[state]:[state]],aux!C$5,Table2[[goal]:[goal]],"&gt;=15000",Table2[[goal]:[goal]],"&lt;20000")</f>
        <v>17</v>
      </c>
      <c r="G6">
        <f t="shared" si="1"/>
        <v>201</v>
      </c>
      <c r="H6" s="9">
        <f t="shared" si="2"/>
        <v>0.46766169154228854</v>
      </c>
      <c r="I6" s="9">
        <f t="shared" si="0"/>
        <v>0.44776119402985076</v>
      </c>
      <c r="J6" s="9">
        <f t="shared" si="0"/>
        <v>8.45771144278607E-2</v>
      </c>
    </row>
    <row r="7" spans="1:10" x14ac:dyDescent="0.25">
      <c r="A7">
        <f t="shared" si="3"/>
        <v>25000</v>
      </c>
      <c r="B7">
        <f t="shared" si="4"/>
        <v>20000</v>
      </c>
      <c r="C7" t="s">
        <v>9300</v>
      </c>
      <c r="D7">
        <f>COUNTIFS(Table2[[state]:[state]],aux!A$5,Table2[[goal]:[goal]],"&gt;=20000",Table2[[goal]:[goal]],"&lt;25000")</f>
        <v>62</v>
      </c>
      <c r="E7">
        <f>COUNTIFS(Table2[[state]:[state]],aux!B$5,Table2[[goal]:[goal]],"&gt;=20000",Table2[[goal]:[goal]],"&lt;25000")</f>
        <v>72</v>
      </c>
      <c r="F7">
        <f>COUNTIFS(Table2[[state]:[state]],aux!C$5,Table2[[goal]:[goal]],"&gt;=20000",Table2[[goal]:[goal]],"&lt;25000")</f>
        <v>14</v>
      </c>
      <c r="G7">
        <f t="shared" si="1"/>
        <v>148</v>
      </c>
      <c r="H7" s="9">
        <f t="shared" si="2"/>
        <v>0.41891891891891891</v>
      </c>
      <c r="I7" s="9">
        <f t="shared" si="0"/>
        <v>0.48648648648648651</v>
      </c>
      <c r="J7" s="9">
        <f t="shared" si="0"/>
        <v>9.45945945945946E-2</v>
      </c>
    </row>
    <row r="8" spans="1:10" x14ac:dyDescent="0.25">
      <c r="A8">
        <f t="shared" si="3"/>
        <v>30000</v>
      </c>
      <c r="B8">
        <f t="shared" si="4"/>
        <v>25000</v>
      </c>
      <c r="C8" t="s">
        <v>9301</v>
      </c>
      <c r="D8">
        <f>COUNTIFS(Table2[[state]:[state]],aux!A$5,Table2[[goal]:[goal]],"&gt;=25000",Table2[[goal]:[goal]],"&lt;30000")</f>
        <v>55</v>
      </c>
      <c r="E8">
        <f>COUNTIFS(Table2[[state]:[state]],aux!B$5,Table2[[goal]:[goal]],"&gt;=25000",Table2[[goal]:[goal]],"&lt;30000")</f>
        <v>64</v>
      </c>
      <c r="F8">
        <f>COUNTIFS(Table2[[state]:[state]],aux!C$5,Table2[[goal]:[goal]],"&gt;=25000",Table2[[goal]:[goal]],"&lt;30000")</f>
        <v>18</v>
      </c>
      <c r="G8">
        <f t="shared" si="1"/>
        <v>137</v>
      </c>
      <c r="H8" s="9">
        <f t="shared" si="2"/>
        <v>0.40145985401459855</v>
      </c>
      <c r="I8" s="9">
        <f t="shared" si="0"/>
        <v>0.46715328467153283</v>
      </c>
      <c r="J8" s="9">
        <f t="shared" si="0"/>
        <v>0.13138686131386862</v>
      </c>
    </row>
    <row r="9" spans="1:10" x14ac:dyDescent="0.25">
      <c r="A9">
        <f t="shared" si="3"/>
        <v>35000</v>
      </c>
      <c r="B9">
        <f t="shared" si="4"/>
        <v>30000</v>
      </c>
      <c r="C9" t="s">
        <v>9302</v>
      </c>
      <c r="D9">
        <f>COUNTIFS(Table2[[state]:[state]],aux!A$5,Table2[[goal]:[goal]],"&gt;=30000",Table2[[goal]:[goal]],"&lt;35000")</f>
        <v>32</v>
      </c>
      <c r="E9">
        <f>COUNTIFS(Table2[[state]:[state]],aux!B$5,Table2[[goal]:[goal]],"&gt;=30000",Table2[[goal]:[goal]],"&lt;35000")</f>
        <v>37</v>
      </c>
      <c r="F9">
        <f>COUNTIFS(Table2[[state]:[state]],aux!C$5,Table2[[goal]:[goal]],"&gt;=30000",Table2[[goal]:[goal]],"&lt;35000")</f>
        <v>13</v>
      </c>
      <c r="G9">
        <f t="shared" si="1"/>
        <v>82</v>
      </c>
      <c r="H9" s="9">
        <f t="shared" si="2"/>
        <v>0.3902439024390244</v>
      </c>
      <c r="I9" s="9">
        <f t="shared" si="0"/>
        <v>0.45121951219512196</v>
      </c>
      <c r="J9" s="9">
        <f t="shared" si="0"/>
        <v>0.15853658536585366</v>
      </c>
    </row>
    <row r="10" spans="1:10" x14ac:dyDescent="0.25">
      <c r="A10">
        <f t="shared" si="3"/>
        <v>40000</v>
      </c>
      <c r="B10">
        <f t="shared" si="4"/>
        <v>35000</v>
      </c>
      <c r="C10" t="s">
        <v>9303</v>
      </c>
      <c r="D10">
        <f>COUNTIFS(Table2[[state]:[state]],aux!A$5,Table2[[goal]:[goal]],"&gt;=35000",Table2[[goal]:[goal]],"&lt;40000")</f>
        <v>26</v>
      </c>
      <c r="E10">
        <f>COUNTIFS(Table2[[state]:[state]],aux!B$5,Table2[[goal]:[goal]],"&gt;=35000",Table2[[goal]:[goal]],"&lt;40000")</f>
        <v>22</v>
      </c>
      <c r="F10">
        <f>COUNTIFS(Table2[[state]:[state]],aux!C$5,Table2[[goal]:[goal]],"&gt;=35000",Table2[[goal]:[goal]],"&lt;40000")</f>
        <v>7</v>
      </c>
      <c r="G10">
        <f t="shared" si="1"/>
        <v>55</v>
      </c>
      <c r="H10" s="9">
        <f t="shared" si="2"/>
        <v>0.47272727272727272</v>
      </c>
      <c r="I10" s="9">
        <f t="shared" si="0"/>
        <v>0.4</v>
      </c>
      <c r="J10" s="9">
        <f t="shared" si="0"/>
        <v>0.12727272727272726</v>
      </c>
    </row>
    <row r="11" spans="1:10" x14ac:dyDescent="0.25">
      <c r="A11">
        <f t="shared" si="3"/>
        <v>45000</v>
      </c>
      <c r="B11">
        <f t="shared" si="4"/>
        <v>40000</v>
      </c>
      <c r="C11" t="s">
        <v>9306</v>
      </c>
      <c r="D11">
        <f>COUNTIFS(Table2[[state]:[state]],aux!A$5,Table2[[goal]:[goal]],"&gt;=40000",Table2[[goal]:[goal]],"&lt;45000")</f>
        <v>21</v>
      </c>
      <c r="E11">
        <f>COUNTIFS(Table2[[state]:[state]],aux!B$5,Table2[[goal]:[goal]],"&gt;=40000",Table2[[goal]:[goal]],"&lt;45000")</f>
        <v>16</v>
      </c>
      <c r="F11">
        <f>COUNTIFS(Table2[[state]:[state]],aux!C$5,Table2[[goal]:[goal]],"&gt;=40000",Table2[[goal]:[goal]],"&lt;45000")</f>
        <v>6</v>
      </c>
      <c r="G11">
        <f t="shared" si="1"/>
        <v>43</v>
      </c>
      <c r="H11" s="9">
        <f t="shared" si="2"/>
        <v>0.48837209302325579</v>
      </c>
      <c r="I11" s="9">
        <f t="shared" si="0"/>
        <v>0.37209302325581395</v>
      </c>
      <c r="J11" s="9">
        <f t="shared" si="0"/>
        <v>0.13953488372093023</v>
      </c>
    </row>
    <row r="12" spans="1:10" x14ac:dyDescent="0.25">
      <c r="A12">
        <f t="shared" si="3"/>
        <v>50000</v>
      </c>
      <c r="B12">
        <f t="shared" si="4"/>
        <v>45000</v>
      </c>
      <c r="C12" t="s">
        <v>9304</v>
      </c>
      <c r="D12">
        <f>COUNTIFS(Table2[[state]:[state]],aux!A$5,Table2[[goal]:[goal]],"&gt;=45000",Table2[[goal]:[goal]],"&lt;50000")</f>
        <v>6</v>
      </c>
      <c r="E12">
        <f>COUNTIFS(Table2[[state]:[state]],aux!B$5,Table2[[goal]:[goal]],"&gt;=45000",Table2[[goal]:[goal]],"&lt;50000")</f>
        <v>11</v>
      </c>
      <c r="F12">
        <f>COUNTIFS(Table2[[state]:[state]],aux!C$5,Table2[[goal]:[goal]],"&gt;=45000",Table2[[goal]:[goal]],"&lt;50000")</f>
        <v>4</v>
      </c>
      <c r="G12">
        <f t="shared" si="1"/>
        <v>21</v>
      </c>
      <c r="H12" s="9">
        <f t="shared" si="2"/>
        <v>0.2857142857142857</v>
      </c>
      <c r="I12" s="9">
        <f t="shared" si="0"/>
        <v>0.52380952380952384</v>
      </c>
      <c r="J12" s="9">
        <f t="shared" si="0"/>
        <v>0.19047619047619047</v>
      </c>
    </row>
    <row r="13" spans="1:10" x14ac:dyDescent="0.25">
      <c r="B13">
        <f t="shared" si="4"/>
        <v>50000</v>
      </c>
      <c r="C13" t="s">
        <v>9305</v>
      </c>
      <c r="D13">
        <f>COUNTIFS(Table2[[state]:[state]],aux!A$5,Table2[[goal]:[goal]],"&gt;=50000")</f>
        <v>86</v>
      </c>
      <c r="E13">
        <f>COUNTIFS(Table2[[state]:[state]],aux!B$5,Table2[[goal]:[goal]],"&gt;=50000")</f>
        <v>258</v>
      </c>
      <c r="F13">
        <f>COUNTIFS(Table2[[state]:[state]],aux!C$5,Table2[[goal]:[goal]],"&gt;=50000")</f>
        <v>100</v>
      </c>
      <c r="G13">
        <f t="shared" si="1"/>
        <v>444</v>
      </c>
      <c r="H13" s="9">
        <f t="shared" si="2"/>
        <v>0.19369369369369369</v>
      </c>
      <c r="I13" s="9">
        <f t="shared" si="0"/>
        <v>0.58108108108108103</v>
      </c>
      <c r="J13" s="9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A734-0526-4AAA-BB27-D8256E8906F3}">
  <dimension ref="A1:W51"/>
  <sheetViews>
    <sheetView workbookViewId="0">
      <selection sqref="A1:W51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9.7109375" customWidth="1"/>
    <col min="10" max="10" width="11" customWidth="1"/>
    <col min="11" max="11" width="14.5703125" customWidth="1"/>
    <col min="12" max="12" width="11" customWidth="1"/>
    <col min="13" max="13" width="14" customWidth="1"/>
    <col min="14" max="14" width="11.7109375" customWidth="1"/>
    <col min="15" max="15" width="15.85546875" customWidth="1"/>
    <col min="16" max="16" width="11" customWidth="1"/>
    <col min="17" max="17" width="27" customWidth="1"/>
    <col min="18" max="18" width="17.140625" customWidth="1"/>
    <col min="19" max="19" width="23.140625" customWidth="1"/>
    <col min="20" max="20" width="11" customWidth="1"/>
    <col min="21" max="21" width="15" customWidth="1"/>
    <col min="22" max="22" width="25.140625" customWidth="1"/>
    <col min="23" max="23" width="23.7109375" customWidth="1"/>
  </cols>
  <sheetData>
    <row r="1" spans="1:23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9208</v>
      </c>
      <c r="J1" t="s">
        <v>9206</v>
      </c>
      <c r="K1" t="s">
        <v>9207</v>
      </c>
      <c r="L1" t="s">
        <v>8259</v>
      </c>
      <c r="M1" t="s">
        <v>8260</v>
      </c>
      <c r="N1" t="s">
        <v>8261</v>
      </c>
      <c r="O1" t="s">
        <v>8262</v>
      </c>
      <c r="P1" t="s">
        <v>8263</v>
      </c>
      <c r="Q1" t="s">
        <v>8264</v>
      </c>
      <c r="R1" t="s">
        <v>8311</v>
      </c>
      <c r="S1" t="s">
        <v>9209</v>
      </c>
      <c r="T1" t="s">
        <v>9210</v>
      </c>
      <c r="U1" t="s">
        <v>9211</v>
      </c>
      <c r="V1" t="s">
        <v>9264</v>
      </c>
      <c r="W1" t="s">
        <v>9265</v>
      </c>
    </row>
    <row r="2" spans="1:23" x14ac:dyDescent="0.25">
      <c r="A2">
        <v>3146</v>
      </c>
      <c r="B2" t="s">
        <v>3146</v>
      </c>
      <c r="C2" t="s">
        <v>7256</v>
      </c>
      <c r="D2">
        <v>50000</v>
      </c>
      <c r="E2">
        <v>5250</v>
      </c>
      <c r="F2" t="s">
        <v>8222</v>
      </c>
      <c r="G2" t="s">
        <v>8238</v>
      </c>
      <c r="H2" t="s">
        <v>8256</v>
      </c>
      <c r="I2">
        <v>4.7076029999999998E-2</v>
      </c>
      <c r="J2">
        <v>2353.8015</v>
      </c>
      <c r="K2">
        <v>247.1491575</v>
      </c>
      <c r="L2">
        <v>1492356166</v>
      </c>
      <c r="M2">
        <v>1488471766</v>
      </c>
      <c r="N2" t="b">
        <v>0</v>
      </c>
      <c r="O2">
        <v>12</v>
      </c>
      <c r="P2" t="b">
        <v>0</v>
      </c>
      <c r="Q2" t="s">
        <v>8271</v>
      </c>
      <c r="R2">
        <v>0.105</v>
      </c>
      <c r="S2">
        <v>20.595763125000001</v>
      </c>
      <c r="T2" t="s">
        <v>9224</v>
      </c>
      <c r="U2" t="s">
        <v>9225</v>
      </c>
      <c r="V2" s="10">
        <v>42796.682476851849</v>
      </c>
      <c r="W2" s="10">
        <v>42841.640810185185</v>
      </c>
    </row>
    <row r="3" spans="1:23" x14ac:dyDescent="0.25">
      <c r="A3">
        <v>3145</v>
      </c>
      <c r="B3" t="s">
        <v>3145</v>
      </c>
      <c r="C3" t="s">
        <v>7255</v>
      </c>
      <c r="D3">
        <v>25000</v>
      </c>
      <c r="E3">
        <v>0</v>
      </c>
      <c r="F3" t="s">
        <v>8222</v>
      </c>
      <c r="G3" t="s">
        <v>8224</v>
      </c>
      <c r="H3" t="s">
        <v>8246</v>
      </c>
      <c r="I3">
        <v>1</v>
      </c>
      <c r="J3">
        <v>25000</v>
      </c>
      <c r="K3">
        <v>0</v>
      </c>
      <c r="L3">
        <v>1490659134</v>
      </c>
      <c r="M3">
        <v>1485478734</v>
      </c>
      <c r="N3" t="b">
        <v>0</v>
      </c>
      <c r="O3">
        <v>0</v>
      </c>
      <c r="P3" t="b">
        <v>0</v>
      </c>
      <c r="Q3" t="s">
        <v>8271</v>
      </c>
      <c r="R3">
        <v>0</v>
      </c>
      <c r="S3" t="s">
        <v>9314</v>
      </c>
      <c r="T3" t="s">
        <v>9224</v>
      </c>
      <c r="U3" t="s">
        <v>9225</v>
      </c>
      <c r="V3" s="10">
        <v>42762.040902777779</v>
      </c>
      <c r="W3" s="10">
        <v>42821.999236111114</v>
      </c>
    </row>
    <row r="4" spans="1:23" x14ac:dyDescent="0.25">
      <c r="A4">
        <v>3144</v>
      </c>
      <c r="B4" t="s">
        <v>3144</v>
      </c>
      <c r="C4" t="s">
        <v>7254</v>
      </c>
      <c r="D4">
        <v>10000</v>
      </c>
      <c r="E4">
        <v>7540</v>
      </c>
      <c r="F4" t="s">
        <v>8222</v>
      </c>
      <c r="G4" t="s">
        <v>8224</v>
      </c>
      <c r="H4" t="s">
        <v>8246</v>
      </c>
      <c r="I4">
        <v>1</v>
      </c>
      <c r="J4">
        <v>10000</v>
      </c>
      <c r="K4">
        <v>7540</v>
      </c>
      <c r="L4">
        <v>1489903200</v>
      </c>
      <c r="M4">
        <v>1488459307</v>
      </c>
      <c r="N4" t="b">
        <v>0</v>
      </c>
      <c r="O4">
        <v>30</v>
      </c>
      <c r="P4" t="b">
        <v>0</v>
      </c>
      <c r="Q4" t="s">
        <v>8271</v>
      </c>
      <c r="R4">
        <v>0.754</v>
      </c>
      <c r="S4">
        <v>251.33333333333334</v>
      </c>
      <c r="T4" t="s">
        <v>9224</v>
      </c>
      <c r="U4" t="s">
        <v>9225</v>
      </c>
      <c r="V4" s="10">
        <v>42796.538275462961</v>
      </c>
      <c r="W4" s="10">
        <v>42813.25</v>
      </c>
    </row>
    <row r="5" spans="1:23" x14ac:dyDescent="0.25">
      <c r="A5">
        <v>3143</v>
      </c>
      <c r="B5" t="s">
        <v>3143</v>
      </c>
      <c r="C5" s="3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1.29405719</v>
      </c>
      <c r="J5">
        <v>905.84003299999995</v>
      </c>
      <c r="K5">
        <v>0</v>
      </c>
      <c r="L5">
        <v>1491726956</v>
      </c>
      <c r="M5">
        <v>1489480556</v>
      </c>
      <c r="N5" t="b">
        <v>0</v>
      </c>
      <c r="O5">
        <v>0</v>
      </c>
      <c r="P5" t="b">
        <v>0</v>
      </c>
      <c r="Q5" t="s">
        <v>8271</v>
      </c>
      <c r="R5">
        <v>0</v>
      </c>
      <c r="S5" t="s">
        <v>9314</v>
      </c>
      <c r="T5" t="s">
        <v>9224</v>
      </c>
      <c r="U5" t="s">
        <v>9225</v>
      </c>
      <c r="V5" s="10">
        <v>42808.358287037037</v>
      </c>
      <c r="W5" s="10">
        <v>42834.358287037037</v>
      </c>
    </row>
    <row r="6" spans="1:23" x14ac:dyDescent="0.25">
      <c r="A6">
        <v>3142</v>
      </c>
      <c r="B6" t="s">
        <v>3142</v>
      </c>
      <c r="C6" t="s">
        <v>7252</v>
      </c>
      <c r="D6">
        <v>2750</v>
      </c>
      <c r="E6">
        <v>45</v>
      </c>
      <c r="F6" t="s">
        <v>8222</v>
      </c>
      <c r="G6" t="s">
        <v>8225</v>
      </c>
      <c r="H6" t="s">
        <v>8247</v>
      </c>
      <c r="I6">
        <v>1.29405719</v>
      </c>
      <c r="J6">
        <v>3558.6572725000001</v>
      </c>
      <c r="K6">
        <v>58.232573549999998</v>
      </c>
      <c r="L6">
        <v>1489922339</v>
      </c>
      <c r="M6">
        <v>1487333939</v>
      </c>
      <c r="N6" t="b">
        <v>0</v>
      </c>
      <c r="O6">
        <v>3</v>
      </c>
      <c r="P6" t="b">
        <v>0</v>
      </c>
      <c r="Q6" t="s">
        <v>8271</v>
      </c>
      <c r="R6">
        <v>1.6363636363636365E-2</v>
      </c>
      <c r="S6">
        <v>19.410857849999999</v>
      </c>
      <c r="T6" t="s">
        <v>9224</v>
      </c>
      <c r="U6" t="s">
        <v>9225</v>
      </c>
      <c r="V6" s="10">
        <v>42783.513182870367</v>
      </c>
      <c r="W6" s="10">
        <v>42813.471516203703</v>
      </c>
    </row>
    <row r="7" spans="1:23" x14ac:dyDescent="0.25">
      <c r="A7">
        <v>3141</v>
      </c>
      <c r="B7" t="s">
        <v>3141</v>
      </c>
      <c r="C7" s="3" t="s">
        <v>7251</v>
      </c>
      <c r="D7">
        <v>500</v>
      </c>
      <c r="E7">
        <v>258</v>
      </c>
      <c r="F7" t="s">
        <v>8222</v>
      </c>
      <c r="G7" t="s">
        <v>8233</v>
      </c>
      <c r="H7" t="s">
        <v>8249</v>
      </c>
      <c r="I7">
        <v>1.1666915600000001</v>
      </c>
      <c r="J7">
        <v>583.34577999999999</v>
      </c>
      <c r="K7">
        <v>301.00642248000003</v>
      </c>
      <c r="L7">
        <v>1492372800</v>
      </c>
      <c r="M7">
        <v>1488823488</v>
      </c>
      <c r="N7" t="b">
        <v>0</v>
      </c>
      <c r="O7">
        <v>8</v>
      </c>
      <c r="P7" t="b">
        <v>0</v>
      </c>
      <c r="Q7" t="s">
        <v>8271</v>
      </c>
      <c r="R7">
        <v>0.51600000000000001</v>
      </c>
      <c r="S7">
        <v>37.625802810000003</v>
      </c>
      <c r="T7" t="s">
        <v>9224</v>
      </c>
      <c r="U7" t="s">
        <v>9225</v>
      </c>
      <c r="V7" s="10">
        <v>42800.753333333334</v>
      </c>
      <c r="W7" s="10">
        <v>42841.833333333336</v>
      </c>
    </row>
    <row r="8" spans="1:23" x14ac:dyDescent="0.25">
      <c r="A8">
        <v>3140</v>
      </c>
      <c r="B8" t="s">
        <v>3140</v>
      </c>
      <c r="C8" t="s">
        <v>7250</v>
      </c>
      <c r="D8">
        <v>10000</v>
      </c>
      <c r="E8">
        <v>96</v>
      </c>
      <c r="F8" t="s">
        <v>8222</v>
      </c>
      <c r="G8" t="s">
        <v>8230</v>
      </c>
      <c r="H8" t="s">
        <v>8249</v>
      </c>
      <c r="I8">
        <v>1.1666915600000001</v>
      </c>
      <c r="J8">
        <v>11666.9156</v>
      </c>
      <c r="K8">
        <v>112.00238976</v>
      </c>
      <c r="L8">
        <v>1491581703</v>
      </c>
      <c r="M8">
        <v>1488993303</v>
      </c>
      <c r="N8" t="b">
        <v>0</v>
      </c>
      <c r="O8">
        <v>4</v>
      </c>
      <c r="P8" t="b">
        <v>0</v>
      </c>
      <c r="Q8" t="s">
        <v>8271</v>
      </c>
      <c r="R8">
        <v>9.5999999999999992E-3</v>
      </c>
      <c r="S8">
        <v>28.00059744</v>
      </c>
      <c r="T8" t="s">
        <v>9224</v>
      </c>
      <c r="U8" t="s">
        <v>9225</v>
      </c>
      <c r="V8" s="10">
        <v>42802.718784722223</v>
      </c>
      <c r="W8" s="10">
        <v>42832.677118055559</v>
      </c>
    </row>
    <row r="9" spans="1:23" x14ac:dyDescent="0.25">
      <c r="A9">
        <v>3139</v>
      </c>
      <c r="B9" t="s">
        <v>3139</v>
      </c>
      <c r="C9" t="s">
        <v>7249</v>
      </c>
      <c r="D9">
        <v>50000</v>
      </c>
      <c r="E9">
        <v>2700</v>
      </c>
      <c r="F9" t="s">
        <v>8222</v>
      </c>
      <c r="G9" t="s">
        <v>8238</v>
      </c>
      <c r="H9" t="s">
        <v>8256</v>
      </c>
      <c r="I9">
        <v>4.7076029999999998E-2</v>
      </c>
      <c r="J9">
        <v>2353.8015</v>
      </c>
      <c r="K9">
        <v>127.10528099999999</v>
      </c>
      <c r="L9">
        <v>1490416380</v>
      </c>
      <c r="M9">
        <v>1487485760</v>
      </c>
      <c r="N9" t="b">
        <v>0</v>
      </c>
      <c r="O9">
        <v>6</v>
      </c>
      <c r="P9" t="b">
        <v>0</v>
      </c>
      <c r="Q9" t="s">
        <v>8271</v>
      </c>
      <c r="R9">
        <v>5.3999999999999999E-2</v>
      </c>
      <c r="S9">
        <v>21.184213499999998</v>
      </c>
      <c r="T9" t="s">
        <v>9224</v>
      </c>
      <c r="U9" t="s">
        <v>9225</v>
      </c>
      <c r="V9" s="10">
        <v>42785.270370370374</v>
      </c>
      <c r="W9" s="10">
        <v>42819.189583333333</v>
      </c>
    </row>
    <row r="10" spans="1:23" x14ac:dyDescent="0.25">
      <c r="A10">
        <v>3138</v>
      </c>
      <c r="B10" t="s">
        <v>3138</v>
      </c>
      <c r="C10" t="s">
        <v>7248</v>
      </c>
      <c r="D10">
        <v>200</v>
      </c>
      <c r="E10">
        <v>0</v>
      </c>
      <c r="F10" t="s">
        <v>8222</v>
      </c>
      <c r="G10" t="s">
        <v>8225</v>
      </c>
      <c r="H10" t="s">
        <v>8247</v>
      </c>
      <c r="I10">
        <v>1.29405719</v>
      </c>
      <c r="J10">
        <v>258.81143800000001</v>
      </c>
      <c r="K10">
        <v>0</v>
      </c>
      <c r="L10">
        <v>1491233407</v>
      </c>
      <c r="M10">
        <v>1489591807</v>
      </c>
      <c r="N10" t="b">
        <v>0</v>
      </c>
      <c r="O10">
        <v>0</v>
      </c>
      <c r="P10" t="b">
        <v>0</v>
      </c>
      <c r="Q10" t="s">
        <v>8271</v>
      </c>
      <c r="R10">
        <v>0</v>
      </c>
      <c r="S10" t="s">
        <v>9314</v>
      </c>
      <c r="T10" t="s">
        <v>9224</v>
      </c>
      <c r="U10" t="s">
        <v>9225</v>
      </c>
      <c r="V10" s="10">
        <v>42809.645914351851</v>
      </c>
      <c r="W10" s="10">
        <v>42828.645914351851</v>
      </c>
    </row>
    <row r="11" spans="1:23" x14ac:dyDescent="0.25">
      <c r="A11">
        <v>3137</v>
      </c>
      <c r="B11" t="s">
        <v>3137</v>
      </c>
      <c r="C11" t="s">
        <v>7247</v>
      </c>
      <c r="D11">
        <v>1500</v>
      </c>
      <c r="E11">
        <v>50</v>
      </c>
      <c r="F11" t="s">
        <v>8222</v>
      </c>
      <c r="G11" t="s">
        <v>8224</v>
      </c>
      <c r="H11" t="s">
        <v>8246</v>
      </c>
      <c r="I11">
        <v>1</v>
      </c>
      <c r="J11">
        <v>1500</v>
      </c>
      <c r="K11">
        <v>50</v>
      </c>
      <c r="L11">
        <v>1493838720</v>
      </c>
      <c r="M11">
        <v>1489439669</v>
      </c>
      <c r="N11" t="b">
        <v>0</v>
      </c>
      <c r="O11">
        <v>1</v>
      </c>
      <c r="P11" t="b">
        <v>0</v>
      </c>
      <c r="Q11" t="s">
        <v>8271</v>
      </c>
      <c r="R11">
        <v>3.3333333333333333E-2</v>
      </c>
      <c r="S11">
        <v>50</v>
      </c>
      <c r="T11" t="s">
        <v>9224</v>
      </c>
      <c r="U11" t="s">
        <v>9225</v>
      </c>
      <c r="V11" s="10">
        <v>42807.885057870371</v>
      </c>
      <c r="W11" s="10">
        <v>42858.8</v>
      </c>
    </row>
    <row r="12" spans="1:23" x14ac:dyDescent="0.25">
      <c r="A12">
        <v>3136</v>
      </c>
      <c r="B12" t="s">
        <v>3136</v>
      </c>
      <c r="C12" t="s">
        <v>7246</v>
      </c>
      <c r="D12">
        <v>500</v>
      </c>
      <c r="E12">
        <v>639</v>
      </c>
      <c r="F12" t="s">
        <v>8222</v>
      </c>
      <c r="G12" t="s">
        <v>8225</v>
      </c>
      <c r="H12" t="s">
        <v>8247</v>
      </c>
      <c r="I12">
        <v>1.29405719</v>
      </c>
      <c r="J12">
        <v>647.028595</v>
      </c>
      <c r="K12">
        <v>826.90254441000002</v>
      </c>
      <c r="L12">
        <v>1491001140</v>
      </c>
      <c r="M12">
        <v>1487847954</v>
      </c>
      <c r="N12" t="b">
        <v>0</v>
      </c>
      <c r="O12">
        <v>22</v>
      </c>
      <c r="P12" t="b">
        <v>0</v>
      </c>
      <c r="Q12" t="s">
        <v>8271</v>
      </c>
      <c r="R12">
        <v>1.278</v>
      </c>
      <c r="S12">
        <v>37.586479291363638</v>
      </c>
      <c r="T12" t="s">
        <v>9224</v>
      </c>
      <c r="U12" t="s">
        <v>9225</v>
      </c>
      <c r="V12" s="10">
        <v>42789.462430555555</v>
      </c>
      <c r="W12" s="10">
        <v>42825.957638888889</v>
      </c>
    </row>
    <row r="13" spans="1:23" x14ac:dyDescent="0.25">
      <c r="A13">
        <v>3135</v>
      </c>
      <c r="B13" t="s">
        <v>3135</v>
      </c>
      <c r="C13" t="s">
        <v>7245</v>
      </c>
      <c r="D13">
        <v>777</v>
      </c>
      <c r="E13">
        <v>162</v>
      </c>
      <c r="F13" t="s">
        <v>8222</v>
      </c>
      <c r="G13" t="s">
        <v>8224</v>
      </c>
      <c r="H13" t="s">
        <v>8246</v>
      </c>
      <c r="I13">
        <v>1</v>
      </c>
      <c r="J13">
        <v>777</v>
      </c>
      <c r="K13">
        <v>162</v>
      </c>
      <c r="L13">
        <v>1491277121</v>
      </c>
      <c r="M13">
        <v>1489376321</v>
      </c>
      <c r="N13" t="b">
        <v>0</v>
      </c>
      <c r="O13">
        <v>7</v>
      </c>
      <c r="P13" t="b">
        <v>0</v>
      </c>
      <c r="Q13" t="s">
        <v>8271</v>
      </c>
      <c r="R13">
        <v>0.20849420849420849</v>
      </c>
      <c r="S13">
        <v>23.142857142857142</v>
      </c>
      <c r="T13" t="s">
        <v>9224</v>
      </c>
      <c r="U13" t="s">
        <v>9225</v>
      </c>
      <c r="V13" s="10">
        <v>42807.151863425926</v>
      </c>
      <c r="W13" s="10">
        <v>42829.151863425926</v>
      </c>
    </row>
    <row r="14" spans="1:23" x14ac:dyDescent="0.25">
      <c r="A14">
        <v>3134</v>
      </c>
      <c r="B14" t="s">
        <v>3134</v>
      </c>
      <c r="C14" t="s">
        <v>7244</v>
      </c>
      <c r="D14">
        <v>1000</v>
      </c>
      <c r="E14">
        <v>225</v>
      </c>
      <c r="F14" t="s">
        <v>8222</v>
      </c>
      <c r="G14" t="s">
        <v>8225</v>
      </c>
      <c r="H14" t="s">
        <v>8247</v>
      </c>
      <c r="I14">
        <v>1.29405719</v>
      </c>
      <c r="J14">
        <v>1294.05719</v>
      </c>
      <c r="K14">
        <v>291.16286774999998</v>
      </c>
      <c r="L14">
        <v>1490631419</v>
      </c>
      <c r="M14">
        <v>1488820619</v>
      </c>
      <c r="N14" t="b">
        <v>0</v>
      </c>
      <c r="O14">
        <v>12</v>
      </c>
      <c r="P14" t="b">
        <v>0</v>
      </c>
      <c r="Q14" t="s">
        <v>8271</v>
      </c>
      <c r="R14">
        <v>0.22500000000000001</v>
      </c>
      <c r="S14">
        <v>24.263572312499999</v>
      </c>
      <c r="T14" t="s">
        <v>9224</v>
      </c>
      <c r="U14" t="s">
        <v>9225</v>
      </c>
      <c r="V14" s="10">
        <v>42800.720127314817</v>
      </c>
      <c r="W14" s="10">
        <v>42821.678460648145</v>
      </c>
    </row>
    <row r="15" spans="1:23" x14ac:dyDescent="0.25">
      <c r="A15">
        <v>3133</v>
      </c>
      <c r="B15" t="s">
        <v>3133</v>
      </c>
      <c r="C15" s="3" t="s">
        <v>7243</v>
      </c>
      <c r="D15">
        <v>500</v>
      </c>
      <c r="E15">
        <v>540</v>
      </c>
      <c r="F15" t="s">
        <v>8222</v>
      </c>
      <c r="G15" t="s">
        <v>8225</v>
      </c>
      <c r="H15" t="s">
        <v>8247</v>
      </c>
      <c r="I15">
        <v>1.29405719</v>
      </c>
      <c r="J15">
        <v>647.028595</v>
      </c>
      <c r="K15">
        <v>698.79088260000003</v>
      </c>
      <c r="L15">
        <v>1490358834</v>
      </c>
      <c r="M15">
        <v>1487770434</v>
      </c>
      <c r="N15" t="b">
        <v>0</v>
      </c>
      <c r="O15">
        <v>16</v>
      </c>
      <c r="P15" t="b">
        <v>0</v>
      </c>
      <c r="Q15" t="s">
        <v>8271</v>
      </c>
      <c r="R15">
        <v>1.08</v>
      </c>
      <c r="S15">
        <v>43.674430162500002</v>
      </c>
      <c r="T15" t="s">
        <v>9224</v>
      </c>
      <c r="U15" t="s">
        <v>9225</v>
      </c>
      <c r="V15" s="10">
        <v>42788.565208333333</v>
      </c>
      <c r="W15" s="10">
        <v>42818.523541666669</v>
      </c>
    </row>
    <row r="16" spans="1:23" x14ac:dyDescent="0.25">
      <c r="A16">
        <v>3132</v>
      </c>
      <c r="B16" t="s">
        <v>3132</v>
      </c>
      <c r="C16" t="s">
        <v>7242</v>
      </c>
      <c r="D16">
        <v>30000</v>
      </c>
      <c r="E16">
        <v>10</v>
      </c>
      <c r="F16" t="s">
        <v>8222</v>
      </c>
      <c r="G16" t="s">
        <v>8224</v>
      </c>
      <c r="H16" t="s">
        <v>8246</v>
      </c>
      <c r="I16">
        <v>1</v>
      </c>
      <c r="J16">
        <v>30000</v>
      </c>
      <c r="K16">
        <v>10</v>
      </c>
      <c r="L16">
        <v>1492759460</v>
      </c>
      <c r="M16">
        <v>1487579060</v>
      </c>
      <c r="N16" t="b">
        <v>0</v>
      </c>
      <c r="O16">
        <v>1</v>
      </c>
      <c r="P16" t="b">
        <v>0</v>
      </c>
      <c r="Q16" t="s">
        <v>8271</v>
      </c>
      <c r="R16">
        <v>3.3333333333333332E-4</v>
      </c>
      <c r="S16">
        <v>10</v>
      </c>
      <c r="T16" t="s">
        <v>9224</v>
      </c>
      <c r="U16" t="s">
        <v>9225</v>
      </c>
      <c r="V16" s="10">
        <v>42786.350231481483</v>
      </c>
      <c r="W16" s="10">
        <v>42846.308564814812</v>
      </c>
    </row>
    <row r="17" spans="1:23" x14ac:dyDescent="0.25">
      <c r="A17">
        <v>3131</v>
      </c>
      <c r="B17" t="s">
        <v>3131</v>
      </c>
      <c r="C17" t="s">
        <v>7241</v>
      </c>
      <c r="D17">
        <v>4100</v>
      </c>
      <c r="E17">
        <v>645</v>
      </c>
      <c r="F17" t="s">
        <v>8222</v>
      </c>
      <c r="G17" t="s">
        <v>8224</v>
      </c>
      <c r="H17" t="s">
        <v>8246</v>
      </c>
      <c r="I17">
        <v>1</v>
      </c>
      <c r="J17">
        <v>4100</v>
      </c>
      <c r="K17">
        <v>645</v>
      </c>
      <c r="L17">
        <v>1491656045</v>
      </c>
      <c r="M17">
        <v>1489067645</v>
      </c>
      <c r="N17" t="b">
        <v>0</v>
      </c>
      <c r="O17">
        <v>12</v>
      </c>
      <c r="P17" t="b">
        <v>0</v>
      </c>
      <c r="Q17" t="s">
        <v>8271</v>
      </c>
      <c r="R17">
        <v>0.15731707317073171</v>
      </c>
      <c r="S17">
        <v>53.75</v>
      </c>
      <c r="T17" t="s">
        <v>9224</v>
      </c>
      <c r="U17" t="s">
        <v>9225</v>
      </c>
      <c r="V17" s="10">
        <v>42803.579224537039</v>
      </c>
      <c r="W17" s="10">
        <v>42833.537557870368</v>
      </c>
    </row>
    <row r="18" spans="1:23" x14ac:dyDescent="0.25">
      <c r="A18">
        <v>3130</v>
      </c>
      <c r="B18" t="s">
        <v>3130</v>
      </c>
      <c r="C18" t="s">
        <v>7240</v>
      </c>
      <c r="D18">
        <v>10000</v>
      </c>
      <c r="E18">
        <v>375</v>
      </c>
      <c r="F18" t="s">
        <v>8222</v>
      </c>
      <c r="G18" t="s">
        <v>8224</v>
      </c>
      <c r="H18" t="s">
        <v>8246</v>
      </c>
      <c r="I18">
        <v>1</v>
      </c>
      <c r="J18">
        <v>10000</v>
      </c>
      <c r="K18">
        <v>375</v>
      </c>
      <c r="L18">
        <v>1492145940</v>
      </c>
      <c r="M18">
        <v>1489504916</v>
      </c>
      <c r="N18" t="b">
        <v>0</v>
      </c>
      <c r="O18">
        <v>4</v>
      </c>
      <c r="P18" t="b">
        <v>0</v>
      </c>
      <c r="Q18" t="s">
        <v>8271</v>
      </c>
      <c r="R18">
        <v>3.7499999999999999E-2</v>
      </c>
      <c r="S18">
        <v>93.75</v>
      </c>
      <c r="T18" t="s">
        <v>9224</v>
      </c>
      <c r="U18" t="s">
        <v>9225</v>
      </c>
      <c r="V18" s="10">
        <v>42808.640231481484</v>
      </c>
      <c r="W18" s="10">
        <v>42839.207638888889</v>
      </c>
    </row>
    <row r="19" spans="1:23" x14ac:dyDescent="0.25">
      <c r="A19">
        <v>3129</v>
      </c>
      <c r="B19" t="s">
        <v>3129</v>
      </c>
      <c r="C19" t="s">
        <v>7239</v>
      </c>
      <c r="D19">
        <v>1250</v>
      </c>
      <c r="E19">
        <v>10</v>
      </c>
      <c r="F19" t="s">
        <v>8222</v>
      </c>
      <c r="G19" t="s">
        <v>8224</v>
      </c>
      <c r="H19" t="s">
        <v>8246</v>
      </c>
      <c r="I19">
        <v>1</v>
      </c>
      <c r="J19">
        <v>1250</v>
      </c>
      <c r="K19">
        <v>10</v>
      </c>
      <c r="L19">
        <v>1492542819</v>
      </c>
      <c r="M19">
        <v>1489090419</v>
      </c>
      <c r="N19" t="b">
        <v>0</v>
      </c>
      <c r="O19">
        <v>1</v>
      </c>
      <c r="P19" t="b">
        <v>0</v>
      </c>
      <c r="Q19" t="s">
        <v>8271</v>
      </c>
      <c r="R19">
        <v>8.0000000000000002E-3</v>
      </c>
      <c r="S19">
        <v>10</v>
      </c>
      <c r="T19" t="s">
        <v>9224</v>
      </c>
      <c r="U19" t="s">
        <v>9225</v>
      </c>
      <c r="V19" s="10">
        <v>42803.842812499999</v>
      </c>
      <c r="W19" s="10">
        <v>42843.801145833335</v>
      </c>
    </row>
    <row r="20" spans="1:23" x14ac:dyDescent="0.25">
      <c r="A20">
        <v>3128</v>
      </c>
      <c r="B20" t="s">
        <v>3128</v>
      </c>
      <c r="C20" t="s">
        <v>7238</v>
      </c>
      <c r="D20">
        <v>15000</v>
      </c>
      <c r="E20">
        <v>16291</v>
      </c>
      <c r="F20" t="s">
        <v>8222</v>
      </c>
      <c r="G20" t="s">
        <v>8224</v>
      </c>
      <c r="H20" t="s">
        <v>8246</v>
      </c>
      <c r="I20">
        <v>1</v>
      </c>
      <c r="J20">
        <v>15000</v>
      </c>
      <c r="K20">
        <v>16291</v>
      </c>
      <c r="L20">
        <v>1489690141</v>
      </c>
      <c r="M20">
        <v>1487101741</v>
      </c>
      <c r="N20" t="b">
        <v>0</v>
      </c>
      <c r="O20">
        <v>117</v>
      </c>
      <c r="P20" t="b">
        <v>0</v>
      </c>
      <c r="Q20" t="s">
        <v>8271</v>
      </c>
      <c r="R20">
        <v>1.0860666666666667</v>
      </c>
      <c r="S20">
        <v>139.23931623931625</v>
      </c>
      <c r="T20" t="s">
        <v>9224</v>
      </c>
      <c r="U20" t="s">
        <v>9225</v>
      </c>
      <c r="V20" s="10">
        <v>42780.825706018521</v>
      </c>
      <c r="W20" s="10">
        <v>42810.784039351849</v>
      </c>
    </row>
    <row r="21" spans="1:23" x14ac:dyDescent="0.25">
      <c r="A21">
        <v>2705</v>
      </c>
      <c r="B21" t="s">
        <v>2705</v>
      </c>
      <c r="C21" t="s">
        <v>6815</v>
      </c>
      <c r="D21">
        <v>16500</v>
      </c>
      <c r="E21">
        <v>1739</v>
      </c>
      <c r="F21" t="s">
        <v>8222</v>
      </c>
      <c r="G21" t="s">
        <v>8224</v>
      </c>
      <c r="H21" t="s">
        <v>8246</v>
      </c>
      <c r="I21">
        <v>1</v>
      </c>
      <c r="J21">
        <v>16500</v>
      </c>
      <c r="K21">
        <v>1739</v>
      </c>
      <c r="L21">
        <v>1490389158</v>
      </c>
      <c r="M21">
        <v>1486504758</v>
      </c>
      <c r="N21" t="b">
        <v>0</v>
      </c>
      <c r="O21">
        <v>8</v>
      </c>
      <c r="P21" t="b">
        <v>0</v>
      </c>
      <c r="Q21" t="s">
        <v>8303</v>
      </c>
      <c r="R21">
        <v>0.10539393939393939</v>
      </c>
      <c r="S21">
        <v>217.375</v>
      </c>
      <c r="T21" t="s">
        <v>9224</v>
      </c>
      <c r="U21" t="s">
        <v>9260</v>
      </c>
      <c r="V21" s="10">
        <v>42773.916180555556</v>
      </c>
      <c r="W21" s="10">
        <v>42818.874513888892</v>
      </c>
    </row>
    <row r="22" spans="1:23" x14ac:dyDescent="0.25">
      <c r="A22">
        <v>2704</v>
      </c>
      <c r="B22" t="s">
        <v>2704</v>
      </c>
      <c r="C22" t="s">
        <v>6814</v>
      </c>
      <c r="D22">
        <v>19000</v>
      </c>
      <c r="E22">
        <v>1145</v>
      </c>
      <c r="F22" t="s">
        <v>8222</v>
      </c>
      <c r="G22" t="s">
        <v>8224</v>
      </c>
      <c r="H22" t="s">
        <v>8246</v>
      </c>
      <c r="I22">
        <v>1</v>
      </c>
      <c r="J22">
        <v>19000</v>
      </c>
      <c r="K22">
        <v>1145</v>
      </c>
      <c r="L22">
        <v>1491421314</v>
      </c>
      <c r="M22">
        <v>1487709714</v>
      </c>
      <c r="N22" t="b">
        <v>0</v>
      </c>
      <c r="O22">
        <v>7</v>
      </c>
      <c r="P22" t="b">
        <v>0</v>
      </c>
      <c r="Q22" t="s">
        <v>8303</v>
      </c>
      <c r="R22">
        <v>6.0263157894736845E-2</v>
      </c>
      <c r="S22">
        <v>163.57142857142858</v>
      </c>
      <c r="T22" t="s">
        <v>9224</v>
      </c>
      <c r="U22" t="s">
        <v>9260</v>
      </c>
      <c r="V22" s="10">
        <v>42787.862430555557</v>
      </c>
      <c r="W22" s="10">
        <v>42830.820763888885</v>
      </c>
    </row>
    <row r="23" spans="1:23" x14ac:dyDescent="0.25">
      <c r="A23">
        <v>2703</v>
      </c>
      <c r="B23" t="s">
        <v>2703</v>
      </c>
      <c r="C23" t="s">
        <v>6813</v>
      </c>
      <c r="D23">
        <v>40000</v>
      </c>
      <c r="E23">
        <v>41500</v>
      </c>
      <c r="F23" t="s">
        <v>8222</v>
      </c>
      <c r="G23" t="s">
        <v>8238</v>
      </c>
      <c r="H23" t="s">
        <v>8256</v>
      </c>
      <c r="I23">
        <v>4.7076029999999998E-2</v>
      </c>
      <c r="J23">
        <v>1883.0411999999999</v>
      </c>
      <c r="K23">
        <v>1953.6552449999999</v>
      </c>
      <c r="L23">
        <v>1490196830</v>
      </c>
      <c r="M23">
        <v>1485016430</v>
      </c>
      <c r="N23" t="b">
        <v>0</v>
      </c>
      <c r="O23">
        <v>45</v>
      </c>
      <c r="P23" t="b">
        <v>0</v>
      </c>
      <c r="Q23" t="s">
        <v>8303</v>
      </c>
      <c r="R23">
        <v>1.0375000000000001</v>
      </c>
      <c r="S23">
        <v>43.414560999999999</v>
      </c>
      <c r="T23" t="s">
        <v>9224</v>
      </c>
      <c r="U23" t="s">
        <v>9260</v>
      </c>
      <c r="V23" s="10">
        <v>42756.690162037034</v>
      </c>
      <c r="W23" s="10">
        <v>42816.648495370369</v>
      </c>
    </row>
    <row r="24" spans="1:23" x14ac:dyDescent="0.25">
      <c r="A24">
        <v>2702</v>
      </c>
      <c r="B24" t="s">
        <v>2702</v>
      </c>
      <c r="C24" t="s">
        <v>6812</v>
      </c>
      <c r="D24">
        <v>10000</v>
      </c>
      <c r="E24">
        <v>3441</v>
      </c>
      <c r="F24" t="s">
        <v>8222</v>
      </c>
      <c r="G24" t="s">
        <v>8224</v>
      </c>
      <c r="H24" t="s">
        <v>8246</v>
      </c>
      <c r="I24">
        <v>1</v>
      </c>
      <c r="J24">
        <v>10000</v>
      </c>
      <c r="K24">
        <v>3441</v>
      </c>
      <c r="L24">
        <v>1491416077</v>
      </c>
      <c r="M24">
        <v>1488827677</v>
      </c>
      <c r="N24" t="b">
        <v>1</v>
      </c>
      <c r="O24">
        <v>26</v>
      </c>
      <c r="P24" t="b">
        <v>0</v>
      </c>
      <c r="Q24" t="s">
        <v>8303</v>
      </c>
      <c r="R24">
        <v>0.34410000000000002</v>
      </c>
      <c r="S24">
        <v>132.34615384615384</v>
      </c>
      <c r="T24" t="s">
        <v>9224</v>
      </c>
      <c r="U24" t="s">
        <v>9260</v>
      </c>
      <c r="V24" s="10">
        <v>42800.801817129628</v>
      </c>
      <c r="W24" s="10">
        <v>42830.760150462964</v>
      </c>
    </row>
    <row r="25" spans="1:23" x14ac:dyDescent="0.25">
      <c r="A25">
        <v>2701</v>
      </c>
      <c r="B25" t="s">
        <v>2701</v>
      </c>
      <c r="C25" t="s">
        <v>6811</v>
      </c>
      <c r="D25">
        <v>3400</v>
      </c>
      <c r="E25">
        <v>1570</v>
      </c>
      <c r="F25" t="s">
        <v>8222</v>
      </c>
      <c r="G25" t="s">
        <v>8241</v>
      </c>
      <c r="H25" t="s">
        <v>8249</v>
      </c>
      <c r="I25">
        <v>1.1666915600000001</v>
      </c>
      <c r="J25">
        <v>3966.7513040000003</v>
      </c>
      <c r="K25">
        <v>1831.7057492000001</v>
      </c>
      <c r="L25">
        <v>1491586534</v>
      </c>
      <c r="M25">
        <v>1488911734</v>
      </c>
      <c r="N25" t="b">
        <v>0</v>
      </c>
      <c r="O25">
        <v>46</v>
      </c>
      <c r="P25" t="b">
        <v>0</v>
      </c>
      <c r="Q25" t="s">
        <v>8303</v>
      </c>
      <c r="R25">
        <v>0.46176470588235297</v>
      </c>
      <c r="S25">
        <v>39.819690200000004</v>
      </c>
      <c r="T25" t="s">
        <v>9224</v>
      </c>
      <c r="U25" t="s">
        <v>9260</v>
      </c>
      <c r="V25" s="10">
        <v>42801.774699074071</v>
      </c>
      <c r="W25" s="10">
        <v>42832.733032407406</v>
      </c>
    </row>
    <row r="26" spans="1:23" x14ac:dyDescent="0.25">
      <c r="A26">
        <v>2326</v>
      </c>
      <c r="B26" t="s">
        <v>2327</v>
      </c>
      <c r="C26" t="s">
        <v>6436</v>
      </c>
      <c r="D26">
        <v>15000</v>
      </c>
      <c r="E26">
        <v>108</v>
      </c>
      <c r="F26" t="s">
        <v>8222</v>
      </c>
      <c r="G26" t="s">
        <v>8224</v>
      </c>
      <c r="H26" t="s">
        <v>8246</v>
      </c>
      <c r="I26">
        <v>1</v>
      </c>
      <c r="J26">
        <v>15000</v>
      </c>
      <c r="K26">
        <v>108</v>
      </c>
      <c r="L26">
        <v>1493571600</v>
      </c>
      <c r="M26">
        <v>1489106948</v>
      </c>
      <c r="N26" t="b">
        <v>0</v>
      </c>
      <c r="O26">
        <v>1</v>
      </c>
      <c r="P26" t="b">
        <v>0</v>
      </c>
      <c r="Q26" t="s">
        <v>8298</v>
      </c>
      <c r="R26">
        <v>7.1999999999999998E-3</v>
      </c>
      <c r="S26">
        <v>108</v>
      </c>
      <c r="T26" t="s">
        <v>9239</v>
      </c>
      <c r="U26" t="s">
        <v>9255</v>
      </c>
      <c r="V26" s="10">
        <v>42804.034120370372</v>
      </c>
      <c r="W26" s="10">
        <v>42855.708333333336</v>
      </c>
    </row>
    <row r="27" spans="1:23" x14ac:dyDescent="0.25">
      <c r="A27">
        <v>2325</v>
      </c>
      <c r="B27" t="s">
        <v>2326</v>
      </c>
      <c r="C27" t="s">
        <v>6435</v>
      </c>
      <c r="D27">
        <v>1000</v>
      </c>
      <c r="E27">
        <v>80</v>
      </c>
      <c r="F27" t="s">
        <v>8222</v>
      </c>
      <c r="G27" t="s">
        <v>8224</v>
      </c>
      <c r="H27" t="s">
        <v>8246</v>
      </c>
      <c r="I27">
        <v>1</v>
      </c>
      <c r="J27">
        <v>1000</v>
      </c>
      <c r="K27">
        <v>80</v>
      </c>
      <c r="L27">
        <v>1490830331</v>
      </c>
      <c r="M27">
        <v>1488241931</v>
      </c>
      <c r="N27" t="b">
        <v>0</v>
      </c>
      <c r="O27">
        <v>7</v>
      </c>
      <c r="P27" t="b">
        <v>0</v>
      </c>
      <c r="Q27" t="s">
        <v>8298</v>
      </c>
      <c r="R27">
        <v>0.08</v>
      </c>
      <c r="S27">
        <v>11.428571428571429</v>
      </c>
      <c r="T27" t="s">
        <v>9239</v>
      </c>
      <c r="U27" t="s">
        <v>9255</v>
      </c>
      <c r="V27" s="10">
        <v>42794.022349537037</v>
      </c>
      <c r="W27" s="10">
        <v>42823.980682870373</v>
      </c>
    </row>
    <row r="28" spans="1:23" x14ac:dyDescent="0.25">
      <c r="A28">
        <v>2324</v>
      </c>
      <c r="B28" t="s">
        <v>2325</v>
      </c>
      <c r="C28" t="s">
        <v>6434</v>
      </c>
      <c r="D28">
        <v>7500</v>
      </c>
      <c r="E28">
        <v>1555</v>
      </c>
      <c r="F28" t="s">
        <v>8222</v>
      </c>
      <c r="G28" t="s">
        <v>8225</v>
      </c>
      <c r="H28" t="s">
        <v>8247</v>
      </c>
      <c r="I28">
        <v>1.29405719</v>
      </c>
      <c r="J28">
        <v>9705.4289250000002</v>
      </c>
      <c r="K28">
        <v>2012.25893045</v>
      </c>
      <c r="L28">
        <v>1490559285</v>
      </c>
      <c r="M28">
        <v>1487970885</v>
      </c>
      <c r="N28" t="b">
        <v>0</v>
      </c>
      <c r="O28">
        <v>61</v>
      </c>
      <c r="P28" t="b">
        <v>0</v>
      </c>
      <c r="Q28" t="s">
        <v>8298</v>
      </c>
      <c r="R28">
        <v>0.20733333333333334</v>
      </c>
      <c r="S28">
        <v>32.987851318852456</v>
      </c>
      <c r="T28" t="s">
        <v>9239</v>
      </c>
      <c r="U28" t="s">
        <v>9255</v>
      </c>
      <c r="V28" s="10">
        <v>42790.885243055556</v>
      </c>
      <c r="W28" s="10">
        <v>42820.843576388892</v>
      </c>
    </row>
    <row r="29" spans="1:23" x14ac:dyDescent="0.25">
      <c r="A29">
        <v>2323</v>
      </c>
      <c r="B29" t="s">
        <v>2324</v>
      </c>
      <c r="C29" t="s">
        <v>6433</v>
      </c>
      <c r="D29">
        <v>250</v>
      </c>
      <c r="E29">
        <v>120</v>
      </c>
      <c r="F29" t="s">
        <v>8222</v>
      </c>
      <c r="G29" t="s">
        <v>8224</v>
      </c>
      <c r="H29" t="s">
        <v>8246</v>
      </c>
      <c r="I29">
        <v>1</v>
      </c>
      <c r="J29">
        <v>250</v>
      </c>
      <c r="K29">
        <v>120</v>
      </c>
      <c r="L29">
        <v>1490033247</v>
      </c>
      <c r="M29">
        <v>1489428447</v>
      </c>
      <c r="N29" t="b">
        <v>0</v>
      </c>
      <c r="O29">
        <v>4</v>
      </c>
      <c r="P29" t="b">
        <v>0</v>
      </c>
      <c r="Q29" t="s">
        <v>8298</v>
      </c>
      <c r="R29">
        <v>0.48</v>
      </c>
      <c r="S29">
        <v>30</v>
      </c>
      <c r="T29" t="s">
        <v>9239</v>
      </c>
      <c r="U29" t="s">
        <v>9255</v>
      </c>
      <c r="V29" s="10">
        <v>42807.755173611113</v>
      </c>
      <c r="W29" s="10">
        <v>42814.755173611113</v>
      </c>
    </row>
    <row r="30" spans="1:23" x14ac:dyDescent="0.25">
      <c r="A30">
        <v>2322</v>
      </c>
      <c r="B30" t="s">
        <v>2323</v>
      </c>
      <c r="C30" t="s">
        <v>6432</v>
      </c>
      <c r="D30">
        <v>2700</v>
      </c>
      <c r="E30">
        <v>85</v>
      </c>
      <c r="F30" t="s">
        <v>8222</v>
      </c>
      <c r="G30" t="s">
        <v>8224</v>
      </c>
      <c r="H30" t="s">
        <v>8246</v>
      </c>
      <c r="I30">
        <v>1</v>
      </c>
      <c r="J30">
        <v>2700</v>
      </c>
      <c r="K30">
        <v>85</v>
      </c>
      <c r="L30">
        <v>1491769769</v>
      </c>
      <c r="M30">
        <v>1489181369</v>
      </c>
      <c r="N30" t="b">
        <v>0</v>
      </c>
      <c r="O30">
        <v>4</v>
      </c>
      <c r="P30" t="b">
        <v>0</v>
      </c>
      <c r="Q30" t="s">
        <v>8298</v>
      </c>
      <c r="R30">
        <v>3.1481481481481478E-2</v>
      </c>
      <c r="S30">
        <v>21.25</v>
      </c>
      <c r="T30" t="s">
        <v>9239</v>
      </c>
      <c r="U30" t="s">
        <v>9255</v>
      </c>
      <c r="V30" s="10">
        <v>42804.895474537036</v>
      </c>
      <c r="W30" s="10">
        <v>42834.853807870371</v>
      </c>
    </row>
    <row r="31" spans="1:23" x14ac:dyDescent="0.25">
      <c r="A31">
        <v>2321</v>
      </c>
      <c r="B31" t="s">
        <v>2322</v>
      </c>
      <c r="C31" t="s">
        <v>6431</v>
      </c>
      <c r="D31">
        <v>10557</v>
      </c>
      <c r="E31">
        <v>4130</v>
      </c>
      <c r="F31" t="s">
        <v>8222</v>
      </c>
      <c r="G31" t="s">
        <v>8239</v>
      </c>
      <c r="H31" t="s">
        <v>8249</v>
      </c>
      <c r="I31">
        <v>1.1666915600000001</v>
      </c>
      <c r="J31">
        <v>12316.762798920001</v>
      </c>
      <c r="K31">
        <v>4818.4361428000002</v>
      </c>
      <c r="L31">
        <v>1491282901</v>
      </c>
      <c r="M31">
        <v>1488694501</v>
      </c>
      <c r="N31" t="b">
        <v>0</v>
      </c>
      <c r="O31">
        <v>64</v>
      </c>
      <c r="P31" t="b">
        <v>0</v>
      </c>
      <c r="Q31" t="s">
        <v>8298</v>
      </c>
      <c r="R31">
        <v>0.39120962394619685</v>
      </c>
      <c r="S31">
        <v>75.288064731250003</v>
      </c>
      <c r="T31" t="s">
        <v>9239</v>
      </c>
      <c r="U31" t="s">
        <v>9255</v>
      </c>
      <c r="V31" s="10">
        <v>42799.260428240741</v>
      </c>
      <c r="W31" s="10">
        <v>42829.218761574077</v>
      </c>
    </row>
    <row r="32" spans="1:23" x14ac:dyDescent="0.25">
      <c r="A32">
        <v>1700</v>
      </c>
      <c r="B32" t="s">
        <v>1701</v>
      </c>
      <c r="C32" t="s">
        <v>5810</v>
      </c>
      <c r="D32">
        <v>20000</v>
      </c>
      <c r="E32">
        <v>5212</v>
      </c>
      <c r="F32" t="s">
        <v>8222</v>
      </c>
      <c r="G32" t="s">
        <v>8224</v>
      </c>
      <c r="H32" t="s">
        <v>8246</v>
      </c>
      <c r="I32">
        <v>1</v>
      </c>
      <c r="J32">
        <v>20000</v>
      </c>
      <c r="K32">
        <v>5212</v>
      </c>
      <c r="L32">
        <v>1491019200</v>
      </c>
      <c r="M32">
        <v>1488418990</v>
      </c>
      <c r="N32" t="b">
        <v>0</v>
      </c>
      <c r="O32">
        <v>79</v>
      </c>
      <c r="P32" t="b">
        <v>0</v>
      </c>
      <c r="Q32" t="s">
        <v>8293</v>
      </c>
      <c r="R32">
        <v>0.2606</v>
      </c>
      <c r="S32">
        <v>65.974683544303801</v>
      </c>
      <c r="T32" t="s">
        <v>9214</v>
      </c>
      <c r="U32" t="s">
        <v>9250</v>
      </c>
      <c r="V32" s="10">
        <v>42796.071643518517</v>
      </c>
      <c r="W32" s="10">
        <v>42826.166666666664</v>
      </c>
    </row>
    <row r="33" spans="1:23" x14ac:dyDescent="0.25">
      <c r="A33">
        <v>1699</v>
      </c>
      <c r="B33" t="s">
        <v>1700</v>
      </c>
      <c r="C33" t="s">
        <v>5809</v>
      </c>
      <c r="D33">
        <v>5105</v>
      </c>
      <c r="E33">
        <v>216</v>
      </c>
      <c r="F33" t="s">
        <v>8222</v>
      </c>
      <c r="G33" t="s">
        <v>8224</v>
      </c>
      <c r="H33" t="s">
        <v>8246</v>
      </c>
      <c r="I33">
        <v>1</v>
      </c>
      <c r="J33">
        <v>5105</v>
      </c>
      <c r="K33">
        <v>216</v>
      </c>
      <c r="L33">
        <v>1491943445</v>
      </c>
      <c r="M33">
        <v>1489351445</v>
      </c>
      <c r="N33" t="b">
        <v>0</v>
      </c>
      <c r="O33">
        <v>4</v>
      </c>
      <c r="P33" t="b">
        <v>0</v>
      </c>
      <c r="Q33" t="s">
        <v>8293</v>
      </c>
      <c r="R33">
        <v>4.2311459353574929E-2</v>
      </c>
      <c r="S33">
        <v>54</v>
      </c>
      <c r="T33" t="s">
        <v>9214</v>
      </c>
      <c r="U33" t="s">
        <v>9250</v>
      </c>
      <c r="V33" s="10">
        <v>42806.863946759258</v>
      </c>
      <c r="W33" s="10">
        <v>42836.863946759258</v>
      </c>
    </row>
    <row r="34" spans="1:23" x14ac:dyDescent="0.25">
      <c r="A34">
        <v>1698</v>
      </c>
      <c r="B34" t="s">
        <v>1699</v>
      </c>
      <c r="C34" s="3" t="s">
        <v>5808</v>
      </c>
      <c r="D34">
        <v>125000</v>
      </c>
      <c r="E34">
        <v>0</v>
      </c>
      <c r="F34" t="s">
        <v>8222</v>
      </c>
      <c r="G34" t="s">
        <v>8224</v>
      </c>
      <c r="H34" t="s">
        <v>8246</v>
      </c>
      <c r="I34">
        <v>1</v>
      </c>
      <c r="J34">
        <v>125000</v>
      </c>
      <c r="K34">
        <v>0</v>
      </c>
      <c r="L34">
        <v>1490499180</v>
      </c>
      <c r="M34">
        <v>1488430760</v>
      </c>
      <c r="N34" t="b">
        <v>0</v>
      </c>
      <c r="O34">
        <v>0</v>
      </c>
      <c r="P34" t="b">
        <v>0</v>
      </c>
      <c r="Q34" t="s">
        <v>8293</v>
      </c>
      <c r="R34">
        <v>0</v>
      </c>
      <c r="S34" t="s">
        <v>9314</v>
      </c>
      <c r="T34" t="s">
        <v>9214</v>
      </c>
      <c r="U34" t="s">
        <v>9250</v>
      </c>
      <c r="V34" s="10">
        <v>42796.207870370374</v>
      </c>
      <c r="W34" s="10">
        <v>42820.147916666669</v>
      </c>
    </row>
    <row r="35" spans="1:23" x14ac:dyDescent="0.25">
      <c r="A35">
        <v>1697</v>
      </c>
      <c r="B35" t="s">
        <v>1698</v>
      </c>
      <c r="C35" t="s">
        <v>5807</v>
      </c>
      <c r="D35">
        <v>12500</v>
      </c>
      <c r="E35">
        <v>2526</v>
      </c>
      <c r="F35" t="s">
        <v>8222</v>
      </c>
      <c r="G35" t="s">
        <v>8224</v>
      </c>
      <c r="H35" t="s">
        <v>8246</v>
      </c>
      <c r="I35">
        <v>1</v>
      </c>
      <c r="J35">
        <v>12500</v>
      </c>
      <c r="K35">
        <v>2526</v>
      </c>
      <c r="L35">
        <v>1491781648</v>
      </c>
      <c r="M35">
        <v>1489193248</v>
      </c>
      <c r="N35" t="b">
        <v>0</v>
      </c>
      <c r="O35">
        <v>22</v>
      </c>
      <c r="P35" t="b">
        <v>0</v>
      </c>
      <c r="Q35" t="s">
        <v>8293</v>
      </c>
      <c r="R35">
        <v>0.20208000000000001</v>
      </c>
      <c r="S35">
        <v>114.81818181818181</v>
      </c>
      <c r="T35" t="s">
        <v>9214</v>
      </c>
      <c r="U35" t="s">
        <v>9250</v>
      </c>
      <c r="V35" s="10">
        <v>42805.032962962963</v>
      </c>
      <c r="W35" s="10">
        <v>42834.991296296299</v>
      </c>
    </row>
    <row r="36" spans="1:23" x14ac:dyDescent="0.25">
      <c r="A36">
        <v>1696</v>
      </c>
      <c r="B36" t="s">
        <v>1697</v>
      </c>
      <c r="C36" t="s">
        <v>5806</v>
      </c>
      <c r="D36">
        <v>300000</v>
      </c>
      <c r="E36">
        <v>0</v>
      </c>
      <c r="F36" t="s">
        <v>8222</v>
      </c>
      <c r="G36" t="s">
        <v>8224</v>
      </c>
      <c r="H36" t="s">
        <v>8246</v>
      </c>
      <c r="I36">
        <v>1</v>
      </c>
      <c r="J36">
        <v>300000</v>
      </c>
      <c r="K36">
        <v>0</v>
      </c>
      <c r="L36">
        <v>1491007211</v>
      </c>
      <c r="M36">
        <v>1488418811</v>
      </c>
      <c r="N36" t="b">
        <v>0</v>
      </c>
      <c r="O36">
        <v>0</v>
      </c>
      <c r="P36" t="b">
        <v>0</v>
      </c>
      <c r="Q36" t="s">
        <v>8293</v>
      </c>
      <c r="R36">
        <v>0</v>
      </c>
      <c r="S36" t="s">
        <v>9314</v>
      </c>
      <c r="T36" t="s">
        <v>9214</v>
      </c>
      <c r="U36" t="s">
        <v>9250</v>
      </c>
      <c r="V36" s="10">
        <v>42796.069571759261</v>
      </c>
      <c r="W36" s="10">
        <v>42826.027905092589</v>
      </c>
    </row>
    <row r="37" spans="1:23" x14ac:dyDescent="0.25">
      <c r="A37">
        <v>1695</v>
      </c>
      <c r="B37" t="s">
        <v>1696</v>
      </c>
      <c r="C37" t="s">
        <v>5805</v>
      </c>
      <c r="D37">
        <v>12000</v>
      </c>
      <c r="E37">
        <v>1405</v>
      </c>
      <c r="F37" t="s">
        <v>8222</v>
      </c>
      <c r="G37" t="s">
        <v>8224</v>
      </c>
      <c r="H37" t="s">
        <v>8246</v>
      </c>
      <c r="I37">
        <v>1</v>
      </c>
      <c r="J37">
        <v>12000</v>
      </c>
      <c r="K37">
        <v>1405</v>
      </c>
      <c r="L37">
        <v>1491786000</v>
      </c>
      <c r="M37">
        <v>1488847514</v>
      </c>
      <c r="N37" t="b">
        <v>0</v>
      </c>
      <c r="O37">
        <v>23</v>
      </c>
      <c r="P37" t="b">
        <v>0</v>
      </c>
      <c r="Q37" t="s">
        <v>8293</v>
      </c>
      <c r="R37">
        <v>0.11708333333333333</v>
      </c>
      <c r="S37">
        <v>61.086956521739133</v>
      </c>
      <c r="T37" t="s">
        <v>9214</v>
      </c>
      <c r="U37" t="s">
        <v>9250</v>
      </c>
      <c r="V37" s="10">
        <v>42801.031412037039</v>
      </c>
      <c r="W37" s="10">
        <v>42835.041666666664</v>
      </c>
    </row>
    <row r="38" spans="1:23" x14ac:dyDescent="0.25">
      <c r="A38">
        <v>1694</v>
      </c>
      <c r="B38" t="s">
        <v>1695</v>
      </c>
      <c r="C38" t="s">
        <v>5804</v>
      </c>
      <c r="D38">
        <v>10000</v>
      </c>
      <c r="E38">
        <v>5</v>
      </c>
      <c r="F38" t="s">
        <v>8222</v>
      </c>
      <c r="G38" t="s">
        <v>8224</v>
      </c>
      <c r="H38" t="s">
        <v>8246</v>
      </c>
      <c r="I38">
        <v>1</v>
      </c>
      <c r="J38">
        <v>10000</v>
      </c>
      <c r="K38">
        <v>5</v>
      </c>
      <c r="L38">
        <v>1490589360</v>
      </c>
      <c r="M38">
        <v>1488038674</v>
      </c>
      <c r="N38" t="b">
        <v>0</v>
      </c>
      <c r="O38">
        <v>1</v>
      </c>
      <c r="P38" t="b">
        <v>0</v>
      </c>
      <c r="Q38" t="s">
        <v>8293</v>
      </c>
      <c r="R38">
        <v>5.0000000000000001E-4</v>
      </c>
      <c r="S38">
        <v>5</v>
      </c>
      <c r="T38" t="s">
        <v>9214</v>
      </c>
      <c r="U38" t="s">
        <v>9250</v>
      </c>
      <c r="V38" s="10">
        <v>42791.66983796296</v>
      </c>
      <c r="W38" s="10">
        <v>42821.191666666666</v>
      </c>
    </row>
    <row r="39" spans="1:23" x14ac:dyDescent="0.25">
      <c r="A39">
        <v>1693</v>
      </c>
      <c r="B39" t="s">
        <v>1694</v>
      </c>
      <c r="C39" t="s">
        <v>5803</v>
      </c>
      <c r="D39">
        <v>3000</v>
      </c>
      <c r="E39">
        <v>280</v>
      </c>
      <c r="F39" t="s">
        <v>8222</v>
      </c>
      <c r="G39" t="s">
        <v>8225</v>
      </c>
      <c r="H39" t="s">
        <v>8247</v>
      </c>
      <c r="I39">
        <v>1.29405719</v>
      </c>
      <c r="J39">
        <v>3882.17157</v>
      </c>
      <c r="K39">
        <v>362.33601319999997</v>
      </c>
      <c r="L39">
        <v>1491768000</v>
      </c>
      <c r="M39">
        <v>1489097112</v>
      </c>
      <c r="N39" t="b">
        <v>0</v>
      </c>
      <c r="O39">
        <v>8</v>
      </c>
      <c r="P39" t="b">
        <v>0</v>
      </c>
      <c r="Q39" t="s">
        <v>8293</v>
      </c>
      <c r="R39">
        <v>9.3333333333333338E-2</v>
      </c>
      <c r="S39">
        <v>45.292001649999996</v>
      </c>
      <c r="T39" t="s">
        <v>9214</v>
      </c>
      <c r="U39" t="s">
        <v>9250</v>
      </c>
      <c r="V39" s="10">
        <v>42803.920277777775</v>
      </c>
      <c r="W39" s="10">
        <v>42834.833333333336</v>
      </c>
    </row>
    <row r="40" spans="1:23" x14ac:dyDescent="0.25">
      <c r="A40">
        <v>1692</v>
      </c>
      <c r="B40" t="s">
        <v>1693</v>
      </c>
      <c r="C40" t="s">
        <v>5802</v>
      </c>
      <c r="D40">
        <v>5000</v>
      </c>
      <c r="E40">
        <v>2390</v>
      </c>
      <c r="F40" t="s">
        <v>8222</v>
      </c>
      <c r="G40" t="s">
        <v>8224</v>
      </c>
      <c r="H40" t="s">
        <v>8246</v>
      </c>
      <c r="I40">
        <v>1</v>
      </c>
      <c r="J40">
        <v>5000</v>
      </c>
      <c r="K40">
        <v>2390</v>
      </c>
      <c r="L40">
        <v>1490572740</v>
      </c>
      <c r="M40">
        <v>1487734667</v>
      </c>
      <c r="N40" t="b">
        <v>0</v>
      </c>
      <c r="O40">
        <v>15</v>
      </c>
      <c r="P40" t="b">
        <v>0</v>
      </c>
      <c r="Q40" t="s">
        <v>8293</v>
      </c>
      <c r="R40">
        <v>0.47799999999999998</v>
      </c>
      <c r="S40">
        <v>159.33333333333334</v>
      </c>
      <c r="T40" t="s">
        <v>9214</v>
      </c>
      <c r="U40" t="s">
        <v>9250</v>
      </c>
      <c r="V40" s="10">
        <v>42788.151238425926</v>
      </c>
      <c r="W40" s="10">
        <v>42820.999305555553</v>
      </c>
    </row>
    <row r="41" spans="1:23" x14ac:dyDescent="0.25">
      <c r="A41">
        <v>1691</v>
      </c>
      <c r="B41" t="s">
        <v>1692</v>
      </c>
      <c r="C41" t="s">
        <v>5801</v>
      </c>
      <c r="D41">
        <v>30000</v>
      </c>
      <c r="E41">
        <v>10042</v>
      </c>
      <c r="F41" t="s">
        <v>8222</v>
      </c>
      <c r="G41" t="s">
        <v>8224</v>
      </c>
      <c r="H41" t="s">
        <v>8246</v>
      </c>
      <c r="I41">
        <v>1</v>
      </c>
      <c r="J41">
        <v>30000</v>
      </c>
      <c r="K41">
        <v>10042</v>
      </c>
      <c r="L41">
        <v>1491181200</v>
      </c>
      <c r="M41">
        <v>1488387008</v>
      </c>
      <c r="N41" t="b">
        <v>0</v>
      </c>
      <c r="O41">
        <v>38</v>
      </c>
      <c r="P41" t="b">
        <v>0</v>
      </c>
      <c r="Q41" t="s">
        <v>8293</v>
      </c>
      <c r="R41">
        <v>0.33473333333333333</v>
      </c>
      <c r="S41">
        <v>264.26315789473682</v>
      </c>
      <c r="T41" t="s">
        <v>9214</v>
      </c>
      <c r="U41" t="s">
        <v>9250</v>
      </c>
      <c r="V41" s="10">
        <v>42795.701481481483</v>
      </c>
      <c r="W41" s="10">
        <v>42828.041666666664</v>
      </c>
    </row>
    <row r="42" spans="1:23" x14ac:dyDescent="0.25">
      <c r="A42">
        <v>1690</v>
      </c>
      <c r="B42" t="s">
        <v>1691</v>
      </c>
      <c r="C42" t="s">
        <v>5800</v>
      </c>
      <c r="D42">
        <v>2500</v>
      </c>
      <c r="E42">
        <v>635</v>
      </c>
      <c r="F42" t="s">
        <v>8222</v>
      </c>
      <c r="G42" t="s">
        <v>8224</v>
      </c>
      <c r="H42" t="s">
        <v>8246</v>
      </c>
      <c r="I42">
        <v>1</v>
      </c>
      <c r="J42">
        <v>2500</v>
      </c>
      <c r="K42">
        <v>635</v>
      </c>
      <c r="L42">
        <v>1491470442</v>
      </c>
      <c r="M42">
        <v>1488882042</v>
      </c>
      <c r="N42" t="b">
        <v>0</v>
      </c>
      <c r="O42">
        <v>11</v>
      </c>
      <c r="P42" t="b">
        <v>0</v>
      </c>
      <c r="Q42" t="s">
        <v>8293</v>
      </c>
      <c r="R42">
        <v>0.254</v>
      </c>
      <c r="S42">
        <v>57.727272727272727</v>
      </c>
      <c r="T42" t="s">
        <v>9214</v>
      </c>
      <c r="U42" t="s">
        <v>9250</v>
      </c>
      <c r="V42" s="10">
        <v>42801.431041666663</v>
      </c>
      <c r="W42" s="10">
        <v>42831.389374999999</v>
      </c>
    </row>
    <row r="43" spans="1:23" x14ac:dyDescent="0.25">
      <c r="A43">
        <v>1689</v>
      </c>
      <c r="B43" t="s">
        <v>1690</v>
      </c>
      <c r="C43" t="s">
        <v>5799</v>
      </c>
      <c r="D43">
        <v>2400</v>
      </c>
      <c r="E43">
        <v>2400</v>
      </c>
      <c r="F43" t="s">
        <v>8222</v>
      </c>
      <c r="G43" t="s">
        <v>8224</v>
      </c>
      <c r="H43" t="s">
        <v>8246</v>
      </c>
      <c r="I43">
        <v>1</v>
      </c>
      <c r="J43">
        <v>2400</v>
      </c>
      <c r="K43">
        <v>2400</v>
      </c>
      <c r="L43">
        <v>1489700230</v>
      </c>
      <c r="M43">
        <v>1487111830</v>
      </c>
      <c r="N43" t="b">
        <v>0</v>
      </c>
      <c r="O43">
        <v>14</v>
      </c>
      <c r="P43" t="b">
        <v>0</v>
      </c>
      <c r="Q43" t="s">
        <v>8293</v>
      </c>
      <c r="R43">
        <v>1</v>
      </c>
      <c r="S43">
        <v>171.42857142857142</v>
      </c>
      <c r="T43" t="s">
        <v>9214</v>
      </c>
      <c r="U43" t="s">
        <v>9250</v>
      </c>
      <c r="V43" s="10">
        <v>42780.942476851851</v>
      </c>
      <c r="W43" s="10">
        <v>42810.900810185187</v>
      </c>
    </row>
    <row r="44" spans="1:23" x14ac:dyDescent="0.25">
      <c r="A44">
        <v>1688</v>
      </c>
      <c r="B44" t="s">
        <v>1689</v>
      </c>
      <c r="C44" t="s">
        <v>5798</v>
      </c>
      <c r="D44">
        <v>4000</v>
      </c>
      <c r="E44">
        <v>1772</v>
      </c>
      <c r="F44" t="s">
        <v>8222</v>
      </c>
      <c r="G44" t="s">
        <v>8224</v>
      </c>
      <c r="H44" t="s">
        <v>8246</v>
      </c>
      <c r="I44">
        <v>1</v>
      </c>
      <c r="J44">
        <v>4000</v>
      </c>
      <c r="K44">
        <v>1772</v>
      </c>
      <c r="L44">
        <v>1491738594</v>
      </c>
      <c r="M44">
        <v>1489150194</v>
      </c>
      <c r="N44" t="b">
        <v>0</v>
      </c>
      <c r="O44">
        <v>7</v>
      </c>
      <c r="P44" t="b">
        <v>0</v>
      </c>
      <c r="Q44" t="s">
        <v>8293</v>
      </c>
      <c r="R44">
        <v>0.443</v>
      </c>
      <c r="S44">
        <v>253.14285714285714</v>
      </c>
      <c r="T44" t="s">
        <v>9214</v>
      </c>
      <c r="U44" t="s">
        <v>9250</v>
      </c>
      <c r="V44" s="10">
        <v>42804.53465277778</v>
      </c>
      <c r="W44" s="10">
        <v>42834.492986111109</v>
      </c>
    </row>
    <row r="45" spans="1:23" x14ac:dyDescent="0.25">
      <c r="A45">
        <v>1687</v>
      </c>
      <c r="B45" t="s">
        <v>1688</v>
      </c>
      <c r="C45" t="s">
        <v>5797</v>
      </c>
      <c r="D45">
        <v>10000</v>
      </c>
      <c r="E45">
        <v>3125</v>
      </c>
      <c r="F45" t="s">
        <v>8222</v>
      </c>
      <c r="G45" t="s">
        <v>8224</v>
      </c>
      <c r="H45" t="s">
        <v>8246</v>
      </c>
      <c r="I45">
        <v>1</v>
      </c>
      <c r="J45">
        <v>10000</v>
      </c>
      <c r="K45">
        <v>3125</v>
      </c>
      <c r="L45">
        <v>1491855300</v>
      </c>
      <c r="M45">
        <v>1488935245</v>
      </c>
      <c r="N45" t="b">
        <v>0</v>
      </c>
      <c r="O45">
        <v>39</v>
      </c>
      <c r="P45" t="b">
        <v>0</v>
      </c>
      <c r="Q45" t="s">
        <v>8293</v>
      </c>
      <c r="R45">
        <v>0.3125</v>
      </c>
      <c r="S45">
        <v>80.128205128205124</v>
      </c>
      <c r="T45" t="s">
        <v>9214</v>
      </c>
      <c r="U45" t="s">
        <v>9250</v>
      </c>
      <c r="V45" s="10">
        <v>42802.046817129631</v>
      </c>
      <c r="W45" s="10">
        <v>42835.84375</v>
      </c>
    </row>
    <row r="46" spans="1:23" x14ac:dyDescent="0.25">
      <c r="A46">
        <v>1686</v>
      </c>
      <c r="B46" t="s">
        <v>1687</v>
      </c>
      <c r="C46" t="s">
        <v>5796</v>
      </c>
      <c r="D46">
        <v>5000</v>
      </c>
      <c r="E46">
        <v>18</v>
      </c>
      <c r="F46" t="s">
        <v>8222</v>
      </c>
      <c r="G46" t="s">
        <v>8229</v>
      </c>
      <c r="H46" t="s">
        <v>8251</v>
      </c>
      <c r="I46">
        <v>0.75062424999999999</v>
      </c>
      <c r="J46">
        <v>3753.1212500000001</v>
      </c>
      <c r="K46">
        <v>13.511236499999999</v>
      </c>
      <c r="L46">
        <v>1493320519</v>
      </c>
      <c r="M46">
        <v>1488140119</v>
      </c>
      <c r="N46" t="b">
        <v>0</v>
      </c>
      <c r="O46">
        <v>1</v>
      </c>
      <c r="P46" t="b">
        <v>0</v>
      </c>
      <c r="Q46" t="s">
        <v>8293</v>
      </c>
      <c r="R46">
        <v>3.5999999999999999E-3</v>
      </c>
      <c r="S46">
        <v>13.511236499999999</v>
      </c>
      <c r="T46" t="s">
        <v>9214</v>
      </c>
      <c r="U46" t="s">
        <v>9250</v>
      </c>
      <c r="V46" s="10">
        <v>42792.843969907408</v>
      </c>
      <c r="W46" s="10">
        <v>42852.802303240744</v>
      </c>
    </row>
    <row r="47" spans="1:23" x14ac:dyDescent="0.25">
      <c r="A47">
        <v>1685</v>
      </c>
      <c r="B47" t="s">
        <v>1686</v>
      </c>
      <c r="C47" t="s">
        <v>5795</v>
      </c>
      <c r="D47">
        <v>350</v>
      </c>
      <c r="E47">
        <v>360</v>
      </c>
      <c r="F47" t="s">
        <v>8222</v>
      </c>
      <c r="G47" t="s">
        <v>8224</v>
      </c>
      <c r="H47" t="s">
        <v>8246</v>
      </c>
      <c r="I47">
        <v>1</v>
      </c>
      <c r="J47">
        <v>350</v>
      </c>
      <c r="K47">
        <v>360</v>
      </c>
      <c r="L47">
        <v>1490331623</v>
      </c>
      <c r="M47">
        <v>1487743223</v>
      </c>
      <c r="N47" t="b">
        <v>0</v>
      </c>
      <c r="O47">
        <v>15</v>
      </c>
      <c r="P47" t="b">
        <v>0</v>
      </c>
      <c r="Q47" t="s">
        <v>8293</v>
      </c>
      <c r="R47">
        <v>1.0285714285714285</v>
      </c>
      <c r="S47">
        <v>24</v>
      </c>
      <c r="T47" t="s">
        <v>9214</v>
      </c>
      <c r="U47" t="s">
        <v>9250</v>
      </c>
      <c r="V47" s="10">
        <v>42788.2502662037</v>
      </c>
      <c r="W47" s="10">
        <v>42818.208599537036</v>
      </c>
    </row>
    <row r="48" spans="1:23" x14ac:dyDescent="0.25">
      <c r="A48">
        <v>1684</v>
      </c>
      <c r="B48" t="s">
        <v>1685</v>
      </c>
      <c r="C48" t="s">
        <v>5794</v>
      </c>
      <c r="D48">
        <v>8000</v>
      </c>
      <c r="E48">
        <v>8730</v>
      </c>
      <c r="F48" t="s">
        <v>8222</v>
      </c>
      <c r="G48" t="s">
        <v>8224</v>
      </c>
      <c r="H48" t="s">
        <v>8246</v>
      </c>
      <c r="I48">
        <v>1</v>
      </c>
      <c r="J48">
        <v>8000</v>
      </c>
      <c r="K48">
        <v>8730</v>
      </c>
      <c r="L48">
        <v>1489775641</v>
      </c>
      <c r="M48">
        <v>1487360041</v>
      </c>
      <c r="N48" t="b">
        <v>0</v>
      </c>
      <c r="O48">
        <v>101</v>
      </c>
      <c r="P48" t="b">
        <v>0</v>
      </c>
      <c r="Q48" t="s">
        <v>8293</v>
      </c>
      <c r="R48">
        <v>1.0912500000000001</v>
      </c>
      <c r="S48">
        <v>86.43564356435644</v>
      </c>
      <c r="T48" t="s">
        <v>9214</v>
      </c>
      <c r="U48" t="s">
        <v>9250</v>
      </c>
      <c r="V48" s="10">
        <v>42783.815289351849</v>
      </c>
      <c r="W48" s="10">
        <v>42811.773622685185</v>
      </c>
    </row>
    <row r="49" spans="1:23" x14ac:dyDescent="0.25">
      <c r="A49">
        <v>1683</v>
      </c>
      <c r="B49" t="s">
        <v>1684</v>
      </c>
      <c r="C49" t="s">
        <v>5793</v>
      </c>
      <c r="D49">
        <v>3500</v>
      </c>
      <c r="E49">
        <v>760</v>
      </c>
      <c r="F49" t="s">
        <v>8222</v>
      </c>
      <c r="G49" t="s">
        <v>8230</v>
      </c>
      <c r="H49" t="s">
        <v>8249</v>
      </c>
      <c r="I49">
        <v>1.1666915600000001</v>
      </c>
      <c r="J49">
        <v>4083.4204600000003</v>
      </c>
      <c r="K49">
        <v>886.68558560000008</v>
      </c>
      <c r="L49">
        <v>1491590738</v>
      </c>
      <c r="M49">
        <v>1489517138</v>
      </c>
      <c r="N49" t="b">
        <v>0</v>
      </c>
      <c r="O49">
        <v>10</v>
      </c>
      <c r="P49" t="b">
        <v>0</v>
      </c>
      <c r="Q49" t="s">
        <v>8293</v>
      </c>
      <c r="R49">
        <v>0.21714285714285714</v>
      </c>
      <c r="S49">
        <v>88.668558560000008</v>
      </c>
      <c r="T49" t="s">
        <v>9214</v>
      </c>
      <c r="U49" t="s">
        <v>9250</v>
      </c>
      <c r="V49" s="10">
        <v>42808.781689814816</v>
      </c>
      <c r="W49" s="10">
        <v>42832.781689814816</v>
      </c>
    </row>
    <row r="50" spans="1:23" x14ac:dyDescent="0.25">
      <c r="A50">
        <v>1682</v>
      </c>
      <c r="B50" t="s">
        <v>1683</v>
      </c>
      <c r="C50" t="s">
        <v>5792</v>
      </c>
      <c r="D50">
        <v>6000</v>
      </c>
      <c r="E50">
        <v>0</v>
      </c>
      <c r="F50" t="s">
        <v>8222</v>
      </c>
      <c r="G50" t="s">
        <v>8224</v>
      </c>
      <c r="H50" t="s">
        <v>8246</v>
      </c>
      <c r="I50">
        <v>1</v>
      </c>
      <c r="J50">
        <v>6000</v>
      </c>
      <c r="K50">
        <v>0</v>
      </c>
      <c r="L50">
        <v>1492142860</v>
      </c>
      <c r="M50">
        <v>1486962460</v>
      </c>
      <c r="N50" t="b">
        <v>0</v>
      </c>
      <c r="O50">
        <v>0</v>
      </c>
      <c r="P50" t="b">
        <v>0</v>
      </c>
      <c r="Q50" t="s">
        <v>8293</v>
      </c>
      <c r="R50">
        <v>0</v>
      </c>
      <c r="S50" t="s">
        <v>9314</v>
      </c>
      <c r="T50" t="s">
        <v>9214</v>
      </c>
      <c r="U50" t="s">
        <v>9250</v>
      </c>
      <c r="V50" s="10">
        <v>42779.21365740741</v>
      </c>
      <c r="W50" s="10">
        <v>42839.171990740739</v>
      </c>
    </row>
    <row r="51" spans="1:23" x14ac:dyDescent="0.25">
      <c r="A51">
        <v>1681</v>
      </c>
      <c r="B51" t="s">
        <v>1682</v>
      </c>
      <c r="C51" t="s">
        <v>5791</v>
      </c>
      <c r="D51">
        <v>65000</v>
      </c>
      <c r="E51">
        <v>65924.38</v>
      </c>
      <c r="F51" t="s">
        <v>8222</v>
      </c>
      <c r="G51" t="s">
        <v>8224</v>
      </c>
      <c r="H51" t="s">
        <v>8246</v>
      </c>
      <c r="I51">
        <v>1</v>
      </c>
      <c r="J51">
        <v>65000</v>
      </c>
      <c r="K51">
        <v>65924.38</v>
      </c>
      <c r="L51">
        <v>1490752800</v>
      </c>
      <c r="M51">
        <v>1486522484</v>
      </c>
      <c r="N51" t="b">
        <v>0</v>
      </c>
      <c r="O51">
        <v>884</v>
      </c>
      <c r="P51" t="b">
        <v>0</v>
      </c>
      <c r="Q51" t="s">
        <v>8293</v>
      </c>
      <c r="R51">
        <v>1.0142212307692309</v>
      </c>
      <c r="S51">
        <v>74.575090497737563</v>
      </c>
      <c r="T51" t="s">
        <v>9214</v>
      </c>
      <c r="U51" t="s">
        <v>9250</v>
      </c>
      <c r="V51" s="10">
        <v>42774.121342592596</v>
      </c>
      <c r="W51" s="10">
        <v>42823.083333333336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F151-E539-4E66-91F4-1ED0B58005A2}">
  <dimension ref="A1:W2186"/>
  <sheetViews>
    <sheetView topLeftCell="A55" workbookViewId="0">
      <selection activeCell="O1" sqref="O1:O1048576"/>
    </sheetView>
  </sheetViews>
  <sheetFormatPr defaultRowHeight="15" x14ac:dyDescent="0.25"/>
  <cols>
    <col min="5" max="5" width="10.42578125" customWidth="1"/>
    <col min="6" max="6" width="13.42578125" customWidth="1"/>
    <col min="7" max="7" width="9.85546875" customWidth="1"/>
    <col min="8" max="8" width="10.7109375" customWidth="1"/>
    <col min="9" max="9" width="19.7109375" customWidth="1"/>
    <col min="10" max="10" width="11" customWidth="1"/>
    <col min="11" max="11" width="14.5703125" customWidth="1"/>
    <col min="12" max="12" width="11" customWidth="1"/>
    <col min="13" max="13" width="14" customWidth="1"/>
    <col min="14" max="14" width="11.7109375" customWidth="1"/>
    <col min="15" max="15" width="15.85546875" customWidth="1"/>
    <col min="16" max="16" width="11" customWidth="1"/>
    <col min="17" max="17" width="27" customWidth="1"/>
    <col min="18" max="18" width="17.140625" customWidth="1"/>
    <col min="19" max="19" width="23.140625" customWidth="1"/>
    <col min="20" max="20" width="11" customWidth="1"/>
    <col min="21" max="21" width="15" customWidth="1"/>
    <col min="22" max="22" width="25.140625" customWidth="1"/>
    <col min="23" max="23" width="23.7109375" customWidth="1"/>
  </cols>
  <sheetData>
    <row r="1" spans="1:23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9208</v>
      </c>
      <c r="J1" t="s">
        <v>9206</v>
      </c>
      <c r="K1" t="s">
        <v>9207</v>
      </c>
      <c r="L1" t="s">
        <v>8259</v>
      </c>
      <c r="M1" t="s">
        <v>8260</v>
      </c>
      <c r="N1" t="s">
        <v>8261</v>
      </c>
      <c r="O1" t="s">
        <v>8262</v>
      </c>
      <c r="P1" t="s">
        <v>8263</v>
      </c>
      <c r="Q1" t="s">
        <v>8264</v>
      </c>
      <c r="R1" t="s">
        <v>8311</v>
      </c>
      <c r="S1" t="s">
        <v>9209</v>
      </c>
      <c r="T1" t="s">
        <v>9210</v>
      </c>
      <c r="U1" t="s">
        <v>9211</v>
      </c>
      <c r="V1" t="s">
        <v>9264</v>
      </c>
      <c r="W1" t="s">
        <v>9265</v>
      </c>
    </row>
    <row r="2" spans="1:23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</v>
      </c>
      <c r="J2">
        <v>8500</v>
      </c>
      <c r="K2">
        <v>11633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8265</v>
      </c>
      <c r="R2">
        <v>1.3685882352941177</v>
      </c>
      <c r="S2">
        <v>63.917582417582416</v>
      </c>
      <c r="T2" t="s">
        <v>9217</v>
      </c>
      <c r="U2" t="s">
        <v>9218</v>
      </c>
      <c r="V2" s="10">
        <v>42177.007071759261</v>
      </c>
      <c r="W2" s="10">
        <v>42208.125</v>
      </c>
    </row>
    <row r="3" spans="1:23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</v>
      </c>
      <c r="J3">
        <v>10275</v>
      </c>
      <c r="K3">
        <v>14653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8265</v>
      </c>
      <c r="R3">
        <v>1.4260827250608272</v>
      </c>
      <c r="S3">
        <v>185.48101265822785</v>
      </c>
      <c r="T3" t="s">
        <v>9217</v>
      </c>
      <c r="U3" t="s">
        <v>9218</v>
      </c>
      <c r="V3" s="10">
        <v>42766.600497685184</v>
      </c>
      <c r="W3" s="10">
        <v>42796.600497685184</v>
      </c>
    </row>
    <row r="4" spans="1:23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1.29405719</v>
      </c>
      <c r="J4">
        <v>647.028595</v>
      </c>
      <c r="K4">
        <v>679.38002474999996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8265</v>
      </c>
      <c r="R4">
        <v>1.05</v>
      </c>
      <c r="S4">
        <v>19.410857849999999</v>
      </c>
      <c r="T4" t="s">
        <v>9217</v>
      </c>
      <c r="U4" t="s">
        <v>9218</v>
      </c>
      <c r="V4" s="10">
        <v>42405.702349537038</v>
      </c>
      <c r="W4" s="10">
        <v>42415.702349537038</v>
      </c>
    </row>
    <row r="5" spans="1:23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</v>
      </c>
      <c r="J5">
        <v>10000</v>
      </c>
      <c r="K5">
        <v>10390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8265</v>
      </c>
      <c r="R5">
        <v>1.0389999999999999</v>
      </c>
      <c r="S5">
        <v>69.266666666666666</v>
      </c>
      <c r="T5" t="s">
        <v>9217</v>
      </c>
      <c r="U5" t="s">
        <v>9218</v>
      </c>
      <c r="V5" s="10">
        <v>41828.515127314815</v>
      </c>
      <c r="W5" s="10">
        <v>41858.515127314815</v>
      </c>
    </row>
    <row r="6" spans="1:23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</v>
      </c>
      <c r="J6">
        <v>44000</v>
      </c>
      <c r="K6">
        <v>54116.28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8265</v>
      </c>
      <c r="R6">
        <v>1.2299154545454545</v>
      </c>
      <c r="S6">
        <v>190.55028169014085</v>
      </c>
      <c r="T6" t="s">
        <v>9217</v>
      </c>
      <c r="U6" t="s">
        <v>9218</v>
      </c>
      <c r="V6" s="10">
        <v>42327.834247685183</v>
      </c>
      <c r="W6" s="10">
        <v>42357.834247685183</v>
      </c>
    </row>
    <row r="7" spans="1:23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</v>
      </c>
      <c r="J7">
        <v>3999</v>
      </c>
      <c r="K7">
        <v>4390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8265</v>
      </c>
      <c r="R7">
        <v>1.0977744436109027</v>
      </c>
      <c r="S7">
        <v>93.40425531914893</v>
      </c>
      <c r="T7" t="s">
        <v>9217</v>
      </c>
      <c r="U7" t="s">
        <v>9218</v>
      </c>
      <c r="V7" s="10">
        <v>42563.932951388888</v>
      </c>
      <c r="W7" s="10">
        <v>42580.232638888891</v>
      </c>
    </row>
    <row r="8" spans="1:23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</v>
      </c>
      <c r="J8">
        <v>8000</v>
      </c>
      <c r="K8">
        <v>8519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8265</v>
      </c>
      <c r="R8">
        <v>1.064875</v>
      </c>
      <c r="S8">
        <v>146.87931034482759</v>
      </c>
      <c r="T8" t="s">
        <v>9217</v>
      </c>
      <c r="U8" t="s">
        <v>9218</v>
      </c>
      <c r="V8" s="10">
        <v>41794.072337962964</v>
      </c>
      <c r="W8" s="10">
        <v>41804.072337962964</v>
      </c>
    </row>
    <row r="9" spans="1:23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</v>
      </c>
      <c r="J9">
        <v>9000</v>
      </c>
      <c r="K9">
        <v>9110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8265</v>
      </c>
      <c r="R9">
        <v>1.0122222222222221</v>
      </c>
      <c r="S9">
        <v>159.82456140350877</v>
      </c>
      <c r="T9" t="s">
        <v>9217</v>
      </c>
      <c r="U9" t="s">
        <v>9218</v>
      </c>
      <c r="V9" s="10">
        <v>42516.047071759262</v>
      </c>
      <c r="W9" s="10">
        <v>42556.047071759262</v>
      </c>
    </row>
    <row r="10" spans="1:23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</v>
      </c>
      <c r="J10">
        <v>3500</v>
      </c>
      <c r="K10">
        <v>3501.52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8265</v>
      </c>
      <c r="R10">
        <v>1.0004342857142856</v>
      </c>
      <c r="S10">
        <v>291.79333333333335</v>
      </c>
      <c r="T10" t="s">
        <v>9217</v>
      </c>
      <c r="U10" t="s">
        <v>9218</v>
      </c>
      <c r="V10" s="10">
        <v>42468.94458333333</v>
      </c>
      <c r="W10" s="10">
        <v>42475.875</v>
      </c>
    </row>
    <row r="11" spans="1:23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</v>
      </c>
      <c r="J11">
        <v>500</v>
      </c>
      <c r="K11">
        <v>629.99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8265</v>
      </c>
      <c r="R11">
        <v>1.2599800000000001</v>
      </c>
      <c r="S11">
        <v>31.499500000000001</v>
      </c>
      <c r="T11" t="s">
        <v>9217</v>
      </c>
      <c r="U11" t="s">
        <v>9218</v>
      </c>
      <c r="V11" s="10">
        <v>42447.103518518517</v>
      </c>
      <c r="W11" s="10">
        <v>42477.103518518517</v>
      </c>
    </row>
    <row r="12" spans="1:23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</v>
      </c>
      <c r="J12">
        <v>3000</v>
      </c>
      <c r="K12">
        <v>3015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8265</v>
      </c>
      <c r="R12">
        <v>1.0049999999999999</v>
      </c>
      <c r="S12">
        <v>158.68421052631578</v>
      </c>
      <c r="T12" t="s">
        <v>9217</v>
      </c>
      <c r="U12" t="s">
        <v>9218</v>
      </c>
      <c r="V12" s="10">
        <v>41780.068043981482</v>
      </c>
      <c r="W12" s="10">
        <v>41815.068043981482</v>
      </c>
    </row>
    <row r="13" spans="1:23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</v>
      </c>
      <c r="J13">
        <v>5000</v>
      </c>
      <c r="K13">
        <v>6025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8265</v>
      </c>
      <c r="R13">
        <v>1.2050000000000001</v>
      </c>
      <c r="S13">
        <v>80.333333333333329</v>
      </c>
      <c r="T13" t="s">
        <v>9217</v>
      </c>
      <c r="U13" t="s">
        <v>9218</v>
      </c>
      <c r="V13" s="10">
        <v>42572.778495370374</v>
      </c>
      <c r="W13" s="10">
        <v>42604.125</v>
      </c>
    </row>
    <row r="14" spans="1:23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</v>
      </c>
      <c r="J14">
        <v>30000</v>
      </c>
      <c r="K14">
        <v>49588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8265</v>
      </c>
      <c r="R14">
        <v>1.6529333333333334</v>
      </c>
      <c r="S14">
        <v>59.961305925030231</v>
      </c>
      <c r="T14" t="s">
        <v>9217</v>
      </c>
      <c r="U14" t="s">
        <v>9218</v>
      </c>
      <c r="V14" s="10">
        <v>41791.713252314818</v>
      </c>
      <c r="W14" s="10">
        <v>41836.125</v>
      </c>
    </row>
    <row r="15" spans="1:23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</v>
      </c>
      <c r="J15">
        <v>3500</v>
      </c>
      <c r="K15">
        <v>5599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8265</v>
      </c>
      <c r="R15">
        <v>1.5997142857142856</v>
      </c>
      <c r="S15">
        <v>109.78431372549019</v>
      </c>
      <c r="T15" t="s">
        <v>9217</v>
      </c>
      <c r="U15" t="s">
        <v>9218</v>
      </c>
      <c r="V15" s="10">
        <v>42508.677187499998</v>
      </c>
      <c r="W15" s="10">
        <v>42544.852083333331</v>
      </c>
    </row>
    <row r="16" spans="1:23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0.70296422999999997</v>
      </c>
      <c r="J16">
        <v>4217.7853800000003</v>
      </c>
      <c r="K16">
        <v>4257.1513768799996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8265</v>
      </c>
      <c r="R16">
        <v>1.0093333333333334</v>
      </c>
      <c r="S16">
        <v>103.8329604117073</v>
      </c>
      <c r="T16" t="s">
        <v>9217</v>
      </c>
      <c r="U16" t="s">
        <v>9218</v>
      </c>
      <c r="V16" s="10">
        <v>41808.02648148148</v>
      </c>
      <c r="W16" s="10">
        <v>41833.582638888889</v>
      </c>
    </row>
    <row r="17" spans="1:23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1.1666915600000001</v>
      </c>
      <c r="J17">
        <v>2333.38312</v>
      </c>
      <c r="K17">
        <v>2487.38640592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8265</v>
      </c>
      <c r="R17">
        <v>1.0660000000000001</v>
      </c>
      <c r="S17">
        <v>25.381493937959185</v>
      </c>
      <c r="T17" t="s">
        <v>9217</v>
      </c>
      <c r="U17" t="s">
        <v>9218</v>
      </c>
      <c r="V17" s="10">
        <v>42256.391875000001</v>
      </c>
      <c r="W17" s="10">
        <v>42274.843055555553</v>
      </c>
    </row>
    <row r="18" spans="1:23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</v>
      </c>
      <c r="J18">
        <v>12000</v>
      </c>
      <c r="K18">
        <v>12029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8265</v>
      </c>
      <c r="R18">
        <v>1.0024166666666667</v>
      </c>
      <c r="S18">
        <v>171.84285714285716</v>
      </c>
      <c r="T18" t="s">
        <v>9217</v>
      </c>
      <c r="U18" t="s">
        <v>9218</v>
      </c>
      <c r="V18" s="10">
        <v>41760.796423611115</v>
      </c>
      <c r="W18" s="10">
        <v>41806.229166666664</v>
      </c>
    </row>
    <row r="19" spans="1:23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1.29405719</v>
      </c>
      <c r="J19">
        <v>1941.085785</v>
      </c>
      <c r="K19">
        <v>1954.0263568999999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8265</v>
      </c>
      <c r="R19">
        <v>1.0066666666666666</v>
      </c>
      <c r="S19">
        <v>54.278509913888882</v>
      </c>
      <c r="T19" t="s">
        <v>9217</v>
      </c>
      <c r="U19" t="s">
        <v>9218</v>
      </c>
      <c r="V19" s="10">
        <v>41917.731736111113</v>
      </c>
      <c r="W19" s="10">
        <v>41947.773402777777</v>
      </c>
    </row>
    <row r="20" spans="1:23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</v>
      </c>
      <c r="J20">
        <v>30000</v>
      </c>
      <c r="K20">
        <v>31896.33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8265</v>
      </c>
      <c r="R20">
        <v>1.0632110000000001</v>
      </c>
      <c r="S20">
        <v>93.264122807017543</v>
      </c>
      <c r="T20" t="s">
        <v>9217</v>
      </c>
      <c r="U20" t="s">
        <v>9218</v>
      </c>
      <c r="V20" s="10">
        <v>41869.542314814818</v>
      </c>
      <c r="W20" s="10">
        <v>41899.542314814818</v>
      </c>
    </row>
    <row r="21" spans="1:23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</v>
      </c>
      <c r="J21">
        <v>850</v>
      </c>
      <c r="K21">
        <v>1235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8265</v>
      </c>
      <c r="R21">
        <v>1.4529411764705882</v>
      </c>
      <c r="S21">
        <v>56.136363636363633</v>
      </c>
      <c r="T21" t="s">
        <v>9217</v>
      </c>
      <c r="U21" t="s">
        <v>9218</v>
      </c>
      <c r="V21" s="10">
        <v>42175.816365740742</v>
      </c>
      <c r="W21" s="10">
        <v>42205.816365740742</v>
      </c>
    </row>
    <row r="22" spans="1:23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</v>
      </c>
      <c r="J22">
        <v>2000</v>
      </c>
      <c r="K22">
        <v>2004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8265</v>
      </c>
      <c r="R22">
        <v>1.002</v>
      </c>
      <c r="S22">
        <v>80.16</v>
      </c>
      <c r="T22" t="s">
        <v>9217</v>
      </c>
      <c r="U22" t="s">
        <v>9218</v>
      </c>
      <c r="V22" s="10">
        <v>42200.758240740739</v>
      </c>
      <c r="W22" s="10">
        <v>42260.758240740739</v>
      </c>
    </row>
    <row r="23" spans="1:23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</v>
      </c>
      <c r="J23">
        <v>18500</v>
      </c>
      <c r="K23">
        <v>20190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8265</v>
      </c>
      <c r="R23">
        <v>1.0913513513513513</v>
      </c>
      <c r="S23">
        <v>199.9009900990099</v>
      </c>
      <c r="T23" t="s">
        <v>9217</v>
      </c>
      <c r="U23" t="s">
        <v>9218</v>
      </c>
      <c r="V23" s="10">
        <v>41878.627187500002</v>
      </c>
      <c r="W23" s="10">
        <v>41908.627187500002</v>
      </c>
    </row>
    <row r="24" spans="1:23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</v>
      </c>
      <c r="J24">
        <v>350</v>
      </c>
      <c r="K24">
        <v>410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8265</v>
      </c>
      <c r="R24">
        <v>1.1714285714285715</v>
      </c>
      <c r="S24">
        <v>51.25</v>
      </c>
      <c r="T24" t="s">
        <v>9217</v>
      </c>
      <c r="U24" t="s">
        <v>9218</v>
      </c>
      <c r="V24" s="10">
        <v>41989.91134259259</v>
      </c>
      <c r="W24" s="10">
        <v>42005.332638888889</v>
      </c>
    </row>
    <row r="25" spans="1:23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</v>
      </c>
      <c r="J25">
        <v>2000</v>
      </c>
      <c r="K25">
        <v>2370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8265</v>
      </c>
      <c r="R25">
        <v>1.1850000000000001</v>
      </c>
      <c r="S25">
        <v>103.04347826086956</v>
      </c>
      <c r="T25" t="s">
        <v>9217</v>
      </c>
      <c r="U25" t="s">
        <v>9218</v>
      </c>
      <c r="V25" s="10">
        <v>42097.778946759259</v>
      </c>
      <c r="W25" s="10">
        <v>42124.638888888891</v>
      </c>
    </row>
    <row r="26" spans="1:23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</v>
      </c>
      <c r="J26">
        <v>35000</v>
      </c>
      <c r="K26">
        <v>38082.69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8265</v>
      </c>
      <c r="R26">
        <v>1.0880768571428572</v>
      </c>
      <c r="S26">
        <v>66.346149825783982</v>
      </c>
      <c r="T26" t="s">
        <v>9217</v>
      </c>
      <c r="U26" t="s">
        <v>9218</v>
      </c>
      <c r="V26" s="10">
        <v>42229.820173611108</v>
      </c>
      <c r="W26" s="10">
        <v>42262.818749999999</v>
      </c>
    </row>
    <row r="27" spans="1:23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</v>
      </c>
      <c r="J27">
        <v>600</v>
      </c>
      <c r="K27">
        <v>800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8265</v>
      </c>
      <c r="R27">
        <v>1.3333333333333333</v>
      </c>
      <c r="S27">
        <v>57.142857142857146</v>
      </c>
      <c r="T27" t="s">
        <v>9217</v>
      </c>
      <c r="U27" t="s">
        <v>9218</v>
      </c>
      <c r="V27" s="10">
        <v>42318.025011574071</v>
      </c>
      <c r="W27" s="10">
        <v>42378.025011574071</v>
      </c>
    </row>
    <row r="28" spans="1:23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</v>
      </c>
      <c r="J28">
        <v>1250</v>
      </c>
      <c r="K28">
        <v>1940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8265</v>
      </c>
      <c r="R28">
        <v>1.552</v>
      </c>
      <c r="S28">
        <v>102.10526315789474</v>
      </c>
      <c r="T28" t="s">
        <v>9217</v>
      </c>
      <c r="U28" t="s">
        <v>9218</v>
      </c>
      <c r="V28" s="10">
        <v>41828.515555555554</v>
      </c>
      <c r="W28" s="10">
        <v>41868.515555555554</v>
      </c>
    </row>
    <row r="29" spans="1:23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0.66289350000000002</v>
      </c>
      <c r="J29">
        <v>13257.87</v>
      </c>
      <c r="K29">
        <v>14812.355257500001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8265</v>
      </c>
      <c r="R29">
        <v>1.1172500000000001</v>
      </c>
      <c r="S29">
        <v>98.749035050000003</v>
      </c>
      <c r="T29" t="s">
        <v>9217</v>
      </c>
      <c r="U29" t="s">
        <v>9218</v>
      </c>
      <c r="V29" s="10">
        <v>41929.164733796293</v>
      </c>
      <c r="W29" s="10">
        <v>41959.206400462965</v>
      </c>
    </row>
    <row r="30" spans="1:23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</v>
      </c>
      <c r="J30">
        <v>12000</v>
      </c>
      <c r="K30">
        <v>12042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8265</v>
      </c>
      <c r="R30">
        <v>1.0035000000000001</v>
      </c>
      <c r="S30">
        <v>169.6056338028169</v>
      </c>
      <c r="T30" t="s">
        <v>9217</v>
      </c>
      <c r="U30" t="s">
        <v>9218</v>
      </c>
      <c r="V30" s="10">
        <v>42324.963935185187</v>
      </c>
      <c r="W30" s="10">
        <v>42354.963935185187</v>
      </c>
    </row>
    <row r="31" spans="1:23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1.29405719</v>
      </c>
      <c r="J31">
        <v>3882.17157</v>
      </c>
      <c r="K31">
        <v>4788.0116029999999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8265</v>
      </c>
      <c r="R31">
        <v>1.2333333333333334</v>
      </c>
      <c r="S31">
        <v>40.923176094017094</v>
      </c>
      <c r="T31" t="s">
        <v>9217</v>
      </c>
      <c r="U31" t="s">
        <v>9218</v>
      </c>
      <c r="V31" s="10">
        <v>41812.67324074074</v>
      </c>
      <c r="W31" s="10">
        <v>41842.67324074074</v>
      </c>
    </row>
    <row r="32" spans="1:23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</v>
      </c>
      <c r="J32">
        <v>4000</v>
      </c>
      <c r="K32">
        <v>4051.99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8265</v>
      </c>
      <c r="R32">
        <v>1.0129975</v>
      </c>
      <c r="S32">
        <v>76.45264150943396</v>
      </c>
      <c r="T32" t="s">
        <v>9217</v>
      </c>
      <c r="U32" t="s">
        <v>9218</v>
      </c>
      <c r="V32" s="10">
        <v>41842.292997685188</v>
      </c>
      <c r="W32" s="10">
        <v>41872.292997685188</v>
      </c>
    </row>
    <row r="33" spans="1:23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</v>
      </c>
      <c r="J33">
        <v>13</v>
      </c>
      <c r="K33">
        <v>13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8265</v>
      </c>
      <c r="R33">
        <v>1</v>
      </c>
      <c r="S33">
        <v>13</v>
      </c>
      <c r="T33" t="s">
        <v>9217</v>
      </c>
      <c r="U33" t="s">
        <v>9218</v>
      </c>
      <c r="V33" s="10">
        <v>42376.792060185187</v>
      </c>
      <c r="W33" s="10">
        <v>42394.792060185187</v>
      </c>
    </row>
    <row r="34" spans="1:23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</v>
      </c>
      <c r="J34">
        <v>28450</v>
      </c>
      <c r="K34">
        <v>28520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8265</v>
      </c>
      <c r="R34">
        <v>1.0024604569420035</v>
      </c>
      <c r="S34">
        <v>320.44943820224717</v>
      </c>
      <c r="T34" t="s">
        <v>9217</v>
      </c>
      <c r="U34" t="s">
        <v>9218</v>
      </c>
      <c r="V34" s="10">
        <v>42461.627511574072</v>
      </c>
      <c r="W34" s="10">
        <v>42503.165972222225</v>
      </c>
    </row>
    <row r="35" spans="1:23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</v>
      </c>
      <c r="J35">
        <v>5250</v>
      </c>
      <c r="K35">
        <v>5360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8265</v>
      </c>
      <c r="R35">
        <v>1.0209523809523811</v>
      </c>
      <c r="S35">
        <v>83.75</v>
      </c>
      <c r="T35" t="s">
        <v>9217</v>
      </c>
      <c r="U35" t="s">
        <v>9218</v>
      </c>
      <c r="V35" s="10">
        <v>42286.660891203705</v>
      </c>
      <c r="W35" s="10">
        <v>42316.702557870369</v>
      </c>
    </row>
    <row r="36" spans="1:23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</v>
      </c>
      <c r="J36">
        <v>2600</v>
      </c>
      <c r="K36">
        <v>3392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8265</v>
      </c>
      <c r="R36">
        <v>1.3046153846153845</v>
      </c>
      <c r="S36">
        <v>49.882352941176471</v>
      </c>
      <c r="T36" t="s">
        <v>9217</v>
      </c>
      <c r="U36" t="s">
        <v>9218</v>
      </c>
      <c r="V36" s="10">
        <v>41841.321770833332</v>
      </c>
      <c r="W36" s="10">
        <v>41856.321770833332</v>
      </c>
    </row>
    <row r="37" spans="1:23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</v>
      </c>
      <c r="J37">
        <v>1000</v>
      </c>
      <c r="K37">
        <v>1665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8265</v>
      </c>
      <c r="R37">
        <v>1.665</v>
      </c>
      <c r="S37">
        <v>59.464285714285715</v>
      </c>
      <c r="T37" t="s">
        <v>9217</v>
      </c>
      <c r="U37" t="s">
        <v>9218</v>
      </c>
      <c r="V37" s="10">
        <v>42098.291828703703</v>
      </c>
      <c r="W37" s="20">
        <v>42122</v>
      </c>
    </row>
    <row r="38" spans="1:23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</v>
      </c>
      <c r="J38">
        <v>6000</v>
      </c>
      <c r="K38">
        <v>8529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8265</v>
      </c>
      <c r="R38">
        <v>1.4215</v>
      </c>
      <c r="S38">
        <v>193.84090909090909</v>
      </c>
      <c r="T38" t="s">
        <v>9217</v>
      </c>
      <c r="U38" t="s">
        <v>9218</v>
      </c>
      <c r="V38" s="10">
        <v>42068.307002314818</v>
      </c>
      <c r="W38" s="10">
        <v>42098.265335648146</v>
      </c>
    </row>
    <row r="39" spans="1:23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</v>
      </c>
      <c r="J39">
        <v>22000</v>
      </c>
      <c r="K39">
        <v>40357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8265</v>
      </c>
      <c r="R39">
        <v>1.8344090909090909</v>
      </c>
      <c r="S39">
        <v>159.51383399209487</v>
      </c>
      <c r="T39" t="s">
        <v>9217</v>
      </c>
      <c r="U39" t="s">
        <v>9218</v>
      </c>
      <c r="V39" s="10">
        <v>42032.693043981482</v>
      </c>
      <c r="W39" s="10">
        <v>42062.693043981482</v>
      </c>
    </row>
    <row r="40" spans="1:23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</v>
      </c>
      <c r="J40">
        <v>2500</v>
      </c>
      <c r="K40">
        <v>2751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8265</v>
      </c>
      <c r="R40">
        <v>1.1004</v>
      </c>
      <c r="S40">
        <v>41.68181818181818</v>
      </c>
      <c r="T40" t="s">
        <v>9217</v>
      </c>
      <c r="U40" t="s">
        <v>9218</v>
      </c>
      <c r="V40" s="10">
        <v>41375.057222222225</v>
      </c>
      <c r="W40" s="10">
        <v>41405.057222222225</v>
      </c>
    </row>
    <row r="41" spans="1:23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1.29405719</v>
      </c>
      <c r="J41">
        <v>32351.429749999999</v>
      </c>
      <c r="K41">
        <v>42373.902686549998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8265</v>
      </c>
      <c r="R41">
        <v>1.3098000000000001</v>
      </c>
      <c r="S41">
        <v>195.27144095184332</v>
      </c>
      <c r="T41" t="s">
        <v>9217</v>
      </c>
      <c r="U41" t="s">
        <v>9218</v>
      </c>
      <c r="V41" s="10">
        <v>41754.047083333331</v>
      </c>
      <c r="W41" s="10">
        <v>41784.957638888889</v>
      </c>
    </row>
    <row r="42" spans="1:23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</v>
      </c>
      <c r="J42">
        <v>2000</v>
      </c>
      <c r="K42">
        <v>2027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8265</v>
      </c>
      <c r="R42">
        <v>1.0135000000000001</v>
      </c>
      <c r="S42">
        <v>126.6875</v>
      </c>
      <c r="T42" t="s">
        <v>9217</v>
      </c>
      <c r="U42" t="s">
        <v>9218</v>
      </c>
      <c r="V42" s="10">
        <v>41789.21398148148</v>
      </c>
      <c r="W42" s="10">
        <v>41809.166666666664</v>
      </c>
    </row>
    <row r="43" spans="1:23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</v>
      </c>
      <c r="J43">
        <v>2000</v>
      </c>
      <c r="K43">
        <v>2000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8265</v>
      </c>
      <c r="R43">
        <v>1</v>
      </c>
      <c r="S43">
        <v>105.26315789473684</v>
      </c>
      <c r="T43" t="s">
        <v>9217</v>
      </c>
      <c r="U43" t="s">
        <v>9218</v>
      </c>
      <c r="V43" s="10">
        <v>41887.568912037037</v>
      </c>
      <c r="W43" s="10">
        <v>41917.568912037037</v>
      </c>
    </row>
    <row r="44" spans="1:23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</v>
      </c>
      <c r="J44">
        <v>14000</v>
      </c>
      <c r="K44">
        <v>19860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8265</v>
      </c>
      <c r="R44">
        <v>1.4185714285714286</v>
      </c>
      <c r="S44">
        <v>117.51479289940828</v>
      </c>
      <c r="T44" t="s">
        <v>9217</v>
      </c>
      <c r="U44" t="s">
        <v>9218</v>
      </c>
      <c r="V44" s="10">
        <v>41971.639189814814</v>
      </c>
      <c r="W44" s="10">
        <v>42001.639189814814</v>
      </c>
    </row>
    <row r="45" spans="1:23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</v>
      </c>
      <c r="J45">
        <v>10000</v>
      </c>
      <c r="K45">
        <v>30866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8265</v>
      </c>
      <c r="R45">
        <v>3.0865999999999998</v>
      </c>
      <c r="S45">
        <v>117.36121673003802</v>
      </c>
      <c r="T45" t="s">
        <v>9217</v>
      </c>
      <c r="U45" t="s">
        <v>9218</v>
      </c>
      <c r="V45" s="10">
        <v>41802.790347222224</v>
      </c>
      <c r="W45" s="20">
        <v>41833</v>
      </c>
    </row>
    <row r="46" spans="1:23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</v>
      </c>
      <c r="J46">
        <v>2000</v>
      </c>
      <c r="K46">
        <v>2000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8265</v>
      </c>
      <c r="R46">
        <v>1</v>
      </c>
      <c r="S46">
        <v>133.33333333333334</v>
      </c>
      <c r="T46" t="s">
        <v>9217</v>
      </c>
      <c r="U46" t="s">
        <v>9218</v>
      </c>
      <c r="V46" s="10">
        <v>41874.098807870374</v>
      </c>
      <c r="W46" s="10">
        <v>41919.098807870374</v>
      </c>
    </row>
    <row r="47" spans="1:23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</v>
      </c>
      <c r="J47">
        <v>5000</v>
      </c>
      <c r="K47">
        <v>6000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8265</v>
      </c>
      <c r="R47">
        <v>1.2</v>
      </c>
      <c r="S47">
        <v>98.360655737704917</v>
      </c>
      <c r="T47" t="s">
        <v>9217</v>
      </c>
      <c r="U47" t="s">
        <v>9218</v>
      </c>
      <c r="V47" s="10">
        <v>42457.623923611114</v>
      </c>
      <c r="W47" s="10">
        <v>42487.623923611114</v>
      </c>
    </row>
    <row r="48" spans="1:23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0.70296422999999997</v>
      </c>
      <c r="J48">
        <v>5904.8995319999995</v>
      </c>
      <c r="K48">
        <v>6150.9370124999996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8265</v>
      </c>
      <c r="R48">
        <v>1.0416666666666667</v>
      </c>
      <c r="S48">
        <v>136.68748916666667</v>
      </c>
      <c r="T48" t="s">
        <v>9217</v>
      </c>
      <c r="U48" t="s">
        <v>9218</v>
      </c>
      <c r="V48" s="10">
        <v>42323.96497685185</v>
      </c>
      <c r="W48" s="10">
        <v>42353.96497685185</v>
      </c>
    </row>
    <row r="49" spans="1:23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</v>
      </c>
      <c r="J49">
        <v>5000</v>
      </c>
      <c r="K49">
        <v>5380.55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8265</v>
      </c>
      <c r="R49">
        <v>1.0761100000000001</v>
      </c>
      <c r="S49">
        <v>76.865000000000009</v>
      </c>
      <c r="T49" t="s">
        <v>9217</v>
      </c>
      <c r="U49" t="s">
        <v>9218</v>
      </c>
      <c r="V49" s="10">
        <v>41932.819525462961</v>
      </c>
      <c r="W49" s="10">
        <v>41992.861192129632</v>
      </c>
    </row>
    <row r="50" spans="1:23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1.29405719</v>
      </c>
      <c r="J50">
        <v>2588.11438</v>
      </c>
      <c r="K50">
        <v>2793.8694732099998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8265</v>
      </c>
      <c r="R50">
        <v>1.0794999999999999</v>
      </c>
      <c r="S50">
        <v>73.522880873947358</v>
      </c>
      <c r="T50" t="s">
        <v>9217</v>
      </c>
      <c r="U50" t="s">
        <v>9218</v>
      </c>
      <c r="V50" s="10">
        <v>42033.516898148147</v>
      </c>
      <c r="W50" s="10">
        <v>42064.5</v>
      </c>
    </row>
    <row r="51" spans="1:23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</v>
      </c>
      <c r="J51">
        <v>12000</v>
      </c>
      <c r="K51">
        <v>12000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8265</v>
      </c>
      <c r="R51">
        <v>1</v>
      </c>
      <c r="S51">
        <v>137.93103448275863</v>
      </c>
      <c r="T51" t="s">
        <v>9217</v>
      </c>
      <c r="U51" t="s">
        <v>9218</v>
      </c>
      <c r="V51" s="10">
        <v>42271.176446759258</v>
      </c>
      <c r="W51" s="10">
        <v>42301.176446759258</v>
      </c>
    </row>
    <row r="52" spans="1:23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1.29405719</v>
      </c>
      <c r="J52">
        <v>776.43431399999997</v>
      </c>
      <c r="K52">
        <v>776.43431399999997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8265</v>
      </c>
      <c r="R52">
        <v>1</v>
      </c>
      <c r="S52">
        <v>35.292468818181817</v>
      </c>
      <c r="T52" t="s">
        <v>9217</v>
      </c>
      <c r="U52" t="s">
        <v>9218</v>
      </c>
      <c r="V52" s="10">
        <v>41995.752986111111</v>
      </c>
      <c r="W52" s="10">
        <v>42034.708333333336</v>
      </c>
    </row>
    <row r="53" spans="1:23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</v>
      </c>
      <c r="J53">
        <v>11000</v>
      </c>
      <c r="K53">
        <v>14082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8265</v>
      </c>
      <c r="R53">
        <v>1.2801818181818181</v>
      </c>
      <c r="S53">
        <v>118.33613445378151</v>
      </c>
      <c r="T53" t="s">
        <v>9217</v>
      </c>
      <c r="U53" t="s">
        <v>9218</v>
      </c>
      <c r="V53" s="10">
        <v>42196.928668981483</v>
      </c>
      <c r="W53" s="10">
        <v>42226.928668981483</v>
      </c>
    </row>
    <row r="54" spans="1:23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</v>
      </c>
      <c r="J54">
        <v>10000</v>
      </c>
      <c r="K54">
        <v>11621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8265</v>
      </c>
      <c r="R54">
        <v>1.1620999999999999</v>
      </c>
      <c r="S54">
        <v>223.48076923076923</v>
      </c>
      <c r="T54" t="s">
        <v>9217</v>
      </c>
      <c r="U54" t="s">
        <v>9218</v>
      </c>
      <c r="V54" s="10">
        <v>41807.701921296299</v>
      </c>
      <c r="W54" s="10">
        <v>41837.701921296299</v>
      </c>
    </row>
    <row r="55" spans="1:23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</v>
      </c>
      <c r="J55">
        <v>3000</v>
      </c>
      <c r="K55">
        <v>3289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8265</v>
      </c>
      <c r="R55">
        <v>1.0963333333333334</v>
      </c>
      <c r="S55">
        <v>28.111111111111111</v>
      </c>
      <c r="T55" t="s">
        <v>9217</v>
      </c>
      <c r="U55" t="s">
        <v>9218</v>
      </c>
      <c r="V55" s="10">
        <v>41719.549131944441</v>
      </c>
      <c r="W55" s="10">
        <v>41733.916666666664</v>
      </c>
    </row>
    <row r="56" spans="1:23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</v>
      </c>
      <c r="J56">
        <v>10000</v>
      </c>
      <c r="K56">
        <v>10100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8265</v>
      </c>
      <c r="R56">
        <v>1.01</v>
      </c>
      <c r="S56">
        <v>194.23076923076923</v>
      </c>
      <c r="T56" t="s">
        <v>9217</v>
      </c>
      <c r="U56" t="s">
        <v>9218</v>
      </c>
      <c r="V56" s="10">
        <v>42333.713206018518</v>
      </c>
      <c r="W56" s="10">
        <v>42363.713206018518</v>
      </c>
    </row>
    <row r="57" spans="1:23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</v>
      </c>
      <c r="J57">
        <v>8600</v>
      </c>
      <c r="K57">
        <v>11090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8265</v>
      </c>
      <c r="R57">
        <v>1.2895348837209302</v>
      </c>
      <c r="S57">
        <v>128.95348837209303</v>
      </c>
      <c r="T57" t="s">
        <v>9217</v>
      </c>
      <c r="U57" t="s">
        <v>9218</v>
      </c>
      <c r="V57" s="10">
        <v>42496.968935185185</v>
      </c>
      <c r="W57" s="10">
        <v>42517.968935185185</v>
      </c>
    </row>
    <row r="58" spans="1:23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1.29405719</v>
      </c>
      <c r="J58">
        <v>10352.45752</v>
      </c>
      <c r="K58">
        <v>11104.304747390001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8265</v>
      </c>
      <c r="R58">
        <v>1.0726249999999999</v>
      </c>
      <c r="S58">
        <v>63.8178433758046</v>
      </c>
      <c r="T58" t="s">
        <v>9217</v>
      </c>
      <c r="U58" t="s">
        <v>9218</v>
      </c>
      <c r="V58" s="10">
        <v>42149.548888888887</v>
      </c>
      <c r="W58" s="10">
        <v>42163.666666666664</v>
      </c>
    </row>
    <row r="59" spans="1:23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</v>
      </c>
      <c r="J59">
        <v>15000</v>
      </c>
      <c r="K59">
        <v>15285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8265</v>
      </c>
      <c r="R59">
        <v>1.0189999999999999</v>
      </c>
      <c r="S59">
        <v>221.52173913043478</v>
      </c>
      <c r="T59" t="s">
        <v>9217</v>
      </c>
      <c r="U59" t="s">
        <v>9218</v>
      </c>
      <c r="V59" s="10">
        <v>42089.83289351852</v>
      </c>
      <c r="W59" s="10">
        <v>42119.83289351852</v>
      </c>
    </row>
    <row r="60" spans="1:23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</v>
      </c>
      <c r="J60">
        <v>10000</v>
      </c>
      <c r="K60">
        <v>10291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8265</v>
      </c>
      <c r="R60">
        <v>1.0290999999999999</v>
      </c>
      <c r="S60">
        <v>137.21333333333334</v>
      </c>
      <c r="T60" t="s">
        <v>9217</v>
      </c>
      <c r="U60" t="s">
        <v>9218</v>
      </c>
      <c r="V60" s="10">
        <v>41932.745046296295</v>
      </c>
      <c r="W60" s="10">
        <v>41962.786712962959</v>
      </c>
    </row>
    <row r="61" spans="1:23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</v>
      </c>
      <c r="J61">
        <v>20000</v>
      </c>
      <c r="K61">
        <v>20025.14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8265</v>
      </c>
      <c r="R61">
        <v>1.0012570000000001</v>
      </c>
      <c r="S61">
        <v>606.82242424242418</v>
      </c>
      <c r="T61" t="s">
        <v>9217</v>
      </c>
      <c r="U61" t="s">
        <v>9218</v>
      </c>
      <c r="V61" s="10">
        <v>42230.235833333332</v>
      </c>
      <c r="W61" s="10">
        <v>42261.875</v>
      </c>
    </row>
    <row r="62" spans="1:23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1.29405719</v>
      </c>
      <c r="J62">
        <v>5823.2573549999997</v>
      </c>
      <c r="K62">
        <v>6015.2048579926995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8266</v>
      </c>
      <c r="R62">
        <v>1.0329622222222221</v>
      </c>
      <c r="S62">
        <v>55.696341277710182</v>
      </c>
      <c r="T62" t="s">
        <v>9217</v>
      </c>
      <c r="U62" t="s">
        <v>9219</v>
      </c>
      <c r="V62" s="10">
        <v>41701.901817129627</v>
      </c>
      <c r="W62" s="20">
        <v>41721</v>
      </c>
    </row>
    <row r="63" spans="1:23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</v>
      </c>
      <c r="J63">
        <v>5000</v>
      </c>
      <c r="K63">
        <v>7415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8266</v>
      </c>
      <c r="R63">
        <v>1.4830000000000001</v>
      </c>
      <c r="S63">
        <v>322.39130434782606</v>
      </c>
      <c r="T63" t="s">
        <v>9217</v>
      </c>
      <c r="U63" t="s">
        <v>9219</v>
      </c>
      <c r="V63" s="10">
        <v>41409.814317129632</v>
      </c>
      <c r="W63" s="10">
        <v>41431.814317129632</v>
      </c>
    </row>
    <row r="64" spans="1:23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</v>
      </c>
      <c r="J64">
        <v>3000</v>
      </c>
      <c r="K64">
        <v>4642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8266</v>
      </c>
      <c r="R64">
        <v>1.5473333333333332</v>
      </c>
      <c r="S64">
        <v>96.708333333333329</v>
      </c>
      <c r="T64" t="s">
        <v>9217</v>
      </c>
      <c r="U64" t="s">
        <v>9219</v>
      </c>
      <c r="V64" s="10">
        <v>41311.799513888887</v>
      </c>
      <c r="W64" s="10">
        <v>41336.799513888887</v>
      </c>
    </row>
    <row r="65" spans="1:23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</v>
      </c>
      <c r="J65">
        <v>2000</v>
      </c>
      <c r="K65">
        <v>2270.37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8266</v>
      </c>
      <c r="R65">
        <v>1.1351849999999999</v>
      </c>
      <c r="S65">
        <v>35.474531249999998</v>
      </c>
      <c r="T65" t="s">
        <v>9217</v>
      </c>
      <c r="U65" t="s">
        <v>9219</v>
      </c>
      <c r="V65" s="10">
        <v>41612.912187499998</v>
      </c>
      <c r="W65" s="10">
        <v>41636.207638888889</v>
      </c>
    </row>
    <row r="66" spans="1:23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</v>
      </c>
      <c r="J66">
        <v>1200</v>
      </c>
      <c r="K66">
        <v>2080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8266</v>
      </c>
      <c r="R66">
        <v>1.7333333333333334</v>
      </c>
      <c r="S66">
        <v>86.666666666666671</v>
      </c>
      <c r="T66" t="s">
        <v>9217</v>
      </c>
      <c r="U66" t="s">
        <v>9219</v>
      </c>
      <c r="V66" s="10">
        <v>41433.01829861111</v>
      </c>
      <c r="W66" s="10">
        <v>41463.01829861111</v>
      </c>
    </row>
    <row r="67" spans="1:23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0.75062424999999999</v>
      </c>
      <c r="J67">
        <v>5254.3697499999998</v>
      </c>
      <c r="K67">
        <v>5649.94872975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8266</v>
      </c>
      <c r="R67">
        <v>1.0752857142857142</v>
      </c>
      <c r="S67">
        <v>99.121907539473682</v>
      </c>
      <c r="T67" t="s">
        <v>9217</v>
      </c>
      <c r="U67" t="s">
        <v>9219</v>
      </c>
      <c r="V67" s="10">
        <v>41835.821226851855</v>
      </c>
      <c r="W67" s="10">
        <v>41862.249305555553</v>
      </c>
    </row>
    <row r="68" spans="1:23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</v>
      </c>
      <c r="J68">
        <v>2000</v>
      </c>
      <c r="K68">
        <v>2372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8266</v>
      </c>
      <c r="R68">
        <v>1.1859999999999999</v>
      </c>
      <c r="S68">
        <v>91.230769230769226</v>
      </c>
      <c r="T68" t="s">
        <v>9217</v>
      </c>
      <c r="U68" t="s">
        <v>9219</v>
      </c>
      <c r="V68" s="10">
        <v>42539.849768518521</v>
      </c>
      <c r="W68" s="10">
        <v>42569.849768518521</v>
      </c>
    </row>
    <row r="69" spans="1:23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</v>
      </c>
      <c r="J69">
        <v>2000</v>
      </c>
      <c r="K69">
        <v>2325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8266</v>
      </c>
      <c r="R69">
        <v>1.1625000000000001</v>
      </c>
      <c r="S69">
        <v>116.25</v>
      </c>
      <c r="T69" t="s">
        <v>9217</v>
      </c>
      <c r="U69" t="s">
        <v>9219</v>
      </c>
      <c r="V69" s="10">
        <v>41075.583379629628</v>
      </c>
      <c r="W69" s="10">
        <v>41105.583379629628</v>
      </c>
    </row>
    <row r="70" spans="1:23" x14ac:dyDescent="0.25">
      <c r="A70">
        <v>68</v>
      </c>
      <c r="B70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1.29405719</v>
      </c>
      <c r="J70">
        <v>776.43431399999997</v>
      </c>
      <c r="K70">
        <v>987.36563596999997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8266</v>
      </c>
      <c r="R70">
        <v>1.2716666666666667</v>
      </c>
      <c r="S70">
        <v>27.426823221388887</v>
      </c>
      <c r="T70" t="s">
        <v>9217</v>
      </c>
      <c r="U70" t="s">
        <v>9219</v>
      </c>
      <c r="V70" s="10">
        <v>41663.569340277776</v>
      </c>
      <c r="W70" s="10">
        <v>41693.569340277776</v>
      </c>
    </row>
    <row r="71" spans="1:23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</v>
      </c>
      <c r="J71">
        <v>10000</v>
      </c>
      <c r="K71">
        <v>11094.23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8266</v>
      </c>
      <c r="R71">
        <v>1.109423</v>
      </c>
      <c r="S71">
        <v>62.327134831460668</v>
      </c>
      <c r="T71" t="s">
        <v>9217</v>
      </c>
      <c r="U71" t="s">
        <v>9219</v>
      </c>
      <c r="V71" s="10">
        <v>40786.187789351854</v>
      </c>
      <c r="W71" s="10">
        <v>40818.290972222225</v>
      </c>
    </row>
    <row r="72" spans="1:23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</v>
      </c>
      <c r="J72">
        <v>500</v>
      </c>
      <c r="K72">
        <v>636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8266</v>
      </c>
      <c r="R72">
        <v>1.272</v>
      </c>
      <c r="S72">
        <v>37.411764705882355</v>
      </c>
      <c r="T72" t="s">
        <v>9217</v>
      </c>
      <c r="U72" t="s">
        <v>9219</v>
      </c>
      <c r="V72" s="10">
        <v>40730.896354166667</v>
      </c>
      <c r="W72" s="10">
        <v>40790.896354166667</v>
      </c>
    </row>
    <row r="73" spans="1:23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</v>
      </c>
      <c r="J73">
        <v>1800</v>
      </c>
      <c r="K73">
        <v>2231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8266</v>
      </c>
      <c r="R73">
        <v>1.2394444444444443</v>
      </c>
      <c r="S73">
        <v>69.71875</v>
      </c>
      <c r="T73" t="s">
        <v>9217</v>
      </c>
      <c r="U73" t="s">
        <v>9219</v>
      </c>
      <c r="V73" s="10">
        <v>40997.271493055552</v>
      </c>
      <c r="W73" s="10">
        <v>41057.271493055552</v>
      </c>
    </row>
    <row r="74" spans="1:23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</v>
      </c>
      <c r="J74">
        <v>2200</v>
      </c>
      <c r="K74">
        <v>2385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8266</v>
      </c>
      <c r="R74">
        <v>1.084090909090909</v>
      </c>
      <c r="S74">
        <v>58.170731707317074</v>
      </c>
      <c r="T74" t="s">
        <v>9217</v>
      </c>
      <c r="U74" t="s">
        <v>9219</v>
      </c>
      <c r="V74" s="10">
        <v>41208.010196759256</v>
      </c>
      <c r="W74" s="20">
        <v>41228</v>
      </c>
    </row>
    <row r="75" spans="1:23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</v>
      </c>
      <c r="J75">
        <v>900</v>
      </c>
      <c r="K75">
        <v>900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8266</v>
      </c>
      <c r="R75">
        <v>1</v>
      </c>
      <c r="S75">
        <v>50</v>
      </c>
      <c r="T75" t="s">
        <v>9217</v>
      </c>
      <c r="U75" t="s">
        <v>9219</v>
      </c>
      <c r="V75" s="10">
        <v>40587.75675925926</v>
      </c>
      <c r="W75" s="10">
        <v>40666.165972222225</v>
      </c>
    </row>
    <row r="76" spans="1:23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1.1666915600000001</v>
      </c>
      <c r="J76">
        <v>583.34577999999999</v>
      </c>
      <c r="K76">
        <v>658.7840562696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8266</v>
      </c>
      <c r="R76">
        <v>1.1293199999999999</v>
      </c>
      <c r="S76">
        <v>22.716691595503448</v>
      </c>
      <c r="T76" t="s">
        <v>9217</v>
      </c>
      <c r="U76" t="s">
        <v>9219</v>
      </c>
      <c r="V76" s="10">
        <v>42360.487210648149</v>
      </c>
      <c r="W76" s="10">
        <v>42390.487210648149</v>
      </c>
    </row>
    <row r="77" spans="1:23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</v>
      </c>
      <c r="J77">
        <v>3500</v>
      </c>
      <c r="K77">
        <v>4040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8266</v>
      </c>
      <c r="R77">
        <v>1.1542857142857144</v>
      </c>
      <c r="S77">
        <v>85.957446808510639</v>
      </c>
      <c r="T77" t="s">
        <v>9217</v>
      </c>
      <c r="U77" t="s">
        <v>9219</v>
      </c>
      <c r="V77" s="10">
        <v>41357.209166666667</v>
      </c>
      <c r="W77" s="10">
        <v>41387.209166666667</v>
      </c>
    </row>
    <row r="78" spans="1:23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</v>
      </c>
      <c r="J78">
        <v>300</v>
      </c>
      <c r="K78">
        <v>460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8266</v>
      </c>
      <c r="R78">
        <v>1.5333333333333334</v>
      </c>
      <c r="S78">
        <v>30.666666666666668</v>
      </c>
      <c r="T78" t="s">
        <v>9217</v>
      </c>
      <c r="U78" t="s">
        <v>9219</v>
      </c>
      <c r="V78" s="10">
        <v>40844.691643518519</v>
      </c>
      <c r="W78" s="10">
        <v>40904.733310185184</v>
      </c>
    </row>
    <row r="79" spans="1:23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</v>
      </c>
      <c r="J79">
        <v>400</v>
      </c>
      <c r="K79">
        <v>1570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8266</v>
      </c>
      <c r="R79">
        <v>3.9249999999999998</v>
      </c>
      <c r="S79">
        <v>60.384615384615387</v>
      </c>
      <c r="T79" t="s">
        <v>9217</v>
      </c>
      <c r="U79" t="s">
        <v>9219</v>
      </c>
      <c r="V79" s="10">
        <v>40997.144872685189</v>
      </c>
      <c r="W79" s="10">
        <v>41050.124305555553</v>
      </c>
    </row>
    <row r="80" spans="1:23" x14ac:dyDescent="0.25">
      <c r="A80">
        <v>78</v>
      </c>
      <c r="B80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1.1666915600000001</v>
      </c>
      <c r="J80">
        <v>58.334578</v>
      </c>
      <c r="K80">
        <v>1576.2002975600001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8266</v>
      </c>
      <c r="R80">
        <v>27.02</v>
      </c>
      <c r="S80">
        <v>45.034294215999999</v>
      </c>
      <c r="T80" t="s">
        <v>9217</v>
      </c>
      <c r="U80" t="s">
        <v>9219</v>
      </c>
      <c r="V80" s="10">
        <v>42604.730567129627</v>
      </c>
      <c r="W80" s="10">
        <v>42614.730567129627</v>
      </c>
    </row>
    <row r="81" spans="1:23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1.29405719</v>
      </c>
      <c r="J81">
        <v>1682.274347</v>
      </c>
      <c r="K81">
        <v>2136.4884206900001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8266</v>
      </c>
      <c r="R81">
        <v>1.27</v>
      </c>
      <c r="S81">
        <v>52.109473675365855</v>
      </c>
      <c r="T81" t="s">
        <v>9217</v>
      </c>
      <c r="U81" t="s">
        <v>9219</v>
      </c>
      <c r="V81" s="10">
        <v>41724.776539351849</v>
      </c>
      <c r="W81" s="10">
        <v>41754.776539351849</v>
      </c>
    </row>
    <row r="82" spans="1:23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</v>
      </c>
      <c r="J82">
        <v>12000</v>
      </c>
      <c r="K82">
        <v>12870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8266</v>
      </c>
      <c r="R82">
        <v>1.0725</v>
      </c>
      <c r="S82">
        <v>273.82978723404256</v>
      </c>
      <c r="T82" t="s">
        <v>9217</v>
      </c>
      <c r="U82" t="s">
        <v>9219</v>
      </c>
      <c r="V82" s="10">
        <v>41583.083981481483</v>
      </c>
      <c r="W82" s="10">
        <v>41618.083981481483</v>
      </c>
    </row>
    <row r="83" spans="1:23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</v>
      </c>
      <c r="J83">
        <v>750</v>
      </c>
      <c r="K83">
        <v>1485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8266</v>
      </c>
      <c r="R83">
        <v>1.98</v>
      </c>
      <c r="S83">
        <v>53.035714285714285</v>
      </c>
      <c r="T83" t="s">
        <v>9217</v>
      </c>
      <c r="U83" t="s">
        <v>9219</v>
      </c>
      <c r="V83" s="10">
        <v>41100.158877314818</v>
      </c>
      <c r="W83" s="10">
        <v>41104.126388888886</v>
      </c>
    </row>
    <row r="84" spans="1:23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</v>
      </c>
      <c r="J84">
        <v>4000</v>
      </c>
      <c r="K84">
        <v>4000.5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8266</v>
      </c>
      <c r="R84">
        <v>1.0001249999999999</v>
      </c>
      <c r="S84">
        <v>40.005000000000003</v>
      </c>
      <c r="T84" t="s">
        <v>9217</v>
      </c>
      <c r="U84" t="s">
        <v>9219</v>
      </c>
      <c r="V84" s="10">
        <v>40795.820150462961</v>
      </c>
      <c r="W84" s="10">
        <v>40825.820150462961</v>
      </c>
    </row>
    <row r="85" spans="1:23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1.29405719</v>
      </c>
      <c r="J85">
        <v>258.81143800000001</v>
      </c>
      <c r="K85">
        <v>265.28172395000001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8266</v>
      </c>
      <c r="R85">
        <v>1.0249999999999999</v>
      </c>
      <c r="S85">
        <v>20.40628645769231</v>
      </c>
      <c r="T85" t="s">
        <v>9217</v>
      </c>
      <c r="U85" t="s">
        <v>9219</v>
      </c>
      <c r="V85" s="10">
        <v>42042.615613425929</v>
      </c>
      <c r="W85" s="10">
        <v>42057.479166666664</v>
      </c>
    </row>
    <row r="86" spans="1:23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</v>
      </c>
      <c r="J86">
        <v>500</v>
      </c>
      <c r="K86">
        <v>500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8266</v>
      </c>
      <c r="R86">
        <v>1</v>
      </c>
      <c r="S86">
        <v>71.428571428571431</v>
      </c>
      <c r="T86" t="s">
        <v>9217</v>
      </c>
      <c r="U86" t="s">
        <v>9219</v>
      </c>
      <c r="V86" s="10">
        <v>40648.757939814815</v>
      </c>
      <c r="W86" s="10">
        <v>40678.757939814815</v>
      </c>
    </row>
    <row r="87" spans="1:23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</v>
      </c>
      <c r="J87">
        <v>1200</v>
      </c>
      <c r="K87">
        <v>1506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8266</v>
      </c>
      <c r="R87">
        <v>1.2549999999999999</v>
      </c>
      <c r="S87">
        <v>71.714285714285708</v>
      </c>
      <c r="T87" t="s">
        <v>9217</v>
      </c>
      <c r="U87" t="s">
        <v>9219</v>
      </c>
      <c r="V87" s="10">
        <v>40779.125428240739</v>
      </c>
      <c r="W87" s="10">
        <v>40809.125428240739</v>
      </c>
    </row>
    <row r="88" spans="1:23" x14ac:dyDescent="0.25">
      <c r="A88">
        <v>86</v>
      </c>
      <c r="B88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1.1666915600000001</v>
      </c>
      <c r="J88">
        <v>7000.1493600000003</v>
      </c>
      <c r="K88">
        <v>7452.8256852800005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8266</v>
      </c>
      <c r="R88">
        <v>1.0646666666666667</v>
      </c>
      <c r="S88">
        <v>438.40151089882357</v>
      </c>
      <c r="T88" t="s">
        <v>9217</v>
      </c>
      <c r="U88" t="s">
        <v>9219</v>
      </c>
      <c r="V88" s="10">
        <v>42291.556076388886</v>
      </c>
      <c r="W88" s="10">
        <v>42365.597743055558</v>
      </c>
    </row>
    <row r="89" spans="1:23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</v>
      </c>
      <c r="J89">
        <v>2500</v>
      </c>
      <c r="K89">
        <v>2615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8266</v>
      </c>
      <c r="R89">
        <v>1.046</v>
      </c>
      <c r="S89">
        <v>104.6</v>
      </c>
      <c r="T89" t="s">
        <v>9217</v>
      </c>
      <c r="U89" t="s">
        <v>9219</v>
      </c>
      <c r="V89" s="10">
        <v>40322.539386574077</v>
      </c>
      <c r="W89" s="10">
        <v>40332.070138888892</v>
      </c>
    </row>
    <row r="90" spans="1:23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</v>
      </c>
      <c r="J90">
        <v>3500</v>
      </c>
      <c r="K90">
        <v>3600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8266</v>
      </c>
      <c r="R90">
        <v>1.0285714285714285</v>
      </c>
      <c r="S90">
        <v>60</v>
      </c>
      <c r="T90" t="s">
        <v>9217</v>
      </c>
      <c r="U90" t="s">
        <v>9219</v>
      </c>
      <c r="V90" s="10">
        <v>41786.65892361111</v>
      </c>
      <c r="W90" s="10">
        <v>41812.65892361111</v>
      </c>
    </row>
    <row r="91" spans="1:23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</v>
      </c>
      <c r="J91">
        <v>6000</v>
      </c>
      <c r="K91">
        <v>6904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8266</v>
      </c>
      <c r="R91">
        <v>1.1506666666666667</v>
      </c>
      <c r="S91">
        <v>123.28571428571429</v>
      </c>
      <c r="T91" t="s">
        <v>9217</v>
      </c>
      <c r="U91" t="s">
        <v>9219</v>
      </c>
      <c r="V91" s="10">
        <v>41402.752222222225</v>
      </c>
      <c r="W91" s="10">
        <v>41427.752222222225</v>
      </c>
    </row>
    <row r="92" spans="1:23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</v>
      </c>
      <c r="J92">
        <v>500</v>
      </c>
      <c r="K92">
        <v>502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8266</v>
      </c>
      <c r="R92">
        <v>1.004</v>
      </c>
      <c r="S92">
        <v>31.375</v>
      </c>
      <c r="T92" t="s">
        <v>9217</v>
      </c>
      <c r="U92" t="s">
        <v>9219</v>
      </c>
      <c r="V92" s="10">
        <v>40706.297442129631</v>
      </c>
      <c r="W92" s="10">
        <v>40736.297442129631</v>
      </c>
    </row>
    <row r="93" spans="1:23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</v>
      </c>
      <c r="J93">
        <v>3000</v>
      </c>
      <c r="K93">
        <v>3600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8266</v>
      </c>
      <c r="R93">
        <v>1.2</v>
      </c>
      <c r="S93">
        <v>78.260869565217391</v>
      </c>
      <c r="T93" t="s">
        <v>9217</v>
      </c>
      <c r="U93" t="s">
        <v>9219</v>
      </c>
      <c r="V93" s="10">
        <v>40619.402361111112</v>
      </c>
      <c r="W93" s="10">
        <v>40680.402361111112</v>
      </c>
    </row>
    <row r="94" spans="1:23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0.75062424999999999</v>
      </c>
      <c r="J94">
        <v>3753.1212500000001</v>
      </c>
      <c r="K94">
        <v>3948.283555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8266</v>
      </c>
      <c r="R94">
        <v>1.052</v>
      </c>
      <c r="S94">
        <v>91.820547790697674</v>
      </c>
      <c r="T94" t="s">
        <v>9217</v>
      </c>
      <c r="U94" t="s">
        <v>9219</v>
      </c>
      <c r="V94" s="10">
        <v>42721.198877314811</v>
      </c>
      <c r="W94" s="10">
        <v>42767.333333333336</v>
      </c>
    </row>
    <row r="95" spans="1:23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</v>
      </c>
      <c r="J95">
        <v>1000</v>
      </c>
      <c r="K95">
        <v>1106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8266</v>
      </c>
      <c r="R95">
        <v>1.1060000000000001</v>
      </c>
      <c r="S95">
        <v>73.733333333333334</v>
      </c>
      <c r="T95" t="s">
        <v>9217</v>
      </c>
      <c r="U95" t="s">
        <v>9219</v>
      </c>
      <c r="V95" s="10">
        <v>41065.858067129629</v>
      </c>
      <c r="W95" s="10">
        <v>41093.875</v>
      </c>
    </row>
    <row r="96" spans="1:23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1.29405719</v>
      </c>
      <c r="J96">
        <v>323.5142975</v>
      </c>
      <c r="K96">
        <v>336.45486940000001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8266</v>
      </c>
      <c r="R96">
        <v>1.04</v>
      </c>
      <c r="S96">
        <v>28.037905783333333</v>
      </c>
      <c r="T96" t="s">
        <v>9217</v>
      </c>
      <c r="U96" t="s">
        <v>9219</v>
      </c>
      <c r="V96" s="10">
        <v>41716.717847222222</v>
      </c>
      <c r="W96" s="10">
        <v>41736.717847222222</v>
      </c>
    </row>
    <row r="97" spans="1:23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</v>
      </c>
      <c r="J97">
        <v>350</v>
      </c>
      <c r="K97">
        <v>460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8266</v>
      </c>
      <c r="R97">
        <v>1.3142857142857143</v>
      </c>
      <c r="S97">
        <v>21.904761904761905</v>
      </c>
      <c r="T97" t="s">
        <v>9217</v>
      </c>
      <c r="U97" t="s">
        <v>9219</v>
      </c>
      <c r="V97" s="10">
        <v>40935.005104166667</v>
      </c>
      <c r="W97" s="10">
        <v>40965.005104166667</v>
      </c>
    </row>
    <row r="98" spans="1:23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</v>
      </c>
      <c r="J98">
        <v>1500</v>
      </c>
      <c r="K98">
        <v>1720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8266</v>
      </c>
      <c r="R98">
        <v>1.1466666666666667</v>
      </c>
      <c r="S98">
        <v>50.588235294117645</v>
      </c>
      <c r="T98" t="s">
        <v>9217</v>
      </c>
      <c r="U98" t="s">
        <v>9219</v>
      </c>
      <c r="V98" s="10">
        <v>40324.662511574075</v>
      </c>
      <c r="W98" s="10">
        <v>40391.125</v>
      </c>
    </row>
    <row r="99" spans="1:23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</v>
      </c>
      <c r="J99">
        <v>400</v>
      </c>
      <c r="K99">
        <v>425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8266</v>
      </c>
      <c r="R99">
        <v>1.0625</v>
      </c>
      <c r="S99">
        <v>53.125</v>
      </c>
      <c r="T99" t="s">
        <v>9217</v>
      </c>
      <c r="U99" t="s">
        <v>9219</v>
      </c>
      <c r="V99" s="10">
        <v>40706.135208333333</v>
      </c>
      <c r="W99" s="10">
        <v>40736.135208333333</v>
      </c>
    </row>
    <row r="100" spans="1:23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</v>
      </c>
      <c r="J100">
        <v>3200</v>
      </c>
      <c r="K100">
        <v>3400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8266</v>
      </c>
      <c r="R100">
        <v>1.0625</v>
      </c>
      <c r="S100">
        <v>56.666666666666664</v>
      </c>
      <c r="T100" t="s">
        <v>9217</v>
      </c>
      <c r="U100" t="s">
        <v>9219</v>
      </c>
      <c r="V100" s="10">
        <v>41214.79483796296</v>
      </c>
      <c r="W100" s="10">
        <v>41250.979166666664</v>
      </c>
    </row>
    <row r="101" spans="1:23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</v>
      </c>
      <c r="J101">
        <v>1500</v>
      </c>
      <c r="K101">
        <v>1590.29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8266</v>
      </c>
      <c r="R101">
        <v>1.0601933333333333</v>
      </c>
      <c r="S101">
        <v>40.776666666666664</v>
      </c>
      <c r="T101" t="s">
        <v>9217</v>
      </c>
      <c r="U101" t="s">
        <v>9219</v>
      </c>
      <c r="V101" s="10">
        <v>41631.902766203704</v>
      </c>
      <c r="W101" s="10">
        <v>41661.902766203704</v>
      </c>
    </row>
    <row r="102" spans="1:23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</v>
      </c>
      <c r="J102">
        <v>5000</v>
      </c>
      <c r="K102">
        <v>5000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8266</v>
      </c>
      <c r="R102">
        <v>1</v>
      </c>
      <c r="S102">
        <v>192.30769230769232</v>
      </c>
      <c r="T102" t="s">
        <v>9217</v>
      </c>
      <c r="U102" t="s">
        <v>9219</v>
      </c>
      <c r="V102" s="10">
        <v>41197.753310185188</v>
      </c>
      <c r="W102" s="10">
        <v>41217.794976851852</v>
      </c>
    </row>
    <row r="103" spans="1:23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</v>
      </c>
      <c r="J103">
        <v>3500</v>
      </c>
      <c r="K103">
        <v>3500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8266</v>
      </c>
      <c r="R103">
        <v>1</v>
      </c>
      <c r="S103">
        <v>100</v>
      </c>
      <c r="T103" t="s">
        <v>9217</v>
      </c>
      <c r="U103" t="s">
        <v>9219</v>
      </c>
      <c r="V103" s="10">
        <v>41274.776736111111</v>
      </c>
      <c r="W103" s="10">
        <v>41298.776736111111</v>
      </c>
    </row>
    <row r="104" spans="1:23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</v>
      </c>
      <c r="J104">
        <v>6000</v>
      </c>
      <c r="K104">
        <v>7665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8266</v>
      </c>
      <c r="R104">
        <v>1.2775000000000001</v>
      </c>
      <c r="S104">
        <v>117.92307692307692</v>
      </c>
      <c r="T104" t="s">
        <v>9217</v>
      </c>
      <c r="U104" t="s">
        <v>9219</v>
      </c>
      <c r="V104" s="10">
        <v>40505.131168981483</v>
      </c>
      <c r="W104" s="10">
        <v>40535.131168981483</v>
      </c>
    </row>
    <row r="105" spans="1:23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1.29405719</v>
      </c>
      <c r="J105">
        <v>1682.274347</v>
      </c>
      <c r="K105">
        <v>1768.9761787299999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8266</v>
      </c>
      <c r="R105">
        <v>1.0515384615384615</v>
      </c>
      <c r="S105">
        <v>36.101554667959185</v>
      </c>
      <c r="T105" t="s">
        <v>9217</v>
      </c>
      <c r="U105" t="s">
        <v>9219</v>
      </c>
      <c r="V105" s="10">
        <v>41682.805902777778</v>
      </c>
      <c r="W105" s="10">
        <v>41705.805902777778</v>
      </c>
    </row>
    <row r="106" spans="1:23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</v>
      </c>
      <c r="J106">
        <v>500</v>
      </c>
      <c r="K106">
        <v>600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8266</v>
      </c>
      <c r="R106">
        <v>1.2</v>
      </c>
      <c r="S106">
        <v>60</v>
      </c>
      <c r="T106" t="s">
        <v>9217</v>
      </c>
      <c r="U106" t="s">
        <v>9219</v>
      </c>
      <c r="V106" s="10">
        <v>40612.695208333331</v>
      </c>
      <c r="W106" s="10">
        <v>40636.041666666664</v>
      </c>
    </row>
    <row r="107" spans="1:23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</v>
      </c>
      <c r="J107">
        <v>2200</v>
      </c>
      <c r="K107">
        <v>2363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8266</v>
      </c>
      <c r="R107">
        <v>1.074090909090909</v>
      </c>
      <c r="S107">
        <v>39.383333333333333</v>
      </c>
      <c r="T107" t="s">
        <v>9217</v>
      </c>
      <c r="U107" t="s">
        <v>9219</v>
      </c>
      <c r="V107" s="10">
        <v>42485.724768518521</v>
      </c>
      <c r="W107" s="20">
        <v>42504</v>
      </c>
    </row>
    <row r="108" spans="1:23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</v>
      </c>
      <c r="J108">
        <v>5000</v>
      </c>
      <c r="K108">
        <v>5025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8266</v>
      </c>
      <c r="R108">
        <v>1.0049999999999999</v>
      </c>
      <c r="S108">
        <v>186.11111111111111</v>
      </c>
      <c r="T108" t="s">
        <v>9217</v>
      </c>
      <c r="U108" t="s">
        <v>9219</v>
      </c>
      <c r="V108" s="10">
        <v>40987.776631944442</v>
      </c>
      <c r="W108" s="10">
        <v>41001.776631944442</v>
      </c>
    </row>
    <row r="109" spans="1:23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</v>
      </c>
      <c r="J109">
        <v>7500</v>
      </c>
      <c r="K109">
        <v>7685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8266</v>
      </c>
      <c r="R109">
        <v>1.0246666666666666</v>
      </c>
      <c r="S109">
        <v>111.37681159420291</v>
      </c>
      <c r="T109" t="s">
        <v>9217</v>
      </c>
      <c r="U109" t="s">
        <v>9219</v>
      </c>
      <c r="V109" s="10">
        <v>40635.982488425929</v>
      </c>
      <c r="W109" s="10">
        <v>40657.982488425929</v>
      </c>
    </row>
    <row r="110" spans="1:23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</v>
      </c>
      <c r="J110">
        <v>1500</v>
      </c>
      <c r="K110">
        <v>3700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8266</v>
      </c>
      <c r="R110">
        <v>2.4666666666666668</v>
      </c>
      <c r="S110">
        <v>78.723404255319153</v>
      </c>
      <c r="T110" t="s">
        <v>9217</v>
      </c>
      <c r="U110" t="s">
        <v>9219</v>
      </c>
      <c r="V110" s="10">
        <v>41365.613078703704</v>
      </c>
      <c r="W110" s="10">
        <v>41425.613078703704</v>
      </c>
    </row>
    <row r="111" spans="1:23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</v>
      </c>
      <c r="J111">
        <v>1000</v>
      </c>
      <c r="K111">
        <v>2195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8266</v>
      </c>
      <c r="R111">
        <v>2.1949999999999998</v>
      </c>
      <c r="S111">
        <v>46.702127659574465</v>
      </c>
      <c r="T111" t="s">
        <v>9217</v>
      </c>
      <c r="U111" t="s">
        <v>9219</v>
      </c>
      <c r="V111" s="10">
        <v>40570.025810185187</v>
      </c>
      <c r="W111" s="10">
        <v>40600.025810185187</v>
      </c>
    </row>
    <row r="112" spans="1:23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</v>
      </c>
      <c r="J112">
        <v>1300</v>
      </c>
      <c r="K112">
        <v>1700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8266</v>
      </c>
      <c r="R112">
        <v>1.3076923076923077</v>
      </c>
      <c r="S112">
        <v>65.384615384615387</v>
      </c>
      <c r="T112" t="s">
        <v>9217</v>
      </c>
      <c r="U112" t="s">
        <v>9219</v>
      </c>
      <c r="V112" s="10">
        <v>41557.949687499997</v>
      </c>
      <c r="W112" s="10">
        <v>41592.249305555553</v>
      </c>
    </row>
    <row r="113" spans="1:23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0.70296422999999997</v>
      </c>
      <c r="J113">
        <v>2460.3748049999999</v>
      </c>
      <c r="K113">
        <v>3803.0364842999998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8266</v>
      </c>
      <c r="R113">
        <v>1.5457142857142858</v>
      </c>
      <c r="S113">
        <v>71.755405364150946</v>
      </c>
      <c r="T113" t="s">
        <v>9217</v>
      </c>
      <c r="U113" t="s">
        <v>9219</v>
      </c>
      <c r="V113" s="10">
        <v>42125.333182870374</v>
      </c>
      <c r="W113" s="10">
        <v>42155.333182870374</v>
      </c>
    </row>
    <row r="114" spans="1:23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</v>
      </c>
      <c r="J114">
        <v>5000</v>
      </c>
      <c r="K114">
        <v>5200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8266</v>
      </c>
      <c r="R114">
        <v>1.04</v>
      </c>
      <c r="S114">
        <v>64.197530864197532</v>
      </c>
      <c r="T114" t="s">
        <v>9217</v>
      </c>
      <c r="U114" t="s">
        <v>9219</v>
      </c>
      <c r="V114" s="10">
        <v>41718.043032407404</v>
      </c>
      <c r="W114" s="10">
        <v>41742.083333333336</v>
      </c>
    </row>
    <row r="115" spans="1:23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</v>
      </c>
      <c r="J115">
        <v>5000</v>
      </c>
      <c r="K115">
        <v>7050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8266</v>
      </c>
      <c r="R115">
        <v>1.41</v>
      </c>
      <c r="S115">
        <v>90.384615384615387</v>
      </c>
      <c r="T115" t="s">
        <v>9217</v>
      </c>
      <c r="U115" t="s">
        <v>9219</v>
      </c>
      <c r="V115" s="10">
        <v>40753.758425925924</v>
      </c>
      <c r="W115" s="10">
        <v>40761.625</v>
      </c>
    </row>
    <row r="116" spans="1:23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</v>
      </c>
      <c r="J116">
        <v>3000</v>
      </c>
      <c r="K116">
        <v>3100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8266</v>
      </c>
      <c r="R116">
        <v>1.0333333333333334</v>
      </c>
      <c r="S116">
        <v>88.571428571428569</v>
      </c>
      <c r="T116" t="s">
        <v>9217</v>
      </c>
      <c r="U116" t="s">
        <v>9219</v>
      </c>
      <c r="V116" s="10">
        <v>40861.27416666667</v>
      </c>
      <c r="W116" s="10">
        <v>40921.27416666667</v>
      </c>
    </row>
    <row r="117" spans="1:23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</v>
      </c>
      <c r="J117">
        <v>450</v>
      </c>
      <c r="K117">
        <v>632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8266</v>
      </c>
      <c r="R117">
        <v>1.4044444444444444</v>
      </c>
      <c r="S117">
        <v>28.727272727272727</v>
      </c>
      <c r="T117" t="s">
        <v>9217</v>
      </c>
      <c r="U117" t="s">
        <v>9219</v>
      </c>
      <c r="V117" s="10">
        <v>40918.738935185182</v>
      </c>
      <c r="W117" s="10">
        <v>40943.738935185182</v>
      </c>
    </row>
    <row r="118" spans="1:23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</v>
      </c>
      <c r="J118">
        <v>3500</v>
      </c>
      <c r="K118">
        <v>3978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8266</v>
      </c>
      <c r="R118">
        <v>1.1365714285714286</v>
      </c>
      <c r="S118">
        <v>69.78947368421052</v>
      </c>
      <c r="T118" t="s">
        <v>9217</v>
      </c>
      <c r="U118" t="s">
        <v>9219</v>
      </c>
      <c r="V118" s="10">
        <v>40595.497164351851</v>
      </c>
      <c r="W118" s="10">
        <v>40641.455497685187</v>
      </c>
    </row>
    <row r="119" spans="1:23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</v>
      </c>
      <c r="J119">
        <v>4500</v>
      </c>
      <c r="K119">
        <v>4522.22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8266</v>
      </c>
      <c r="R119">
        <v>1.0049377777777779</v>
      </c>
      <c r="S119">
        <v>167.48962962962963</v>
      </c>
      <c r="T119" t="s">
        <v>9217</v>
      </c>
      <c r="U119" t="s">
        <v>9219</v>
      </c>
      <c r="V119" s="10">
        <v>40248.834999999999</v>
      </c>
      <c r="W119" s="10">
        <v>40338.791666666664</v>
      </c>
    </row>
    <row r="120" spans="1:23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</v>
      </c>
      <c r="J120">
        <v>5000</v>
      </c>
      <c r="K120">
        <v>5651.58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8266</v>
      </c>
      <c r="R120">
        <v>1.1303159999999999</v>
      </c>
      <c r="S120">
        <v>144.91230769230768</v>
      </c>
      <c r="T120" t="s">
        <v>9217</v>
      </c>
      <c r="U120" t="s">
        <v>9219</v>
      </c>
      <c r="V120" s="10">
        <v>40723.053657407407</v>
      </c>
      <c r="W120" s="10">
        <v>40753.053657407407</v>
      </c>
    </row>
    <row r="121" spans="1:23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</v>
      </c>
      <c r="J121">
        <v>3250</v>
      </c>
      <c r="K121">
        <v>3398.1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8266</v>
      </c>
      <c r="R121">
        <v>1.0455692307692308</v>
      </c>
      <c r="S121">
        <v>91.840540540540545</v>
      </c>
      <c r="T121" t="s">
        <v>9217</v>
      </c>
      <c r="U121" t="s">
        <v>9219</v>
      </c>
      <c r="V121" s="10">
        <v>40739.069282407407</v>
      </c>
      <c r="W121" s="10">
        <v>40768.958333333336</v>
      </c>
    </row>
    <row r="122" spans="1:23" x14ac:dyDescent="0.25">
      <c r="A122">
        <v>3840</v>
      </c>
      <c r="B122" t="s">
        <v>3837</v>
      </c>
      <c r="C122" t="s">
        <v>7949</v>
      </c>
      <c r="D122">
        <v>1</v>
      </c>
      <c r="E122">
        <v>65</v>
      </c>
      <c r="F122" t="s">
        <v>8219</v>
      </c>
      <c r="G122" t="s">
        <v>8225</v>
      </c>
      <c r="H122" t="s">
        <v>8247</v>
      </c>
      <c r="I122">
        <v>1.29405719</v>
      </c>
      <c r="J122">
        <v>1.29405719</v>
      </c>
      <c r="K122">
        <v>84.113717350000002</v>
      </c>
      <c r="L122">
        <v>1459180229</v>
      </c>
      <c r="M122">
        <v>1457023829</v>
      </c>
      <c r="N122" t="b">
        <v>0</v>
      </c>
      <c r="O122">
        <v>3</v>
      </c>
      <c r="P122" t="b">
        <v>1</v>
      </c>
      <c r="Q122" t="s">
        <v>8271</v>
      </c>
      <c r="R122">
        <v>65</v>
      </c>
      <c r="S122">
        <v>28.037905783333333</v>
      </c>
      <c r="T122" t="s">
        <v>9224</v>
      </c>
      <c r="U122" t="s">
        <v>9225</v>
      </c>
      <c r="V122" s="10">
        <v>42432.701724537037</v>
      </c>
      <c r="W122" s="10">
        <v>42457.660057870373</v>
      </c>
    </row>
    <row r="123" spans="1:23" x14ac:dyDescent="0.25">
      <c r="A123">
        <v>3839</v>
      </c>
      <c r="B123" t="s">
        <v>3836</v>
      </c>
      <c r="C123" t="s">
        <v>7948</v>
      </c>
      <c r="D123">
        <v>2000</v>
      </c>
      <c r="E123">
        <v>2025</v>
      </c>
      <c r="F123" t="s">
        <v>8219</v>
      </c>
      <c r="G123" t="s">
        <v>8224</v>
      </c>
      <c r="H123" t="s">
        <v>8246</v>
      </c>
      <c r="I123">
        <v>1</v>
      </c>
      <c r="J123">
        <v>2000</v>
      </c>
      <c r="K123">
        <v>2025</v>
      </c>
      <c r="L123">
        <v>1438226724</v>
      </c>
      <c r="M123">
        <v>1433042724</v>
      </c>
      <c r="N123" t="b">
        <v>0</v>
      </c>
      <c r="O123">
        <v>32</v>
      </c>
      <c r="P123" t="b">
        <v>1</v>
      </c>
      <c r="Q123" t="s">
        <v>8271</v>
      </c>
      <c r="R123">
        <v>1.0125</v>
      </c>
      <c r="S123">
        <v>63.28125</v>
      </c>
      <c r="T123" t="s">
        <v>9224</v>
      </c>
      <c r="U123" t="s">
        <v>9225</v>
      </c>
      <c r="V123" s="10">
        <v>42155.142638888887</v>
      </c>
      <c r="W123" s="10">
        <v>42215.142638888887</v>
      </c>
    </row>
    <row r="124" spans="1:23" x14ac:dyDescent="0.25">
      <c r="A124">
        <v>3838</v>
      </c>
      <c r="B124" t="s">
        <v>3835</v>
      </c>
      <c r="C124" s="3" t="s">
        <v>7947</v>
      </c>
      <c r="D124">
        <v>100000</v>
      </c>
      <c r="E124">
        <v>100824</v>
      </c>
      <c r="F124" t="s">
        <v>8219</v>
      </c>
      <c r="G124" t="s">
        <v>8235</v>
      </c>
      <c r="H124" t="s">
        <v>8255</v>
      </c>
      <c r="I124">
        <v>0.11241174</v>
      </c>
      <c r="J124">
        <v>11241.173999999999</v>
      </c>
      <c r="K124">
        <v>11333.80127376</v>
      </c>
      <c r="L124">
        <v>1432314209</v>
      </c>
      <c r="M124">
        <v>1429722209</v>
      </c>
      <c r="N124" t="b">
        <v>0</v>
      </c>
      <c r="O124">
        <v>100</v>
      </c>
      <c r="P124" t="b">
        <v>1</v>
      </c>
      <c r="Q124" t="s">
        <v>8271</v>
      </c>
      <c r="R124">
        <v>1.00824</v>
      </c>
      <c r="S124">
        <v>113.3380127376</v>
      </c>
      <c r="T124" t="s">
        <v>9224</v>
      </c>
      <c r="U124" t="s">
        <v>9225</v>
      </c>
      <c r="V124" s="10">
        <v>42116.710752314815</v>
      </c>
      <c r="W124" s="10">
        <v>42146.710752314815</v>
      </c>
    </row>
    <row r="125" spans="1:23" x14ac:dyDescent="0.25">
      <c r="A125">
        <v>3837</v>
      </c>
      <c r="B125" t="s">
        <v>3834</v>
      </c>
      <c r="C125" t="s">
        <v>7946</v>
      </c>
      <c r="D125">
        <v>2000</v>
      </c>
      <c r="E125">
        <v>2042</v>
      </c>
      <c r="F125" t="s">
        <v>8219</v>
      </c>
      <c r="G125" t="s">
        <v>8225</v>
      </c>
      <c r="H125" t="s">
        <v>8247</v>
      </c>
      <c r="I125">
        <v>1.29405719</v>
      </c>
      <c r="J125">
        <v>2588.11438</v>
      </c>
      <c r="K125">
        <v>2642.4647819799998</v>
      </c>
      <c r="L125">
        <v>1435947758</v>
      </c>
      <c r="M125">
        <v>1432837358</v>
      </c>
      <c r="N125" t="b">
        <v>0</v>
      </c>
      <c r="O125">
        <v>17</v>
      </c>
      <c r="P125" t="b">
        <v>1</v>
      </c>
      <c r="Q125" t="s">
        <v>8271</v>
      </c>
      <c r="R125">
        <v>1.0209999999999999</v>
      </c>
      <c r="S125">
        <v>155.43910482235293</v>
      </c>
      <c r="T125" t="s">
        <v>9224</v>
      </c>
      <c r="U125" t="s">
        <v>9225</v>
      </c>
      <c r="V125" s="10">
        <v>42152.765717592592</v>
      </c>
      <c r="W125" s="10">
        <v>42188.765717592592</v>
      </c>
    </row>
    <row r="126" spans="1:23" x14ac:dyDescent="0.25">
      <c r="A126">
        <v>3836</v>
      </c>
      <c r="B126" t="s">
        <v>3833</v>
      </c>
      <c r="C126" t="s">
        <v>7945</v>
      </c>
      <c r="D126">
        <v>800</v>
      </c>
      <c r="E126">
        <v>900</v>
      </c>
      <c r="F126" t="s">
        <v>8219</v>
      </c>
      <c r="G126" t="s">
        <v>8224</v>
      </c>
      <c r="H126" t="s">
        <v>8246</v>
      </c>
      <c r="I126">
        <v>1</v>
      </c>
      <c r="J126">
        <v>800</v>
      </c>
      <c r="K126">
        <v>900</v>
      </c>
      <c r="L126">
        <v>1470197340</v>
      </c>
      <c r="M126">
        <v>1467497652</v>
      </c>
      <c r="N126" t="b">
        <v>0</v>
      </c>
      <c r="O126">
        <v>14</v>
      </c>
      <c r="P126" t="b">
        <v>1</v>
      </c>
      <c r="Q126" t="s">
        <v>8271</v>
      </c>
      <c r="R126">
        <v>1.125</v>
      </c>
      <c r="S126">
        <v>64.285714285714292</v>
      </c>
      <c r="T126" t="s">
        <v>9224</v>
      </c>
      <c r="U126" t="s">
        <v>9225</v>
      </c>
      <c r="V126" s="10">
        <v>42553.926527777781</v>
      </c>
      <c r="W126" s="10">
        <v>42585.17291666667</v>
      </c>
    </row>
    <row r="127" spans="1:23" x14ac:dyDescent="0.25">
      <c r="A127">
        <v>3835</v>
      </c>
      <c r="B127" t="s">
        <v>3832</v>
      </c>
      <c r="C127" t="s">
        <v>7944</v>
      </c>
      <c r="D127">
        <v>200</v>
      </c>
      <c r="E127">
        <v>320</v>
      </c>
      <c r="F127" t="s">
        <v>8219</v>
      </c>
      <c r="G127" t="s">
        <v>8225</v>
      </c>
      <c r="H127" t="s">
        <v>8247</v>
      </c>
      <c r="I127">
        <v>1.29405719</v>
      </c>
      <c r="J127">
        <v>258.81143800000001</v>
      </c>
      <c r="K127">
        <v>414.0983008</v>
      </c>
      <c r="L127">
        <v>1461278208</v>
      </c>
      <c r="M127">
        <v>1459463808</v>
      </c>
      <c r="N127" t="b">
        <v>0</v>
      </c>
      <c r="O127">
        <v>8</v>
      </c>
      <c r="P127" t="b">
        <v>1</v>
      </c>
      <c r="Q127" t="s">
        <v>8271</v>
      </c>
      <c r="R127">
        <v>1.6</v>
      </c>
      <c r="S127">
        <v>51.762287600000001</v>
      </c>
      <c r="T127" t="s">
        <v>9224</v>
      </c>
      <c r="U127" t="s">
        <v>9225</v>
      </c>
      <c r="V127" s="10">
        <v>42460.94222222222</v>
      </c>
      <c r="W127" s="10">
        <v>42481.94222222222</v>
      </c>
    </row>
    <row r="128" spans="1:23" x14ac:dyDescent="0.25">
      <c r="A128">
        <v>3834</v>
      </c>
      <c r="B128" t="s">
        <v>3831</v>
      </c>
      <c r="C128" t="s">
        <v>7943</v>
      </c>
      <c r="D128">
        <v>3000</v>
      </c>
      <c r="E128">
        <v>3271</v>
      </c>
      <c r="F128" t="s">
        <v>8219</v>
      </c>
      <c r="G128" t="s">
        <v>8225</v>
      </c>
      <c r="H128" t="s">
        <v>8247</v>
      </c>
      <c r="I128">
        <v>1.29405719</v>
      </c>
      <c r="J128">
        <v>3882.17157</v>
      </c>
      <c r="K128">
        <v>4232.8610684899995</v>
      </c>
      <c r="L128">
        <v>1434624067</v>
      </c>
      <c r="M128">
        <v>1432032067</v>
      </c>
      <c r="N128" t="b">
        <v>0</v>
      </c>
      <c r="O128">
        <v>57</v>
      </c>
      <c r="P128" t="b">
        <v>1</v>
      </c>
      <c r="Q128" t="s">
        <v>8271</v>
      </c>
      <c r="R128">
        <v>1.0903333333333334</v>
      </c>
      <c r="S128">
        <v>74.260720499824558</v>
      </c>
      <c r="T128" t="s">
        <v>9224</v>
      </c>
      <c r="U128" t="s">
        <v>9225</v>
      </c>
      <c r="V128" s="10">
        <v>42143.445219907408</v>
      </c>
      <c r="W128" s="10">
        <v>42173.445219907408</v>
      </c>
    </row>
    <row r="129" spans="1:23" x14ac:dyDescent="0.25">
      <c r="A129">
        <v>3833</v>
      </c>
      <c r="B129" t="s">
        <v>3830</v>
      </c>
      <c r="C129" t="s">
        <v>7942</v>
      </c>
      <c r="D129">
        <v>1200</v>
      </c>
      <c r="E129">
        <v>1400</v>
      </c>
      <c r="F129" t="s">
        <v>8219</v>
      </c>
      <c r="G129" t="s">
        <v>8229</v>
      </c>
      <c r="H129" t="s">
        <v>8251</v>
      </c>
      <c r="I129">
        <v>0.75062424999999999</v>
      </c>
      <c r="J129">
        <v>900.7491</v>
      </c>
      <c r="K129">
        <v>1050.8739499999999</v>
      </c>
      <c r="L129">
        <v>1417460940</v>
      </c>
      <c r="M129">
        <v>1416516972</v>
      </c>
      <c r="N129" t="b">
        <v>0</v>
      </c>
      <c r="O129">
        <v>20</v>
      </c>
      <c r="P129" t="b">
        <v>1</v>
      </c>
      <c r="Q129" t="s">
        <v>8271</v>
      </c>
      <c r="R129">
        <v>1.1666666666666667</v>
      </c>
      <c r="S129">
        <v>52.543697499999993</v>
      </c>
      <c r="T129" t="s">
        <v>9224</v>
      </c>
      <c r="U129" t="s">
        <v>9225</v>
      </c>
      <c r="V129" s="10">
        <v>41963.872361111113</v>
      </c>
      <c r="W129" s="10">
        <v>41974.79791666667</v>
      </c>
    </row>
    <row r="130" spans="1:23" x14ac:dyDescent="0.25">
      <c r="A130">
        <v>3832</v>
      </c>
      <c r="B130" t="s">
        <v>3829</v>
      </c>
      <c r="C130" t="s">
        <v>7941</v>
      </c>
      <c r="D130">
        <v>1200</v>
      </c>
      <c r="E130">
        <v>1256</v>
      </c>
      <c r="F130" t="s">
        <v>8219</v>
      </c>
      <c r="G130" t="s">
        <v>8224</v>
      </c>
      <c r="H130" t="s">
        <v>8246</v>
      </c>
      <c r="I130">
        <v>1</v>
      </c>
      <c r="J130">
        <v>1200</v>
      </c>
      <c r="K130">
        <v>1256</v>
      </c>
      <c r="L130">
        <v>1455936335</v>
      </c>
      <c r="M130">
        <v>1452048335</v>
      </c>
      <c r="N130" t="b">
        <v>0</v>
      </c>
      <c r="O130">
        <v>9</v>
      </c>
      <c r="P130" t="b">
        <v>1</v>
      </c>
      <c r="Q130" t="s">
        <v>8271</v>
      </c>
      <c r="R130">
        <v>1.0466666666666666</v>
      </c>
      <c r="S130">
        <v>139.55555555555554</v>
      </c>
      <c r="T130" t="s">
        <v>9224</v>
      </c>
      <c r="U130" t="s">
        <v>9225</v>
      </c>
      <c r="V130" s="10">
        <v>42375.114988425928</v>
      </c>
      <c r="W130" s="10">
        <v>42420.114988425928</v>
      </c>
    </row>
    <row r="131" spans="1:23" x14ac:dyDescent="0.25">
      <c r="A131">
        <v>3831</v>
      </c>
      <c r="B131" t="s">
        <v>3828</v>
      </c>
      <c r="C131" t="s">
        <v>7940</v>
      </c>
      <c r="D131">
        <v>500</v>
      </c>
      <c r="E131">
        <v>530.11</v>
      </c>
      <c r="F131" t="s">
        <v>8219</v>
      </c>
      <c r="G131" t="s">
        <v>8224</v>
      </c>
      <c r="H131" t="s">
        <v>8246</v>
      </c>
      <c r="I131">
        <v>1</v>
      </c>
      <c r="J131">
        <v>500</v>
      </c>
      <c r="K131">
        <v>530.11</v>
      </c>
      <c r="L131">
        <v>1415222545</v>
      </c>
      <c r="M131">
        <v>1413404545</v>
      </c>
      <c r="N131" t="b">
        <v>0</v>
      </c>
      <c r="O131">
        <v>9</v>
      </c>
      <c r="P131" t="b">
        <v>1</v>
      </c>
      <c r="Q131" t="s">
        <v>8271</v>
      </c>
      <c r="R131">
        <v>1.0602199999999999</v>
      </c>
      <c r="S131">
        <v>58.901111111111113</v>
      </c>
      <c r="T131" t="s">
        <v>9224</v>
      </c>
      <c r="U131" t="s">
        <v>9225</v>
      </c>
      <c r="V131" s="10">
        <v>41927.848900462966</v>
      </c>
      <c r="W131" s="10">
        <v>41948.890567129631</v>
      </c>
    </row>
    <row r="132" spans="1:23" x14ac:dyDescent="0.25">
      <c r="A132">
        <v>3830</v>
      </c>
      <c r="B132" t="s">
        <v>3827</v>
      </c>
      <c r="C132" t="s">
        <v>7939</v>
      </c>
      <c r="D132">
        <v>100</v>
      </c>
      <c r="E132">
        <v>225</v>
      </c>
      <c r="F132" t="s">
        <v>8219</v>
      </c>
      <c r="G132" t="s">
        <v>8224</v>
      </c>
      <c r="H132" t="s">
        <v>8246</v>
      </c>
      <c r="I132">
        <v>1</v>
      </c>
      <c r="J132">
        <v>100</v>
      </c>
      <c r="K132">
        <v>225</v>
      </c>
      <c r="L132">
        <v>1464371211</v>
      </c>
      <c r="M132">
        <v>1463161611</v>
      </c>
      <c r="N132" t="b">
        <v>0</v>
      </c>
      <c r="O132">
        <v>3</v>
      </c>
      <c r="P132" t="b">
        <v>1</v>
      </c>
      <c r="Q132" t="s">
        <v>8271</v>
      </c>
      <c r="R132">
        <v>2.25</v>
      </c>
      <c r="S132">
        <v>75</v>
      </c>
      <c r="T132" t="s">
        <v>9224</v>
      </c>
      <c r="U132" t="s">
        <v>9225</v>
      </c>
      <c r="V132" s="10">
        <v>42503.740868055553</v>
      </c>
      <c r="W132" s="10">
        <v>42517.740868055553</v>
      </c>
    </row>
    <row r="133" spans="1:23" x14ac:dyDescent="0.25">
      <c r="A133">
        <v>3829</v>
      </c>
      <c r="B133" t="s">
        <v>3826</v>
      </c>
      <c r="C133" t="s">
        <v>7938</v>
      </c>
      <c r="D133">
        <v>500</v>
      </c>
      <c r="E133">
        <v>501</v>
      </c>
      <c r="F133" t="s">
        <v>8219</v>
      </c>
      <c r="G133" t="s">
        <v>8224</v>
      </c>
      <c r="H133" t="s">
        <v>8246</v>
      </c>
      <c r="I133">
        <v>1</v>
      </c>
      <c r="J133">
        <v>500</v>
      </c>
      <c r="K133">
        <v>501</v>
      </c>
      <c r="L133">
        <v>1472676371</v>
      </c>
      <c r="M133">
        <v>1470948371</v>
      </c>
      <c r="N133" t="b">
        <v>0</v>
      </c>
      <c r="O133">
        <v>8</v>
      </c>
      <c r="P133" t="b">
        <v>1</v>
      </c>
      <c r="Q133" t="s">
        <v>8271</v>
      </c>
      <c r="R133">
        <v>1.002</v>
      </c>
      <c r="S133">
        <v>62.625</v>
      </c>
      <c r="T133" t="s">
        <v>9224</v>
      </c>
      <c r="U133" t="s">
        <v>9225</v>
      </c>
      <c r="V133" s="10">
        <v>42593.865405092591</v>
      </c>
      <c r="W133" s="10">
        <v>42613.865405092591</v>
      </c>
    </row>
    <row r="134" spans="1:23" x14ac:dyDescent="0.25">
      <c r="A134">
        <v>3828</v>
      </c>
      <c r="B134" t="s">
        <v>3825</v>
      </c>
      <c r="C134" t="s">
        <v>7937</v>
      </c>
      <c r="D134">
        <v>5000</v>
      </c>
      <c r="E134">
        <v>5000</v>
      </c>
      <c r="F134" t="s">
        <v>8219</v>
      </c>
      <c r="G134" t="s">
        <v>8224</v>
      </c>
      <c r="H134" t="s">
        <v>8246</v>
      </c>
      <c r="I134">
        <v>1</v>
      </c>
      <c r="J134">
        <v>5000</v>
      </c>
      <c r="K134">
        <v>5000</v>
      </c>
      <c r="L134">
        <v>1420033187</v>
      </c>
      <c r="M134">
        <v>1414845587</v>
      </c>
      <c r="N134" t="b">
        <v>0</v>
      </c>
      <c r="O134">
        <v>28</v>
      </c>
      <c r="P134" t="b">
        <v>1</v>
      </c>
      <c r="Q134" t="s">
        <v>8271</v>
      </c>
      <c r="R134">
        <v>1</v>
      </c>
      <c r="S134">
        <v>178.57142857142858</v>
      </c>
      <c r="T134" t="s">
        <v>9224</v>
      </c>
      <c r="U134" t="s">
        <v>9225</v>
      </c>
      <c r="V134" s="10">
        <v>41944.527627314812</v>
      </c>
      <c r="W134" s="10">
        <v>42004.569293981483</v>
      </c>
    </row>
    <row r="135" spans="1:23" x14ac:dyDescent="0.25">
      <c r="A135">
        <v>3827</v>
      </c>
      <c r="B135" t="s">
        <v>3824</v>
      </c>
      <c r="C135" t="s">
        <v>7936</v>
      </c>
      <c r="D135">
        <v>3000</v>
      </c>
      <c r="E135">
        <v>4580</v>
      </c>
      <c r="F135" t="s">
        <v>8219</v>
      </c>
      <c r="G135" t="s">
        <v>8225</v>
      </c>
      <c r="H135" t="s">
        <v>8247</v>
      </c>
      <c r="I135">
        <v>1.29405719</v>
      </c>
      <c r="J135">
        <v>3882.17157</v>
      </c>
      <c r="K135">
        <v>5926.7819301999998</v>
      </c>
      <c r="L135">
        <v>1427414400</v>
      </c>
      <c r="M135">
        <v>1422656201</v>
      </c>
      <c r="N135" t="b">
        <v>0</v>
      </c>
      <c r="O135">
        <v>65</v>
      </c>
      <c r="P135" t="b">
        <v>1</v>
      </c>
      <c r="Q135" t="s">
        <v>8271</v>
      </c>
      <c r="R135">
        <v>1.5266666666666666</v>
      </c>
      <c r="S135">
        <v>91.181260464615377</v>
      </c>
      <c r="T135" t="s">
        <v>9224</v>
      </c>
      <c r="U135" t="s">
        <v>9225</v>
      </c>
      <c r="V135" s="10">
        <v>42034.928252314814</v>
      </c>
      <c r="W135" s="20">
        <v>42090</v>
      </c>
    </row>
    <row r="136" spans="1:23" x14ac:dyDescent="0.25">
      <c r="A136">
        <v>3826</v>
      </c>
      <c r="B136" t="s">
        <v>3823</v>
      </c>
      <c r="C136" t="s">
        <v>7935</v>
      </c>
      <c r="D136">
        <v>600</v>
      </c>
      <c r="E136">
        <v>715</v>
      </c>
      <c r="F136" t="s">
        <v>8219</v>
      </c>
      <c r="G136" t="s">
        <v>8225</v>
      </c>
      <c r="H136" t="s">
        <v>8247</v>
      </c>
      <c r="I136">
        <v>1.29405719</v>
      </c>
      <c r="J136">
        <v>776.43431399999997</v>
      </c>
      <c r="K136">
        <v>925.25089085000002</v>
      </c>
      <c r="L136">
        <v>1430993394</v>
      </c>
      <c r="M136">
        <v>1428401394</v>
      </c>
      <c r="N136" t="b">
        <v>0</v>
      </c>
      <c r="O136">
        <v>26</v>
      </c>
      <c r="P136" t="b">
        <v>1</v>
      </c>
      <c r="Q136" t="s">
        <v>8271</v>
      </c>
      <c r="R136">
        <v>1.1916666666666667</v>
      </c>
      <c r="S136">
        <v>35.586572725000003</v>
      </c>
      <c r="T136" t="s">
        <v>9224</v>
      </c>
      <c r="U136" t="s">
        <v>9225</v>
      </c>
      <c r="V136" s="10">
        <v>42101.423541666663</v>
      </c>
      <c r="W136" s="10">
        <v>42131.423541666663</v>
      </c>
    </row>
    <row r="137" spans="1:23" x14ac:dyDescent="0.25">
      <c r="A137">
        <v>3825</v>
      </c>
      <c r="B137" t="s">
        <v>3822</v>
      </c>
      <c r="C137" t="s">
        <v>7934</v>
      </c>
      <c r="D137">
        <v>5000</v>
      </c>
      <c r="E137">
        <v>5271</v>
      </c>
      <c r="F137" t="s">
        <v>8219</v>
      </c>
      <c r="G137" t="s">
        <v>8224</v>
      </c>
      <c r="H137" t="s">
        <v>8246</v>
      </c>
      <c r="I137">
        <v>1</v>
      </c>
      <c r="J137">
        <v>5000</v>
      </c>
      <c r="K137">
        <v>5271</v>
      </c>
      <c r="L137">
        <v>1434505214</v>
      </c>
      <c r="M137">
        <v>1432690814</v>
      </c>
      <c r="N137" t="b">
        <v>0</v>
      </c>
      <c r="O137">
        <v>49</v>
      </c>
      <c r="P137" t="b">
        <v>1</v>
      </c>
      <c r="Q137" t="s">
        <v>8271</v>
      </c>
      <c r="R137">
        <v>1.0542</v>
      </c>
      <c r="S137">
        <v>107.57142857142857</v>
      </c>
      <c r="T137" t="s">
        <v>9224</v>
      </c>
      <c r="U137" t="s">
        <v>9225</v>
      </c>
      <c r="V137" s="10">
        <v>42151.069606481484</v>
      </c>
      <c r="W137" s="10">
        <v>42172.069606481484</v>
      </c>
    </row>
    <row r="138" spans="1:23" x14ac:dyDescent="0.25">
      <c r="A138">
        <v>3824</v>
      </c>
      <c r="B138" t="s">
        <v>3821</v>
      </c>
      <c r="C138" t="s">
        <v>7933</v>
      </c>
      <c r="D138">
        <v>250</v>
      </c>
      <c r="E138">
        <v>270</v>
      </c>
      <c r="F138" t="s">
        <v>8219</v>
      </c>
      <c r="G138" t="s">
        <v>8225</v>
      </c>
      <c r="H138" t="s">
        <v>8247</v>
      </c>
      <c r="I138">
        <v>1.29405719</v>
      </c>
      <c r="J138">
        <v>323.5142975</v>
      </c>
      <c r="K138">
        <v>349.39544130000002</v>
      </c>
      <c r="L138">
        <v>1470058860</v>
      </c>
      <c r="M138">
        <v>1469026903</v>
      </c>
      <c r="N138" t="b">
        <v>0</v>
      </c>
      <c r="O138">
        <v>7</v>
      </c>
      <c r="P138" t="b">
        <v>1</v>
      </c>
      <c r="Q138" t="s">
        <v>8271</v>
      </c>
      <c r="R138">
        <v>1.08</v>
      </c>
      <c r="S138">
        <v>49.913634471428573</v>
      </c>
      <c r="T138" t="s">
        <v>9224</v>
      </c>
      <c r="U138" t="s">
        <v>9225</v>
      </c>
      <c r="V138" s="10">
        <v>42571.626192129632</v>
      </c>
      <c r="W138" s="10">
        <v>42583.570138888892</v>
      </c>
    </row>
    <row r="139" spans="1:23" x14ac:dyDescent="0.25">
      <c r="A139">
        <v>3823</v>
      </c>
      <c r="B139" t="s">
        <v>3820</v>
      </c>
      <c r="C139" t="s">
        <v>7932</v>
      </c>
      <c r="D139">
        <v>2500</v>
      </c>
      <c r="E139">
        <v>2650</v>
      </c>
      <c r="F139" t="s">
        <v>8219</v>
      </c>
      <c r="G139" t="s">
        <v>8224</v>
      </c>
      <c r="H139" t="s">
        <v>8246</v>
      </c>
      <c r="I139">
        <v>1</v>
      </c>
      <c r="J139">
        <v>2500</v>
      </c>
      <c r="K139">
        <v>2650</v>
      </c>
      <c r="L139">
        <v>1437364740</v>
      </c>
      <c r="M139">
        <v>1434405044</v>
      </c>
      <c r="N139" t="b">
        <v>0</v>
      </c>
      <c r="O139">
        <v>41</v>
      </c>
      <c r="P139" t="b">
        <v>1</v>
      </c>
      <c r="Q139" t="s">
        <v>8271</v>
      </c>
      <c r="R139">
        <v>1.06</v>
      </c>
      <c r="S139">
        <v>64.634146341463421</v>
      </c>
      <c r="T139" t="s">
        <v>9224</v>
      </c>
      <c r="U139" t="s">
        <v>9225</v>
      </c>
      <c r="V139" s="10">
        <v>42170.910231481481</v>
      </c>
      <c r="W139" s="10">
        <v>42205.165972222225</v>
      </c>
    </row>
    <row r="140" spans="1:23" x14ac:dyDescent="0.25">
      <c r="A140">
        <v>3822</v>
      </c>
      <c r="B140" t="s">
        <v>3819</v>
      </c>
      <c r="C140" t="s">
        <v>7931</v>
      </c>
      <c r="D140">
        <v>5000</v>
      </c>
      <c r="E140">
        <v>5501</v>
      </c>
      <c r="F140" t="s">
        <v>8219</v>
      </c>
      <c r="G140" t="s">
        <v>8236</v>
      </c>
      <c r="H140" t="s">
        <v>8249</v>
      </c>
      <c r="I140">
        <v>1.1666915600000001</v>
      </c>
      <c r="J140">
        <v>5833.4578000000001</v>
      </c>
      <c r="K140">
        <v>6417.9702715600006</v>
      </c>
      <c r="L140">
        <v>1453244340</v>
      </c>
      <c r="M140">
        <v>1448136417</v>
      </c>
      <c r="N140" t="b">
        <v>0</v>
      </c>
      <c r="O140">
        <v>76</v>
      </c>
      <c r="P140" t="b">
        <v>1</v>
      </c>
      <c r="Q140" t="s">
        <v>8271</v>
      </c>
      <c r="R140">
        <v>1.1002000000000001</v>
      </c>
      <c r="S140">
        <v>84.446977257368431</v>
      </c>
      <c r="T140" t="s">
        <v>9224</v>
      </c>
      <c r="U140" t="s">
        <v>9225</v>
      </c>
      <c r="V140" s="10">
        <v>42329.838159722225</v>
      </c>
      <c r="W140" s="10">
        <v>42388.957638888889</v>
      </c>
    </row>
    <row r="141" spans="1:23" x14ac:dyDescent="0.25">
      <c r="A141">
        <v>3821</v>
      </c>
      <c r="B141" t="s">
        <v>3818</v>
      </c>
      <c r="C141" t="s">
        <v>7930</v>
      </c>
      <c r="D141">
        <v>3500</v>
      </c>
      <c r="E141">
        <v>3659</v>
      </c>
      <c r="F141" t="s">
        <v>8219</v>
      </c>
      <c r="G141" t="s">
        <v>8224</v>
      </c>
      <c r="H141" t="s">
        <v>8246</v>
      </c>
      <c r="I141">
        <v>1</v>
      </c>
      <c r="J141">
        <v>3500</v>
      </c>
      <c r="K141">
        <v>3659</v>
      </c>
      <c r="L141">
        <v>1451881207</v>
      </c>
      <c r="M141">
        <v>1449116407</v>
      </c>
      <c r="N141" t="b">
        <v>0</v>
      </c>
      <c r="O141">
        <v>46</v>
      </c>
      <c r="P141" t="b">
        <v>1</v>
      </c>
      <c r="Q141" t="s">
        <v>8271</v>
      </c>
      <c r="R141">
        <v>1.0454285714285714</v>
      </c>
      <c r="S141">
        <v>79.543478260869563</v>
      </c>
      <c r="T141" t="s">
        <v>9224</v>
      </c>
      <c r="U141" t="s">
        <v>9225</v>
      </c>
      <c r="V141" s="10">
        <v>42341.180636574078</v>
      </c>
      <c r="W141" s="10">
        <v>42373.180636574078</v>
      </c>
    </row>
    <row r="142" spans="1:23" x14ac:dyDescent="0.25">
      <c r="A142">
        <v>3820</v>
      </c>
      <c r="B142" t="s">
        <v>3817</v>
      </c>
      <c r="C142" t="s">
        <v>7929</v>
      </c>
      <c r="D142">
        <v>300</v>
      </c>
      <c r="E142">
        <v>430</v>
      </c>
      <c r="F142" t="s">
        <v>8219</v>
      </c>
      <c r="G142" t="s">
        <v>8225</v>
      </c>
      <c r="H142" t="s">
        <v>8247</v>
      </c>
      <c r="I142">
        <v>1.29405719</v>
      </c>
      <c r="J142">
        <v>388.21715699999999</v>
      </c>
      <c r="K142">
        <v>556.44459169999993</v>
      </c>
      <c r="L142">
        <v>1436110717</v>
      </c>
      <c r="M142">
        <v>1433518717</v>
      </c>
      <c r="N142" t="b">
        <v>0</v>
      </c>
      <c r="O142">
        <v>20</v>
      </c>
      <c r="P142" t="b">
        <v>1</v>
      </c>
      <c r="Q142" t="s">
        <v>8271</v>
      </c>
      <c r="R142">
        <v>1.4333333333333333</v>
      </c>
      <c r="S142">
        <v>27.822229584999995</v>
      </c>
      <c r="T142" t="s">
        <v>9224</v>
      </c>
      <c r="U142" t="s">
        <v>9225</v>
      </c>
      <c r="V142" s="10">
        <v>42160.651817129627</v>
      </c>
      <c r="W142" s="10">
        <v>42190.651817129627</v>
      </c>
    </row>
    <row r="143" spans="1:23" x14ac:dyDescent="0.25">
      <c r="A143">
        <v>3819</v>
      </c>
      <c r="B143" t="s">
        <v>3816</v>
      </c>
      <c r="C143" t="s">
        <v>7817</v>
      </c>
      <c r="D143">
        <v>1000</v>
      </c>
      <c r="E143">
        <v>1064</v>
      </c>
      <c r="F143" t="s">
        <v>8219</v>
      </c>
      <c r="G143" t="s">
        <v>8224</v>
      </c>
      <c r="H143" t="s">
        <v>8246</v>
      </c>
      <c r="I143">
        <v>1</v>
      </c>
      <c r="J143">
        <v>1000</v>
      </c>
      <c r="K143">
        <v>1064</v>
      </c>
      <c r="L143">
        <v>1437166920</v>
      </c>
      <c r="M143">
        <v>1435554104</v>
      </c>
      <c r="N143" t="b">
        <v>0</v>
      </c>
      <c r="O143">
        <v>26</v>
      </c>
      <c r="P143" t="b">
        <v>1</v>
      </c>
      <c r="Q143" t="s">
        <v>8271</v>
      </c>
      <c r="R143">
        <v>1.0640000000000001</v>
      </c>
      <c r="S143">
        <v>40.92307692307692</v>
      </c>
      <c r="T143" t="s">
        <v>9224</v>
      </c>
      <c r="U143" t="s">
        <v>9225</v>
      </c>
      <c r="V143" s="10">
        <v>42184.209537037037</v>
      </c>
      <c r="W143" s="10">
        <v>42202.876388888886</v>
      </c>
    </row>
    <row r="144" spans="1:23" x14ac:dyDescent="0.25">
      <c r="A144">
        <v>3818</v>
      </c>
      <c r="B144" t="s">
        <v>3815</v>
      </c>
      <c r="C144" t="s">
        <v>7928</v>
      </c>
      <c r="D144">
        <v>250</v>
      </c>
      <c r="E144">
        <v>570</v>
      </c>
      <c r="F144" t="s">
        <v>8219</v>
      </c>
      <c r="G144" t="s">
        <v>8224</v>
      </c>
      <c r="H144" t="s">
        <v>8246</v>
      </c>
      <c r="I144">
        <v>1</v>
      </c>
      <c r="J144">
        <v>250</v>
      </c>
      <c r="K144">
        <v>570</v>
      </c>
      <c r="L144">
        <v>1426187582</v>
      </c>
      <c r="M144">
        <v>1423599182</v>
      </c>
      <c r="N144" t="b">
        <v>0</v>
      </c>
      <c r="O144">
        <v>10</v>
      </c>
      <c r="P144" t="b">
        <v>1</v>
      </c>
      <c r="Q144" t="s">
        <v>8271</v>
      </c>
      <c r="R144">
        <v>2.2799999999999998</v>
      </c>
      <c r="S144">
        <v>57</v>
      </c>
      <c r="T144" t="s">
        <v>9224</v>
      </c>
      <c r="U144" t="s">
        <v>9225</v>
      </c>
      <c r="V144" s="10">
        <v>42045.84238425926</v>
      </c>
      <c r="W144" s="10">
        <v>42075.800717592596</v>
      </c>
    </row>
    <row r="145" spans="1:23" x14ac:dyDescent="0.25">
      <c r="A145">
        <v>3817</v>
      </c>
      <c r="B145" t="s">
        <v>3814</v>
      </c>
      <c r="C145" t="s">
        <v>7927</v>
      </c>
      <c r="D145">
        <v>2000</v>
      </c>
      <c r="E145">
        <v>2145</v>
      </c>
      <c r="F145" t="s">
        <v>8219</v>
      </c>
      <c r="G145" t="s">
        <v>8224</v>
      </c>
      <c r="H145" t="s">
        <v>8246</v>
      </c>
      <c r="I145">
        <v>1</v>
      </c>
      <c r="J145">
        <v>2000</v>
      </c>
      <c r="K145">
        <v>2145</v>
      </c>
      <c r="L145">
        <v>1445659140</v>
      </c>
      <c r="M145">
        <v>1444236216</v>
      </c>
      <c r="N145" t="b">
        <v>0</v>
      </c>
      <c r="O145">
        <v>20</v>
      </c>
      <c r="P145" t="b">
        <v>1</v>
      </c>
      <c r="Q145" t="s">
        <v>8271</v>
      </c>
      <c r="R145">
        <v>1.0725</v>
      </c>
      <c r="S145">
        <v>107.25</v>
      </c>
      <c r="T145" t="s">
        <v>9224</v>
      </c>
      <c r="U145" t="s">
        <v>9225</v>
      </c>
      <c r="V145" s="10">
        <v>42284.696944444448</v>
      </c>
      <c r="W145" s="10">
        <v>42301.165972222225</v>
      </c>
    </row>
    <row r="146" spans="1:23" x14ac:dyDescent="0.25">
      <c r="A146">
        <v>3816</v>
      </c>
      <c r="B146" t="s">
        <v>3813</v>
      </c>
      <c r="C146" s="3" t="s">
        <v>7926</v>
      </c>
      <c r="D146">
        <v>1500</v>
      </c>
      <c r="E146">
        <v>1788.57</v>
      </c>
      <c r="F146" t="s">
        <v>8219</v>
      </c>
      <c r="G146" t="s">
        <v>8224</v>
      </c>
      <c r="H146" t="s">
        <v>8246</v>
      </c>
      <c r="I146">
        <v>1</v>
      </c>
      <c r="J146">
        <v>1500</v>
      </c>
      <c r="K146">
        <v>1788.57</v>
      </c>
      <c r="L146">
        <v>1405614823</v>
      </c>
      <c r="M146">
        <v>1403022823</v>
      </c>
      <c r="N146" t="b">
        <v>0</v>
      </c>
      <c r="O146">
        <v>37</v>
      </c>
      <c r="P146" t="b">
        <v>1</v>
      </c>
      <c r="Q146" t="s">
        <v>8271</v>
      </c>
      <c r="R146">
        <v>1.19238</v>
      </c>
      <c r="S146">
        <v>48.339729729729726</v>
      </c>
      <c r="T146" t="s">
        <v>9224</v>
      </c>
      <c r="U146" t="s">
        <v>9225</v>
      </c>
      <c r="V146" s="10">
        <v>41807.690081018518</v>
      </c>
      <c r="W146" s="10">
        <v>41837.690081018518</v>
      </c>
    </row>
    <row r="147" spans="1:23" x14ac:dyDescent="0.25">
      <c r="A147">
        <v>3815</v>
      </c>
      <c r="B147" t="s">
        <v>3812</v>
      </c>
      <c r="C147" t="s">
        <v>7925</v>
      </c>
      <c r="D147">
        <v>1000</v>
      </c>
      <c r="E147">
        <v>1000.01</v>
      </c>
      <c r="F147" t="s">
        <v>8219</v>
      </c>
      <c r="G147" t="s">
        <v>8225</v>
      </c>
      <c r="H147" t="s">
        <v>8247</v>
      </c>
      <c r="I147">
        <v>1.29405719</v>
      </c>
      <c r="J147">
        <v>1294.05719</v>
      </c>
      <c r="K147">
        <v>1294.0701305718999</v>
      </c>
      <c r="L147">
        <v>1440111600</v>
      </c>
      <c r="M147">
        <v>1437545657</v>
      </c>
      <c r="N147" t="b">
        <v>0</v>
      </c>
      <c r="O147">
        <v>20</v>
      </c>
      <c r="P147" t="b">
        <v>1</v>
      </c>
      <c r="Q147" t="s">
        <v>8271</v>
      </c>
      <c r="R147">
        <v>1.0000100000000001</v>
      </c>
      <c r="S147">
        <v>64.703506528595</v>
      </c>
      <c r="T147" t="s">
        <v>9224</v>
      </c>
      <c r="U147" t="s">
        <v>9225</v>
      </c>
      <c r="V147" s="10">
        <v>42207.259918981479</v>
      </c>
      <c r="W147" s="10">
        <v>42236.958333333336</v>
      </c>
    </row>
    <row r="148" spans="1:23" x14ac:dyDescent="0.25">
      <c r="A148">
        <v>3814</v>
      </c>
      <c r="B148" t="s">
        <v>3811</v>
      </c>
      <c r="C148" t="s">
        <v>7924</v>
      </c>
      <c r="D148">
        <v>1500</v>
      </c>
      <c r="E148">
        <v>2102</v>
      </c>
      <c r="F148" t="s">
        <v>8219</v>
      </c>
      <c r="G148" t="s">
        <v>8224</v>
      </c>
      <c r="H148" t="s">
        <v>8246</v>
      </c>
      <c r="I148">
        <v>1</v>
      </c>
      <c r="J148">
        <v>1500</v>
      </c>
      <c r="K148">
        <v>2102</v>
      </c>
      <c r="L148">
        <v>1427860740</v>
      </c>
      <c r="M148">
        <v>1424727712</v>
      </c>
      <c r="N148" t="b">
        <v>0</v>
      </c>
      <c r="O148">
        <v>34</v>
      </c>
      <c r="P148" t="b">
        <v>1</v>
      </c>
      <c r="Q148" t="s">
        <v>8271</v>
      </c>
      <c r="R148">
        <v>1.4013333333333333</v>
      </c>
      <c r="S148">
        <v>61.823529411764703</v>
      </c>
      <c r="T148" t="s">
        <v>9224</v>
      </c>
      <c r="U148" t="s">
        <v>9225</v>
      </c>
      <c r="V148" s="10">
        <v>42058.904074074075</v>
      </c>
      <c r="W148" s="10">
        <v>42095.165972222225</v>
      </c>
    </row>
    <row r="149" spans="1:23" x14ac:dyDescent="0.25">
      <c r="A149">
        <v>3813</v>
      </c>
      <c r="B149" t="s">
        <v>3810</v>
      </c>
      <c r="C149" t="s">
        <v>7923</v>
      </c>
      <c r="D149">
        <v>2100</v>
      </c>
      <c r="E149">
        <v>2119.9899999999998</v>
      </c>
      <c r="F149" t="s">
        <v>8219</v>
      </c>
      <c r="G149" t="s">
        <v>8224</v>
      </c>
      <c r="H149" t="s">
        <v>8246</v>
      </c>
      <c r="I149">
        <v>1</v>
      </c>
      <c r="J149">
        <v>2100</v>
      </c>
      <c r="K149">
        <v>2119.9899999999998</v>
      </c>
      <c r="L149">
        <v>1465940580</v>
      </c>
      <c r="M149">
        <v>1462603021</v>
      </c>
      <c r="N149" t="b">
        <v>0</v>
      </c>
      <c r="O149">
        <v>27</v>
      </c>
      <c r="P149" t="b">
        <v>1</v>
      </c>
      <c r="Q149" t="s">
        <v>8271</v>
      </c>
      <c r="R149">
        <v>1.0095190476190474</v>
      </c>
      <c r="S149">
        <v>78.518148148148143</v>
      </c>
      <c r="T149" t="s">
        <v>9224</v>
      </c>
      <c r="U149" t="s">
        <v>9225</v>
      </c>
      <c r="V149" s="10">
        <v>42497.275706018518</v>
      </c>
      <c r="W149" s="10">
        <v>42535.904861111114</v>
      </c>
    </row>
    <row r="150" spans="1:23" x14ac:dyDescent="0.25">
      <c r="A150">
        <v>3812</v>
      </c>
      <c r="B150" t="s">
        <v>3809</v>
      </c>
      <c r="C150" t="s">
        <v>7922</v>
      </c>
      <c r="D150">
        <v>2000</v>
      </c>
      <c r="E150">
        <v>2191</v>
      </c>
      <c r="F150" t="s">
        <v>8219</v>
      </c>
      <c r="G150" t="s">
        <v>8229</v>
      </c>
      <c r="H150" t="s">
        <v>8251</v>
      </c>
      <c r="I150">
        <v>0.75062424999999999</v>
      </c>
      <c r="J150">
        <v>1501.2484999999999</v>
      </c>
      <c r="K150">
        <v>1644.6177317500001</v>
      </c>
      <c r="L150">
        <v>1433131140</v>
      </c>
      <c r="M150">
        <v>1429120908</v>
      </c>
      <c r="N150" t="b">
        <v>0</v>
      </c>
      <c r="O150">
        <v>11</v>
      </c>
      <c r="P150" t="b">
        <v>1</v>
      </c>
      <c r="Q150" t="s">
        <v>8271</v>
      </c>
      <c r="R150">
        <v>1.0954999999999999</v>
      </c>
      <c r="S150">
        <v>149.51070288636365</v>
      </c>
      <c r="T150" t="s">
        <v>9224</v>
      </c>
      <c r="U150" t="s">
        <v>9225</v>
      </c>
      <c r="V150" s="10">
        <v>42109.751250000001</v>
      </c>
      <c r="W150" s="10">
        <v>42156.165972222225</v>
      </c>
    </row>
    <row r="151" spans="1:23" x14ac:dyDescent="0.25">
      <c r="A151">
        <v>3811</v>
      </c>
      <c r="B151" t="s">
        <v>3808</v>
      </c>
      <c r="C151" t="s">
        <v>7921</v>
      </c>
      <c r="D151">
        <v>250</v>
      </c>
      <c r="E151">
        <v>825</v>
      </c>
      <c r="F151" t="s">
        <v>8219</v>
      </c>
      <c r="G151" t="s">
        <v>8225</v>
      </c>
      <c r="H151" t="s">
        <v>8247</v>
      </c>
      <c r="I151">
        <v>1.29405719</v>
      </c>
      <c r="J151">
        <v>323.5142975</v>
      </c>
      <c r="K151">
        <v>1067.5971817499999</v>
      </c>
      <c r="L151">
        <v>1464692400</v>
      </c>
      <c r="M151">
        <v>1461769373</v>
      </c>
      <c r="N151" t="b">
        <v>0</v>
      </c>
      <c r="O151">
        <v>19</v>
      </c>
      <c r="P151" t="b">
        <v>1</v>
      </c>
      <c r="Q151" t="s">
        <v>8271</v>
      </c>
      <c r="R151">
        <v>3.3</v>
      </c>
      <c r="S151">
        <v>56.189325355263151</v>
      </c>
      <c r="T151" t="s">
        <v>9224</v>
      </c>
      <c r="U151" t="s">
        <v>9225</v>
      </c>
      <c r="V151" s="10">
        <v>42487.627002314817</v>
      </c>
      <c r="W151" s="10">
        <v>42521.458333333336</v>
      </c>
    </row>
    <row r="152" spans="1:23" x14ac:dyDescent="0.25">
      <c r="A152">
        <v>3810</v>
      </c>
      <c r="B152" t="s">
        <v>3807</v>
      </c>
      <c r="C152" t="s">
        <v>7920</v>
      </c>
      <c r="D152">
        <v>1500</v>
      </c>
      <c r="E152">
        <v>1826</v>
      </c>
      <c r="F152" t="s">
        <v>8219</v>
      </c>
      <c r="G152" t="s">
        <v>8224</v>
      </c>
      <c r="H152" t="s">
        <v>8246</v>
      </c>
      <c r="I152">
        <v>1</v>
      </c>
      <c r="J152">
        <v>1500</v>
      </c>
      <c r="K152">
        <v>1826</v>
      </c>
      <c r="L152">
        <v>1426965758</v>
      </c>
      <c r="M152">
        <v>1424377358</v>
      </c>
      <c r="N152" t="b">
        <v>0</v>
      </c>
      <c r="O152">
        <v>26</v>
      </c>
      <c r="P152" t="b">
        <v>1</v>
      </c>
      <c r="Q152" t="s">
        <v>8271</v>
      </c>
      <c r="R152">
        <v>1.2173333333333334</v>
      </c>
      <c r="S152">
        <v>70.230769230769226</v>
      </c>
      <c r="T152" t="s">
        <v>9224</v>
      </c>
      <c r="U152" t="s">
        <v>9225</v>
      </c>
      <c r="V152" s="10">
        <v>42054.849050925928</v>
      </c>
      <c r="W152" s="10">
        <v>42084.807384259257</v>
      </c>
    </row>
    <row r="153" spans="1:23" x14ac:dyDescent="0.25">
      <c r="A153">
        <v>3809</v>
      </c>
      <c r="B153" t="s">
        <v>3806</v>
      </c>
      <c r="C153" t="s">
        <v>7919</v>
      </c>
      <c r="D153">
        <v>2000</v>
      </c>
      <c r="E153">
        <v>2025</v>
      </c>
      <c r="F153" t="s">
        <v>8219</v>
      </c>
      <c r="G153" t="s">
        <v>8225</v>
      </c>
      <c r="H153" t="s">
        <v>8247</v>
      </c>
      <c r="I153">
        <v>1.29405719</v>
      </c>
      <c r="J153">
        <v>2588.11438</v>
      </c>
      <c r="K153">
        <v>2620.4658097500001</v>
      </c>
      <c r="L153">
        <v>1406761200</v>
      </c>
      <c r="M153">
        <v>1402403907</v>
      </c>
      <c r="N153" t="b">
        <v>0</v>
      </c>
      <c r="O153">
        <v>38</v>
      </c>
      <c r="P153" t="b">
        <v>1</v>
      </c>
      <c r="Q153" t="s">
        <v>8271</v>
      </c>
      <c r="R153">
        <v>1.0125</v>
      </c>
      <c r="S153">
        <v>68.959626572368421</v>
      </c>
      <c r="T153" t="s">
        <v>9224</v>
      </c>
      <c r="U153" t="s">
        <v>9225</v>
      </c>
      <c r="V153" s="10">
        <v>41800.526701388888</v>
      </c>
      <c r="W153" s="10">
        <v>41850.958333333336</v>
      </c>
    </row>
    <row r="154" spans="1:23" x14ac:dyDescent="0.25">
      <c r="A154">
        <v>3808</v>
      </c>
      <c r="B154" t="s">
        <v>3805</v>
      </c>
      <c r="C154" t="s">
        <v>7918</v>
      </c>
      <c r="D154">
        <v>1000</v>
      </c>
      <c r="E154">
        <v>1000</v>
      </c>
      <c r="F154" t="s">
        <v>8219</v>
      </c>
      <c r="G154" t="s">
        <v>8225</v>
      </c>
      <c r="H154" t="s">
        <v>8247</v>
      </c>
      <c r="I154">
        <v>1.29405719</v>
      </c>
      <c r="J154">
        <v>1294.05719</v>
      </c>
      <c r="K154">
        <v>1294.05719</v>
      </c>
      <c r="L154">
        <v>1429955619</v>
      </c>
      <c r="M154">
        <v>1424775219</v>
      </c>
      <c r="N154" t="b">
        <v>0</v>
      </c>
      <c r="O154">
        <v>24</v>
      </c>
      <c r="P154" t="b">
        <v>1</v>
      </c>
      <c r="Q154" t="s">
        <v>8271</v>
      </c>
      <c r="R154">
        <v>1</v>
      </c>
      <c r="S154">
        <v>53.919049583333333</v>
      </c>
      <c r="T154" t="s">
        <v>9224</v>
      </c>
      <c r="U154" t="s">
        <v>9225</v>
      </c>
      <c r="V154" s="10">
        <v>42059.453923611109</v>
      </c>
      <c r="W154" s="10">
        <v>42119.412256944444</v>
      </c>
    </row>
    <row r="155" spans="1:23" x14ac:dyDescent="0.25">
      <c r="A155">
        <v>3787</v>
      </c>
      <c r="B155" t="s">
        <v>3784</v>
      </c>
      <c r="C155" t="s">
        <v>7897</v>
      </c>
      <c r="D155">
        <v>350</v>
      </c>
      <c r="E155">
        <v>351</v>
      </c>
      <c r="F155" t="s">
        <v>8219</v>
      </c>
      <c r="G155" t="s">
        <v>8224</v>
      </c>
      <c r="H155" t="s">
        <v>8246</v>
      </c>
      <c r="I155">
        <v>1</v>
      </c>
      <c r="J155">
        <v>350</v>
      </c>
      <c r="K155">
        <v>351</v>
      </c>
      <c r="L155">
        <v>1436587140</v>
      </c>
      <c r="M155">
        <v>1434113406</v>
      </c>
      <c r="N155" t="b">
        <v>0</v>
      </c>
      <c r="O155">
        <v>10</v>
      </c>
      <c r="P155" t="b">
        <v>1</v>
      </c>
      <c r="Q155" t="s">
        <v>8305</v>
      </c>
      <c r="R155">
        <v>1.0028571428571429</v>
      </c>
      <c r="S155">
        <v>35.1</v>
      </c>
      <c r="T155" t="s">
        <v>9224</v>
      </c>
      <c r="U155" t="s">
        <v>9262</v>
      </c>
      <c r="V155" s="10">
        <v>42167.534791666665</v>
      </c>
      <c r="W155" s="10">
        <v>42196.165972222225</v>
      </c>
    </row>
    <row r="156" spans="1:23" x14ac:dyDescent="0.25">
      <c r="A156">
        <v>3786</v>
      </c>
      <c r="B156" t="s">
        <v>3783</v>
      </c>
      <c r="C156" t="s">
        <v>7896</v>
      </c>
      <c r="D156">
        <v>6000</v>
      </c>
      <c r="E156">
        <v>6658</v>
      </c>
      <c r="F156" t="s">
        <v>8219</v>
      </c>
      <c r="G156" t="s">
        <v>8224</v>
      </c>
      <c r="H156" t="s">
        <v>8246</v>
      </c>
      <c r="I156">
        <v>1</v>
      </c>
      <c r="J156">
        <v>6000</v>
      </c>
      <c r="K156">
        <v>6658</v>
      </c>
      <c r="L156">
        <v>1464310475</v>
      </c>
      <c r="M156">
        <v>1461718475</v>
      </c>
      <c r="N156" t="b">
        <v>0</v>
      </c>
      <c r="O156">
        <v>71</v>
      </c>
      <c r="P156" t="b">
        <v>1</v>
      </c>
      <c r="Q156" t="s">
        <v>8305</v>
      </c>
      <c r="R156">
        <v>1.1096666666666666</v>
      </c>
      <c r="S156">
        <v>93.774647887323937</v>
      </c>
      <c r="T156" t="s">
        <v>9224</v>
      </c>
      <c r="U156" t="s">
        <v>9262</v>
      </c>
      <c r="V156" s="10">
        <v>42487.037905092591</v>
      </c>
      <c r="W156" s="10">
        <v>42517.037905092591</v>
      </c>
    </row>
    <row r="157" spans="1:23" x14ac:dyDescent="0.25">
      <c r="A157">
        <v>3785</v>
      </c>
      <c r="B157" t="s">
        <v>3782</v>
      </c>
      <c r="C157" t="s">
        <v>7895</v>
      </c>
      <c r="D157">
        <v>2000</v>
      </c>
      <c r="E157">
        <v>3015</v>
      </c>
      <c r="F157" t="s">
        <v>8219</v>
      </c>
      <c r="G157" t="s">
        <v>8225</v>
      </c>
      <c r="H157" t="s">
        <v>8247</v>
      </c>
      <c r="I157">
        <v>1.29405719</v>
      </c>
      <c r="J157">
        <v>2588.11438</v>
      </c>
      <c r="K157">
        <v>3901.5824278499999</v>
      </c>
      <c r="L157">
        <v>1470132180</v>
      </c>
      <c r="M157">
        <v>1467040769</v>
      </c>
      <c r="N157" t="b">
        <v>0</v>
      </c>
      <c r="O157">
        <v>30</v>
      </c>
      <c r="P157" t="b">
        <v>1</v>
      </c>
      <c r="Q157" t="s">
        <v>8305</v>
      </c>
      <c r="R157">
        <v>1.5075000000000001</v>
      </c>
      <c r="S157">
        <v>130.052747595</v>
      </c>
      <c r="T157" t="s">
        <v>9224</v>
      </c>
      <c r="U157" t="s">
        <v>9262</v>
      </c>
      <c r="V157" s="10">
        <v>42548.63853009259</v>
      </c>
      <c r="W157" s="10">
        <v>42584.418749999997</v>
      </c>
    </row>
    <row r="158" spans="1:23" x14ac:dyDescent="0.25">
      <c r="A158">
        <v>3784</v>
      </c>
      <c r="B158" t="s">
        <v>3781</v>
      </c>
      <c r="C158" t="s">
        <v>7894</v>
      </c>
      <c r="D158">
        <v>1000</v>
      </c>
      <c r="E158">
        <v>1150</v>
      </c>
      <c r="F158" t="s">
        <v>8219</v>
      </c>
      <c r="G158" t="s">
        <v>8229</v>
      </c>
      <c r="H158" t="s">
        <v>8251</v>
      </c>
      <c r="I158">
        <v>0.75062424999999999</v>
      </c>
      <c r="J158">
        <v>750.62424999999996</v>
      </c>
      <c r="K158">
        <v>863.21788749999996</v>
      </c>
      <c r="L158">
        <v>1468193532</v>
      </c>
      <c r="M158">
        <v>1465601532</v>
      </c>
      <c r="N158" t="b">
        <v>0</v>
      </c>
      <c r="O158">
        <v>10</v>
      </c>
      <c r="P158" t="b">
        <v>1</v>
      </c>
      <c r="Q158" t="s">
        <v>8305</v>
      </c>
      <c r="R158">
        <v>1.1499999999999999</v>
      </c>
      <c r="S158">
        <v>86.321788749999996</v>
      </c>
      <c r="T158" t="s">
        <v>9224</v>
      </c>
      <c r="U158" t="s">
        <v>9262</v>
      </c>
      <c r="V158" s="10">
        <v>42531.980694444443</v>
      </c>
      <c r="W158" s="10">
        <v>42561.980694444443</v>
      </c>
    </row>
    <row r="159" spans="1:23" x14ac:dyDescent="0.25">
      <c r="A159">
        <v>3783</v>
      </c>
      <c r="B159" t="s">
        <v>3780</v>
      </c>
      <c r="C159" t="s">
        <v>7893</v>
      </c>
      <c r="D159">
        <v>1200</v>
      </c>
      <c r="E159">
        <v>1547</v>
      </c>
      <c r="F159" t="s">
        <v>8219</v>
      </c>
      <c r="G159" t="s">
        <v>8224</v>
      </c>
      <c r="H159" t="s">
        <v>8246</v>
      </c>
      <c r="I159">
        <v>1</v>
      </c>
      <c r="J159">
        <v>1200</v>
      </c>
      <c r="K159">
        <v>1547</v>
      </c>
      <c r="L159">
        <v>1458057600</v>
      </c>
      <c r="M159">
        <v>1455938520</v>
      </c>
      <c r="N159" t="b">
        <v>0</v>
      </c>
      <c r="O159">
        <v>24</v>
      </c>
      <c r="P159" t="b">
        <v>1</v>
      </c>
      <c r="Q159" t="s">
        <v>8305</v>
      </c>
      <c r="R159">
        <v>1.2891666666666666</v>
      </c>
      <c r="S159">
        <v>64.458333333333329</v>
      </c>
      <c r="T159" t="s">
        <v>9224</v>
      </c>
      <c r="U159" t="s">
        <v>9262</v>
      </c>
      <c r="V159" s="10">
        <v>42420.140277777777</v>
      </c>
      <c r="W159" s="10">
        <v>42444.666666666664</v>
      </c>
    </row>
    <row r="160" spans="1:23" x14ac:dyDescent="0.25">
      <c r="A160">
        <v>3782</v>
      </c>
      <c r="B160" t="s">
        <v>3779</v>
      </c>
      <c r="C160" t="s">
        <v>7892</v>
      </c>
      <c r="D160">
        <v>2000</v>
      </c>
      <c r="E160">
        <v>2035</v>
      </c>
      <c r="F160" t="s">
        <v>8219</v>
      </c>
      <c r="G160" t="s">
        <v>8225</v>
      </c>
      <c r="H160" t="s">
        <v>8247</v>
      </c>
      <c r="I160">
        <v>1.29405719</v>
      </c>
      <c r="J160">
        <v>2588.11438</v>
      </c>
      <c r="K160">
        <v>2633.4063816499997</v>
      </c>
      <c r="L160">
        <v>1469401200</v>
      </c>
      <c r="M160">
        <v>1466887297</v>
      </c>
      <c r="N160" t="b">
        <v>0</v>
      </c>
      <c r="O160">
        <v>27</v>
      </c>
      <c r="P160" t="b">
        <v>1</v>
      </c>
      <c r="Q160" t="s">
        <v>8305</v>
      </c>
      <c r="R160">
        <v>1.0175000000000001</v>
      </c>
      <c r="S160">
        <v>97.533569690740734</v>
      </c>
      <c r="T160" t="s">
        <v>9224</v>
      </c>
      <c r="U160" t="s">
        <v>9262</v>
      </c>
      <c r="V160" s="10">
        <v>42546.862233796295</v>
      </c>
      <c r="W160" s="10">
        <v>42575.958333333336</v>
      </c>
    </row>
    <row r="161" spans="1:23" x14ac:dyDescent="0.25">
      <c r="A161">
        <v>3781</v>
      </c>
      <c r="B161" t="s">
        <v>3778</v>
      </c>
      <c r="C161" t="s">
        <v>7891</v>
      </c>
      <c r="D161">
        <v>4500</v>
      </c>
      <c r="E161">
        <v>4935</v>
      </c>
      <c r="F161" t="s">
        <v>8219</v>
      </c>
      <c r="G161" t="s">
        <v>8224</v>
      </c>
      <c r="H161" t="s">
        <v>8246</v>
      </c>
      <c r="I161">
        <v>1</v>
      </c>
      <c r="J161">
        <v>4500</v>
      </c>
      <c r="K161">
        <v>4935</v>
      </c>
      <c r="L161">
        <v>1410210685</v>
      </c>
      <c r="M161">
        <v>1408050685</v>
      </c>
      <c r="N161" t="b">
        <v>0</v>
      </c>
      <c r="O161">
        <v>52</v>
      </c>
      <c r="P161" t="b">
        <v>1</v>
      </c>
      <c r="Q161" t="s">
        <v>8305</v>
      </c>
      <c r="R161">
        <v>1.0966666666666667</v>
      </c>
      <c r="S161">
        <v>94.90384615384616</v>
      </c>
      <c r="T161" t="s">
        <v>9224</v>
      </c>
      <c r="U161" t="s">
        <v>9262</v>
      </c>
      <c r="V161" s="10">
        <v>41865.882928240739</v>
      </c>
      <c r="W161" s="10">
        <v>41890.882928240739</v>
      </c>
    </row>
    <row r="162" spans="1:23" x14ac:dyDescent="0.25">
      <c r="A162">
        <v>3780</v>
      </c>
      <c r="B162" t="s">
        <v>3777</v>
      </c>
      <c r="C162" t="s">
        <v>7890</v>
      </c>
      <c r="D162">
        <v>2500</v>
      </c>
      <c r="E162">
        <v>3000</v>
      </c>
      <c r="F162" t="s">
        <v>8219</v>
      </c>
      <c r="G162" t="s">
        <v>8224</v>
      </c>
      <c r="H162" t="s">
        <v>8246</v>
      </c>
      <c r="I162">
        <v>1</v>
      </c>
      <c r="J162">
        <v>2500</v>
      </c>
      <c r="K162">
        <v>3000</v>
      </c>
      <c r="L162">
        <v>1436817960</v>
      </c>
      <c r="M162">
        <v>1433999785</v>
      </c>
      <c r="N162" t="b">
        <v>0</v>
      </c>
      <c r="O162">
        <v>30</v>
      </c>
      <c r="P162" t="b">
        <v>1</v>
      </c>
      <c r="Q162" t="s">
        <v>8305</v>
      </c>
      <c r="R162">
        <v>1.2</v>
      </c>
      <c r="S162">
        <v>100</v>
      </c>
      <c r="T162" t="s">
        <v>9224</v>
      </c>
      <c r="U162" t="s">
        <v>9262</v>
      </c>
      <c r="V162" s="10">
        <v>42166.219733796293</v>
      </c>
      <c r="W162" s="10">
        <v>42198.837500000001</v>
      </c>
    </row>
    <row r="163" spans="1:23" x14ac:dyDescent="0.25">
      <c r="A163">
        <v>3779</v>
      </c>
      <c r="B163" t="s">
        <v>3776</v>
      </c>
      <c r="C163" t="s">
        <v>7889</v>
      </c>
      <c r="D163">
        <v>15000</v>
      </c>
      <c r="E163">
        <v>15597</v>
      </c>
      <c r="F163" t="s">
        <v>8219</v>
      </c>
      <c r="G163" t="s">
        <v>8224</v>
      </c>
      <c r="H163" t="s">
        <v>8246</v>
      </c>
      <c r="I163">
        <v>1</v>
      </c>
      <c r="J163">
        <v>15000</v>
      </c>
      <c r="K163">
        <v>15597</v>
      </c>
      <c r="L163">
        <v>1459010340</v>
      </c>
      <c r="M163">
        <v>1456421940</v>
      </c>
      <c r="N163" t="b">
        <v>0</v>
      </c>
      <c r="O163">
        <v>115</v>
      </c>
      <c r="P163" t="b">
        <v>1</v>
      </c>
      <c r="Q163" t="s">
        <v>8305</v>
      </c>
      <c r="R163">
        <v>1.0398000000000001</v>
      </c>
      <c r="S163">
        <v>135.62608695652173</v>
      </c>
      <c r="T163" t="s">
        <v>9224</v>
      </c>
      <c r="U163" t="s">
        <v>9262</v>
      </c>
      <c r="V163" s="10">
        <v>42425.73541666667</v>
      </c>
      <c r="W163" s="10">
        <v>42455.693749999999</v>
      </c>
    </row>
    <row r="164" spans="1:23" x14ac:dyDescent="0.25">
      <c r="A164">
        <v>3778</v>
      </c>
      <c r="B164" t="s">
        <v>3775</v>
      </c>
      <c r="C164" t="s">
        <v>7888</v>
      </c>
      <c r="D164">
        <v>2400</v>
      </c>
      <c r="E164">
        <v>2521</v>
      </c>
      <c r="F164" t="s">
        <v>8219</v>
      </c>
      <c r="G164" t="s">
        <v>8224</v>
      </c>
      <c r="H164" t="s">
        <v>8246</v>
      </c>
      <c r="I164">
        <v>1</v>
      </c>
      <c r="J164">
        <v>2400</v>
      </c>
      <c r="K164">
        <v>2521</v>
      </c>
      <c r="L164">
        <v>1423942780</v>
      </c>
      <c r="M164">
        <v>1418758780</v>
      </c>
      <c r="N164" t="b">
        <v>0</v>
      </c>
      <c r="O164">
        <v>36</v>
      </c>
      <c r="P164" t="b">
        <v>1</v>
      </c>
      <c r="Q164" t="s">
        <v>8305</v>
      </c>
      <c r="R164">
        <v>1.0504166666666668</v>
      </c>
      <c r="S164">
        <v>70.027777777777771</v>
      </c>
      <c r="T164" t="s">
        <v>9224</v>
      </c>
      <c r="U164" t="s">
        <v>9262</v>
      </c>
      <c r="V164" s="10">
        <v>41989.819212962961</v>
      </c>
      <c r="W164" s="10">
        <v>42049.819212962961</v>
      </c>
    </row>
    <row r="165" spans="1:23" x14ac:dyDescent="0.25">
      <c r="A165">
        <v>3777</v>
      </c>
      <c r="B165" t="s">
        <v>3774</v>
      </c>
      <c r="C165" t="s">
        <v>7887</v>
      </c>
      <c r="D165">
        <v>2000</v>
      </c>
      <c r="E165">
        <v>2864</v>
      </c>
      <c r="F165" t="s">
        <v>8219</v>
      </c>
      <c r="G165" t="s">
        <v>8224</v>
      </c>
      <c r="H165" t="s">
        <v>8246</v>
      </c>
      <c r="I165">
        <v>1</v>
      </c>
      <c r="J165">
        <v>2000</v>
      </c>
      <c r="K165">
        <v>2864</v>
      </c>
      <c r="L165">
        <v>1411790400</v>
      </c>
      <c r="M165">
        <v>1409884821</v>
      </c>
      <c r="N165" t="b">
        <v>0</v>
      </c>
      <c r="O165">
        <v>59</v>
      </c>
      <c r="P165" t="b">
        <v>1</v>
      </c>
      <c r="Q165" t="s">
        <v>8305</v>
      </c>
      <c r="R165">
        <v>1.4319999999999999</v>
      </c>
      <c r="S165">
        <v>48.542372881355931</v>
      </c>
      <c r="T165" t="s">
        <v>9224</v>
      </c>
      <c r="U165" t="s">
        <v>9262</v>
      </c>
      <c r="V165" s="10">
        <v>41887.111354166664</v>
      </c>
      <c r="W165" s="10">
        <v>41909.166666666664</v>
      </c>
    </row>
    <row r="166" spans="1:23" x14ac:dyDescent="0.25">
      <c r="A166">
        <v>3776</v>
      </c>
      <c r="B166" t="s">
        <v>3773</v>
      </c>
      <c r="C166" t="s">
        <v>7886</v>
      </c>
      <c r="D166">
        <v>8000</v>
      </c>
      <c r="E166">
        <v>8537</v>
      </c>
      <c r="F166" t="s">
        <v>8219</v>
      </c>
      <c r="G166" t="s">
        <v>8224</v>
      </c>
      <c r="H166" t="s">
        <v>8246</v>
      </c>
      <c r="I166">
        <v>1</v>
      </c>
      <c r="J166">
        <v>8000</v>
      </c>
      <c r="K166">
        <v>8537</v>
      </c>
      <c r="L166">
        <v>1406854800</v>
      </c>
      <c r="M166">
        <v>1403599778</v>
      </c>
      <c r="N166" t="b">
        <v>0</v>
      </c>
      <c r="O166">
        <v>94</v>
      </c>
      <c r="P166" t="b">
        <v>1</v>
      </c>
      <c r="Q166" t="s">
        <v>8305</v>
      </c>
      <c r="R166">
        <v>1.0671250000000001</v>
      </c>
      <c r="S166">
        <v>90.819148936170208</v>
      </c>
      <c r="T166" t="s">
        <v>9224</v>
      </c>
      <c r="U166" t="s">
        <v>9262</v>
      </c>
      <c r="V166" s="10">
        <v>41814.367800925924</v>
      </c>
      <c r="W166" s="10">
        <v>41852.041666666664</v>
      </c>
    </row>
    <row r="167" spans="1:23" x14ac:dyDescent="0.25">
      <c r="A167">
        <v>3775</v>
      </c>
      <c r="B167" t="s">
        <v>3772</v>
      </c>
      <c r="C167" t="s">
        <v>7885</v>
      </c>
      <c r="D167">
        <v>2000</v>
      </c>
      <c r="E167">
        <v>2005</v>
      </c>
      <c r="F167" t="s">
        <v>8219</v>
      </c>
      <c r="G167" t="s">
        <v>8224</v>
      </c>
      <c r="H167" t="s">
        <v>8246</v>
      </c>
      <c r="I167">
        <v>1</v>
      </c>
      <c r="J167">
        <v>2000</v>
      </c>
      <c r="K167">
        <v>2005</v>
      </c>
      <c r="L167">
        <v>1428552000</v>
      </c>
      <c r="M167">
        <v>1426199843</v>
      </c>
      <c r="N167" t="b">
        <v>0</v>
      </c>
      <c r="O167">
        <v>14</v>
      </c>
      <c r="P167" t="b">
        <v>1</v>
      </c>
      <c r="Q167" t="s">
        <v>8305</v>
      </c>
      <c r="R167">
        <v>1.0024999999999999</v>
      </c>
      <c r="S167">
        <v>143.21428571428572</v>
      </c>
      <c r="T167" t="s">
        <v>9224</v>
      </c>
      <c r="U167" t="s">
        <v>9262</v>
      </c>
      <c r="V167" s="10">
        <v>42075.942627314813</v>
      </c>
      <c r="W167" s="10">
        <v>42103.166666666664</v>
      </c>
    </row>
    <row r="168" spans="1:23" x14ac:dyDescent="0.25">
      <c r="A168">
        <v>3774</v>
      </c>
      <c r="B168" t="s">
        <v>3771</v>
      </c>
      <c r="C168" t="s">
        <v>7884</v>
      </c>
      <c r="D168">
        <v>2500</v>
      </c>
      <c r="E168">
        <v>2500</v>
      </c>
      <c r="F168" t="s">
        <v>8219</v>
      </c>
      <c r="G168" t="s">
        <v>8229</v>
      </c>
      <c r="H168" t="s">
        <v>8251</v>
      </c>
      <c r="I168">
        <v>0.75062424999999999</v>
      </c>
      <c r="J168">
        <v>1876.5606250000001</v>
      </c>
      <c r="K168">
        <v>1876.5606250000001</v>
      </c>
      <c r="L168">
        <v>1428606055</v>
      </c>
      <c r="M168">
        <v>1427223655</v>
      </c>
      <c r="N168" t="b">
        <v>0</v>
      </c>
      <c r="O168">
        <v>25</v>
      </c>
      <c r="P168" t="b">
        <v>1</v>
      </c>
      <c r="Q168" t="s">
        <v>8305</v>
      </c>
      <c r="R168">
        <v>1</v>
      </c>
      <c r="S168">
        <v>75.062425000000005</v>
      </c>
      <c r="T168" t="s">
        <v>9224</v>
      </c>
      <c r="U168" t="s">
        <v>9262</v>
      </c>
      <c r="V168" s="10">
        <v>42087.792303240742</v>
      </c>
      <c r="W168" s="10">
        <v>42103.792303240742</v>
      </c>
    </row>
    <row r="169" spans="1:23" x14ac:dyDescent="0.25">
      <c r="A169">
        <v>3773</v>
      </c>
      <c r="B169" t="s">
        <v>3770</v>
      </c>
      <c r="C169" t="s">
        <v>7883</v>
      </c>
      <c r="D169">
        <v>5000</v>
      </c>
      <c r="E169">
        <v>5410</v>
      </c>
      <c r="F169" t="s">
        <v>8219</v>
      </c>
      <c r="G169" t="s">
        <v>8224</v>
      </c>
      <c r="H169" t="s">
        <v>8246</v>
      </c>
      <c r="I169">
        <v>1</v>
      </c>
      <c r="J169">
        <v>5000</v>
      </c>
      <c r="K169">
        <v>5410</v>
      </c>
      <c r="L169">
        <v>1479175680</v>
      </c>
      <c r="M169">
        <v>1476317247</v>
      </c>
      <c r="N169" t="b">
        <v>0</v>
      </c>
      <c r="O169">
        <v>57</v>
      </c>
      <c r="P169" t="b">
        <v>1</v>
      </c>
      <c r="Q169" t="s">
        <v>8305</v>
      </c>
      <c r="R169">
        <v>1.0820000000000001</v>
      </c>
      <c r="S169">
        <v>94.912280701754383</v>
      </c>
      <c r="T169" t="s">
        <v>9224</v>
      </c>
      <c r="U169" t="s">
        <v>9262</v>
      </c>
      <c r="V169" s="10">
        <v>42656.005173611113</v>
      </c>
      <c r="W169" s="10">
        <v>42689.088888888888</v>
      </c>
    </row>
    <row r="170" spans="1:23" x14ac:dyDescent="0.25">
      <c r="A170">
        <v>3772</v>
      </c>
      <c r="B170" t="s">
        <v>3769</v>
      </c>
      <c r="C170" t="s">
        <v>7882</v>
      </c>
      <c r="D170">
        <v>5000</v>
      </c>
      <c r="E170">
        <v>5510</v>
      </c>
      <c r="F170" t="s">
        <v>8219</v>
      </c>
      <c r="G170" t="s">
        <v>8224</v>
      </c>
      <c r="H170" t="s">
        <v>8246</v>
      </c>
      <c r="I170">
        <v>1</v>
      </c>
      <c r="J170">
        <v>5000</v>
      </c>
      <c r="K170">
        <v>5510</v>
      </c>
      <c r="L170">
        <v>1480399200</v>
      </c>
      <c r="M170">
        <v>1478616506</v>
      </c>
      <c r="N170" t="b">
        <v>0</v>
      </c>
      <c r="O170">
        <v>33</v>
      </c>
      <c r="P170" t="b">
        <v>1</v>
      </c>
      <c r="Q170" t="s">
        <v>8305</v>
      </c>
      <c r="R170">
        <v>1.1020000000000001</v>
      </c>
      <c r="S170">
        <v>166.96969696969697</v>
      </c>
      <c r="T170" t="s">
        <v>9224</v>
      </c>
      <c r="U170" t="s">
        <v>9262</v>
      </c>
      <c r="V170" s="10">
        <v>42682.616967592592</v>
      </c>
      <c r="W170" s="10">
        <v>42703.25</v>
      </c>
    </row>
    <row r="171" spans="1:23" x14ac:dyDescent="0.25">
      <c r="A171">
        <v>3771</v>
      </c>
      <c r="B171" t="s">
        <v>3768</v>
      </c>
      <c r="C171" t="s">
        <v>7881</v>
      </c>
      <c r="D171">
        <v>1000</v>
      </c>
      <c r="E171">
        <v>1460</v>
      </c>
      <c r="F171" t="s">
        <v>8219</v>
      </c>
      <c r="G171" t="s">
        <v>8224</v>
      </c>
      <c r="H171" t="s">
        <v>8246</v>
      </c>
      <c r="I171">
        <v>1</v>
      </c>
      <c r="J171">
        <v>1000</v>
      </c>
      <c r="K171">
        <v>1460</v>
      </c>
      <c r="L171">
        <v>1463529600</v>
      </c>
      <c r="M171">
        <v>1462307652</v>
      </c>
      <c r="N171" t="b">
        <v>0</v>
      </c>
      <c r="O171">
        <v>38</v>
      </c>
      <c r="P171" t="b">
        <v>1</v>
      </c>
      <c r="Q171" t="s">
        <v>8305</v>
      </c>
      <c r="R171">
        <v>1.46</v>
      </c>
      <c r="S171">
        <v>38.421052631578945</v>
      </c>
      <c r="T171" t="s">
        <v>9224</v>
      </c>
      <c r="U171" t="s">
        <v>9262</v>
      </c>
      <c r="V171" s="10">
        <v>42493.857083333336</v>
      </c>
      <c r="W171" s="20">
        <v>42508</v>
      </c>
    </row>
    <row r="172" spans="1:23" x14ac:dyDescent="0.25">
      <c r="A172">
        <v>3770</v>
      </c>
      <c r="B172" t="s">
        <v>3767</v>
      </c>
      <c r="C172" t="s">
        <v>7880</v>
      </c>
      <c r="D172">
        <v>2000</v>
      </c>
      <c r="E172">
        <v>2000</v>
      </c>
      <c r="F172" t="s">
        <v>8219</v>
      </c>
      <c r="G172" t="s">
        <v>8225</v>
      </c>
      <c r="H172" t="s">
        <v>8247</v>
      </c>
      <c r="I172">
        <v>1.29405719</v>
      </c>
      <c r="J172">
        <v>2588.11438</v>
      </c>
      <c r="K172">
        <v>2588.11438</v>
      </c>
      <c r="L172">
        <v>1434234010</v>
      </c>
      <c r="M172">
        <v>1431642010</v>
      </c>
      <c r="N172" t="b">
        <v>0</v>
      </c>
      <c r="O172">
        <v>20</v>
      </c>
      <c r="P172" t="b">
        <v>1</v>
      </c>
      <c r="Q172" t="s">
        <v>8305</v>
      </c>
      <c r="R172">
        <v>1</v>
      </c>
      <c r="S172">
        <v>129.405719</v>
      </c>
      <c r="T172" t="s">
        <v>9224</v>
      </c>
      <c r="U172" t="s">
        <v>9262</v>
      </c>
      <c r="V172" s="10">
        <v>42138.930671296293</v>
      </c>
      <c r="W172" s="10">
        <v>42168.930671296293</v>
      </c>
    </row>
    <row r="173" spans="1:23" x14ac:dyDescent="0.25">
      <c r="A173">
        <v>3769</v>
      </c>
      <c r="B173" t="s">
        <v>3766</v>
      </c>
      <c r="C173" t="s">
        <v>7879</v>
      </c>
      <c r="D173">
        <v>1100</v>
      </c>
      <c r="E173">
        <v>1100</v>
      </c>
      <c r="F173" t="s">
        <v>8219</v>
      </c>
      <c r="G173" t="s">
        <v>8224</v>
      </c>
      <c r="H173" t="s">
        <v>8246</v>
      </c>
      <c r="I173">
        <v>1</v>
      </c>
      <c r="J173">
        <v>1100</v>
      </c>
      <c r="K173">
        <v>1100</v>
      </c>
      <c r="L173">
        <v>1460730079</v>
      </c>
      <c r="M173">
        <v>1458138079</v>
      </c>
      <c r="N173" t="b">
        <v>0</v>
      </c>
      <c r="O173">
        <v>15</v>
      </c>
      <c r="P173" t="b">
        <v>1</v>
      </c>
      <c r="Q173" t="s">
        <v>8305</v>
      </c>
      <c r="R173">
        <v>1</v>
      </c>
      <c r="S173">
        <v>73.333333333333329</v>
      </c>
      <c r="T173" t="s">
        <v>9224</v>
      </c>
      <c r="U173" t="s">
        <v>9262</v>
      </c>
      <c r="V173" s="10">
        <v>42445.598136574074</v>
      </c>
      <c r="W173" s="10">
        <v>42475.598136574074</v>
      </c>
    </row>
    <row r="174" spans="1:23" x14ac:dyDescent="0.25">
      <c r="A174">
        <v>3768</v>
      </c>
      <c r="B174" t="s">
        <v>3765</v>
      </c>
      <c r="C174" t="s">
        <v>7878</v>
      </c>
      <c r="D174">
        <v>4000</v>
      </c>
      <c r="E174">
        <v>4306.1099999999997</v>
      </c>
      <c r="F174" t="s">
        <v>8219</v>
      </c>
      <c r="G174" t="s">
        <v>8224</v>
      </c>
      <c r="H174" t="s">
        <v>8246</v>
      </c>
      <c r="I174">
        <v>1</v>
      </c>
      <c r="J174">
        <v>4000</v>
      </c>
      <c r="K174">
        <v>4306.1099999999997</v>
      </c>
      <c r="L174">
        <v>1402594090</v>
      </c>
      <c r="M174">
        <v>1400002090</v>
      </c>
      <c r="N174" t="b">
        <v>0</v>
      </c>
      <c r="O174">
        <v>58</v>
      </c>
      <c r="P174" t="b">
        <v>1</v>
      </c>
      <c r="Q174" t="s">
        <v>8305</v>
      </c>
      <c r="R174">
        <v>1.0765274999999999</v>
      </c>
      <c r="S174">
        <v>74.243275862068955</v>
      </c>
      <c r="T174" t="s">
        <v>9224</v>
      </c>
      <c r="U174" t="s">
        <v>9262</v>
      </c>
      <c r="V174" s="10">
        <v>41772.727893518517</v>
      </c>
      <c r="W174" s="10">
        <v>41802.727893518517</v>
      </c>
    </row>
    <row r="175" spans="1:23" x14ac:dyDescent="0.25">
      <c r="A175">
        <v>3767</v>
      </c>
      <c r="B175" t="s">
        <v>3764</v>
      </c>
      <c r="C175" t="s">
        <v>7877</v>
      </c>
      <c r="D175">
        <v>2000</v>
      </c>
      <c r="E175">
        <v>2335</v>
      </c>
      <c r="F175" t="s">
        <v>8219</v>
      </c>
      <c r="G175" t="s">
        <v>8224</v>
      </c>
      <c r="H175" t="s">
        <v>8246</v>
      </c>
      <c r="I175">
        <v>1</v>
      </c>
      <c r="J175">
        <v>2000</v>
      </c>
      <c r="K175">
        <v>2335</v>
      </c>
      <c r="L175">
        <v>1425185940</v>
      </c>
      <c r="M175">
        <v>1423960097</v>
      </c>
      <c r="N175" t="b">
        <v>0</v>
      </c>
      <c r="O175">
        <v>56</v>
      </c>
      <c r="P175" t="b">
        <v>1</v>
      </c>
      <c r="Q175" t="s">
        <v>8305</v>
      </c>
      <c r="R175">
        <v>1.1675</v>
      </c>
      <c r="S175">
        <v>41.696428571428569</v>
      </c>
      <c r="T175" t="s">
        <v>9224</v>
      </c>
      <c r="U175" t="s">
        <v>9262</v>
      </c>
      <c r="V175" s="10">
        <v>42050.019641203704</v>
      </c>
      <c r="W175" s="10">
        <v>42064.207638888889</v>
      </c>
    </row>
    <row r="176" spans="1:23" x14ac:dyDescent="0.25">
      <c r="A176">
        <v>3766</v>
      </c>
      <c r="B176" t="s">
        <v>3763</v>
      </c>
      <c r="C176" t="s">
        <v>7876</v>
      </c>
      <c r="D176">
        <v>10000</v>
      </c>
      <c r="E176">
        <v>10265.01</v>
      </c>
      <c r="F176" t="s">
        <v>8219</v>
      </c>
      <c r="G176" t="s">
        <v>8224</v>
      </c>
      <c r="H176" t="s">
        <v>8246</v>
      </c>
      <c r="I176">
        <v>1</v>
      </c>
      <c r="J176">
        <v>10000</v>
      </c>
      <c r="K176">
        <v>10265.01</v>
      </c>
      <c r="L176">
        <v>1404360045</v>
      </c>
      <c r="M176">
        <v>1401336045</v>
      </c>
      <c r="N176" t="b">
        <v>0</v>
      </c>
      <c r="O176">
        <v>96</v>
      </c>
      <c r="P176" t="b">
        <v>1</v>
      </c>
      <c r="Q176" t="s">
        <v>8305</v>
      </c>
      <c r="R176">
        <v>1.0265010000000001</v>
      </c>
      <c r="S176">
        <v>106.9271875</v>
      </c>
      <c r="T176" t="s">
        <v>9224</v>
      </c>
      <c r="U176" t="s">
        <v>9262</v>
      </c>
      <c r="V176" s="10">
        <v>41788.167187500003</v>
      </c>
      <c r="W176" s="10">
        <v>41823.167187500003</v>
      </c>
    </row>
    <row r="177" spans="1:23" x14ac:dyDescent="0.25">
      <c r="A177">
        <v>3765</v>
      </c>
      <c r="B177" t="s">
        <v>3762</v>
      </c>
      <c r="C177" t="s">
        <v>7875</v>
      </c>
      <c r="D177">
        <v>7000</v>
      </c>
      <c r="E177">
        <v>7942</v>
      </c>
      <c r="F177" t="s">
        <v>8219</v>
      </c>
      <c r="G177" t="s">
        <v>8224</v>
      </c>
      <c r="H177" t="s">
        <v>8246</v>
      </c>
      <c r="I177">
        <v>1</v>
      </c>
      <c r="J177">
        <v>7000</v>
      </c>
      <c r="K177">
        <v>7942</v>
      </c>
      <c r="L177">
        <v>1406745482</v>
      </c>
      <c r="M177">
        <v>1404153482</v>
      </c>
      <c r="N177" t="b">
        <v>0</v>
      </c>
      <c r="O177">
        <v>107</v>
      </c>
      <c r="P177" t="b">
        <v>1</v>
      </c>
      <c r="Q177" t="s">
        <v>8305</v>
      </c>
      <c r="R177">
        <v>1.1345714285714286</v>
      </c>
      <c r="S177">
        <v>74.224299065420567</v>
      </c>
      <c r="T177" t="s">
        <v>9224</v>
      </c>
      <c r="U177" t="s">
        <v>9262</v>
      </c>
      <c r="V177" s="10">
        <v>41820.776412037034</v>
      </c>
      <c r="W177" s="10">
        <v>41850.776412037034</v>
      </c>
    </row>
    <row r="178" spans="1:23" x14ac:dyDescent="0.25">
      <c r="A178">
        <v>3764</v>
      </c>
      <c r="B178" t="s">
        <v>3761</v>
      </c>
      <c r="C178" t="s">
        <v>7874</v>
      </c>
      <c r="D178">
        <v>1500</v>
      </c>
      <c r="E178">
        <v>1500</v>
      </c>
      <c r="F178" t="s">
        <v>8219</v>
      </c>
      <c r="G178" t="s">
        <v>8224</v>
      </c>
      <c r="H178" t="s">
        <v>8246</v>
      </c>
      <c r="I178">
        <v>1</v>
      </c>
      <c r="J178">
        <v>1500</v>
      </c>
      <c r="K178">
        <v>1500</v>
      </c>
      <c r="L178">
        <v>1464482160</v>
      </c>
      <c r="M178">
        <v>1462824832</v>
      </c>
      <c r="N178" t="b">
        <v>0</v>
      </c>
      <c r="O178">
        <v>27</v>
      </c>
      <c r="P178" t="b">
        <v>1</v>
      </c>
      <c r="Q178" t="s">
        <v>8305</v>
      </c>
      <c r="R178">
        <v>1</v>
      </c>
      <c r="S178">
        <v>55.555555555555557</v>
      </c>
      <c r="T178" t="s">
        <v>9224</v>
      </c>
      <c r="U178" t="s">
        <v>9262</v>
      </c>
      <c r="V178" s="10">
        <v>42499.842962962961</v>
      </c>
      <c r="W178" s="10">
        <v>42519.025000000001</v>
      </c>
    </row>
    <row r="179" spans="1:23" x14ac:dyDescent="0.25">
      <c r="A179">
        <v>3763</v>
      </c>
      <c r="B179" t="s">
        <v>3760</v>
      </c>
      <c r="C179" t="s">
        <v>7873</v>
      </c>
      <c r="D179">
        <v>5000</v>
      </c>
      <c r="E179">
        <v>5000</v>
      </c>
      <c r="F179" t="s">
        <v>8219</v>
      </c>
      <c r="G179" t="s">
        <v>8224</v>
      </c>
      <c r="H179" t="s">
        <v>8246</v>
      </c>
      <c r="I179">
        <v>1</v>
      </c>
      <c r="J179">
        <v>5000</v>
      </c>
      <c r="K179">
        <v>5000</v>
      </c>
      <c r="L179">
        <v>1427907626</v>
      </c>
      <c r="M179">
        <v>1425319226</v>
      </c>
      <c r="N179" t="b">
        <v>0</v>
      </c>
      <c r="O179">
        <v>77</v>
      </c>
      <c r="P179" t="b">
        <v>1</v>
      </c>
      <c r="Q179" t="s">
        <v>8305</v>
      </c>
      <c r="R179">
        <v>1</v>
      </c>
      <c r="S179">
        <v>64.935064935064929</v>
      </c>
      <c r="T179" t="s">
        <v>9224</v>
      </c>
      <c r="U179" t="s">
        <v>9262</v>
      </c>
      <c r="V179" s="10">
        <v>42065.750300925924</v>
      </c>
      <c r="W179" s="10">
        <v>42095.708634259259</v>
      </c>
    </row>
    <row r="180" spans="1:23" x14ac:dyDescent="0.25">
      <c r="A180">
        <v>3762</v>
      </c>
      <c r="B180" t="s">
        <v>3759</v>
      </c>
      <c r="C180" t="s">
        <v>7872</v>
      </c>
      <c r="D180">
        <v>1250</v>
      </c>
      <c r="E180">
        <v>1328</v>
      </c>
      <c r="F180" t="s">
        <v>8219</v>
      </c>
      <c r="G180" t="s">
        <v>8225</v>
      </c>
      <c r="H180" t="s">
        <v>8247</v>
      </c>
      <c r="I180">
        <v>1.29405719</v>
      </c>
      <c r="J180">
        <v>1617.5714874999999</v>
      </c>
      <c r="K180">
        <v>1718.50794832</v>
      </c>
      <c r="L180">
        <v>1438543889</v>
      </c>
      <c r="M180">
        <v>1436383889</v>
      </c>
      <c r="N180" t="b">
        <v>0</v>
      </c>
      <c r="O180">
        <v>28</v>
      </c>
      <c r="P180" t="b">
        <v>1</v>
      </c>
      <c r="Q180" t="s">
        <v>8305</v>
      </c>
      <c r="R180">
        <v>1.0624</v>
      </c>
      <c r="S180">
        <v>61.375283868571429</v>
      </c>
      <c r="T180" t="s">
        <v>9224</v>
      </c>
      <c r="U180" t="s">
        <v>9262</v>
      </c>
      <c r="V180" s="10">
        <v>42193.813530092593</v>
      </c>
      <c r="W180" s="10">
        <v>42218.813530092593</v>
      </c>
    </row>
    <row r="181" spans="1:23" x14ac:dyDescent="0.25">
      <c r="A181">
        <v>3761</v>
      </c>
      <c r="B181" t="s">
        <v>3758</v>
      </c>
      <c r="C181" t="s">
        <v>7871</v>
      </c>
      <c r="D181">
        <v>500</v>
      </c>
      <c r="E181">
        <v>500</v>
      </c>
      <c r="F181" t="s">
        <v>8219</v>
      </c>
      <c r="G181" t="s">
        <v>8225</v>
      </c>
      <c r="H181" t="s">
        <v>8247</v>
      </c>
      <c r="I181">
        <v>1.29405719</v>
      </c>
      <c r="J181">
        <v>647.028595</v>
      </c>
      <c r="K181">
        <v>647.028595</v>
      </c>
      <c r="L181">
        <v>1439247600</v>
      </c>
      <c r="M181">
        <v>1434625937</v>
      </c>
      <c r="N181" t="b">
        <v>0</v>
      </c>
      <c r="O181">
        <v>3</v>
      </c>
      <c r="P181" t="b">
        <v>1</v>
      </c>
      <c r="Q181" t="s">
        <v>8305</v>
      </c>
      <c r="R181">
        <v>1</v>
      </c>
      <c r="S181">
        <v>215.67619833333333</v>
      </c>
      <c r="T181" t="s">
        <v>9224</v>
      </c>
      <c r="U181" t="s">
        <v>9262</v>
      </c>
      <c r="V181" s="10">
        <v>42173.466863425929</v>
      </c>
      <c r="W181" s="10">
        <v>42226.958333333336</v>
      </c>
    </row>
    <row r="182" spans="1:23" x14ac:dyDescent="0.25">
      <c r="A182">
        <v>3760</v>
      </c>
      <c r="B182" t="s">
        <v>3757</v>
      </c>
      <c r="C182" t="s">
        <v>7870</v>
      </c>
      <c r="D182">
        <v>5000</v>
      </c>
      <c r="E182">
        <v>5050.7700000000004</v>
      </c>
      <c r="F182" t="s">
        <v>8219</v>
      </c>
      <c r="G182" t="s">
        <v>8224</v>
      </c>
      <c r="H182" t="s">
        <v>8246</v>
      </c>
      <c r="I182">
        <v>1</v>
      </c>
      <c r="J182">
        <v>5000</v>
      </c>
      <c r="K182">
        <v>5050.7700000000004</v>
      </c>
      <c r="L182">
        <v>1399293386</v>
      </c>
      <c r="M182">
        <v>1397133386</v>
      </c>
      <c r="N182" t="b">
        <v>0</v>
      </c>
      <c r="O182">
        <v>91</v>
      </c>
      <c r="P182" t="b">
        <v>1</v>
      </c>
      <c r="Q182" t="s">
        <v>8305</v>
      </c>
      <c r="R182">
        <v>1.010154</v>
      </c>
      <c r="S182">
        <v>55.502967032967035</v>
      </c>
      <c r="T182" t="s">
        <v>9224</v>
      </c>
      <c r="U182" t="s">
        <v>9262</v>
      </c>
      <c r="V182" s="10">
        <v>41739.525300925925</v>
      </c>
      <c r="W182" s="10">
        <v>41764.525300925925</v>
      </c>
    </row>
    <row r="183" spans="1:23" x14ac:dyDescent="0.25">
      <c r="A183">
        <v>3759</v>
      </c>
      <c r="B183" t="s">
        <v>3756</v>
      </c>
      <c r="C183" t="s">
        <v>7869</v>
      </c>
      <c r="D183">
        <v>4000</v>
      </c>
      <c r="E183">
        <v>4409.7700000000004</v>
      </c>
      <c r="F183" t="s">
        <v>8219</v>
      </c>
      <c r="G183" t="s">
        <v>8224</v>
      </c>
      <c r="H183" t="s">
        <v>8246</v>
      </c>
      <c r="I183">
        <v>1</v>
      </c>
      <c r="J183">
        <v>4000</v>
      </c>
      <c r="K183">
        <v>4409.7700000000004</v>
      </c>
      <c r="L183">
        <v>1440556553</v>
      </c>
      <c r="M183">
        <v>1435372553</v>
      </c>
      <c r="N183" t="b">
        <v>0</v>
      </c>
      <c r="O183">
        <v>88</v>
      </c>
      <c r="P183" t="b">
        <v>1</v>
      </c>
      <c r="Q183" t="s">
        <v>8305</v>
      </c>
      <c r="R183">
        <v>1.1024425000000002</v>
      </c>
      <c r="S183">
        <v>50.111022727272733</v>
      </c>
      <c r="T183" t="s">
        <v>9224</v>
      </c>
      <c r="U183" t="s">
        <v>9262</v>
      </c>
      <c r="V183" s="10">
        <v>42182.108252314814</v>
      </c>
      <c r="W183" s="10">
        <v>42242.108252314814</v>
      </c>
    </row>
    <row r="184" spans="1:23" x14ac:dyDescent="0.25">
      <c r="A184">
        <v>3758</v>
      </c>
      <c r="B184" t="s">
        <v>3755</v>
      </c>
      <c r="C184" t="s">
        <v>7868</v>
      </c>
      <c r="D184">
        <v>1500</v>
      </c>
      <c r="E184">
        <v>1535</v>
      </c>
      <c r="F184" t="s">
        <v>8219</v>
      </c>
      <c r="G184" t="s">
        <v>8224</v>
      </c>
      <c r="H184" t="s">
        <v>8246</v>
      </c>
      <c r="I184">
        <v>1</v>
      </c>
      <c r="J184">
        <v>1500</v>
      </c>
      <c r="K184">
        <v>1535</v>
      </c>
      <c r="L184">
        <v>1400475600</v>
      </c>
      <c r="M184">
        <v>1397819938</v>
      </c>
      <c r="N184" t="b">
        <v>0</v>
      </c>
      <c r="O184">
        <v>26</v>
      </c>
      <c r="P184" t="b">
        <v>1</v>
      </c>
      <c r="Q184" t="s">
        <v>8305</v>
      </c>
      <c r="R184">
        <v>1.0233333333333334</v>
      </c>
      <c r="S184">
        <v>59.03846153846154</v>
      </c>
      <c r="T184" t="s">
        <v>9224</v>
      </c>
      <c r="U184" t="s">
        <v>9262</v>
      </c>
      <c r="V184" s="10">
        <v>41747.471504629626</v>
      </c>
      <c r="W184" s="10">
        <v>41778.208333333336</v>
      </c>
    </row>
    <row r="185" spans="1:23" x14ac:dyDescent="0.25">
      <c r="A185">
        <v>3757</v>
      </c>
      <c r="B185" t="s">
        <v>3754</v>
      </c>
      <c r="C185" t="s">
        <v>7867</v>
      </c>
      <c r="D185">
        <v>3500</v>
      </c>
      <c r="E185">
        <v>3798</v>
      </c>
      <c r="F185" t="s">
        <v>8219</v>
      </c>
      <c r="G185" t="s">
        <v>8224</v>
      </c>
      <c r="H185" t="s">
        <v>8246</v>
      </c>
      <c r="I185">
        <v>1</v>
      </c>
      <c r="J185">
        <v>3500</v>
      </c>
      <c r="K185">
        <v>3798</v>
      </c>
      <c r="L185">
        <v>1417465515</v>
      </c>
      <c r="M185">
        <v>1415737515</v>
      </c>
      <c r="N185" t="b">
        <v>0</v>
      </c>
      <c r="O185">
        <v>50</v>
      </c>
      <c r="P185" t="b">
        <v>1</v>
      </c>
      <c r="Q185" t="s">
        <v>8305</v>
      </c>
      <c r="R185">
        <v>1.0851428571428572</v>
      </c>
      <c r="S185">
        <v>75.959999999999994</v>
      </c>
      <c r="T185" t="s">
        <v>9224</v>
      </c>
      <c r="U185" t="s">
        <v>9262</v>
      </c>
      <c r="V185" s="10">
        <v>41954.850868055553</v>
      </c>
      <c r="W185" s="10">
        <v>41974.850868055553</v>
      </c>
    </row>
    <row r="186" spans="1:23" x14ac:dyDescent="0.25">
      <c r="A186">
        <v>3756</v>
      </c>
      <c r="B186" t="s">
        <v>3753</v>
      </c>
      <c r="C186" t="s">
        <v>7866</v>
      </c>
      <c r="D186">
        <v>4500</v>
      </c>
      <c r="E186">
        <v>4550</v>
      </c>
      <c r="F186" t="s">
        <v>8219</v>
      </c>
      <c r="G186" t="s">
        <v>8224</v>
      </c>
      <c r="H186" t="s">
        <v>8246</v>
      </c>
      <c r="I186">
        <v>1</v>
      </c>
      <c r="J186">
        <v>4500</v>
      </c>
      <c r="K186">
        <v>4550</v>
      </c>
      <c r="L186">
        <v>1402515198</v>
      </c>
      <c r="M186">
        <v>1399923198</v>
      </c>
      <c r="N186" t="b">
        <v>0</v>
      </c>
      <c r="O186">
        <v>17</v>
      </c>
      <c r="P186" t="b">
        <v>1</v>
      </c>
      <c r="Q186" t="s">
        <v>8305</v>
      </c>
      <c r="R186">
        <v>1.0111111111111111</v>
      </c>
      <c r="S186">
        <v>267.64705882352939</v>
      </c>
      <c r="T186" t="s">
        <v>9224</v>
      </c>
      <c r="U186" t="s">
        <v>9262</v>
      </c>
      <c r="V186" s="10">
        <v>41771.814791666664</v>
      </c>
      <c r="W186" s="10">
        <v>41801.814791666664</v>
      </c>
    </row>
    <row r="187" spans="1:23" x14ac:dyDescent="0.25">
      <c r="A187">
        <v>3755</v>
      </c>
      <c r="B187" t="s">
        <v>3752</v>
      </c>
      <c r="C187" t="s">
        <v>7865</v>
      </c>
      <c r="D187">
        <v>550</v>
      </c>
      <c r="E187">
        <v>713</v>
      </c>
      <c r="F187" t="s">
        <v>8219</v>
      </c>
      <c r="G187" t="s">
        <v>8225</v>
      </c>
      <c r="H187" t="s">
        <v>8247</v>
      </c>
      <c r="I187">
        <v>1.29405719</v>
      </c>
      <c r="J187">
        <v>711.73145449999993</v>
      </c>
      <c r="K187">
        <v>922.66277646999993</v>
      </c>
      <c r="L187">
        <v>1460753307</v>
      </c>
      <c r="M187">
        <v>1458161307</v>
      </c>
      <c r="N187" t="b">
        <v>0</v>
      </c>
      <c r="O187">
        <v>28</v>
      </c>
      <c r="P187" t="b">
        <v>1</v>
      </c>
      <c r="Q187" t="s">
        <v>8305</v>
      </c>
      <c r="R187">
        <v>1.2963636363636364</v>
      </c>
      <c r="S187">
        <v>32.952242016785711</v>
      </c>
      <c r="T187" t="s">
        <v>9224</v>
      </c>
      <c r="U187" t="s">
        <v>9262</v>
      </c>
      <c r="V187" s="10">
        <v>42445.866979166669</v>
      </c>
      <c r="W187" s="10">
        <v>42475.866979166669</v>
      </c>
    </row>
    <row r="188" spans="1:23" x14ac:dyDescent="0.25">
      <c r="A188">
        <v>3754</v>
      </c>
      <c r="B188" t="s">
        <v>3751</v>
      </c>
      <c r="C188" t="s">
        <v>7864</v>
      </c>
      <c r="D188">
        <v>2500</v>
      </c>
      <c r="E188">
        <v>3000</v>
      </c>
      <c r="F188" t="s">
        <v>8219</v>
      </c>
      <c r="G188" t="s">
        <v>8224</v>
      </c>
      <c r="H188" t="s">
        <v>8246</v>
      </c>
      <c r="I188">
        <v>1</v>
      </c>
      <c r="J188">
        <v>2500</v>
      </c>
      <c r="K188">
        <v>3000</v>
      </c>
      <c r="L188">
        <v>1406350740</v>
      </c>
      <c r="M188">
        <v>1403125737</v>
      </c>
      <c r="N188" t="b">
        <v>0</v>
      </c>
      <c r="O188">
        <v>27</v>
      </c>
      <c r="P188" t="b">
        <v>1</v>
      </c>
      <c r="Q188" t="s">
        <v>8305</v>
      </c>
      <c r="R188">
        <v>1.2</v>
      </c>
      <c r="S188">
        <v>111.11111111111111</v>
      </c>
      <c r="T188" t="s">
        <v>9224</v>
      </c>
      <c r="U188" t="s">
        <v>9262</v>
      </c>
      <c r="V188" s="10">
        <v>41808.881215277775</v>
      </c>
      <c r="W188" s="10">
        <v>41846.207638888889</v>
      </c>
    </row>
    <row r="189" spans="1:23" x14ac:dyDescent="0.25">
      <c r="A189">
        <v>3753</v>
      </c>
      <c r="B189" t="s">
        <v>3750</v>
      </c>
      <c r="C189" t="s">
        <v>7863</v>
      </c>
      <c r="D189">
        <v>5000</v>
      </c>
      <c r="E189">
        <v>5167</v>
      </c>
      <c r="F189" t="s">
        <v>8219</v>
      </c>
      <c r="G189" t="s">
        <v>8224</v>
      </c>
      <c r="H189" t="s">
        <v>8246</v>
      </c>
      <c r="I189">
        <v>1</v>
      </c>
      <c r="J189">
        <v>5000</v>
      </c>
      <c r="K189">
        <v>5167</v>
      </c>
      <c r="L189">
        <v>1433289600</v>
      </c>
      <c r="M189">
        <v>1430768800</v>
      </c>
      <c r="N189" t="b">
        <v>0</v>
      </c>
      <c r="O189">
        <v>30</v>
      </c>
      <c r="P189" t="b">
        <v>1</v>
      </c>
      <c r="Q189" t="s">
        <v>8305</v>
      </c>
      <c r="R189">
        <v>1.0334000000000001</v>
      </c>
      <c r="S189">
        <v>172.23333333333332</v>
      </c>
      <c r="T189" t="s">
        <v>9224</v>
      </c>
      <c r="U189" t="s">
        <v>9262</v>
      </c>
      <c r="V189" s="10">
        <v>42128.824074074073</v>
      </c>
      <c r="W189" s="20">
        <v>42158</v>
      </c>
    </row>
    <row r="190" spans="1:23" x14ac:dyDescent="0.25">
      <c r="A190">
        <v>3752</v>
      </c>
      <c r="B190" t="s">
        <v>3749</v>
      </c>
      <c r="C190" s="3" t="s">
        <v>7862</v>
      </c>
      <c r="D190">
        <v>500</v>
      </c>
      <c r="E190">
        <v>565</v>
      </c>
      <c r="F190" t="s">
        <v>8219</v>
      </c>
      <c r="G190" t="s">
        <v>8225</v>
      </c>
      <c r="H190" t="s">
        <v>8247</v>
      </c>
      <c r="I190">
        <v>1.29405719</v>
      </c>
      <c r="J190">
        <v>647.028595</v>
      </c>
      <c r="K190">
        <v>731.14231235</v>
      </c>
      <c r="L190">
        <v>1476651600</v>
      </c>
      <c r="M190">
        <v>1473189335</v>
      </c>
      <c r="N190" t="b">
        <v>0</v>
      </c>
      <c r="O190">
        <v>15</v>
      </c>
      <c r="P190" t="b">
        <v>1</v>
      </c>
      <c r="Q190" t="s">
        <v>8305</v>
      </c>
      <c r="R190">
        <v>1.1299999999999999</v>
      </c>
      <c r="S190">
        <v>48.742820823333332</v>
      </c>
      <c r="T190" t="s">
        <v>9224</v>
      </c>
      <c r="U190" t="s">
        <v>9262</v>
      </c>
      <c r="V190" s="10">
        <v>42619.802488425928</v>
      </c>
      <c r="W190" s="10">
        <v>42659.875</v>
      </c>
    </row>
    <row r="191" spans="1:23" x14ac:dyDescent="0.25">
      <c r="A191">
        <v>3751</v>
      </c>
      <c r="B191" t="s">
        <v>3748</v>
      </c>
      <c r="C191" t="s">
        <v>7861</v>
      </c>
      <c r="D191">
        <v>1000</v>
      </c>
      <c r="E191">
        <v>1326</v>
      </c>
      <c r="F191" t="s">
        <v>8219</v>
      </c>
      <c r="G191" t="s">
        <v>8224</v>
      </c>
      <c r="H191" t="s">
        <v>8246</v>
      </c>
      <c r="I191">
        <v>1</v>
      </c>
      <c r="J191">
        <v>1000</v>
      </c>
      <c r="K191">
        <v>1326</v>
      </c>
      <c r="L191">
        <v>1459641073</v>
      </c>
      <c r="M191">
        <v>1454460673</v>
      </c>
      <c r="N191" t="b">
        <v>0</v>
      </c>
      <c r="O191">
        <v>11</v>
      </c>
      <c r="P191" t="b">
        <v>1</v>
      </c>
      <c r="Q191" t="s">
        <v>8305</v>
      </c>
      <c r="R191">
        <v>1.3260000000000001</v>
      </c>
      <c r="S191">
        <v>120.54545454545455</v>
      </c>
      <c r="T191" t="s">
        <v>9224</v>
      </c>
      <c r="U191" t="s">
        <v>9262</v>
      </c>
      <c r="V191" s="10">
        <v>42403.035567129627</v>
      </c>
      <c r="W191" s="10">
        <v>42462.993900462963</v>
      </c>
    </row>
    <row r="192" spans="1:23" x14ac:dyDescent="0.25">
      <c r="A192">
        <v>3750</v>
      </c>
      <c r="B192" t="s">
        <v>3747</v>
      </c>
      <c r="C192" s="3" t="s">
        <v>7860</v>
      </c>
      <c r="D192">
        <v>6000</v>
      </c>
      <c r="E192">
        <v>6027</v>
      </c>
      <c r="F192" t="s">
        <v>8219</v>
      </c>
      <c r="G192" t="s">
        <v>8224</v>
      </c>
      <c r="H192" t="s">
        <v>8246</v>
      </c>
      <c r="I192">
        <v>1</v>
      </c>
      <c r="J192">
        <v>6000</v>
      </c>
      <c r="K192">
        <v>6027</v>
      </c>
      <c r="L192">
        <v>1423555140</v>
      </c>
      <c r="M192">
        <v>1421105608</v>
      </c>
      <c r="N192" t="b">
        <v>0</v>
      </c>
      <c r="O192">
        <v>28</v>
      </c>
      <c r="P192" t="b">
        <v>1</v>
      </c>
      <c r="Q192" t="s">
        <v>8305</v>
      </c>
      <c r="R192">
        <v>1.0044999999999999</v>
      </c>
      <c r="S192">
        <v>215.25</v>
      </c>
      <c r="T192" t="s">
        <v>9224</v>
      </c>
      <c r="U192" t="s">
        <v>9262</v>
      </c>
      <c r="V192" s="10">
        <v>42016.981574074074</v>
      </c>
      <c r="W192" s="10">
        <v>42045.332638888889</v>
      </c>
    </row>
    <row r="193" spans="1:23" x14ac:dyDescent="0.25">
      <c r="A193">
        <v>3749</v>
      </c>
      <c r="B193" t="s">
        <v>3746</v>
      </c>
      <c r="C193" t="s">
        <v>7859</v>
      </c>
      <c r="D193">
        <v>500</v>
      </c>
      <c r="E193">
        <v>525</v>
      </c>
      <c r="F193" t="s">
        <v>8219</v>
      </c>
      <c r="G193" t="s">
        <v>8224</v>
      </c>
      <c r="H193" t="s">
        <v>8246</v>
      </c>
      <c r="I193">
        <v>1</v>
      </c>
      <c r="J193">
        <v>500</v>
      </c>
      <c r="K193">
        <v>525</v>
      </c>
      <c r="L193">
        <v>1461902340</v>
      </c>
      <c r="M193">
        <v>1459220588</v>
      </c>
      <c r="N193" t="b">
        <v>0</v>
      </c>
      <c r="O193">
        <v>7</v>
      </c>
      <c r="P193" t="b">
        <v>1</v>
      </c>
      <c r="Q193" t="s">
        <v>8305</v>
      </c>
      <c r="R193">
        <v>1.05</v>
      </c>
      <c r="S193">
        <v>75</v>
      </c>
      <c r="T193" t="s">
        <v>9224</v>
      </c>
      <c r="U193" t="s">
        <v>9262</v>
      </c>
      <c r="V193" s="10">
        <v>42458.127175925925</v>
      </c>
      <c r="W193" s="10">
        <v>42489.165972222225</v>
      </c>
    </row>
    <row r="194" spans="1:23" x14ac:dyDescent="0.25">
      <c r="A194">
        <v>3748</v>
      </c>
      <c r="B194" t="s">
        <v>3745</v>
      </c>
      <c r="C194" t="s">
        <v>7858</v>
      </c>
      <c r="D194">
        <v>5000</v>
      </c>
      <c r="E194">
        <v>5176</v>
      </c>
      <c r="F194" t="s">
        <v>8219</v>
      </c>
      <c r="G194" t="s">
        <v>8224</v>
      </c>
      <c r="H194" t="s">
        <v>8246</v>
      </c>
      <c r="I194">
        <v>1</v>
      </c>
      <c r="J194">
        <v>5000</v>
      </c>
      <c r="K194">
        <v>5176</v>
      </c>
      <c r="L194">
        <v>1455602340</v>
      </c>
      <c r="M194">
        <v>1453827436</v>
      </c>
      <c r="N194" t="b">
        <v>0</v>
      </c>
      <c r="O194">
        <v>52</v>
      </c>
      <c r="P194" t="b">
        <v>1</v>
      </c>
      <c r="Q194" t="s">
        <v>8305</v>
      </c>
      <c r="R194">
        <v>1.0351999999999999</v>
      </c>
      <c r="S194">
        <v>99.538461538461533</v>
      </c>
      <c r="T194" t="s">
        <v>9224</v>
      </c>
      <c r="U194" t="s">
        <v>9262</v>
      </c>
      <c r="V194" s="10">
        <v>42395.706435185188</v>
      </c>
      <c r="W194" s="10">
        <v>42416.249305555553</v>
      </c>
    </row>
    <row r="195" spans="1:23" x14ac:dyDescent="0.25">
      <c r="A195">
        <v>3727</v>
      </c>
      <c r="B195" t="s">
        <v>3724</v>
      </c>
      <c r="C195" t="s">
        <v>7837</v>
      </c>
      <c r="D195">
        <v>2000</v>
      </c>
      <c r="E195">
        <v>2015</v>
      </c>
      <c r="F195" t="s">
        <v>8219</v>
      </c>
      <c r="G195" t="s">
        <v>8224</v>
      </c>
      <c r="H195" t="s">
        <v>8246</v>
      </c>
      <c r="I195">
        <v>1</v>
      </c>
      <c r="J195">
        <v>2000</v>
      </c>
      <c r="K195">
        <v>2015</v>
      </c>
      <c r="L195">
        <v>1476939300</v>
      </c>
      <c r="M195">
        <v>1474273294</v>
      </c>
      <c r="N195" t="b">
        <v>0</v>
      </c>
      <c r="O195">
        <v>33</v>
      </c>
      <c r="P195" t="b">
        <v>1</v>
      </c>
      <c r="Q195" t="s">
        <v>8271</v>
      </c>
      <c r="R195">
        <v>1.0075000000000001</v>
      </c>
      <c r="S195">
        <v>61.060606060606062</v>
      </c>
      <c r="T195" t="s">
        <v>9224</v>
      </c>
      <c r="U195" t="s">
        <v>9225</v>
      </c>
      <c r="V195" s="10">
        <v>42632.348310185182</v>
      </c>
      <c r="W195" s="10">
        <v>42663.204861111109</v>
      </c>
    </row>
    <row r="196" spans="1:23" x14ac:dyDescent="0.25">
      <c r="A196">
        <v>3726</v>
      </c>
      <c r="B196" t="s">
        <v>3723</v>
      </c>
      <c r="C196" t="s">
        <v>7836</v>
      </c>
      <c r="D196">
        <v>850</v>
      </c>
      <c r="E196">
        <v>2879</v>
      </c>
      <c r="F196" t="s">
        <v>8219</v>
      </c>
      <c r="G196" t="s">
        <v>8224</v>
      </c>
      <c r="H196" t="s">
        <v>8246</v>
      </c>
      <c r="I196">
        <v>1</v>
      </c>
      <c r="J196">
        <v>850</v>
      </c>
      <c r="K196">
        <v>2879</v>
      </c>
      <c r="L196">
        <v>1461963600</v>
      </c>
      <c r="M196">
        <v>1459567371</v>
      </c>
      <c r="N196" t="b">
        <v>0</v>
      </c>
      <c r="O196">
        <v>46</v>
      </c>
      <c r="P196" t="b">
        <v>1</v>
      </c>
      <c r="Q196" t="s">
        <v>8271</v>
      </c>
      <c r="R196">
        <v>3.3870588235294119</v>
      </c>
      <c r="S196">
        <v>62.586956521739133</v>
      </c>
      <c r="T196" t="s">
        <v>9224</v>
      </c>
      <c r="U196" t="s">
        <v>9225</v>
      </c>
      <c r="V196" s="10">
        <v>42462.140868055554</v>
      </c>
      <c r="W196" s="10">
        <v>42489.875</v>
      </c>
    </row>
    <row r="197" spans="1:23" x14ac:dyDescent="0.25">
      <c r="A197">
        <v>3725</v>
      </c>
      <c r="B197" t="s">
        <v>3722</v>
      </c>
      <c r="C197" t="s">
        <v>7835</v>
      </c>
      <c r="D197">
        <v>300</v>
      </c>
      <c r="E197">
        <v>381</v>
      </c>
      <c r="F197" t="s">
        <v>8219</v>
      </c>
      <c r="G197" t="s">
        <v>8225</v>
      </c>
      <c r="H197" t="s">
        <v>8247</v>
      </c>
      <c r="I197">
        <v>1.29405719</v>
      </c>
      <c r="J197">
        <v>388.21715699999999</v>
      </c>
      <c r="K197">
        <v>493.03578938999999</v>
      </c>
      <c r="L197">
        <v>1455831000</v>
      </c>
      <c r="M197">
        <v>1454366467</v>
      </c>
      <c r="N197" t="b">
        <v>0</v>
      </c>
      <c r="O197">
        <v>15</v>
      </c>
      <c r="P197" t="b">
        <v>1</v>
      </c>
      <c r="Q197" t="s">
        <v>8271</v>
      </c>
      <c r="R197">
        <v>1.27</v>
      </c>
      <c r="S197">
        <v>32.869052625999998</v>
      </c>
      <c r="T197" t="s">
        <v>9224</v>
      </c>
      <c r="U197" t="s">
        <v>9225</v>
      </c>
      <c r="V197" s="10">
        <v>42401.945219907408</v>
      </c>
      <c r="W197" s="10">
        <v>42418.895833333336</v>
      </c>
    </row>
    <row r="198" spans="1:23" x14ac:dyDescent="0.25">
      <c r="A198">
        <v>3724</v>
      </c>
      <c r="B198" t="s">
        <v>3721</v>
      </c>
      <c r="C198" t="s">
        <v>7834</v>
      </c>
      <c r="D198">
        <v>4300</v>
      </c>
      <c r="E198">
        <v>4409.55</v>
      </c>
      <c r="F198" t="s">
        <v>8219</v>
      </c>
      <c r="G198" t="s">
        <v>8225</v>
      </c>
      <c r="H198" t="s">
        <v>8247</v>
      </c>
      <c r="I198">
        <v>1.29405719</v>
      </c>
      <c r="J198">
        <v>5564.445917</v>
      </c>
      <c r="K198">
        <v>5706.2098821645004</v>
      </c>
      <c r="L198">
        <v>1462402800</v>
      </c>
      <c r="M198">
        <v>1459856860</v>
      </c>
      <c r="N198" t="b">
        <v>0</v>
      </c>
      <c r="O198">
        <v>89</v>
      </c>
      <c r="P198" t="b">
        <v>1</v>
      </c>
      <c r="Q198" t="s">
        <v>8271</v>
      </c>
      <c r="R198">
        <v>1.0254767441860466</v>
      </c>
      <c r="S198">
        <v>64.114717777129215</v>
      </c>
      <c r="T198" t="s">
        <v>9224</v>
      </c>
      <c r="U198" t="s">
        <v>9225</v>
      </c>
      <c r="V198" s="10">
        <v>42465.491435185184</v>
      </c>
      <c r="W198" s="10">
        <v>42494.958333333336</v>
      </c>
    </row>
    <row r="199" spans="1:23" x14ac:dyDescent="0.25">
      <c r="A199">
        <v>3723</v>
      </c>
      <c r="B199" t="s">
        <v>3720</v>
      </c>
      <c r="C199" t="s">
        <v>7833</v>
      </c>
      <c r="D199">
        <v>4500</v>
      </c>
      <c r="E199">
        <v>4592</v>
      </c>
      <c r="F199" t="s">
        <v>8219</v>
      </c>
      <c r="G199" t="s">
        <v>8225</v>
      </c>
      <c r="H199" t="s">
        <v>8247</v>
      </c>
      <c r="I199">
        <v>1.29405719</v>
      </c>
      <c r="J199">
        <v>5823.2573549999997</v>
      </c>
      <c r="K199">
        <v>5942.3106164800001</v>
      </c>
      <c r="L199">
        <v>1417374262</v>
      </c>
      <c r="M199">
        <v>1414778662</v>
      </c>
      <c r="N199" t="b">
        <v>0</v>
      </c>
      <c r="O199">
        <v>63</v>
      </c>
      <c r="P199" t="b">
        <v>1</v>
      </c>
      <c r="Q199" t="s">
        <v>8271</v>
      </c>
      <c r="R199">
        <v>1.0204444444444445</v>
      </c>
      <c r="S199">
        <v>94.322390737777781</v>
      </c>
      <c r="T199" t="s">
        <v>9224</v>
      </c>
      <c r="U199" t="s">
        <v>9225</v>
      </c>
      <c r="V199" s="10">
        <v>41943.753032407411</v>
      </c>
      <c r="W199" s="10">
        <v>41973.794699074075</v>
      </c>
    </row>
    <row r="200" spans="1:23" x14ac:dyDescent="0.25">
      <c r="A200">
        <v>3722</v>
      </c>
      <c r="B200" t="s">
        <v>3719</v>
      </c>
      <c r="C200" t="s">
        <v>7832</v>
      </c>
      <c r="D200">
        <v>1500</v>
      </c>
      <c r="E200">
        <v>1668</v>
      </c>
      <c r="F200" t="s">
        <v>8219</v>
      </c>
      <c r="G200" t="s">
        <v>8229</v>
      </c>
      <c r="H200" t="s">
        <v>8251</v>
      </c>
      <c r="I200">
        <v>0.75062424999999999</v>
      </c>
      <c r="J200">
        <v>1125.936375</v>
      </c>
      <c r="K200">
        <v>1252.0412489999999</v>
      </c>
      <c r="L200">
        <v>1455231540</v>
      </c>
      <c r="M200">
        <v>1452614847</v>
      </c>
      <c r="N200" t="b">
        <v>0</v>
      </c>
      <c r="O200">
        <v>35</v>
      </c>
      <c r="P200" t="b">
        <v>1</v>
      </c>
      <c r="Q200" t="s">
        <v>8271</v>
      </c>
      <c r="R200">
        <v>1.1120000000000001</v>
      </c>
      <c r="S200">
        <v>35.772607114285712</v>
      </c>
      <c r="T200" t="s">
        <v>9224</v>
      </c>
      <c r="U200" t="s">
        <v>9225</v>
      </c>
      <c r="V200" s="10">
        <v>42381.671840277777</v>
      </c>
      <c r="W200" s="10">
        <v>42411.957638888889</v>
      </c>
    </row>
    <row r="201" spans="1:23" x14ac:dyDescent="0.25">
      <c r="A201">
        <v>3721</v>
      </c>
      <c r="B201" t="s">
        <v>3718</v>
      </c>
      <c r="C201" t="s">
        <v>7831</v>
      </c>
      <c r="D201">
        <v>5000</v>
      </c>
      <c r="E201">
        <v>5040</v>
      </c>
      <c r="F201" t="s">
        <v>8219</v>
      </c>
      <c r="G201" t="s">
        <v>8224</v>
      </c>
      <c r="H201" t="s">
        <v>8246</v>
      </c>
      <c r="I201">
        <v>1</v>
      </c>
      <c r="J201">
        <v>5000</v>
      </c>
      <c r="K201">
        <v>5040</v>
      </c>
      <c r="L201">
        <v>1415230084</v>
      </c>
      <c r="M201">
        <v>1413412084</v>
      </c>
      <c r="N201" t="b">
        <v>0</v>
      </c>
      <c r="O201">
        <v>44</v>
      </c>
      <c r="P201" t="b">
        <v>1</v>
      </c>
      <c r="Q201" t="s">
        <v>8271</v>
      </c>
      <c r="R201">
        <v>1.008</v>
      </c>
      <c r="S201">
        <v>114.54545454545455</v>
      </c>
      <c r="T201" t="s">
        <v>9224</v>
      </c>
      <c r="U201" t="s">
        <v>9225</v>
      </c>
      <c r="V201" s="10">
        <v>41927.936157407406</v>
      </c>
      <c r="W201" s="10">
        <v>41948.977824074071</v>
      </c>
    </row>
    <row r="202" spans="1:23" x14ac:dyDescent="0.25">
      <c r="A202">
        <v>3720</v>
      </c>
      <c r="B202" t="s">
        <v>3717</v>
      </c>
      <c r="C202" t="s">
        <v>7830</v>
      </c>
      <c r="D202">
        <v>3300</v>
      </c>
      <c r="E202">
        <v>3449</v>
      </c>
      <c r="F202" t="s">
        <v>8219</v>
      </c>
      <c r="G202" t="s">
        <v>8224</v>
      </c>
      <c r="H202" t="s">
        <v>8246</v>
      </c>
      <c r="I202">
        <v>1</v>
      </c>
      <c r="J202">
        <v>3300</v>
      </c>
      <c r="K202">
        <v>3449</v>
      </c>
      <c r="L202">
        <v>1435881006</v>
      </c>
      <c r="M202">
        <v>1433980206</v>
      </c>
      <c r="N202" t="b">
        <v>0</v>
      </c>
      <c r="O202">
        <v>40</v>
      </c>
      <c r="P202" t="b">
        <v>1</v>
      </c>
      <c r="Q202" t="s">
        <v>8271</v>
      </c>
      <c r="R202">
        <v>1.0451515151515152</v>
      </c>
      <c r="S202">
        <v>86.224999999999994</v>
      </c>
      <c r="T202" t="s">
        <v>9224</v>
      </c>
      <c r="U202" t="s">
        <v>9225</v>
      </c>
      <c r="V202" s="10">
        <v>42165.993125000001</v>
      </c>
      <c r="W202" s="10">
        <v>42187.993125000001</v>
      </c>
    </row>
    <row r="203" spans="1:23" x14ac:dyDescent="0.25">
      <c r="A203">
        <v>3719</v>
      </c>
      <c r="B203" t="s">
        <v>3716</v>
      </c>
      <c r="C203" t="s">
        <v>7829</v>
      </c>
      <c r="D203">
        <v>200</v>
      </c>
      <c r="E203">
        <v>420</v>
      </c>
      <c r="F203" t="s">
        <v>8219</v>
      </c>
      <c r="G203" t="s">
        <v>8225</v>
      </c>
      <c r="H203" t="s">
        <v>8247</v>
      </c>
      <c r="I203">
        <v>1.29405719</v>
      </c>
      <c r="J203">
        <v>258.81143800000001</v>
      </c>
      <c r="K203">
        <v>543.50401980000004</v>
      </c>
      <c r="L203">
        <v>1434994266</v>
      </c>
      <c r="M203">
        <v>1432402266</v>
      </c>
      <c r="N203" t="b">
        <v>0</v>
      </c>
      <c r="O203">
        <v>4</v>
      </c>
      <c r="P203" t="b">
        <v>1</v>
      </c>
      <c r="Q203" t="s">
        <v>8271</v>
      </c>
      <c r="R203">
        <v>2.1</v>
      </c>
      <c r="S203">
        <v>135.87600495000001</v>
      </c>
      <c r="T203" t="s">
        <v>9224</v>
      </c>
      <c r="U203" t="s">
        <v>9225</v>
      </c>
      <c r="V203" s="10">
        <v>42147.729930555557</v>
      </c>
      <c r="W203" s="10">
        <v>42177.729930555557</v>
      </c>
    </row>
    <row r="204" spans="1:23" x14ac:dyDescent="0.25">
      <c r="A204">
        <v>3718</v>
      </c>
      <c r="B204" t="s">
        <v>3715</v>
      </c>
      <c r="C204" t="s">
        <v>7828</v>
      </c>
      <c r="D204">
        <v>500</v>
      </c>
      <c r="E204">
        <v>1197</v>
      </c>
      <c r="F204" t="s">
        <v>8219</v>
      </c>
      <c r="G204" t="s">
        <v>8225</v>
      </c>
      <c r="H204" t="s">
        <v>8247</v>
      </c>
      <c r="I204">
        <v>1.29405719</v>
      </c>
      <c r="J204">
        <v>647.028595</v>
      </c>
      <c r="K204">
        <v>1548.9864564299999</v>
      </c>
      <c r="L204">
        <v>1425057075</v>
      </c>
      <c r="M204">
        <v>1422465075</v>
      </c>
      <c r="N204" t="b">
        <v>0</v>
      </c>
      <c r="O204">
        <v>46</v>
      </c>
      <c r="P204" t="b">
        <v>1</v>
      </c>
      <c r="Q204" t="s">
        <v>8271</v>
      </c>
      <c r="R204">
        <v>2.3940000000000001</v>
      </c>
      <c r="S204">
        <v>33.673618618043477</v>
      </c>
      <c r="T204" t="s">
        <v>9224</v>
      </c>
      <c r="U204" t="s">
        <v>9225</v>
      </c>
      <c r="V204" s="10">
        <v>42032.716145833336</v>
      </c>
      <c r="W204" s="10">
        <v>42062.716145833336</v>
      </c>
    </row>
    <row r="205" spans="1:23" x14ac:dyDescent="0.25">
      <c r="A205">
        <v>3717</v>
      </c>
      <c r="B205" t="s">
        <v>3714</v>
      </c>
      <c r="C205" t="s">
        <v>7827</v>
      </c>
      <c r="D205">
        <v>4000</v>
      </c>
      <c r="E205">
        <v>4030</v>
      </c>
      <c r="F205" t="s">
        <v>8219</v>
      </c>
      <c r="G205" t="s">
        <v>8225</v>
      </c>
      <c r="H205" t="s">
        <v>8247</v>
      </c>
      <c r="I205">
        <v>1.29405719</v>
      </c>
      <c r="J205">
        <v>5176.22876</v>
      </c>
      <c r="K205">
        <v>5215.0504756999999</v>
      </c>
      <c r="L205">
        <v>1431204449</v>
      </c>
      <c r="M205">
        <v>1428526049</v>
      </c>
      <c r="N205" t="b">
        <v>0</v>
      </c>
      <c r="O205">
        <v>13</v>
      </c>
      <c r="P205" t="b">
        <v>1</v>
      </c>
      <c r="Q205" t="s">
        <v>8271</v>
      </c>
      <c r="R205">
        <v>1.0075000000000001</v>
      </c>
      <c r="S205">
        <v>401.1577289</v>
      </c>
      <c r="T205" t="s">
        <v>9224</v>
      </c>
      <c r="U205" t="s">
        <v>9225</v>
      </c>
      <c r="V205" s="10">
        <v>42102.866307870368</v>
      </c>
      <c r="W205" s="10">
        <v>42133.866307870368</v>
      </c>
    </row>
    <row r="206" spans="1:23" x14ac:dyDescent="0.25">
      <c r="A206">
        <v>3716</v>
      </c>
      <c r="B206" t="s">
        <v>3713</v>
      </c>
      <c r="C206" t="s">
        <v>7826</v>
      </c>
      <c r="D206">
        <v>800</v>
      </c>
      <c r="E206">
        <v>1246</v>
      </c>
      <c r="F206" t="s">
        <v>8219</v>
      </c>
      <c r="G206" t="s">
        <v>8224</v>
      </c>
      <c r="H206" t="s">
        <v>8246</v>
      </c>
      <c r="I206">
        <v>1</v>
      </c>
      <c r="J206">
        <v>800</v>
      </c>
      <c r="K206">
        <v>1246</v>
      </c>
      <c r="L206">
        <v>1453411109</v>
      </c>
      <c r="M206">
        <v>1450819109</v>
      </c>
      <c r="N206" t="b">
        <v>0</v>
      </c>
      <c r="O206">
        <v>24</v>
      </c>
      <c r="P206" t="b">
        <v>1</v>
      </c>
      <c r="Q206" t="s">
        <v>8271</v>
      </c>
      <c r="R206">
        <v>1.5575000000000001</v>
      </c>
      <c r="S206">
        <v>51.916666666666664</v>
      </c>
      <c r="T206" t="s">
        <v>9224</v>
      </c>
      <c r="U206" t="s">
        <v>9225</v>
      </c>
      <c r="V206" s="10">
        <v>42360.887835648151</v>
      </c>
      <c r="W206" s="10">
        <v>42390.887835648151</v>
      </c>
    </row>
    <row r="207" spans="1:23" x14ac:dyDescent="0.25">
      <c r="A207">
        <v>3715</v>
      </c>
      <c r="B207" t="s">
        <v>3712</v>
      </c>
      <c r="C207" t="s">
        <v>7825</v>
      </c>
      <c r="D207">
        <v>3500</v>
      </c>
      <c r="E207">
        <v>3590</v>
      </c>
      <c r="F207" t="s">
        <v>8219</v>
      </c>
      <c r="G207" t="s">
        <v>8225</v>
      </c>
      <c r="H207" t="s">
        <v>8247</v>
      </c>
      <c r="I207">
        <v>1.29405719</v>
      </c>
      <c r="J207">
        <v>4529.2001650000002</v>
      </c>
      <c r="K207">
        <v>4645.6653120999999</v>
      </c>
      <c r="L207">
        <v>1427806320</v>
      </c>
      <c r="M207">
        <v>1422834819</v>
      </c>
      <c r="N207" t="b">
        <v>0</v>
      </c>
      <c r="O207">
        <v>27</v>
      </c>
      <c r="P207" t="b">
        <v>1</v>
      </c>
      <c r="Q207" t="s">
        <v>8271</v>
      </c>
      <c r="R207">
        <v>1.0257142857142858</v>
      </c>
      <c r="S207">
        <v>172.06167822592593</v>
      </c>
      <c r="T207" t="s">
        <v>9224</v>
      </c>
      <c r="U207" t="s">
        <v>9225</v>
      </c>
      <c r="V207" s="10">
        <v>42036.99559027778</v>
      </c>
      <c r="W207" s="10">
        <v>42094.536111111112</v>
      </c>
    </row>
    <row r="208" spans="1:23" x14ac:dyDescent="0.25">
      <c r="A208">
        <v>3714</v>
      </c>
      <c r="B208" t="s">
        <v>3711</v>
      </c>
      <c r="C208" t="s">
        <v>7824</v>
      </c>
      <c r="D208">
        <v>10000</v>
      </c>
      <c r="E208">
        <v>10235</v>
      </c>
      <c r="F208" t="s">
        <v>8219</v>
      </c>
      <c r="G208" t="s">
        <v>8224</v>
      </c>
      <c r="H208" t="s">
        <v>8246</v>
      </c>
      <c r="I208">
        <v>1</v>
      </c>
      <c r="J208">
        <v>10000</v>
      </c>
      <c r="K208">
        <v>10235</v>
      </c>
      <c r="L208">
        <v>1432612740</v>
      </c>
      <c r="M208">
        <v>1429881667</v>
      </c>
      <c r="N208" t="b">
        <v>0</v>
      </c>
      <c r="O208">
        <v>97</v>
      </c>
      <c r="P208" t="b">
        <v>1</v>
      </c>
      <c r="Q208" t="s">
        <v>8271</v>
      </c>
      <c r="R208">
        <v>1.0235000000000001</v>
      </c>
      <c r="S208">
        <v>105.51546391752578</v>
      </c>
      <c r="T208" t="s">
        <v>9224</v>
      </c>
      <c r="U208" t="s">
        <v>9225</v>
      </c>
      <c r="V208" s="10">
        <v>42118.556331018517</v>
      </c>
      <c r="W208" s="10">
        <v>42150.165972222225</v>
      </c>
    </row>
    <row r="209" spans="1:23" x14ac:dyDescent="0.25">
      <c r="A209">
        <v>3713</v>
      </c>
      <c r="B209" t="s">
        <v>3710</v>
      </c>
      <c r="C209" t="s">
        <v>7823</v>
      </c>
      <c r="D209">
        <v>2000</v>
      </c>
      <c r="E209">
        <v>2030</v>
      </c>
      <c r="F209" t="s">
        <v>8219</v>
      </c>
      <c r="G209" t="s">
        <v>8224</v>
      </c>
      <c r="H209" t="s">
        <v>8246</v>
      </c>
      <c r="I209">
        <v>1</v>
      </c>
      <c r="J209">
        <v>2000</v>
      </c>
      <c r="K209">
        <v>2030</v>
      </c>
      <c r="L209">
        <v>1465062166</v>
      </c>
      <c r="M209">
        <v>1463334166</v>
      </c>
      <c r="N209" t="b">
        <v>0</v>
      </c>
      <c r="O209">
        <v>19</v>
      </c>
      <c r="P209" t="b">
        <v>1</v>
      </c>
      <c r="Q209" t="s">
        <v>8271</v>
      </c>
      <c r="R209">
        <v>1.0149999999999999</v>
      </c>
      <c r="S209">
        <v>106.84210526315789</v>
      </c>
      <c r="T209" t="s">
        <v>9224</v>
      </c>
      <c r="U209" t="s">
        <v>9225</v>
      </c>
      <c r="V209" s="10">
        <v>42505.738032407404</v>
      </c>
      <c r="W209" s="10">
        <v>42525.738032407404</v>
      </c>
    </row>
    <row r="210" spans="1:23" x14ac:dyDescent="0.25">
      <c r="A210">
        <v>3712</v>
      </c>
      <c r="B210" t="s">
        <v>3709</v>
      </c>
      <c r="C210" t="s">
        <v>7822</v>
      </c>
      <c r="D210">
        <v>7500</v>
      </c>
      <c r="E210">
        <v>11530</v>
      </c>
      <c r="F210" t="s">
        <v>8219</v>
      </c>
      <c r="G210" t="s">
        <v>8224</v>
      </c>
      <c r="H210" t="s">
        <v>8246</v>
      </c>
      <c r="I210">
        <v>1</v>
      </c>
      <c r="J210">
        <v>7500</v>
      </c>
      <c r="K210">
        <v>11530</v>
      </c>
      <c r="L210">
        <v>1433055540</v>
      </c>
      <c r="M210">
        <v>1431230867</v>
      </c>
      <c r="N210" t="b">
        <v>0</v>
      </c>
      <c r="O210">
        <v>104</v>
      </c>
      <c r="P210" t="b">
        <v>1</v>
      </c>
      <c r="Q210" t="s">
        <v>8271</v>
      </c>
      <c r="R210">
        <v>1.5373333333333334</v>
      </c>
      <c r="S210">
        <v>110.86538461538461</v>
      </c>
      <c r="T210" t="s">
        <v>9224</v>
      </c>
      <c r="U210" t="s">
        <v>9225</v>
      </c>
      <c r="V210" s="10">
        <v>42134.172071759262</v>
      </c>
      <c r="W210" s="10">
        <v>42155.290972222225</v>
      </c>
    </row>
    <row r="211" spans="1:23" x14ac:dyDescent="0.25">
      <c r="A211">
        <v>3711</v>
      </c>
      <c r="B211" t="s">
        <v>3708</v>
      </c>
      <c r="C211" t="s">
        <v>7821</v>
      </c>
      <c r="D211">
        <v>500</v>
      </c>
      <c r="E211">
        <v>570</v>
      </c>
      <c r="F211" t="s">
        <v>8219</v>
      </c>
      <c r="G211" t="s">
        <v>8224</v>
      </c>
      <c r="H211" t="s">
        <v>8246</v>
      </c>
      <c r="I211">
        <v>1</v>
      </c>
      <c r="J211">
        <v>500</v>
      </c>
      <c r="K211">
        <v>570</v>
      </c>
      <c r="L211">
        <v>1402848000</v>
      </c>
      <c r="M211">
        <v>1400606573</v>
      </c>
      <c r="N211" t="b">
        <v>0</v>
      </c>
      <c r="O211">
        <v>21</v>
      </c>
      <c r="P211" t="b">
        <v>1</v>
      </c>
      <c r="Q211" t="s">
        <v>8271</v>
      </c>
      <c r="R211">
        <v>1.1399999999999999</v>
      </c>
      <c r="S211">
        <v>27.142857142857142</v>
      </c>
      <c r="T211" t="s">
        <v>9224</v>
      </c>
      <c r="U211" t="s">
        <v>9225</v>
      </c>
      <c r="V211" s="10">
        <v>41779.724224537036</v>
      </c>
      <c r="W211" s="10">
        <v>41805.666666666664</v>
      </c>
    </row>
    <row r="212" spans="1:23" x14ac:dyDescent="0.25">
      <c r="A212">
        <v>3710</v>
      </c>
      <c r="B212" t="s">
        <v>3707</v>
      </c>
      <c r="C212" t="s">
        <v>7820</v>
      </c>
      <c r="D212">
        <v>1300</v>
      </c>
      <c r="E212">
        <v>1835</v>
      </c>
      <c r="F212" t="s">
        <v>8219</v>
      </c>
      <c r="G212" t="s">
        <v>8224</v>
      </c>
      <c r="H212" t="s">
        <v>8246</v>
      </c>
      <c r="I212">
        <v>1</v>
      </c>
      <c r="J212">
        <v>1300</v>
      </c>
      <c r="K212">
        <v>1835</v>
      </c>
      <c r="L212">
        <v>1428068988</v>
      </c>
      <c r="M212">
        <v>1425908988</v>
      </c>
      <c r="N212" t="b">
        <v>0</v>
      </c>
      <c r="O212">
        <v>27</v>
      </c>
      <c r="P212" t="b">
        <v>1</v>
      </c>
      <c r="Q212" t="s">
        <v>8271</v>
      </c>
      <c r="R212">
        <v>1.4115384615384616</v>
      </c>
      <c r="S212">
        <v>67.962962962962962</v>
      </c>
      <c r="T212" t="s">
        <v>9224</v>
      </c>
      <c r="U212" t="s">
        <v>9225</v>
      </c>
      <c r="V212" s="10">
        <v>42072.576249999998</v>
      </c>
      <c r="W212" s="10">
        <v>42097.576249999998</v>
      </c>
    </row>
    <row r="213" spans="1:23" x14ac:dyDescent="0.25">
      <c r="A213">
        <v>3709</v>
      </c>
      <c r="B213" t="s">
        <v>3706</v>
      </c>
      <c r="C213" t="s">
        <v>7819</v>
      </c>
      <c r="D213">
        <v>1000</v>
      </c>
      <c r="E213">
        <v>1082.5</v>
      </c>
      <c r="F213" t="s">
        <v>8219</v>
      </c>
      <c r="G213" t="s">
        <v>8225</v>
      </c>
      <c r="H213" t="s">
        <v>8247</v>
      </c>
      <c r="I213">
        <v>1.29405719</v>
      </c>
      <c r="J213">
        <v>1294.05719</v>
      </c>
      <c r="K213">
        <v>1400.816908175</v>
      </c>
      <c r="L213">
        <v>1403715546</v>
      </c>
      <c r="M213">
        <v>1401123546</v>
      </c>
      <c r="N213" t="b">
        <v>0</v>
      </c>
      <c r="O213">
        <v>35</v>
      </c>
      <c r="P213" t="b">
        <v>1</v>
      </c>
      <c r="Q213" t="s">
        <v>8271</v>
      </c>
      <c r="R213">
        <v>1.0825</v>
      </c>
      <c r="S213">
        <v>40.023340233571425</v>
      </c>
      <c r="T213" t="s">
        <v>9224</v>
      </c>
      <c r="U213" t="s">
        <v>9225</v>
      </c>
      <c r="V213" s="10">
        <v>41785.707708333335</v>
      </c>
      <c r="W213" s="10">
        <v>41815.707708333335</v>
      </c>
    </row>
    <row r="214" spans="1:23" x14ac:dyDescent="0.25">
      <c r="A214">
        <v>3708</v>
      </c>
      <c r="B214" t="s">
        <v>3705</v>
      </c>
      <c r="C214" t="s">
        <v>7818</v>
      </c>
      <c r="D214">
        <v>700</v>
      </c>
      <c r="E214">
        <v>2100</v>
      </c>
      <c r="F214" t="s">
        <v>8219</v>
      </c>
      <c r="G214" t="s">
        <v>8224</v>
      </c>
      <c r="H214" t="s">
        <v>8246</v>
      </c>
      <c r="I214">
        <v>1</v>
      </c>
      <c r="J214">
        <v>700</v>
      </c>
      <c r="K214">
        <v>2100</v>
      </c>
      <c r="L214">
        <v>1404444286</v>
      </c>
      <c r="M214">
        <v>1403234686</v>
      </c>
      <c r="N214" t="b">
        <v>0</v>
      </c>
      <c r="O214">
        <v>39</v>
      </c>
      <c r="P214" t="b">
        <v>1</v>
      </c>
      <c r="Q214" t="s">
        <v>8271</v>
      </c>
      <c r="R214">
        <v>3</v>
      </c>
      <c r="S214">
        <v>53.846153846153847</v>
      </c>
      <c r="T214" t="s">
        <v>9224</v>
      </c>
      <c r="U214" t="s">
        <v>9225</v>
      </c>
      <c r="V214" s="10">
        <v>41810.142199074071</v>
      </c>
      <c r="W214" s="10">
        <v>41824.142199074071</v>
      </c>
    </row>
    <row r="215" spans="1:23" x14ac:dyDescent="0.25">
      <c r="A215">
        <v>3707</v>
      </c>
      <c r="B215" t="s">
        <v>3704</v>
      </c>
      <c r="C215" t="s">
        <v>7817</v>
      </c>
      <c r="D215">
        <v>1000</v>
      </c>
      <c r="E215">
        <v>1860</v>
      </c>
      <c r="F215" t="s">
        <v>8219</v>
      </c>
      <c r="G215" t="s">
        <v>8224</v>
      </c>
      <c r="H215" t="s">
        <v>8246</v>
      </c>
      <c r="I215">
        <v>1</v>
      </c>
      <c r="J215">
        <v>1000</v>
      </c>
      <c r="K215">
        <v>1860</v>
      </c>
      <c r="L215">
        <v>1469165160</v>
      </c>
      <c r="M215">
        <v>1467335378</v>
      </c>
      <c r="N215" t="b">
        <v>0</v>
      </c>
      <c r="O215">
        <v>23</v>
      </c>
      <c r="P215" t="b">
        <v>1</v>
      </c>
      <c r="Q215" t="s">
        <v>8271</v>
      </c>
      <c r="R215">
        <v>1.86</v>
      </c>
      <c r="S215">
        <v>80.869565217391298</v>
      </c>
      <c r="T215" t="s">
        <v>9224</v>
      </c>
      <c r="U215" t="s">
        <v>9225</v>
      </c>
      <c r="V215" s="10">
        <v>42552.048356481479</v>
      </c>
      <c r="W215" s="10">
        <v>42573.226388888892</v>
      </c>
    </row>
    <row r="216" spans="1:23" x14ac:dyDescent="0.25">
      <c r="A216">
        <v>3706</v>
      </c>
      <c r="B216" t="s">
        <v>3703</v>
      </c>
      <c r="C216" t="s">
        <v>7816</v>
      </c>
      <c r="D216">
        <v>1500</v>
      </c>
      <c r="E216">
        <v>1820</v>
      </c>
      <c r="F216" t="s">
        <v>8219</v>
      </c>
      <c r="G216" t="s">
        <v>8224</v>
      </c>
      <c r="H216" t="s">
        <v>8246</v>
      </c>
      <c r="I216">
        <v>1</v>
      </c>
      <c r="J216">
        <v>1500</v>
      </c>
      <c r="K216">
        <v>1820</v>
      </c>
      <c r="L216">
        <v>1410558949</v>
      </c>
      <c r="M216">
        <v>1409262949</v>
      </c>
      <c r="N216" t="b">
        <v>0</v>
      </c>
      <c r="O216">
        <v>13</v>
      </c>
      <c r="P216" t="b">
        <v>1</v>
      </c>
      <c r="Q216" t="s">
        <v>8271</v>
      </c>
      <c r="R216">
        <v>1.2133333333333334</v>
      </c>
      <c r="S216">
        <v>140</v>
      </c>
      <c r="T216" t="s">
        <v>9224</v>
      </c>
      <c r="U216" t="s">
        <v>9225</v>
      </c>
      <c r="V216" s="10">
        <v>41879.913761574076</v>
      </c>
      <c r="W216" s="10">
        <v>41894.913761574076</v>
      </c>
    </row>
    <row r="217" spans="1:23" x14ac:dyDescent="0.25">
      <c r="A217">
        <v>3705</v>
      </c>
      <c r="B217" t="s">
        <v>3702</v>
      </c>
      <c r="C217" t="s">
        <v>7815</v>
      </c>
      <c r="D217">
        <v>2827</v>
      </c>
      <c r="E217">
        <v>2925</v>
      </c>
      <c r="F217" t="s">
        <v>8219</v>
      </c>
      <c r="G217" t="s">
        <v>8224</v>
      </c>
      <c r="H217" t="s">
        <v>8246</v>
      </c>
      <c r="I217">
        <v>1</v>
      </c>
      <c r="J217">
        <v>2827</v>
      </c>
      <c r="K217">
        <v>2925</v>
      </c>
      <c r="L217">
        <v>1403546400</v>
      </c>
      <c r="M217">
        <v>1401714114</v>
      </c>
      <c r="N217" t="b">
        <v>0</v>
      </c>
      <c r="O217">
        <v>35</v>
      </c>
      <c r="P217" t="b">
        <v>1</v>
      </c>
      <c r="Q217" t="s">
        <v>8271</v>
      </c>
      <c r="R217">
        <v>1.0346657233816767</v>
      </c>
      <c r="S217">
        <v>83.571428571428569</v>
      </c>
      <c r="T217" t="s">
        <v>9224</v>
      </c>
      <c r="U217" t="s">
        <v>9225</v>
      </c>
      <c r="V217" s="10">
        <v>41792.542986111112</v>
      </c>
      <c r="W217" s="10">
        <v>41813.75</v>
      </c>
    </row>
    <row r="218" spans="1:23" x14ac:dyDescent="0.25">
      <c r="A218">
        <v>3704</v>
      </c>
      <c r="B218" t="s">
        <v>3701</v>
      </c>
      <c r="C218" t="s">
        <v>7814</v>
      </c>
      <c r="D218">
        <v>300</v>
      </c>
      <c r="E218">
        <v>409.01</v>
      </c>
      <c r="F218" t="s">
        <v>8219</v>
      </c>
      <c r="G218" t="s">
        <v>8225</v>
      </c>
      <c r="H218" t="s">
        <v>8247</v>
      </c>
      <c r="I218">
        <v>1.29405719</v>
      </c>
      <c r="J218">
        <v>388.21715699999999</v>
      </c>
      <c r="K218">
        <v>529.28233128189993</v>
      </c>
      <c r="L218">
        <v>1464712394</v>
      </c>
      <c r="M218">
        <v>1459528394</v>
      </c>
      <c r="N218" t="b">
        <v>0</v>
      </c>
      <c r="O218">
        <v>27</v>
      </c>
      <c r="P218" t="b">
        <v>1</v>
      </c>
      <c r="Q218" t="s">
        <v>8271</v>
      </c>
      <c r="R218">
        <v>1.3633666666666666</v>
      </c>
      <c r="S218">
        <v>19.603049306737034</v>
      </c>
      <c r="T218" t="s">
        <v>9224</v>
      </c>
      <c r="U218" t="s">
        <v>9225</v>
      </c>
      <c r="V218" s="10">
        <v>42461.689745370371</v>
      </c>
      <c r="W218" s="10">
        <v>42521.689745370371</v>
      </c>
    </row>
    <row r="219" spans="1:23" x14ac:dyDescent="0.25">
      <c r="A219">
        <v>3703</v>
      </c>
      <c r="B219" t="s">
        <v>3700</v>
      </c>
      <c r="C219" t="s">
        <v>7813</v>
      </c>
      <c r="D219">
        <v>1050</v>
      </c>
      <c r="E219">
        <v>1296</v>
      </c>
      <c r="F219" t="s">
        <v>8219</v>
      </c>
      <c r="G219" t="s">
        <v>8224</v>
      </c>
      <c r="H219" t="s">
        <v>8246</v>
      </c>
      <c r="I219">
        <v>1</v>
      </c>
      <c r="J219">
        <v>1050</v>
      </c>
      <c r="K219">
        <v>1296</v>
      </c>
      <c r="L219">
        <v>1471071540</v>
      </c>
      <c r="M219">
        <v>1467720388</v>
      </c>
      <c r="N219" t="b">
        <v>0</v>
      </c>
      <c r="O219">
        <v>30</v>
      </c>
      <c r="P219" t="b">
        <v>1</v>
      </c>
      <c r="Q219" t="s">
        <v>8271</v>
      </c>
      <c r="R219">
        <v>1.2342857142857142</v>
      </c>
      <c r="S219">
        <v>43.2</v>
      </c>
      <c r="T219" t="s">
        <v>9224</v>
      </c>
      <c r="U219" t="s">
        <v>9225</v>
      </c>
      <c r="V219" s="10">
        <v>42556.504490740743</v>
      </c>
      <c r="W219" s="10">
        <v>42595.290972222225</v>
      </c>
    </row>
    <row r="220" spans="1:23" x14ac:dyDescent="0.25">
      <c r="A220">
        <v>3702</v>
      </c>
      <c r="B220" t="s">
        <v>3699</v>
      </c>
      <c r="C220" t="s">
        <v>7812</v>
      </c>
      <c r="D220">
        <v>3000</v>
      </c>
      <c r="E220">
        <v>3275</v>
      </c>
      <c r="F220" t="s">
        <v>8219</v>
      </c>
      <c r="G220" t="s">
        <v>8225</v>
      </c>
      <c r="H220" t="s">
        <v>8247</v>
      </c>
      <c r="I220">
        <v>1.29405719</v>
      </c>
      <c r="J220">
        <v>3882.17157</v>
      </c>
      <c r="K220">
        <v>4238.0372972499999</v>
      </c>
      <c r="L220">
        <v>1468191540</v>
      </c>
      <c r="M220">
        <v>1464958484</v>
      </c>
      <c r="N220" t="b">
        <v>0</v>
      </c>
      <c r="O220">
        <v>21</v>
      </c>
      <c r="P220" t="b">
        <v>1</v>
      </c>
      <c r="Q220" t="s">
        <v>8271</v>
      </c>
      <c r="R220">
        <v>1.0916666666666666</v>
      </c>
      <c r="S220">
        <v>201.81129986904762</v>
      </c>
      <c r="T220" t="s">
        <v>9224</v>
      </c>
      <c r="U220" t="s">
        <v>9225</v>
      </c>
      <c r="V220" s="10">
        <v>42524.53800925926</v>
      </c>
      <c r="W220" s="10">
        <v>42561.957638888889</v>
      </c>
    </row>
    <row r="221" spans="1:23" x14ac:dyDescent="0.25">
      <c r="A221">
        <v>3701</v>
      </c>
      <c r="B221" t="s">
        <v>3698</v>
      </c>
      <c r="C221" t="s">
        <v>7811</v>
      </c>
      <c r="D221">
        <v>1500</v>
      </c>
      <c r="E221">
        <v>1505</v>
      </c>
      <c r="F221" t="s">
        <v>8219</v>
      </c>
      <c r="G221" t="s">
        <v>8225</v>
      </c>
      <c r="H221" t="s">
        <v>8247</v>
      </c>
      <c r="I221">
        <v>1.29405719</v>
      </c>
      <c r="J221">
        <v>1941.085785</v>
      </c>
      <c r="K221">
        <v>1947.55607095</v>
      </c>
      <c r="L221">
        <v>1433422793</v>
      </c>
      <c r="M221">
        <v>1430830793</v>
      </c>
      <c r="N221" t="b">
        <v>0</v>
      </c>
      <c r="O221">
        <v>39</v>
      </c>
      <c r="P221" t="b">
        <v>1</v>
      </c>
      <c r="Q221" t="s">
        <v>8271</v>
      </c>
      <c r="R221">
        <v>1.0033333333333334</v>
      </c>
      <c r="S221">
        <v>49.937335152564103</v>
      </c>
      <c r="T221" t="s">
        <v>9224</v>
      </c>
      <c r="U221" t="s">
        <v>9225</v>
      </c>
      <c r="V221" s="10">
        <v>42129.541585648149</v>
      </c>
      <c r="W221" s="10">
        <v>42159.541585648149</v>
      </c>
    </row>
    <row r="222" spans="1:23" x14ac:dyDescent="0.25">
      <c r="A222">
        <v>3700</v>
      </c>
      <c r="B222" t="s">
        <v>3697</v>
      </c>
      <c r="C222" t="s">
        <v>7810</v>
      </c>
      <c r="D222">
        <v>500</v>
      </c>
      <c r="E222">
        <v>606</v>
      </c>
      <c r="F222" t="s">
        <v>8219</v>
      </c>
      <c r="G222" t="s">
        <v>8224</v>
      </c>
      <c r="H222" t="s">
        <v>8246</v>
      </c>
      <c r="I222">
        <v>1</v>
      </c>
      <c r="J222">
        <v>500</v>
      </c>
      <c r="K222">
        <v>606</v>
      </c>
      <c r="L222">
        <v>1412092800</v>
      </c>
      <c r="M222">
        <v>1409493800</v>
      </c>
      <c r="N222" t="b">
        <v>0</v>
      </c>
      <c r="O222">
        <v>18</v>
      </c>
      <c r="P222" t="b">
        <v>1</v>
      </c>
      <c r="Q222" t="s">
        <v>8271</v>
      </c>
      <c r="R222">
        <v>1.212</v>
      </c>
      <c r="S222">
        <v>33.666666666666664</v>
      </c>
      <c r="T222" t="s">
        <v>9224</v>
      </c>
      <c r="U222" t="s">
        <v>9225</v>
      </c>
      <c r="V222" s="10">
        <v>41882.585648148146</v>
      </c>
      <c r="W222" s="10">
        <v>41912.666666666664</v>
      </c>
    </row>
    <row r="223" spans="1:23" x14ac:dyDescent="0.25">
      <c r="A223">
        <v>3699</v>
      </c>
      <c r="B223" t="s">
        <v>3696</v>
      </c>
      <c r="C223" t="s">
        <v>7809</v>
      </c>
      <c r="D223">
        <v>2500</v>
      </c>
      <c r="E223">
        <v>2520</v>
      </c>
      <c r="F223" t="s">
        <v>8219</v>
      </c>
      <c r="G223" t="s">
        <v>8224</v>
      </c>
      <c r="H223" t="s">
        <v>8246</v>
      </c>
      <c r="I223">
        <v>1</v>
      </c>
      <c r="J223">
        <v>2500</v>
      </c>
      <c r="K223">
        <v>2520</v>
      </c>
      <c r="L223">
        <v>1413383216</v>
      </c>
      <c r="M223">
        <v>1410791216</v>
      </c>
      <c r="N223" t="b">
        <v>0</v>
      </c>
      <c r="O223">
        <v>40</v>
      </c>
      <c r="P223" t="b">
        <v>1</v>
      </c>
      <c r="Q223" t="s">
        <v>8271</v>
      </c>
      <c r="R223">
        <v>1.008</v>
      </c>
      <c r="S223">
        <v>63</v>
      </c>
      <c r="T223" t="s">
        <v>9224</v>
      </c>
      <c r="U223" t="s">
        <v>9225</v>
      </c>
      <c r="V223" s="10">
        <v>41897.602037037039</v>
      </c>
      <c r="W223" s="10">
        <v>41927.602037037039</v>
      </c>
    </row>
    <row r="224" spans="1:23" x14ac:dyDescent="0.25">
      <c r="A224">
        <v>3698</v>
      </c>
      <c r="B224" t="s">
        <v>3695</v>
      </c>
      <c r="C224" t="s">
        <v>7808</v>
      </c>
      <c r="D224">
        <v>5000</v>
      </c>
      <c r="E224">
        <v>5526</v>
      </c>
      <c r="F224" t="s">
        <v>8219</v>
      </c>
      <c r="G224" t="s">
        <v>8224</v>
      </c>
      <c r="H224" t="s">
        <v>8246</v>
      </c>
      <c r="I224">
        <v>1</v>
      </c>
      <c r="J224">
        <v>5000</v>
      </c>
      <c r="K224">
        <v>5526</v>
      </c>
      <c r="L224">
        <v>1456946487</v>
      </c>
      <c r="M224">
        <v>1454354487</v>
      </c>
      <c r="N224" t="b">
        <v>0</v>
      </c>
      <c r="O224">
        <v>136</v>
      </c>
      <c r="P224" t="b">
        <v>1</v>
      </c>
      <c r="Q224" t="s">
        <v>8271</v>
      </c>
      <c r="R224">
        <v>1.1052</v>
      </c>
      <c r="S224">
        <v>40.632352941176471</v>
      </c>
      <c r="T224" t="s">
        <v>9224</v>
      </c>
      <c r="U224" t="s">
        <v>9225</v>
      </c>
      <c r="V224" s="10">
        <v>42401.806562500002</v>
      </c>
      <c r="W224" s="10">
        <v>42431.806562500002</v>
      </c>
    </row>
    <row r="225" spans="1:23" x14ac:dyDescent="0.25">
      <c r="A225">
        <v>3697</v>
      </c>
      <c r="B225" t="s">
        <v>3694</v>
      </c>
      <c r="C225" t="s">
        <v>7807</v>
      </c>
      <c r="D225">
        <v>2000</v>
      </c>
      <c r="E225">
        <v>2160</v>
      </c>
      <c r="F225" t="s">
        <v>8219</v>
      </c>
      <c r="G225" t="s">
        <v>8225</v>
      </c>
      <c r="H225" t="s">
        <v>8247</v>
      </c>
      <c r="I225">
        <v>1.29405719</v>
      </c>
      <c r="J225">
        <v>2588.11438</v>
      </c>
      <c r="K225">
        <v>2795.1635304000001</v>
      </c>
      <c r="L225">
        <v>1462878648</v>
      </c>
      <c r="M225">
        <v>1461064248</v>
      </c>
      <c r="N225" t="b">
        <v>0</v>
      </c>
      <c r="O225">
        <v>30</v>
      </c>
      <c r="P225" t="b">
        <v>1</v>
      </c>
      <c r="Q225" t="s">
        <v>8271</v>
      </c>
      <c r="R225">
        <v>1.08</v>
      </c>
      <c r="S225">
        <v>93.172117679999999</v>
      </c>
      <c r="T225" t="s">
        <v>9224</v>
      </c>
      <c r="U225" t="s">
        <v>9225</v>
      </c>
      <c r="V225" s="10">
        <v>42479.465833333335</v>
      </c>
      <c r="W225" s="10">
        <v>42500.465833333335</v>
      </c>
    </row>
    <row r="226" spans="1:23" x14ac:dyDescent="0.25">
      <c r="A226">
        <v>3696</v>
      </c>
      <c r="B226" t="s">
        <v>3693</v>
      </c>
      <c r="C226" t="s">
        <v>7806</v>
      </c>
      <c r="D226">
        <v>2000</v>
      </c>
      <c r="E226">
        <v>3100</v>
      </c>
      <c r="F226" t="s">
        <v>8219</v>
      </c>
      <c r="G226" t="s">
        <v>8225</v>
      </c>
      <c r="H226" t="s">
        <v>8247</v>
      </c>
      <c r="I226">
        <v>1.29405719</v>
      </c>
      <c r="J226">
        <v>2588.11438</v>
      </c>
      <c r="K226">
        <v>4011.5772889999998</v>
      </c>
      <c r="L226">
        <v>1423838916</v>
      </c>
      <c r="M226">
        <v>1418654916</v>
      </c>
      <c r="N226" t="b">
        <v>0</v>
      </c>
      <c r="O226">
        <v>78</v>
      </c>
      <c r="P226" t="b">
        <v>1</v>
      </c>
      <c r="Q226" t="s">
        <v>8271</v>
      </c>
      <c r="R226">
        <v>1.55</v>
      </c>
      <c r="S226">
        <v>51.430478064102559</v>
      </c>
      <c r="T226" t="s">
        <v>9224</v>
      </c>
      <c r="U226" t="s">
        <v>9225</v>
      </c>
      <c r="V226" s="10">
        <v>41988.617083333331</v>
      </c>
      <c r="W226" s="10">
        <v>42048.617083333331</v>
      </c>
    </row>
    <row r="227" spans="1:23" x14ac:dyDescent="0.25">
      <c r="A227">
        <v>3695</v>
      </c>
      <c r="B227" t="s">
        <v>3692</v>
      </c>
      <c r="C227" t="s">
        <v>7805</v>
      </c>
      <c r="D227">
        <v>4000</v>
      </c>
      <c r="E227">
        <v>4005</v>
      </c>
      <c r="F227" t="s">
        <v>8219</v>
      </c>
      <c r="G227" t="s">
        <v>8224</v>
      </c>
      <c r="H227" t="s">
        <v>8246</v>
      </c>
      <c r="I227">
        <v>1</v>
      </c>
      <c r="J227">
        <v>4000</v>
      </c>
      <c r="K227">
        <v>4005</v>
      </c>
      <c r="L227">
        <v>1421009610</v>
      </c>
      <c r="M227">
        <v>1419281610</v>
      </c>
      <c r="N227" t="b">
        <v>0</v>
      </c>
      <c r="O227">
        <v>33</v>
      </c>
      <c r="P227" t="b">
        <v>1</v>
      </c>
      <c r="Q227" t="s">
        <v>8271</v>
      </c>
      <c r="R227">
        <v>1.00125</v>
      </c>
      <c r="S227">
        <v>121.36363636363636</v>
      </c>
      <c r="T227" t="s">
        <v>9224</v>
      </c>
      <c r="U227" t="s">
        <v>9225</v>
      </c>
      <c r="V227" s="10">
        <v>41995.870486111111</v>
      </c>
      <c r="W227" s="10">
        <v>42015.870486111111</v>
      </c>
    </row>
    <row r="228" spans="1:23" x14ac:dyDescent="0.25">
      <c r="A228">
        <v>3694</v>
      </c>
      <c r="B228" t="s">
        <v>3691</v>
      </c>
      <c r="C228" s="3" t="s">
        <v>7804</v>
      </c>
      <c r="D228">
        <v>3500</v>
      </c>
      <c r="E228">
        <v>3760</v>
      </c>
      <c r="F228" t="s">
        <v>8219</v>
      </c>
      <c r="G228" t="s">
        <v>8224</v>
      </c>
      <c r="H228" t="s">
        <v>8246</v>
      </c>
      <c r="I228">
        <v>1</v>
      </c>
      <c r="J228">
        <v>3500</v>
      </c>
      <c r="K228">
        <v>3760</v>
      </c>
      <c r="L228">
        <v>1465178400</v>
      </c>
      <c r="M228">
        <v>1461985967</v>
      </c>
      <c r="N228" t="b">
        <v>0</v>
      </c>
      <c r="O228">
        <v>60</v>
      </c>
      <c r="P228" t="b">
        <v>1</v>
      </c>
      <c r="Q228" t="s">
        <v>8271</v>
      </c>
      <c r="R228">
        <v>1.0742857142857143</v>
      </c>
      <c r="S228">
        <v>62.666666666666664</v>
      </c>
      <c r="T228" t="s">
        <v>9224</v>
      </c>
      <c r="U228" t="s">
        <v>9225</v>
      </c>
      <c r="V228" s="10">
        <v>42490.133877314816</v>
      </c>
      <c r="W228" s="10">
        <v>42527.083333333336</v>
      </c>
    </row>
    <row r="229" spans="1:23" x14ac:dyDescent="0.25">
      <c r="A229">
        <v>3693</v>
      </c>
      <c r="B229" t="s">
        <v>3690</v>
      </c>
      <c r="C229" t="s">
        <v>7803</v>
      </c>
      <c r="D229">
        <v>333</v>
      </c>
      <c r="E229">
        <v>430</v>
      </c>
      <c r="F229" t="s">
        <v>8219</v>
      </c>
      <c r="G229" t="s">
        <v>8225</v>
      </c>
      <c r="H229" t="s">
        <v>8247</v>
      </c>
      <c r="I229">
        <v>1.29405719</v>
      </c>
      <c r="J229">
        <v>430.92104426999998</v>
      </c>
      <c r="K229">
        <v>556.44459169999993</v>
      </c>
      <c r="L229">
        <v>1448922600</v>
      </c>
      <c r="M229">
        <v>1446352529</v>
      </c>
      <c r="N229" t="b">
        <v>0</v>
      </c>
      <c r="O229">
        <v>14</v>
      </c>
      <c r="P229" t="b">
        <v>1</v>
      </c>
      <c r="Q229" t="s">
        <v>8271</v>
      </c>
      <c r="R229">
        <v>1.2912912912912913</v>
      </c>
      <c r="S229">
        <v>39.746042264285713</v>
      </c>
      <c r="T229" t="s">
        <v>9224</v>
      </c>
      <c r="U229" t="s">
        <v>9225</v>
      </c>
      <c r="V229" s="10">
        <v>42309.191307870373</v>
      </c>
      <c r="W229" s="10">
        <v>42338.9375</v>
      </c>
    </row>
    <row r="230" spans="1:23" x14ac:dyDescent="0.25">
      <c r="A230">
        <v>3692</v>
      </c>
      <c r="B230" t="s">
        <v>3689</v>
      </c>
      <c r="C230" t="s">
        <v>7802</v>
      </c>
      <c r="D230">
        <v>1000</v>
      </c>
      <c r="E230">
        <v>1260</v>
      </c>
      <c r="F230" t="s">
        <v>8219</v>
      </c>
      <c r="G230" t="s">
        <v>8224</v>
      </c>
      <c r="H230" t="s">
        <v>8246</v>
      </c>
      <c r="I230">
        <v>1</v>
      </c>
      <c r="J230">
        <v>1000</v>
      </c>
      <c r="K230">
        <v>1260</v>
      </c>
      <c r="L230">
        <v>1411084800</v>
      </c>
      <c r="M230">
        <v>1410304179</v>
      </c>
      <c r="N230" t="b">
        <v>0</v>
      </c>
      <c r="O230">
        <v>17</v>
      </c>
      <c r="P230" t="b">
        <v>1</v>
      </c>
      <c r="Q230" t="s">
        <v>8271</v>
      </c>
      <c r="R230">
        <v>1.26</v>
      </c>
      <c r="S230">
        <v>74.117647058823536</v>
      </c>
      <c r="T230" t="s">
        <v>9224</v>
      </c>
      <c r="U230" t="s">
        <v>9225</v>
      </c>
      <c r="V230" s="10">
        <v>41891.96503472222</v>
      </c>
      <c r="W230" s="20">
        <v>41901</v>
      </c>
    </row>
    <row r="231" spans="1:23" x14ac:dyDescent="0.25">
      <c r="A231">
        <v>3691</v>
      </c>
      <c r="B231" t="s">
        <v>3688</v>
      </c>
      <c r="C231" t="s">
        <v>7801</v>
      </c>
      <c r="D231">
        <v>40000</v>
      </c>
      <c r="E231">
        <v>51184</v>
      </c>
      <c r="F231" t="s">
        <v>8219</v>
      </c>
      <c r="G231" t="s">
        <v>8224</v>
      </c>
      <c r="H231" t="s">
        <v>8246</v>
      </c>
      <c r="I231">
        <v>1</v>
      </c>
      <c r="J231">
        <v>40000</v>
      </c>
      <c r="K231">
        <v>51184</v>
      </c>
      <c r="L231">
        <v>1425272340</v>
      </c>
      <c r="M231">
        <v>1421426929</v>
      </c>
      <c r="N231" t="b">
        <v>0</v>
      </c>
      <c r="O231">
        <v>274</v>
      </c>
      <c r="P231" t="b">
        <v>1</v>
      </c>
      <c r="Q231" t="s">
        <v>8271</v>
      </c>
      <c r="R231">
        <v>1.2796000000000001</v>
      </c>
      <c r="S231">
        <v>186.80291970802921</v>
      </c>
      <c r="T231" t="s">
        <v>9224</v>
      </c>
      <c r="U231" t="s">
        <v>9225</v>
      </c>
      <c r="V231" s="10">
        <v>42020.700567129628</v>
      </c>
      <c r="W231" s="10">
        <v>42065.207638888889</v>
      </c>
    </row>
    <row r="232" spans="1:23" x14ac:dyDescent="0.25">
      <c r="A232">
        <v>3690</v>
      </c>
      <c r="B232" t="s">
        <v>3687</v>
      </c>
      <c r="C232" t="s">
        <v>7800</v>
      </c>
      <c r="D232">
        <v>1500</v>
      </c>
      <c r="E232">
        <v>1800</v>
      </c>
      <c r="F232" t="s">
        <v>8219</v>
      </c>
      <c r="G232" t="s">
        <v>8224</v>
      </c>
      <c r="H232" t="s">
        <v>8246</v>
      </c>
      <c r="I232">
        <v>1</v>
      </c>
      <c r="J232">
        <v>1500</v>
      </c>
      <c r="K232">
        <v>1800</v>
      </c>
      <c r="L232">
        <v>1417101683</v>
      </c>
      <c r="M232">
        <v>1414506083</v>
      </c>
      <c r="N232" t="b">
        <v>0</v>
      </c>
      <c r="O232">
        <v>31</v>
      </c>
      <c r="P232" t="b">
        <v>1</v>
      </c>
      <c r="Q232" t="s">
        <v>8271</v>
      </c>
      <c r="R232">
        <v>1.2</v>
      </c>
      <c r="S232">
        <v>58.064516129032256</v>
      </c>
      <c r="T232" t="s">
        <v>9224</v>
      </c>
      <c r="U232" t="s">
        <v>9225</v>
      </c>
      <c r="V232" s="10">
        <v>41940.598182870373</v>
      </c>
      <c r="W232" s="10">
        <v>41970.639849537038</v>
      </c>
    </row>
    <row r="233" spans="1:23" x14ac:dyDescent="0.25">
      <c r="A233">
        <v>3689</v>
      </c>
      <c r="B233" t="s">
        <v>3686</v>
      </c>
      <c r="C233" t="s">
        <v>7799</v>
      </c>
      <c r="D233">
        <v>3000</v>
      </c>
      <c r="E233">
        <v>3550</v>
      </c>
      <c r="F233" t="s">
        <v>8219</v>
      </c>
      <c r="G233" t="s">
        <v>8224</v>
      </c>
      <c r="H233" t="s">
        <v>8246</v>
      </c>
      <c r="I233">
        <v>1</v>
      </c>
      <c r="J233">
        <v>3000</v>
      </c>
      <c r="K233">
        <v>3550</v>
      </c>
      <c r="L233">
        <v>1434925500</v>
      </c>
      <c r="M233">
        <v>1432410639</v>
      </c>
      <c r="N233" t="b">
        <v>0</v>
      </c>
      <c r="O233">
        <v>62</v>
      </c>
      <c r="P233" t="b">
        <v>1</v>
      </c>
      <c r="Q233" t="s">
        <v>8271</v>
      </c>
      <c r="R233">
        <v>1.1833333333333333</v>
      </c>
      <c r="S233">
        <v>57.258064516129032</v>
      </c>
      <c r="T233" t="s">
        <v>9224</v>
      </c>
      <c r="U233" t="s">
        <v>9225</v>
      </c>
      <c r="V233" s="10">
        <v>42147.826840277776</v>
      </c>
      <c r="W233" s="10">
        <v>42176.934027777781</v>
      </c>
    </row>
    <row r="234" spans="1:23" x14ac:dyDescent="0.25">
      <c r="A234">
        <v>3688</v>
      </c>
      <c r="B234" t="s">
        <v>3685</v>
      </c>
      <c r="C234" t="s">
        <v>7798</v>
      </c>
      <c r="D234">
        <v>3000</v>
      </c>
      <c r="E234">
        <v>3275</v>
      </c>
      <c r="F234" t="s">
        <v>8219</v>
      </c>
      <c r="G234" t="s">
        <v>8225</v>
      </c>
      <c r="H234" t="s">
        <v>8247</v>
      </c>
      <c r="I234">
        <v>1.29405719</v>
      </c>
      <c r="J234">
        <v>3882.17157</v>
      </c>
      <c r="K234">
        <v>4238.0372972499999</v>
      </c>
      <c r="L234">
        <v>1407524004</v>
      </c>
      <c r="M234">
        <v>1404932004</v>
      </c>
      <c r="N234" t="b">
        <v>0</v>
      </c>
      <c r="O234">
        <v>39</v>
      </c>
      <c r="P234" t="b">
        <v>1</v>
      </c>
      <c r="Q234" t="s">
        <v>8271</v>
      </c>
      <c r="R234">
        <v>1.0916666666666666</v>
      </c>
      <c r="S234">
        <v>108.66762300641025</v>
      </c>
      <c r="T234" t="s">
        <v>9224</v>
      </c>
      <c r="U234" t="s">
        <v>9225</v>
      </c>
      <c r="V234" s="10">
        <v>41829.787083333336</v>
      </c>
      <c r="W234" s="10">
        <v>41859.787083333336</v>
      </c>
    </row>
    <row r="235" spans="1:23" x14ac:dyDescent="0.25">
      <c r="A235">
        <v>3687</v>
      </c>
      <c r="B235" t="s">
        <v>3684</v>
      </c>
      <c r="C235" t="s">
        <v>7797</v>
      </c>
      <c r="D235">
        <v>5000</v>
      </c>
      <c r="E235">
        <v>5012.25</v>
      </c>
      <c r="F235" t="s">
        <v>8219</v>
      </c>
      <c r="G235" t="s">
        <v>8224</v>
      </c>
      <c r="H235" t="s">
        <v>8246</v>
      </c>
      <c r="I235">
        <v>1</v>
      </c>
      <c r="J235">
        <v>5000</v>
      </c>
      <c r="K235">
        <v>5012.25</v>
      </c>
      <c r="L235">
        <v>1403846055</v>
      </c>
      <c r="M235">
        <v>1401254055</v>
      </c>
      <c r="N235" t="b">
        <v>0</v>
      </c>
      <c r="O235">
        <v>25</v>
      </c>
      <c r="P235" t="b">
        <v>1</v>
      </c>
      <c r="Q235" t="s">
        <v>8271</v>
      </c>
      <c r="R235">
        <v>1.0024500000000001</v>
      </c>
      <c r="S235">
        <v>200.49</v>
      </c>
      <c r="T235" t="s">
        <v>9224</v>
      </c>
      <c r="U235" t="s">
        <v>9225</v>
      </c>
      <c r="V235" s="10">
        <v>41787.218229166669</v>
      </c>
      <c r="W235" s="10">
        <v>41817.218229166669</v>
      </c>
    </row>
    <row r="236" spans="1:23" x14ac:dyDescent="0.25">
      <c r="A236">
        <v>3686</v>
      </c>
      <c r="B236" t="s">
        <v>3683</v>
      </c>
      <c r="C236" t="s">
        <v>7796</v>
      </c>
      <c r="D236">
        <v>350</v>
      </c>
      <c r="E236">
        <v>355</v>
      </c>
      <c r="F236" t="s">
        <v>8219</v>
      </c>
      <c r="G236" t="s">
        <v>8224</v>
      </c>
      <c r="H236" t="s">
        <v>8246</v>
      </c>
      <c r="I236">
        <v>1</v>
      </c>
      <c r="J236">
        <v>350</v>
      </c>
      <c r="K236">
        <v>355</v>
      </c>
      <c r="L236">
        <v>1440820740</v>
      </c>
      <c r="M236">
        <v>1439567660</v>
      </c>
      <c r="N236" t="b">
        <v>0</v>
      </c>
      <c r="O236">
        <v>6</v>
      </c>
      <c r="P236" t="b">
        <v>1</v>
      </c>
      <c r="Q236" t="s">
        <v>8271</v>
      </c>
      <c r="R236">
        <v>1.0142857142857142</v>
      </c>
      <c r="S236">
        <v>59.166666666666664</v>
      </c>
      <c r="T236" t="s">
        <v>9224</v>
      </c>
      <c r="U236" t="s">
        <v>9225</v>
      </c>
      <c r="V236" s="10">
        <v>42230.662731481483</v>
      </c>
      <c r="W236" s="10">
        <v>42245.165972222225</v>
      </c>
    </row>
    <row r="237" spans="1:23" x14ac:dyDescent="0.25">
      <c r="A237">
        <v>3685</v>
      </c>
      <c r="B237" t="s">
        <v>3682</v>
      </c>
      <c r="C237" t="s">
        <v>7795</v>
      </c>
      <c r="D237">
        <v>5000</v>
      </c>
      <c r="E237">
        <v>5285</v>
      </c>
      <c r="F237" t="s">
        <v>8219</v>
      </c>
      <c r="G237" t="s">
        <v>8224</v>
      </c>
      <c r="H237" t="s">
        <v>8246</v>
      </c>
      <c r="I237">
        <v>1</v>
      </c>
      <c r="J237">
        <v>5000</v>
      </c>
      <c r="K237">
        <v>5285</v>
      </c>
      <c r="L237">
        <v>1400533200</v>
      </c>
      <c r="M237">
        <v>1398348859</v>
      </c>
      <c r="N237" t="b">
        <v>0</v>
      </c>
      <c r="O237">
        <v>126</v>
      </c>
      <c r="P237" t="b">
        <v>1</v>
      </c>
      <c r="Q237" t="s">
        <v>8271</v>
      </c>
      <c r="R237">
        <v>1.0569999999999999</v>
      </c>
      <c r="S237">
        <v>41.944444444444443</v>
      </c>
      <c r="T237" t="s">
        <v>9224</v>
      </c>
      <c r="U237" t="s">
        <v>9225</v>
      </c>
      <c r="V237" s="10">
        <v>41753.593275462961</v>
      </c>
      <c r="W237" s="10">
        <v>41778.875</v>
      </c>
    </row>
    <row r="238" spans="1:23" x14ac:dyDescent="0.25">
      <c r="A238">
        <v>3684</v>
      </c>
      <c r="B238" t="s">
        <v>3681</v>
      </c>
      <c r="C238" t="s">
        <v>7794</v>
      </c>
      <c r="D238">
        <v>750</v>
      </c>
      <c r="E238">
        <v>1043</v>
      </c>
      <c r="F238" t="s">
        <v>8219</v>
      </c>
      <c r="G238" t="s">
        <v>8224</v>
      </c>
      <c r="H238" t="s">
        <v>8246</v>
      </c>
      <c r="I238">
        <v>1</v>
      </c>
      <c r="J238">
        <v>750</v>
      </c>
      <c r="K238">
        <v>1043</v>
      </c>
      <c r="L238">
        <v>1441167586</v>
      </c>
      <c r="M238">
        <v>1438575586</v>
      </c>
      <c r="N238" t="b">
        <v>0</v>
      </c>
      <c r="O238">
        <v>23</v>
      </c>
      <c r="P238" t="b">
        <v>1</v>
      </c>
      <c r="Q238" t="s">
        <v>8271</v>
      </c>
      <c r="R238">
        <v>1.3906666666666667</v>
      </c>
      <c r="S238">
        <v>45.347826086956523</v>
      </c>
      <c r="T238" t="s">
        <v>9224</v>
      </c>
      <c r="U238" t="s">
        <v>9225</v>
      </c>
      <c r="V238" s="10">
        <v>42219.180393518516</v>
      </c>
      <c r="W238" s="10">
        <v>42249.180393518516</v>
      </c>
    </row>
    <row r="239" spans="1:23" x14ac:dyDescent="0.25">
      <c r="A239">
        <v>3683</v>
      </c>
      <c r="B239" t="s">
        <v>3680</v>
      </c>
      <c r="C239" t="s">
        <v>7793</v>
      </c>
      <c r="D239">
        <v>3500</v>
      </c>
      <c r="E239">
        <v>3880</v>
      </c>
      <c r="F239" t="s">
        <v>8219</v>
      </c>
      <c r="G239" t="s">
        <v>8224</v>
      </c>
      <c r="H239" t="s">
        <v>8246</v>
      </c>
      <c r="I239">
        <v>1</v>
      </c>
      <c r="J239">
        <v>3500</v>
      </c>
      <c r="K239">
        <v>3880</v>
      </c>
      <c r="L239">
        <v>1476931696</v>
      </c>
      <c r="M239">
        <v>1474339696</v>
      </c>
      <c r="N239" t="b">
        <v>0</v>
      </c>
      <c r="O239">
        <v>66</v>
      </c>
      <c r="P239" t="b">
        <v>1</v>
      </c>
      <c r="Q239" t="s">
        <v>8271</v>
      </c>
      <c r="R239">
        <v>1.1085714285714285</v>
      </c>
      <c r="S239">
        <v>58.787878787878789</v>
      </c>
      <c r="T239" t="s">
        <v>9224</v>
      </c>
      <c r="U239" t="s">
        <v>9225</v>
      </c>
      <c r="V239" s="10">
        <v>42633.116851851853</v>
      </c>
      <c r="W239" s="10">
        <v>42663.116851851853</v>
      </c>
    </row>
    <row r="240" spans="1:23" x14ac:dyDescent="0.25">
      <c r="A240">
        <v>3682</v>
      </c>
      <c r="B240" t="s">
        <v>3679</v>
      </c>
      <c r="C240" t="s">
        <v>7792</v>
      </c>
      <c r="D240">
        <v>3000</v>
      </c>
      <c r="E240">
        <v>4176</v>
      </c>
      <c r="F240" t="s">
        <v>8219</v>
      </c>
      <c r="G240" t="s">
        <v>8224</v>
      </c>
      <c r="H240" t="s">
        <v>8246</v>
      </c>
      <c r="I240">
        <v>1</v>
      </c>
      <c r="J240">
        <v>3000</v>
      </c>
      <c r="K240">
        <v>4176</v>
      </c>
      <c r="L240">
        <v>1402901940</v>
      </c>
      <c r="M240">
        <v>1399998418</v>
      </c>
      <c r="N240" t="b">
        <v>0</v>
      </c>
      <c r="O240">
        <v>67</v>
      </c>
      <c r="P240" t="b">
        <v>1</v>
      </c>
      <c r="Q240" t="s">
        <v>8271</v>
      </c>
      <c r="R240">
        <v>1.3919999999999999</v>
      </c>
      <c r="S240">
        <v>62.328358208955223</v>
      </c>
      <c r="T240" t="s">
        <v>9224</v>
      </c>
      <c r="U240" t="s">
        <v>9225</v>
      </c>
      <c r="V240" s="10">
        <v>41772.685393518521</v>
      </c>
      <c r="W240" s="10">
        <v>41806.290972222225</v>
      </c>
    </row>
    <row r="241" spans="1:23" x14ac:dyDescent="0.25">
      <c r="A241">
        <v>3681</v>
      </c>
      <c r="B241" t="s">
        <v>3678</v>
      </c>
      <c r="C241" t="s">
        <v>7791</v>
      </c>
      <c r="D241">
        <v>1000</v>
      </c>
      <c r="E241">
        <v>1119</v>
      </c>
      <c r="F241" t="s">
        <v>8219</v>
      </c>
      <c r="G241" t="s">
        <v>8224</v>
      </c>
      <c r="H241" t="s">
        <v>8246</v>
      </c>
      <c r="I241">
        <v>1</v>
      </c>
      <c r="J241">
        <v>1000</v>
      </c>
      <c r="K241">
        <v>1119</v>
      </c>
      <c r="L241">
        <v>1452872290</v>
      </c>
      <c r="M241">
        <v>1452008290</v>
      </c>
      <c r="N241" t="b">
        <v>0</v>
      </c>
      <c r="O241">
        <v>18</v>
      </c>
      <c r="P241" t="b">
        <v>1</v>
      </c>
      <c r="Q241" t="s">
        <v>8271</v>
      </c>
      <c r="R241">
        <v>1.119</v>
      </c>
      <c r="S241">
        <v>62.166666666666664</v>
      </c>
      <c r="T241" t="s">
        <v>9224</v>
      </c>
      <c r="U241" t="s">
        <v>9225</v>
      </c>
      <c r="V241" s="10">
        <v>42374.651504629626</v>
      </c>
      <c r="W241" s="10">
        <v>42384.651504629626</v>
      </c>
    </row>
    <row r="242" spans="1:23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</v>
      </c>
      <c r="J242">
        <v>15000</v>
      </c>
      <c r="K242">
        <v>16145.12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8269</v>
      </c>
      <c r="R242">
        <v>1.0763413333333334</v>
      </c>
      <c r="S242">
        <v>117.84759124087591</v>
      </c>
      <c r="T242" t="s">
        <v>9217</v>
      </c>
      <c r="U242" t="s">
        <v>9222</v>
      </c>
      <c r="V242" s="10">
        <v>41354.708460648151</v>
      </c>
      <c r="W242" s="10">
        <v>41399.708460648151</v>
      </c>
    </row>
    <row r="243" spans="1:23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</v>
      </c>
      <c r="J243">
        <v>36400</v>
      </c>
      <c r="K243">
        <v>41000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8269</v>
      </c>
      <c r="R243">
        <v>1.1263736263736264</v>
      </c>
      <c r="S243">
        <v>109.04255319148936</v>
      </c>
      <c r="T243" t="s">
        <v>9217</v>
      </c>
      <c r="U243" t="s">
        <v>9222</v>
      </c>
      <c r="V243" s="10">
        <v>41949.697962962964</v>
      </c>
      <c r="W243" s="10">
        <v>41994.697962962964</v>
      </c>
    </row>
    <row r="244" spans="1:23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</v>
      </c>
      <c r="J244">
        <v>13000</v>
      </c>
      <c r="K244">
        <v>14750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8269</v>
      </c>
      <c r="R244">
        <v>1.1346153846153846</v>
      </c>
      <c r="S244">
        <v>73.019801980198025</v>
      </c>
      <c r="T244" t="s">
        <v>9217</v>
      </c>
      <c r="U244" t="s">
        <v>9222</v>
      </c>
      <c r="V244" s="10">
        <v>40862.492939814816</v>
      </c>
      <c r="W244" s="10">
        <v>40897.492939814816</v>
      </c>
    </row>
    <row r="245" spans="1:23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</v>
      </c>
      <c r="J245">
        <v>25000</v>
      </c>
      <c r="K245">
        <v>25648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8269</v>
      </c>
      <c r="R245">
        <v>1.0259199999999999</v>
      </c>
      <c r="S245">
        <v>78.195121951219505</v>
      </c>
      <c r="T245" t="s">
        <v>9217</v>
      </c>
      <c r="U245" t="s">
        <v>9222</v>
      </c>
      <c r="V245" s="10">
        <v>41662.047500000001</v>
      </c>
      <c r="W245" s="10">
        <v>41692.047500000001</v>
      </c>
    </row>
    <row r="246" spans="1:23" x14ac:dyDescent="0.25">
      <c r="A246">
        <v>244</v>
      </c>
      <c r="B246" s="20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</v>
      </c>
      <c r="J246">
        <v>3500</v>
      </c>
      <c r="K246">
        <v>3981.5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8269</v>
      </c>
      <c r="R246">
        <v>1.1375714285714287</v>
      </c>
      <c r="S246">
        <v>47.398809523809526</v>
      </c>
      <c r="T246" t="s">
        <v>9217</v>
      </c>
      <c r="U246" t="s">
        <v>9222</v>
      </c>
      <c r="V246" s="10">
        <v>40213.323599537034</v>
      </c>
      <c r="W246" s="10">
        <v>40253.29583333333</v>
      </c>
    </row>
    <row r="247" spans="1:23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</v>
      </c>
      <c r="J247">
        <v>5000</v>
      </c>
      <c r="K247">
        <v>5186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8269</v>
      </c>
      <c r="R247">
        <v>1.0371999999999999</v>
      </c>
      <c r="S247">
        <v>54.020833333333336</v>
      </c>
      <c r="T247" t="s">
        <v>9217</v>
      </c>
      <c r="U247" t="s">
        <v>9222</v>
      </c>
      <c r="V247" s="10">
        <v>41107.053067129629</v>
      </c>
      <c r="W247" s="10">
        <v>41137.053067129629</v>
      </c>
    </row>
    <row r="248" spans="1:23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</v>
      </c>
      <c r="J248">
        <v>5000</v>
      </c>
      <c r="K248">
        <v>15273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8269</v>
      </c>
      <c r="R248">
        <v>3.0546000000000002</v>
      </c>
      <c r="S248">
        <v>68.488789237668158</v>
      </c>
      <c r="T248" t="s">
        <v>9217</v>
      </c>
      <c r="U248" t="s">
        <v>9222</v>
      </c>
      <c r="V248" s="10">
        <v>40480.363483796296</v>
      </c>
      <c r="W248" s="10">
        <v>40530.405150462961</v>
      </c>
    </row>
    <row r="249" spans="1:23" x14ac:dyDescent="0.25">
      <c r="A249">
        <v>247</v>
      </c>
      <c r="B249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</v>
      </c>
      <c r="J249">
        <v>5000</v>
      </c>
      <c r="K249">
        <v>6705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8269</v>
      </c>
      <c r="R249">
        <v>1.341</v>
      </c>
      <c r="S249">
        <v>108.14516129032258</v>
      </c>
      <c r="T249" t="s">
        <v>9217</v>
      </c>
      <c r="U249" t="s">
        <v>9222</v>
      </c>
      <c r="V249" s="10">
        <v>40430.604328703703</v>
      </c>
      <c r="W249" s="10">
        <v>40467.152083333334</v>
      </c>
    </row>
    <row r="250" spans="1:23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</v>
      </c>
      <c r="J250">
        <v>85000</v>
      </c>
      <c r="K250">
        <v>86133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8269</v>
      </c>
      <c r="R250">
        <v>1.0133294117647058</v>
      </c>
      <c r="S250">
        <v>589.95205479452056</v>
      </c>
      <c r="T250" t="s">
        <v>9217</v>
      </c>
      <c r="U250" t="s">
        <v>9222</v>
      </c>
      <c r="V250" s="10">
        <v>40870.774409722224</v>
      </c>
      <c r="W250" s="10">
        <v>40915.774409722224</v>
      </c>
    </row>
    <row r="251" spans="1:23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</v>
      </c>
      <c r="J251">
        <v>10000</v>
      </c>
      <c r="K251">
        <v>11292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8269</v>
      </c>
      <c r="R251">
        <v>1.1292</v>
      </c>
      <c r="S251">
        <v>48.051063829787232</v>
      </c>
      <c r="T251" t="s">
        <v>9217</v>
      </c>
      <c r="U251" t="s">
        <v>9222</v>
      </c>
      <c r="V251" s="10">
        <v>40332.923842592594</v>
      </c>
      <c r="W251" s="10">
        <v>40412.736111111109</v>
      </c>
    </row>
    <row r="252" spans="1:23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</v>
      </c>
      <c r="J252">
        <v>30000</v>
      </c>
      <c r="K252">
        <v>31675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8269</v>
      </c>
      <c r="R252">
        <v>1.0558333333333334</v>
      </c>
      <c r="S252">
        <v>72.482837528604122</v>
      </c>
      <c r="T252" t="s">
        <v>9217</v>
      </c>
      <c r="U252" t="s">
        <v>9222</v>
      </c>
      <c r="V252" s="10">
        <v>41401.565868055557</v>
      </c>
      <c r="W252" s="10">
        <v>41431.565868055557</v>
      </c>
    </row>
    <row r="253" spans="1:23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</v>
      </c>
      <c r="J253">
        <v>3500</v>
      </c>
      <c r="K253">
        <v>4395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8269</v>
      </c>
      <c r="R253">
        <v>1.2557142857142858</v>
      </c>
      <c r="S253">
        <v>57.077922077922075</v>
      </c>
      <c r="T253" t="s">
        <v>9217</v>
      </c>
      <c r="U253" t="s">
        <v>9222</v>
      </c>
      <c r="V253" s="10">
        <v>41013.787569444445</v>
      </c>
      <c r="W253" s="10">
        <v>41045.791666666664</v>
      </c>
    </row>
    <row r="254" spans="1:23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</v>
      </c>
      <c r="J254">
        <v>5000</v>
      </c>
      <c r="K254">
        <v>9228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8269</v>
      </c>
      <c r="R254">
        <v>1.8455999999999999</v>
      </c>
      <c r="S254">
        <v>85.444444444444443</v>
      </c>
      <c r="T254" t="s">
        <v>9217</v>
      </c>
      <c r="U254" t="s">
        <v>9222</v>
      </c>
      <c r="V254" s="10">
        <v>40266.662708333337</v>
      </c>
      <c r="W254" s="10">
        <v>40330.165972222225</v>
      </c>
    </row>
    <row r="255" spans="1:23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</v>
      </c>
      <c r="J255">
        <v>1500</v>
      </c>
      <c r="K255">
        <v>1511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8269</v>
      </c>
      <c r="R255">
        <v>1.0073333333333334</v>
      </c>
      <c r="S255">
        <v>215.85714285714286</v>
      </c>
      <c r="T255" t="s">
        <v>9217</v>
      </c>
      <c r="U255" t="s">
        <v>9222</v>
      </c>
      <c r="V255" s="10">
        <v>40924.650868055556</v>
      </c>
      <c r="W255" s="10">
        <v>40954.650868055556</v>
      </c>
    </row>
    <row r="256" spans="1:23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</v>
      </c>
      <c r="J256">
        <v>24000</v>
      </c>
      <c r="K256">
        <v>28067.34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8269</v>
      </c>
      <c r="R256">
        <v>1.1694724999999999</v>
      </c>
      <c r="S256">
        <v>89.38643312101911</v>
      </c>
      <c r="T256" t="s">
        <v>9217</v>
      </c>
      <c r="U256" t="s">
        <v>9222</v>
      </c>
      <c r="V256" s="10">
        <v>42263.952662037038</v>
      </c>
      <c r="W256" s="10">
        <v>42294.083333333336</v>
      </c>
    </row>
    <row r="257" spans="1:23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</v>
      </c>
      <c r="J257">
        <v>8000</v>
      </c>
      <c r="K257">
        <v>8538.66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8269</v>
      </c>
      <c r="R257">
        <v>1.0673325</v>
      </c>
      <c r="S257">
        <v>45.418404255319146</v>
      </c>
      <c r="T257" t="s">
        <v>9217</v>
      </c>
      <c r="U257" t="s">
        <v>9222</v>
      </c>
      <c r="V257" s="10">
        <v>40588.526412037034</v>
      </c>
      <c r="W257" s="10">
        <v>40618.48474537037</v>
      </c>
    </row>
    <row r="258" spans="1:23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</v>
      </c>
      <c r="J258">
        <v>13000</v>
      </c>
      <c r="K258">
        <v>18083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8269</v>
      </c>
      <c r="R258">
        <v>1.391</v>
      </c>
      <c r="S258">
        <v>65.756363636363631</v>
      </c>
      <c r="T258" t="s">
        <v>9217</v>
      </c>
      <c r="U258" t="s">
        <v>9222</v>
      </c>
      <c r="V258" s="10">
        <v>41319.769293981481</v>
      </c>
      <c r="W258" s="10">
        <v>41349.769293981481</v>
      </c>
    </row>
    <row r="259" spans="1:23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</v>
      </c>
      <c r="J259">
        <v>35000</v>
      </c>
      <c r="K259">
        <v>37354.269999999997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8269</v>
      </c>
      <c r="R259">
        <v>1.0672648571428571</v>
      </c>
      <c r="S259">
        <v>66.70405357142856</v>
      </c>
      <c r="T259" t="s">
        <v>9217</v>
      </c>
      <c r="U259" t="s">
        <v>9222</v>
      </c>
      <c r="V259" s="10">
        <v>42479.626875000002</v>
      </c>
      <c r="W259" s="10">
        <v>42509.626875000002</v>
      </c>
    </row>
    <row r="260" spans="1:23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</v>
      </c>
      <c r="J260">
        <v>30000</v>
      </c>
      <c r="K260">
        <v>57342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8269</v>
      </c>
      <c r="R260">
        <v>1.9114</v>
      </c>
      <c r="S260">
        <v>83.345930232558146</v>
      </c>
      <c r="T260" t="s">
        <v>9217</v>
      </c>
      <c r="U260" t="s">
        <v>9222</v>
      </c>
      <c r="V260" s="10">
        <v>40682.051689814813</v>
      </c>
      <c r="W260" s="10">
        <v>40712.051689814813</v>
      </c>
    </row>
    <row r="261" spans="1:23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</v>
      </c>
      <c r="J261">
        <v>75000</v>
      </c>
      <c r="K261">
        <v>98953.42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8269</v>
      </c>
      <c r="R261">
        <v>1.3193789333333332</v>
      </c>
      <c r="S261">
        <v>105.04609341825902</v>
      </c>
      <c r="T261" t="s">
        <v>9217</v>
      </c>
      <c r="U261" t="s">
        <v>9222</v>
      </c>
      <c r="V261" s="10">
        <v>42072.738067129627</v>
      </c>
      <c r="W261" s="10">
        <v>42102.738067129627</v>
      </c>
    </row>
    <row r="262" spans="1:23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</v>
      </c>
      <c r="J262">
        <v>10000</v>
      </c>
      <c r="K262">
        <v>10640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8269</v>
      </c>
      <c r="R262">
        <v>1.0640000000000001</v>
      </c>
      <c r="S262">
        <v>120.90909090909091</v>
      </c>
      <c r="T262" t="s">
        <v>9217</v>
      </c>
      <c r="U262" t="s">
        <v>9222</v>
      </c>
      <c r="V262" s="10">
        <v>40330.755543981482</v>
      </c>
      <c r="W262" s="10">
        <v>40376.415972222225</v>
      </c>
    </row>
    <row r="263" spans="1:23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</v>
      </c>
      <c r="J263">
        <v>20000</v>
      </c>
      <c r="K263">
        <v>21480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8269</v>
      </c>
      <c r="R263">
        <v>1.0740000000000001</v>
      </c>
      <c r="S263">
        <v>97.63636363636364</v>
      </c>
      <c r="T263" t="s">
        <v>9217</v>
      </c>
      <c r="U263" t="s">
        <v>9222</v>
      </c>
      <c r="V263" s="10">
        <v>41017.885462962964</v>
      </c>
      <c r="W263" s="10">
        <v>41067.621527777781</v>
      </c>
    </row>
    <row r="264" spans="1:23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</v>
      </c>
      <c r="J264">
        <v>2500</v>
      </c>
      <c r="K264">
        <v>6000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8269</v>
      </c>
      <c r="R264">
        <v>2.4</v>
      </c>
      <c r="S264">
        <v>41.379310344827587</v>
      </c>
      <c r="T264" t="s">
        <v>9217</v>
      </c>
      <c r="U264" t="s">
        <v>9222</v>
      </c>
      <c r="V264" s="10">
        <v>40555.24800925926</v>
      </c>
      <c r="W264" s="10">
        <v>40600.24800925926</v>
      </c>
    </row>
    <row r="265" spans="1:23" x14ac:dyDescent="0.25">
      <c r="A265">
        <v>263</v>
      </c>
      <c r="B265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</v>
      </c>
      <c r="J265">
        <v>25000</v>
      </c>
      <c r="K265">
        <v>29520.27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8269</v>
      </c>
      <c r="R265">
        <v>1.1808107999999999</v>
      </c>
      <c r="S265">
        <v>30.654485981308412</v>
      </c>
      <c r="T265" t="s">
        <v>9217</v>
      </c>
      <c r="U265" t="s">
        <v>9222</v>
      </c>
      <c r="V265" s="10">
        <v>41149.954791666663</v>
      </c>
      <c r="W265" s="10">
        <v>41179.954791666663</v>
      </c>
    </row>
    <row r="266" spans="1:23" x14ac:dyDescent="0.25">
      <c r="A266">
        <v>264</v>
      </c>
      <c r="B266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</v>
      </c>
      <c r="J266">
        <v>5000</v>
      </c>
      <c r="K266">
        <v>5910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8269</v>
      </c>
      <c r="R266">
        <v>1.1819999999999999</v>
      </c>
      <c r="S266">
        <v>64.945054945054949</v>
      </c>
      <c r="T266" t="s">
        <v>9217</v>
      </c>
      <c r="U266" t="s">
        <v>9222</v>
      </c>
      <c r="V266" s="10">
        <v>41010.620312500003</v>
      </c>
      <c r="W266" s="10">
        <v>41040.620312500003</v>
      </c>
    </row>
    <row r="267" spans="1:23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</v>
      </c>
      <c r="J267">
        <v>5000</v>
      </c>
      <c r="K267">
        <v>5555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8269</v>
      </c>
      <c r="R267">
        <v>1.111</v>
      </c>
      <c r="S267">
        <v>95.775862068965523</v>
      </c>
      <c r="T267" t="s">
        <v>9217</v>
      </c>
      <c r="U267" t="s">
        <v>9222</v>
      </c>
      <c r="V267" s="10">
        <v>40267.245717592596</v>
      </c>
      <c r="W267" s="10">
        <v>40308.844444444447</v>
      </c>
    </row>
    <row r="268" spans="1:23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</v>
      </c>
      <c r="J268">
        <v>1000</v>
      </c>
      <c r="K268">
        <v>1455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8269</v>
      </c>
      <c r="R268">
        <v>1.4550000000000001</v>
      </c>
      <c r="S268">
        <v>40.416666666666664</v>
      </c>
      <c r="T268" t="s">
        <v>9217</v>
      </c>
      <c r="U268" t="s">
        <v>9222</v>
      </c>
      <c r="V268" s="10">
        <v>40205.174849537034</v>
      </c>
      <c r="W268" s="10">
        <v>40291.160416666666</v>
      </c>
    </row>
    <row r="269" spans="1:23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1.29405719</v>
      </c>
      <c r="J269">
        <v>12746.463321499999</v>
      </c>
      <c r="K269">
        <v>16778.020853513601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8269</v>
      </c>
      <c r="R269">
        <v>1.3162883248730965</v>
      </c>
      <c r="S269">
        <v>101.6849748697794</v>
      </c>
      <c r="T269" t="s">
        <v>9217</v>
      </c>
      <c r="U269" t="s">
        <v>9222</v>
      </c>
      <c r="V269" s="10">
        <v>41785.452534722222</v>
      </c>
      <c r="W269" s="10">
        <v>41815.452534722222</v>
      </c>
    </row>
    <row r="270" spans="1:23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</v>
      </c>
      <c r="J270">
        <v>5000</v>
      </c>
      <c r="K270">
        <v>5570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8269</v>
      </c>
      <c r="R270">
        <v>1.1140000000000001</v>
      </c>
      <c r="S270">
        <v>50.18018018018018</v>
      </c>
      <c r="T270" t="s">
        <v>9217</v>
      </c>
      <c r="U270" t="s">
        <v>9222</v>
      </c>
      <c r="V270" s="10">
        <v>40809.15252314815</v>
      </c>
      <c r="W270" s="10">
        <v>40854.194189814814</v>
      </c>
    </row>
    <row r="271" spans="1:23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0.70296422999999997</v>
      </c>
      <c r="J271">
        <v>70296.422999999995</v>
      </c>
      <c r="K271">
        <v>103500.07375804709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8269</v>
      </c>
      <c r="R271">
        <v>1.4723377</v>
      </c>
      <c r="S271">
        <v>64.849670274465595</v>
      </c>
      <c r="T271" t="s">
        <v>9217</v>
      </c>
      <c r="U271" t="s">
        <v>9222</v>
      </c>
      <c r="V271" s="10">
        <v>42758.197013888886</v>
      </c>
      <c r="W271" s="10">
        <v>42788.197013888886</v>
      </c>
    </row>
    <row r="272" spans="1:23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</v>
      </c>
      <c r="J272">
        <v>2300</v>
      </c>
      <c r="K272">
        <v>3510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8269</v>
      </c>
      <c r="R272">
        <v>1.5260869565217392</v>
      </c>
      <c r="S272">
        <v>57.540983606557376</v>
      </c>
      <c r="T272" t="s">
        <v>9217</v>
      </c>
      <c r="U272" t="s">
        <v>9222</v>
      </c>
      <c r="V272" s="10">
        <v>40637.866550925923</v>
      </c>
      <c r="W272" s="10">
        <v>40688.166666666664</v>
      </c>
    </row>
    <row r="273" spans="1:23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</v>
      </c>
      <c r="J273">
        <v>30000</v>
      </c>
      <c r="K273">
        <v>31404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8269</v>
      </c>
      <c r="R273">
        <v>1.0468</v>
      </c>
      <c r="S273">
        <v>109.42160278745645</v>
      </c>
      <c r="T273" t="s">
        <v>9217</v>
      </c>
      <c r="U273" t="s">
        <v>9222</v>
      </c>
      <c r="V273" s="10">
        <v>41612.100243055553</v>
      </c>
      <c r="W273" s="10">
        <v>41641.333333333336</v>
      </c>
    </row>
    <row r="274" spans="1:23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</v>
      </c>
      <c r="J274">
        <v>3000</v>
      </c>
      <c r="K274">
        <v>5323.01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8269</v>
      </c>
      <c r="R274">
        <v>1.7743366666666667</v>
      </c>
      <c r="S274">
        <v>81.892461538461546</v>
      </c>
      <c r="T274" t="s">
        <v>9217</v>
      </c>
      <c r="U274" t="s">
        <v>9222</v>
      </c>
      <c r="V274" s="10">
        <v>40235.900358796294</v>
      </c>
      <c r="W274" s="10">
        <v>40296.78402777778</v>
      </c>
    </row>
    <row r="275" spans="1:23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</v>
      </c>
      <c r="J275">
        <v>5000</v>
      </c>
      <c r="K275">
        <v>5388.79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8269</v>
      </c>
      <c r="R275">
        <v>1.077758</v>
      </c>
      <c r="S275">
        <v>45.667711864406776</v>
      </c>
      <c r="T275" t="s">
        <v>9217</v>
      </c>
      <c r="U275" t="s">
        <v>9222</v>
      </c>
      <c r="V275" s="10">
        <v>40697.498449074075</v>
      </c>
      <c r="W275" s="10">
        <v>40727.498449074075</v>
      </c>
    </row>
    <row r="276" spans="1:23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</v>
      </c>
      <c r="J276">
        <v>4000</v>
      </c>
      <c r="K276">
        <v>6240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8269</v>
      </c>
      <c r="R276">
        <v>1.56</v>
      </c>
      <c r="S276">
        <v>55.221238938053098</v>
      </c>
      <c r="T276" t="s">
        <v>9217</v>
      </c>
      <c r="U276" t="s">
        <v>9222</v>
      </c>
      <c r="V276" s="10">
        <v>40969.912372685183</v>
      </c>
      <c r="W276" s="10">
        <v>41004.290972222225</v>
      </c>
    </row>
    <row r="277" spans="1:23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</v>
      </c>
      <c r="J277">
        <v>20000</v>
      </c>
      <c r="K277">
        <v>21679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8269</v>
      </c>
      <c r="R277">
        <v>1.08395</v>
      </c>
      <c r="S277">
        <v>65.298192771084331</v>
      </c>
      <c r="T277" t="s">
        <v>9217</v>
      </c>
      <c r="U277" t="s">
        <v>9222</v>
      </c>
      <c r="V277" s="10">
        <v>41193.032013888886</v>
      </c>
      <c r="W277" s="10">
        <v>41223.073680555557</v>
      </c>
    </row>
    <row r="278" spans="1:23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</v>
      </c>
      <c r="J278">
        <v>4000</v>
      </c>
      <c r="K278">
        <v>5904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8269</v>
      </c>
      <c r="R278">
        <v>1.476</v>
      </c>
      <c r="S278">
        <v>95.225806451612897</v>
      </c>
      <c r="T278" t="s">
        <v>9217</v>
      </c>
      <c r="U278" t="s">
        <v>9222</v>
      </c>
      <c r="V278" s="10">
        <v>40967.081875000003</v>
      </c>
      <c r="W278" s="10">
        <v>41027.040208333332</v>
      </c>
    </row>
    <row r="279" spans="1:23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</v>
      </c>
      <c r="J279">
        <v>65000</v>
      </c>
      <c r="K279">
        <v>71748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8269</v>
      </c>
      <c r="R279">
        <v>1.1038153846153846</v>
      </c>
      <c r="S279">
        <v>75.444794952681391</v>
      </c>
      <c r="T279" t="s">
        <v>9217</v>
      </c>
      <c r="U279" t="s">
        <v>9222</v>
      </c>
      <c r="V279" s="10">
        <v>42117.891423611109</v>
      </c>
      <c r="W279" s="10">
        <v>42147.891423611109</v>
      </c>
    </row>
    <row r="280" spans="1:23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</v>
      </c>
      <c r="J280">
        <v>27000</v>
      </c>
      <c r="K280">
        <v>40594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8269</v>
      </c>
      <c r="R280">
        <v>1.5034814814814814</v>
      </c>
      <c r="S280">
        <v>97.816867469879512</v>
      </c>
      <c r="T280" t="s">
        <v>9217</v>
      </c>
      <c r="U280" t="s">
        <v>9222</v>
      </c>
      <c r="V280" s="10">
        <v>41164.040960648148</v>
      </c>
      <c r="W280" s="10">
        <v>41194.040960648148</v>
      </c>
    </row>
    <row r="281" spans="1:23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</v>
      </c>
      <c r="J281">
        <v>17000</v>
      </c>
      <c r="K281">
        <v>26744.11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8269</v>
      </c>
      <c r="R281">
        <v>1.5731829411764706</v>
      </c>
      <c r="S281">
        <v>87.685606557377056</v>
      </c>
      <c r="T281" t="s">
        <v>9217</v>
      </c>
      <c r="U281" t="s">
        <v>9222</v>
      </c>
      <c r="V281" s="10">
        <v>42759.244166666664</v>
      </c>
      <c r="W281" s="10">
        <v>42793.084027777775</v>
      </c>
    </row>
    <row r="282" spans="1:23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</v>
      </c>
      <c r="J282">
        <v>75000</v>
      </c>
      <c r="K282">
        <v>117108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8269</v>
      </c>
      <c r="R282">
        <v>1.5614399999999999</v>
      </c>
      <c r="S282">
        <v>54.748948106591868</v>
      </c>
      <c r="T282" t="s">
        <v>9217</v>
      </c>
      <c r="U282" t="s">
        <v>9222</v>
      </c>
      <c r="V282" s="10">
        <v>41744.590682870374</v>
      </c>
      <c r="W282" s="10">
        <v>41789.590682870374</v>
      </c>
    </row>
    <row r="283" spans="1:23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</v>
      </c>
      <c r="J283">
        <v>5500</v>
      </c>
      <c r="K283">
        <v>6632.32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8269</v>
      </c>
      <c r="R283">
        <v>1.2058763636363636</v>
      </c>
      <c r="S283">
        <v>83.953417721518989</v>
      </c>
      <c r="T283" t="s">
        <v>9217</v>
      </c>
      <c r="U283" t="s">
        <v>9222</v>
      </c>
      <c r="V283" s="10">
        <v>39950.163344907407</v>
      </c>
      <c r="W283" s="10">
        <v>40035.80972222222</v>
      </c>
    </row>
    <row r="284" spans="1:23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</v>
      </c>
      <c r="J284">
        <v>45000</v>
      </c>
      <c r="K284">
        <v>45535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8269</v>
      </c>
      <c r="R284">
        <v>1.0118888888888888</v>
      </c>
      <c r="S284">
        <v>254.38547486033519</v>
      </c>
      <c r="T284" t="s">
        <v>9217</v>
      </c>
      <c r="U284" t="s">
        <v>9222</v>
      </c>
      <c r="V284" s="10">
        <v>40194.920046296298</v>
      </c>
      <c r="W284" s="10">
        <v>40231.916666666664</v>
      </c>
    </row>
    <row r="285" spans="1:23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</v>
      </c>
      <c r="J285">
        <v>18000</v>
      </c>
      <c r="K285">
        <v>20569.05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8269</v>
      </c>
      <c r="R285">
        <v>1.142725</v>
      </c>
      <c r="S285">
        <v>101.8269801980198</v>
      </c>
      <c r="T285" t="s">
        <v>9217</v>
      </c>
      <c r="U285" t="s">
        <v>9222</v>
      </c>
      <c r="V285" s="10">
        <v>40675.71</v>
      </c>
      <c r="W285" s="10">
        <v>40695.207638888889</v>
      </c>
    </row>
    <row r="286" spans="1:23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</v>
      </c>
      <c r="J286">
        <v>40000</v>
      </c>
      <c r="K286">
        <v>41850.46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8269</v>
      </c>
      <c r="R286">
        <v>1.0462615</v>
      </c>
      <c r="S286">
        <v>55.066394736842106</v>
      </c>
      <c r="T286" t="s">
        <v>9217</v>
      </c>
      <c r="U286" t="s">
        <v>9222</v>
      </c>
      <c r="V286" s="10">
        <v>40904.738194444442</v>
      </c>
      <c r="W286" s="10">
        <v>40929.738194444442</v>
      </c>
    </row>
    <row r="287" spans="1:23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</v>
      </c>
      <c r="J287">
        <v>14000</v>
      </c>
      <c r="K287">
        <v>32035.51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8269</v>
      </c>
      <c r="R287">
        <v>2.2882507142857142</v>
      </c>
      <c r="S287">
        <v>56.901438721136763</v>
      </c>
      <c r="T287" t="s">
        <v>9217</v>
      </c>
      <c r="U287" t="s">
        <v>9222</v>
      </c>
      <c r="V287" s="10">
        <v>41506.756111111114</v>
      </c>
      <c r="W287" s="10">
        <v>41536.756111111114</v>
      </c>
    </row>
    <row r="288" spans="1:23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</v>
      </c>
      <c r="J288">
        <v>15000</v>
      </c>
      <c r="K288">
        <v>16373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8269</v>
      </c>
      <c r="R288">
        <v>1.0915333333333332</v>
      </c>
      <c r="S288">
        <v>121.28148148148148</v>
      </c>
      <c r="T288" t="s">
        <v>9217</v>
      </c>
      <c r="U288" t="s">
        <v>9222</v>
      </c>
      <c r="V288" s="10">
        <v>41313.816250000003</v>
      </c>
      <c r="W288" s="10">
        <v>41358.774583333332</v>
      </c>
    </row>
    <row r="289" spans="1:23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</v>
      </c>
      <c r="J289">
        <v>15000</v>
      </c>
      <c r="K289">
        <v>26445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8269</v>
      </c>
      <c r="R289">
        <v>1.7629999999999999</v>
      </c>
      <c r="S289">
        <v>91.189655172413794</v>
      </c>
      <c r="T289" t="s">
        <v>9217</v>
      </c>
      <c r="U289" t="s">
        <v>9222</v>
      </c>
      <c r="V289" s="10">
        <v>41184.277986111112</v>
      </c>
      <c r="W289" s="10">
        <v>41215.166666666664</v>
      </c>
    </row>
    <row r="290" spans="1:23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</v>
      </c>
      <c r="J290">
        <v>50000</v>
      </c>
      <c r="K290">
        <v>51605.31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8269</v>
      </c>
      <c r="R290">
        <v>1.0321061999999999</v>
      </c>
      <c r="S290">
        <v>115.44812080536913</v>
      </c>
      <c r="T290" t="s">
        <v>9217</v>
      </c>
      <c r="U290" t="s">
        <v>9222</v>
      </c>
      <c r="V290" s="10">
        <v>41051.168900462966</v>
      </c>
      <c r="W290" s="10">
        <v>41086.168900462966</v>
      </c>
    </row>
    <row r="291" spans="1:23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1.29405719</v>
      </c>
      <c r="J291">
        <v>19410.85785</v>
      </c>
      <c r="K291">
        <v>20346.461198369998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8269</v>
      </c>
      <c r="R291">
        <v>1.0482</v>
      </c>
      <c r="S291">
        <v>87.700263786077571</v>
      </c>
      <c r="T291" t="s">
        <v>9217</v>
      </c>
      <c r="U291" t="s">
        <v>9222</v>
      </c>
      <c r="V291" s="10">
        <v>41550.456412037034</v>
      </c>
      <c r="W291" s="10">
        <v>41580.456412037034</v>
      </c>
    </row>
    <row r="292" spans="1:23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</v>
      </c>
      <c r="J292">
        <v>4500</v>
      </c>
      <c r="K292">
        <v>4800.8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8269</v>
      </c>
      <c r="R292">
        <v>1.0668444444444445</v>
      </c>
      <c r="S292">
        <v>28.576190476190476</v>
      </c>
      <c r="T292" t="s">
        <v>9217</v>
      </c>
      <c r="U292" t="s">
        <v>9222</v>
      </c>
      <c r="V292" s="10">
        <v>40526.36917824074</v>
      </c>
      <c r="W292" s="10">
        <v>40576.332638888889</v>
      </c>
    </row>
    <row r="293" spans="1:23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</v>
      </c>
      <c r="J293">
        <v>5000</v>
      </c>
      <c r="K293">
        <v>6001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8269</v>
      </c>
      <c r="R293">
        <v>1.2001999999999999</v>
      </c>
      <c r="S293">
        <v>46.8828125</v>
      </c>
      <c r="T293" t="s">
        <v>9217</v>
      </c>
      <c r="U293" t="s">
        <v>9222</v>
      </c>
      <c r="V293" s="10">
        <v>41376.769050925926</v>
      </c>
      <c r="W293" s="10">
        <v>41395.000694444447</v>
      </c>
    </row>
    <row r="294" spans="1:23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</v>
      </c>
      <c r="J294">
        <v>75000</v>
      </c>
      <c r="K294">
        <v>76130.2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8269</v>
      </c>
      <c r="R294">
        <v>1.0150693333333334</v>
      </c>
      <c r="S294">
        <v>154.42231237322514</v>
      </c>
      <c r="T294" t="s">
        <v>9217</v>
      </c>
      <c r="U294" t="s">
        <v>9222</v>
      </c>
      <c r="V294" s="10">
        <v>40812.803229166668</v>
      </c>
      <c r="W294" s="10">
        <v>40845.165972222225</v>
      </c>
    </row>
    <row r="295" spans="1:23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</v>
      </c>
      <c r="J295">
        <v>26000</v>
      </c>
      <c r="K295">
        <v>26360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8269</v>
      </c>
      <c r="R295">
        <v>1.0138461538461538</v>
      </c>
      <c r="S295">
        <v>201.22137404580153</v>
      </c>
      <c r="T295" t="s">
        <v>9217</v>
      </c>
      <c r="U295" t="s">
        <v>9222</v>
      </c>
      <c r="V295" s="10">
        <v>41719.667986111112</v>
      </c>
      <c r="W295" s="10">
        <v>41749.667986111112</v>
      </c>
    </row>
    <row r="296" spans="1:23" x14ac:dyDescent="0.25">
      <c r="A296">
        <v>294</v>
      </c>
      <c r="B296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</v>
      </c>
      <c r="J296">
        <v>5000</v>
      </c>
      <c r="K296">
        <v>5000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8269</v>
      </c>
      <c r="R296">
        <v>1</v>
      </c>
      <c r="S296">
        <v>100</v>
      </c>
      <c r="T296" t="s">
        <v>9217</v>
      </c>
      <c r="U296" t="s">
        <v>9222</v>
      </c>
      <c r="V296" s="10">
        <v>40343.084421296298</v>
      </c>
      <c r="W296" s="10">
        <v>40378.666666666664</v>
      </c>
    </row>
    <row r="297" spans="1:23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</v>
      </c>
      <c r="J297">
        <v>50000</v>
      </c>
      <c r="K297">
        <v>66554.559999999998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8269</v>
      </c>
      <c r="R297">
        <v>1.3310911999999999</v>
      </c>
      <c r="S297">
        <v>100.08204511278196</v>
      </c>
      <c r="T297" t="s">
        <v>9217</v>
      </c>
      <c r="U297" t="s">
        <v>9222</v>
      </c>
      <c r="V297" s="10">
        <v>41519.004733796297</v>
      </c>
      <c r="W297" s="20">
        <v>41579</v>
      </c>
    </row>
    <row r="298" spans="1:23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</v>
      </c>
      <c r="J298">
        <v>25000</v>
      </c>
      <c r="K298">
        <v>29681.55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8269</v>
      </c>
      <c r="R298">
        <v>1.187262</v>
      </c>
      <c r="S298">
        <v>230.08953488372092</v>
      </c>
      <c r="T298" t="s">
        <v>9217</v>
      </c>
      <c r="U298" t="s">
        <v>9222</v>
      </c>
      <c r="V298" s="10">
        <v>41134.475497685184</v>
      </c>
      <c r="W298" s="10">
        <v>41159.475497685184</v>
      </c>
    </row>
    <row r="299" spans="1:23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</v>
      </c>
      <c r="J299">
        <v>20000</v>
      </c>
      <c r="K299">
        <v>20128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8269</v>
      </c>
      <c r="R299">
        <v>1.0064</v>
      </c>
      <c r="S299">
        <v>141.74647887323943</v>
      </c>
      <c r="T299" t="s">
        <v>9217</v>
      </c>
      <c r="U299" t="s">
        <v>9222</v>
      </c>
      <c r="V299" s="10">
        <v>42089.728020833332</v>
      </c>
      <c r="W299" s="10">
        <v>42125.165972222225</v>
      </c>
    </row>
    <row r="300" spans="1:23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</v>
      </c>
      <c r="J300">
        <v>126000</v>
      </c>
      <c r="K300">
        <v>137254.84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8269</v>
      </c>
      <c r="R300">
        <v>1.089324126984127</v>
      </c>
      <c r="S300">
        <v>56.344351395730705</v>
      </c>
      <c r="T300" t="s">
        <v>9217</v>
      </c>
      <c r="U300" t="s">
        <v>9222</v>
      </c>
      <c r="V300" s="10">
        <v>41709.463518518518</v>
      </c>
      <c r="W300" s="10">
        <v>41768.875</v>
      </c>
    </row>
    <row r="301" spans="1:23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</v>
      </c>
      <c r="J301">
        <v>10000</v>
      </c>
      <c r="K301">
        <v>17895.25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8269</v>
      </c>
      <c r="R301">
        <v>1.789525</v>
      </c>
      <c r="S301">
        <v>73.341188524590166</v>
      </c>
      <c r="T301" t="s">
        <v>9217</v>
      </c>
      <c r="U301" t="s">
        <v>9222</v>
      </c>
      <c r="V301" s="10">
        <v>40469.225231481483</v>
      </c>
      <c r="W301" s="10">
        <v>40499.266898148147</v>
      </c>
    </row>
    <row r="302" spans="1:23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</v>
      </c>
      <c r="J302">
        <v>25000</v>
      </c>
      <c r="K302">
        <v>25430.66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8269</v>
      </c>
      <c r="R302">
        <v>1.0172264</v>
      </c>
      <c r="S302">
        <v>85.337785234899329</v>
      </c>
      <c r="T302" t="s">
        <v>9217</v>
      </c>
      <c r="U302" t="s">
        <v>9222</v>
      </c>
      <c r="V302" s="10">
        <v>40626.959930555553</v>
      </c>
      <c r="W302" s="10">
        <v>40657.959930555553</v>
      </c>
    </row>
    <row r="303" spans="1:23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</v>
      </c>
      <c r="J303">
        <v>13000</v>
      </c>
      <c r="K303">
        <v>15435.55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8269</v>
      </c>
      <c r="R303">
        <v>1.1873499999999999</v>
      </c>
      <c r="S303">
        <v>61.496215139442228</v>
      </c>
      <c r="T303" t="s">
        <v>9217</v>
      </c>
      <c r="U303" t="s">
        <v>9222</v>
      </c>
      <c r="V303" s="10">
        <v>41312.737673611111</v>
      </c>
      <c r="W303" s="10">
        <v>41352.696006944447</v>
      </c>
    </row>
    <row r="304" spans="1:23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</v>
      </c>
      <c r="J304">
        <v>10000</v>
      </c>
      <c r="K304">
        <v>10046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8269</v>
      </c>
      <c r="R304">
        <v>1.0045999999999999</v>
      </c>
      <c r="S304">
        <v>93.018518518518519</v>
      </c>
      <c r="T304" t="s">
        <v>9217</v>
      </c>
      <c r="U304" t="s">
        <v>9222</v>
      </c>
      <c r="V304" s="10">
        <v>40933.856921296298</v>
      </c>
      <c r="W304" s="10">
        <v>40963.856921296298</v>
      </c>
    </row>
    <row r="305" spans="1:23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</v>
      </c>
      <c r="J305">
        <v>3000</v>
      </c>
      <c r="K305">
        <v>4124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8269</v>
      </c>
      <c r="R305">
        <v>1.3746666666666667</v>
      </c>
      <c r="S305">
        <v>50.292682926829265</v>
      </c>
      <c r="T305" t="s">
        <v>9217</v>
      </c>
      <c r="U305" t="s">
        <v>9222</v>
      </c>
      <c r="V305" s="10">
        <v>41032.071134259262</v>
      </c>
      <c r="W305" s="10">
        <v>41062.071134259262</v>
      </c>
    </row>
    <row r="306" spans="1:23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</v>
      </c>
      <c r="J306">
        <v>3400</v>
      </c>
      <c r="K306">
        <v>7876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8269</v>
      </c>
      <c r="R306">
        <v>2.3164705882352941</v>
      </c>
      <c r="S306">
        <v>106.43243243243244</v>
      </c>
      <c r="T306" t="s">
        <v>9217</v>
      </c>
      <c r="U306" t="s">
        <v>9222</v>
      </c>
      <c r="V306" s="10">
        <v>41114.094872685186</v>
      </c>
      <c r="W306" s="10">
        <v>41153.083333333336</v>
      </c>
    </row>
    <row r="307" spans="1:23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</v>
      </c>
      <c r="J307">
        <v>7500</v>
      </c>
      <c r="K307">
        <v>9775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8269</v>
      </c>
      <c r="R307">
        <v>1.3033333333333332</v>
      </c>
      <c r="S307">
        <v>51.719576719576722</v>
      </c>
      <c r="T307" t="s">
        <v>9217</v>
      </c>
      <c r="U307" t="s">
        <v>9222</v>
      </c>
      <c r="V307" s="10">
        <v>40948.630196759259</v>
      </c>
      <c r="W307" s="10">
        <v>40978.630196759259</v>
      </c>
    </row>
    <row r="308" spans="1:23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</v>
      </c>
      <c r="J308">
        <v>1000</v>
      </c>
      <c r="K308">
        <v>2929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8269</v>
      </c>
      <c r="R308">
        <v>2.9289999999999998</v>
      </c>
      <c r="S308">
        <v>36.612499999999997</v>
      </c>
      <c r="T308" t="s">
        <v>9217</v>
      </c>
      <c r="U308" t="s">
        <v>9222</v>
      </c>
      <c r="V308" s="10">
        <v>41333.837187500001</v>
      </c>
      <c r="W308" s="10">
        <v>41353.795520833337</v>
      </c>
    </row>
    <row r="309" spans="1:23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</v>
      </c>
      <c r="J309">
        <v>22000</v>
      </c>
      <c r="K309">
        <v>24490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8269</v>
      </c>
      <c r="R309">
        <v>1.1131818181818183</v>
      </c>
      <c r="S309">
        <v>42.517361111111114</v>
      </c>
      <c r="T309" t="s">
        <v>9217</v>
      </c>
      <c r="U309" t="s">
        <v>9222</v>
      </c>
      <c r="V309" s="10">
        <v>41282.944456018522</v>
      </c>
      <c r="W309" s="10">
        <v>41312.944456018522</v>
      </c>
    </row>
    <row r="310" spans="1:23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</v>
      </c>
      <c r="J310">
        <v>12000</v>
      </c>
      <c r="K310">
        <v>12668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8269</v>
      </c>
      <c r="R310">
        <v>1.0556666666666668</v>
      </c>
      <c r="S310">
        <v>62.712871287128714</v>
      </c>
      <c r="T310" t="s">
        <v>9217</v>
      </c>
      <c r="U310" t="s">
        <v>9222</v>
      </c>
      <c r="V310" s="10">
        <v>40567.694560185184</v>
      </c>
      <c r="W310" s="10">
        <v>40612.694560185184</v>
      </c>
    </row>
    <row r="311" spans="1:23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</v>
      </c>
      <c r="J311">
        <v>18000</v>
      </c>
      <c r="K311">
        <v>21410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8269</v>
      </c>
      <c r="R311">
        <v>1.1894444444444445</v>
      </c>
      <c r="S311">
        <v>89.957983193277315</v>
      </c>
      <c r="T311" t="s">
        <v>9217</v>
      </c>
      <c r="U311" t="s">
        <v>9222</v>
      </c>
      <c r="V311" s="10">
        <v>41134.751550925925</v>
      </c>
      <c r="W311" s="10">
        <v>41155.751550925925</v>
      </c>
    </row>
    <row r="312" spans="1:23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</v>
      </c>
      <c r="J312">
        <v>1000</v>
      </c>
      <c r="K312">
        <v>1041.29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8269</v>
      </c>
      <c r="R312">
        <v>1.04129</v>
      </c>
      <c r="S312">
        <v>28.924722222222222</v>
      </c>
      <c r="T312" t="s">
        <v>9217</v>
      </c>
      <c r="U312" t="s">
        <v>9222</v>
      </c>
      <c r="V312" s="10">
        <v>40821.183136574073</v>
      </c>
      <c r="W312" s="10">
        <v>40836.083333333336</v>
      </c>
    </row>
    <row r="313" spans="1:23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</v>
      </c>
      <c r="J313">
        <v>20000</v>
      </c>
      <c r="K313">
        <v>20820.330000000002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8269</v>
      </c>
      <c r="R313">
        <v>1.0410165</v>
      </c>
      <c r="S313">
        <v>138.8022</v>
      </c>
      <c r="T313" t="s">
        <v>9217</v>
      </c>
      <c r="U313" t="s">
        <v>9222</v>
      </c>
      <c r="V313" s="10">
        <v>40868.219814814816</v>
      </c>
      <c r="W313" s="10">
        <v>40909.332638888889</v>
      </c>
    </row>
    <row r="314" spans="1:23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</v>
      </c>
      <c r="J314">
        <v>8000</v>
      </c>
      <c r="K314">
        <v>8950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8269</v>
      </c>
      <c r="R314">
        <v>1.1187499999999999</v>
      </c>
      <c r="S314">
        <v>61.301369863013697</v>
      </c>
      <c r="T314" t="s">
        <v>9217</v>
      </c>
      <c r="U314" t="s">
        <v>9222</v>
      </c>
      <c r="V314" s="10">
        <v>41348.877685185187</v>
      </c>
      <c r="W314" s="10">
        <v>41378.877685185187</v>
      </c>
    </row>
    <row r="315" spans="1:23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</v>
      </c>
      <c r="J315">
        <v>17000</v>
      </c>
      <c r="K315">
        <v>17805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8269</v>
      </c>
      <c r="R315">
        <v>1.0473529411764706</v>
      </c>
      <c r="S315">
        <v>80.202702702702709</v>
      </c>
      <c r="T315" t="s">
        <v>9217</v>
      </c>
      <c r="U315" t="s">
        <v>9222</v>
      </c>
      <c r="V315" s="10">
        <v>40357.227939814817</v>
      </c>
      <c r="W315" s="10">
        <v>40401.665972222225</v>
      </c>
    </row>
    <row r="316" spans="1:23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</v>
      </c>
      <c r="J316">
        <v>1000</v>
      </c>
      <c r="K316">
        <v>3851.5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8269</v>
      </c>
      <c r="R316">
        <v>3.8515000000000001</v>
      </c>
      <c r="S316">
        <v>32.095833333333331</v>
      </c>
      <c r="T316" t="s">
        <v>9217</v>
      </c>
      <c r="U316" t="s">
        <v>9222</v>
      </c>
      <c r="V316" s="10">
        <v>41304.833194444444</v>
      </c>
      <c r="W316" s="10">
        <v>41334.833194444444</v>
      </c>
    </row>
    <row r="317" spans="1:23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</v>
      </c>
      <c r="J317">
        <v>25000</v>
      </c>
      <c r="K317">
        <v>25312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8269</v>
      </c>
      <c r="R317">
        <v>1.01248</v>
      </c>
      <c r="S317">
        <v>200.88888888888889</v>
      </c>
      <c r="T317" t="s">
        <v>9217</v>
      </c>
      <c r="U317" t="s">
        <v>9222</v>
      </c>
      <c r="V317" s="10">
        <v>41113.77238425926</v>
      </c>
      <c r="W317" s="10">
        <v>41143.77238425926</v>
      </c>
    </row>
    <row r="318" spans="1:23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0.75062424999999999</v>
      </c>
      <c r="J318">
        <v>11259.36375</v>
      </c>
      <c r="K318">
        <v>12810.1534505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8269</v>
      </c>
      <c r="R318">
        <v>1.1377333333333333</v>
      </c>
      <c r="S318">
        <v>81.076920572784815</v>
      </c>
      <c r="T318" t="s">
        <v>9217</v>
      </c>
      <c r="U318" t="s">
        <v>9222</v>
      </c>
      <c r="V318" s="10">
        <v>41950.923576388886</v>
      </c>
      <c r="W318" s="10">
        <v>41984.207638888889</v>
      </c>
    </row>
    <row r="319" spans="1:23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</v>
      </c>
      <c r="J319">
        <v>30000</v>
      </c>
      <c r="K319">
        <v>30241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8269</v>
      </c>
      <c r="R319">
        <v>1.0080333333333333</v>
      </c>
      <c r="S319">
        <v>95.699367088607602</v>
      </c>
      <c r="T319" t="s">
        <v>9217</v>
      </c>
      <c r="U319" t="s">
        <v>9222</v>
      </c>
      <c r="V319" s="10">
        <v>41589.676886574074</v>
      </c>
      <c r="W319" s="10">
        <v>41619.676886574074</v>
      </c>
    </row>
    <row r="320" spans="1:23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</v>
      </c>
      <c r="J320">
        <v>5000</v>
      </c>
      <c r="K320">
        <v>14166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8269</v>
      </c>
      <c r="R320">
        <v>2.8332000000000002</v>
      </c>
      <c r="S320">
        <v>49.880281690140848</v>
      </c>
      <c r="T320" t="s">
        <v>9217</v>
      </c>
      <c r="U320" t="s">
        <v>9222</v>
      </c>
      <c r="V320" s="10">
        <v>41330.038784722223</v>
      </c>
      <c r="W320" s="10">
        <v>41359.997118055559</v>
      </c>
    </row>
    <row r="321" spans="1:23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</v>
      </c>
      <c r="J321">
        <v>5000</v>
      </c>
      <c r="K321">
        <v>5634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8269</v>
      </c>
      <c r="R321">
        <v>1.1268</v>
      </c>
      <c r="S321">
        <v>110.47058823529412</v>
      </c>
      <c r="T321" t="s">
        <v>9217</v>
      </c>
      <c r="U321" t="s">
        <v>9222</v>
      </c>
      <c r="V321" s="10">
        <v>40123.83829861111</v>
      </c>
      <c r="W321" s="10">
        <v>40211.332638888889</v>
      </c>
    </row>
    <row r="322" spans="1:23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1.29405719</v>
      </c>
      <c r="J322">
        <v>25881.143799999998</v>
      </c>
      <c r="K322">
        <v>27584.123062039998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8269</v>
      </c>
      <c r="R322">
        <v>1.0658000000000001</v>
      </c>
      <c r="S322">
        <v>174.58305735468355</v>
      </c>
      <c r="T322" t="s">
        <v>9217</v>
      </c>
      <c r="U322" t="s">
        <v>9222</v>
      </c>
      <c r="V322" s="10">
        <v>42331.551307870373</v>
      </c>
      <c r="W322" s="10">
        <v>42360.958333333336</v>
      </c>
    </row>
    <row r="323" spans="1:23" x14ac:dyDescent="0.25">
      <c r="A323">
        <v>321</v>
      </c>
      <c r="B32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1.1666915600000001</v>
      </c>
      <c r="J323">
        <v>40834.204600000005</v>
      </c>
      <c r="K323">
        <v>41921.561133920004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8269</v>
      </c>
      <c r="R323">
        <v>1.0266285714285714</v>
      </c>
      <c r="S323">
        <v>124.39632383952524</v>
      </c>
      <c r="T323" t="s">
        <v>9217</v>
      </c>
      <c r="U323" t="s">
        <v>9222</v>
      </c>
      <c r="V323" s="10">
        <v>42647.446597222224</v>
      </c>
      <c r="W323" s="10">
        <v>42682.488263888888</v>
      </c>
    </row>
    <row r="324" spans="1:23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</v>
      </c>
      <c r="J324">
        <v>25000</v>
      </c>
      <c r="K324">
        <v>26978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8269</v>
      </c>
      <c r="R324">
        <v>1.0791200000000001</v>
      </c>
      <c r="S324">
        <v>145.04301075268816</v>
      </c>
      <c r="T324" t="s">
        <v>9217</v>
      </c>
      <c r="U324" t="s">
        <v>9222</v>
      </c>
      <c r="V324" s="10">
        <v>42473.57</v>
      </c>
      <c r="W324" s="10">
        <v>42503.57</v>
      </c>
    </row>
    <row r="325" spans="1:23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</v>
      </c>
      <c r="J325">
        <v>5400</v>
      </c>
      <c r="K325">
        <v>6646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8269</v>
      </c>
      <c r="R325">
        <v>1.2307407407407407</v>
      </c>
      <c r="S325">
        <v>114.58620689655173</v>
      </c>
      <c r="T325" t="s">
        <v>9217</v>
      </c>
      <c r="U325" t="s">
        <v>9222</v>
      </c>
      <c r="V325" s="10">
        <v>42697.32136574074</v>
      </c>
      <c r="W325" s="10">
        <v>42725.332638888889</v>
      </c>
    </row>
    <row r="326" spans="1:23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</v>
      </c>
      <c r="J326">
        <v>8500</v>
      </c>
      <c r="K326">
        <v>8636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8269</v>
      </c>
      <c r="R326">
        <v>1.016</v>
      </c>
      <c r="S326">
        <v>105.3170731707317</v>
      </c>
      <c r="T326" t="s">
        <v>9217</v>
      </c>
      <c r="U326" t="s">
        <v>9222</v>
      </c>
      <c r="V326" s="10">
        <v>42184.626250000001</v>
      </c>
      <c r="W326" s="10">
        <v>42217.626250000001</v>
      </c>
    </row>
    <row r="327" spans="1:23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</v>
      </c>
      <c r="J327">
        <v>50000</v>
      </c>
      <c r="K327">
        <v>52198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8269</v>
      </c>
      <c r="R327">
        <v>1.04396</v>
      </c>
      <c r="S327">
        <v>70.921195652173907</v>
      </c>
      <c r="T327" t="s">
        <v>9217</v>
      </c>
      <c r="U327" t="s">
        <v>9222</v>
      </c>
      <c r="V327" s="10">
        <v>42689.187881944446</v>
      </c>
      <c r="W327" s="10">
        <v>42724.187881944446</v>
      </c>
    </row>
    <row r="328" spans="1:23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</v>
      </c>
      <c r="J328">
        <v>150000</v>
      </c>
      <c r="K328">
        <v>169394.6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8269</v>
      </c>
      <c r="R328">
        <v>1.1292973333333334</v>
      </c>
      <c r="S328">
        <v>147.17167680278018</v>
      </c>
      <c r="T328" t="s">
        <v>9217</v>
      </c>
      <c r="U328" t="s">
        <v>9222</v>
      </c>
      <c r="V328" s="10">
        <v>42775.314884259256</v>
      </c>
      <c r="W328" s="10">
        <v>42808.956250000003</v>
      </c>
    </row>
    <row r="329" spans="1:23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</v>
      </c>
      <c r="J329">
        <v>4000</v>
      </c>
      <c r="K329">
        <v>5456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8269</v>
      </c>
      <c r="R329">
        <v>1.3640000000000001</v>
      </c>
      <c r="S329">
        <v>160.47058823529412</v>
      </c>
      <c r="T329" t="s">
        <v>9217</v>
      </c>
      <c r="U329" t="s">
        <v>9222</v>
      </c>
      <c r="V329" s="10">
        <v>42058.235289351855</v>
      </c>
      <c r="W329" s="10">
        <v>42085.333333333336</v>
      </c>
    </row>
    <row r="330" spans="1:23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</v>
      </c>
      <c r="J330">
        <v>75000</v>
      </c>
      <c r="K330">
        <v>77710.8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8269</v>
      </c>
      <c r="R330">
        <v>1.036144</v>
      </c>
      <c r="S330">
        <v>156.04578313253012</v>
      </c>
      <c r="T330" t="s">
        <v>9217</v>
      </c>
      <c r="U330" t="s">
        <v>9222</v>
      </c>
      <c r="V330" s="10">
        <v>42278.946620370371</v>
      </c>
      <c r="W330" s="10">
        <v>42309.166666666664</v>
      </c>
    </row>
    <row r="331" spans="1:23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</v>
      </c>
      <c r="J331">
        <v>10000</v>
      </c>
      <c r="K331">
        <v>10550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8269</v>
      </c>
      <c r="R331">
        <v>1.0549999999999999</v>
      </c>
      <c r="S331">
        <v>63.17365269461078</v>
      </c>
      <c r="T331" t="s">
        <v>9217</v>
      </c>
      <c r="U331" t="s">
        <v>9222</v>
      </c>
      <c r="V331" s="10">
        <v>42291.466747685183</v>
      </c>
      <c r="W331" s="10">
        <v>42315.166666666664</v>
      </c>
    </row>
    <row r="332" spans="1:23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</v>
      </c>
      <c r="J332">
        <v>35000</v>
      </c>
      <c r="K332">
        <v>35640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8269</v>
      </c>
      <c r="R332">
        <v>1.0182857142857142</v>
      </c>
      <c r="S332">
        <v>104.82352941176471</v>
      </c>
      <c r="T332" t="s">
        <v>9217</v>
      </c>
      <c r="U332" t="s">
        <v>9222</v>
      </c>
      <c r="V332" s="10">
        <v>41379.515775462962</v>
      </c>
      <c r="W332" s="10">
        <v>41411.165972222225</v>
      </c>
    </row>
    <row r="333" spans="1:23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</v>
      </c>
      <c r="J333">
        <v>40000</v>
      </c>
      <c r="K333">
        <v>42642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8269</v>
      </c>
      <c r="R333">
        <v>1.0660499999999999</v>
      </c>
      <c r="S333">
        <v>97.356164383561648</v>
      </c>
      <c r="T333" t="s">
        <v>9217</v>
      </c>
      <c r="U333" t="s">
        <v>9222</v>
      </c>
      <c r="V333" s="10">
        <v>42507.581412037034</v>
      </c>
      <c r="W333" s="10">
        <v>42538.581412037034</v>
      </c>
    </row>
    <row r="334" spans="1:23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</v>
      </c>
      <c r="J334">
        <v>100000</v>
      </c>
      <c r="K334">
        <v>113015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8269</v>
      </c>
      <c r="R334">
        <v>1.13015</v>
      </c>
      <c r="S334">
        <v>203.63063063063063</v>
      </c>
      <c r="T334" t="s">
        <v>9217</v>
      </c>
      <c r="U334" t="s">
        <v>9222</v>
      </c>
      <c r="V334" s="10">
        <v>42263.680289351854</v>
      </c>
      <c r="W334" s="10">
        <v>42305.333333333336</v>
      </c>
    </row>
    <row r="335" spans="1:23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</v>
      </c>
      <c r="J335">
        <v>40000</v>
      </c>
      <c r="K335">
        <v>50091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8269</v>
      </c>
      <c r="R335">
        <v>1.252275</v>
      </c>
      <c r="S335">
        <v>188.31203007518798</v>
      </c>
      <c r="T335" t="s">
        <v>9217</v>
      </c>
      <c r="U335" t="s">
        <v>9222</v>
      </c>
      <c r="V335" s="10">
        <v>42437.636469907404</v>
      </c>
      <c r="W335" s="10">
        <v>42467.59480324074</v>
      </c>
    </row>
    <row r="336" spans="1:23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</v>
      </c>
      <c r="J336">
        <v>10000</v>
      </c>
      <c r="K336">
        <v>10119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8269</v>
      </c>
      <c r="R336">
        <v>1.0119</v>
      </c>
      <c r="S336">
        <v>146.65217391304347</v>
      </c>
      <c r="T336" t="s">
        <v>9217</v>
      </c>
      <c r="U336" t="s">
        <v>9222</v>
      </c>
      <c r="V336" s="10">
        <v>42101.682372685187</v>
      </c>
      <c r="W336" s="10">
        <v>42139.791666666664</v>
      </c>
    </row>
    <row r="337" spans="1:23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</v>
      </c>
      <c r="J337">
        <v>8500</v>
      </c>
      <c r="K337">
        <v>8735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8269</v>
      </c>
      <c r="R337">
        <v>1.0276470588235294</v>
      </c>
      <c r="S337">
        <v>109.1875</v>
      </c>
      <c r="T337" t="s">
        <v>9217</v>
      </c>
      <c r="U337" t="s">
        <v>9222</v>
      </c>
      <c r="V337" s="10">
        <v>42101.737442129626</v>
      </c>
      <c r="W337" s="10">
        <v>42132.916666666664</v>
      </c>
    </row>
    <row r="338" spans="1:23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</v>
      </c>
      <c r="J338">
        <v>25000</v>
      </c>
      <c r="K338">
        <v>29209.78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8269</v>
      </c>
      <c r="R338">
        <v>1.1683911999999999</v>
      </c>
      <c r="S338">
        <v>59.249046653144013</v>
      </c>
      <c r="T338" t="s">
        <v>9217</v>
      </c>
      <c r="U338" t="s">
        <v>9222</v>
      </c>
      <c r="V338" s="10">
        <v>42291.596273148149</v>
      </c>
      <c r="W338" s="10">
        <v>42321.637939814813</v>
      </c>
    </row>
    <row r="339" spans="1:23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</v>
      </c>
      <c r="J339">
        <v>3000</v>
      </c>
      <c r="K339">
        <v>3035.05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8269</v>
      </c>
      <c r="R339">
        <v>1.0116833333333335</v>
      </c>
      <c r="S339">
        <v>97.904838709677421</v>
      </c>
      <c r="T339" t="s">
        <v>9217</v>
      </c>
      <c r="U339" t="s">
        <v>9222</v>
      </c>
      <c r="V339" s="10">
        <v>42047.128564814811</v>
      </c>
      <c r="W339" s="10">
        <v>42077.086898148147</v>
      </c>
    </row>
    <row r="340" spans="1:23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</v>
      </c>
      <c r="J340">
        <v>15000</v>
      </c>
      <c r="K340">
        <v>16520.04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8269</v>
      </c>
      <c r="R340">
        <v>1.1013360000000001</v>
      </c>
      <c r="S340">
        <v>70.000169491525426</v>
      </c>
      <c r="T340" t="s">
        <v>9217</v>
      </c>
      <c r="U340" t="s">
        <v>9222</v>
      </c>
      <c r="V340" s="10">
        <v>42559.755671296298</v>
      </c>
      <c r="W340" s="10">
        <v>42616.041666666664</v>
      </c>
    </row>
    <row r="341" spans="1:23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</v>
      </c>
      <c r="J341">
        <v>6000</v>
      </c>
      <c r="K341">
        <v>6485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8269</v>
      </c>
      <c r="R341">
        <v>1.0808333333333333</v>
      </c>
      <c r="S341">
        <v>72.865168539325836</v>
      </c>
      <c r="T341" t="s">
        <v>9217</v>
      </c>
      <c r="U341" t="s">
        <v>9222</v>
      </c>
      <c r="V341" s="10">
        <v>42093.760046296295</v>
      </c>
      <c r="W341" s="10">
        <v>42123.760046296295</v>
      </c>
    </row>
    <row r="342" spans="1:23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</v>
      </c>
      <c r="J342">
        <v>35000</v>
      </c>
      <c r="K342">
        <v>43758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8269</v>
      </c>
      <c r="R342">
        <v>1.2502285714285715</v>
      </c>
      <c r="S342">
        <v>146.34782608695653</v>
      </c>
      <c r="T342" t="s">
        <v>9217</v>
      </c>
      <c r="U342" t="s">
        <v>9222</v>
      </c>
      <c r="V342" s="10">
        <v>42772.669062499997</v>
      </c>
      <c r="W342" s="10">
        <v>42802.875</v>
      </c>
    </row>
    <row r="343" spans="1:23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</v>
      </c>
      <c r="J343">
        <v>3500</v>
      </c>
      <c r="K343">
        <v>3735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8269</v>
      </c>
      <c r="R343">
        <v>1.0671428571428572</v>
      </c>
      <c r="S343">
        <v>67.909090909090907</v>
      </c>
      <c r="T343" t="s">
        <v>9217</v>
      </c>
      <c r="U343" t="s">
        <v>9222</v>
      </c>
      <c r="V343" s="10">
        <v>41894.879606481481</v>
      </c>
      <c r="W343" s="10">
        <v>41913.165972222225</v>
      </c>
    </row>
    <row r="344" spans="1:23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</v>
      </c>
      <c r="J344">
        <v>55000</v>
      </c>
      <c r="K344">
        <v>55201.52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8269</v>
      </c>
      <c r="R344">
        <v>1.0036639999999999</v>
      </c>
      <c r="S344">
        <v>169.85083076923075</v>
      </c>
      <c r="T344" t="s">
        <v>9217</v>
      </c>
      <c r="U344" t="s">
        <v>9222</v>
      </c>
      <c r="V344" s="10">
        <v>42459.780844907407</v>
      </c>
      <c r="W344" s="10">
        <v>42489.780844907407</v>
      </c>
    </row>
    <row r="345" spans="1:23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</v>
      </c>
      <c r="J345">
        <v>30000</v>
      </c>
      <c r="K345">
        <v>30608.59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8269</v>
      </c>
      <c r="R345">
        <v>1.0202863333333334</v>
      </c>
      <c r="S345">
        <v>58.413339694656486</v>
      </c>
      <c r="T345" t="s">
        <v>9217</v>
      </c>
      <c r="U345" t="s">
        <v>9222</v>
      </c>
      <c r="V345" s="10">
        <v>41926.73778935185</v>
      </c>
      <c r="W345" s="10">
        <v>41957.125</v>
      </c>
    </row>
    <row r="346" spans="1:23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</v>
      </c>
      <c r="J346">
        <v>33500</v>
      </c>
      <c r="K346">
        <v>34198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8269</v>
      </c>
      <c r="R346">
        <v>1.0208358208955224</v>
      </c>
      <c r="S346">
        <v>119.99298245614035</v>
      </c>
      <c r="T346" t="s">
        <v>9217</v>
      </c>
      <c r="U346" t="s">
        <v>9222</v>
      </c>
      <c r="V346" s="10">
        <v>42111.970995370371</v>
      </c>
      <c r="W346" s="10">
        <v>42156.097222222219</v>
      </c>
    </row>
    <row r="347" spans="1:23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</v>
      </c>
      <c r="J347">
        <v>14500</v>
      </c>
      <c r="K347">
        <v>17875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8269</v>
      </c>
      <c r="R347">
        <v>1.2327586206896552</v>
      </c>
      <c r="S347">
        <v>99.860335195530723</v>
      </c>
      <c r="T347" t="s">
        <v>9217</v>
      </c>
      <c r="U347" t="s">
        <v>9222</v>
      </c>
      <c r="V347" s="10">
        <v>42114.944328703707</v>
      </c>
      <c r="W347" s="10">
        <v>42144.944328703707</v>
      </c>
    </row>
    <row r="348" spans="1:23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</v>
      </c>
      <c r="J348">
        <v>10000</v>
      </c>
      <c r="K348">
        <v>17028.88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8269</v>
      </c>
      <c r="R348">
        <v>1.7028880000000002</v>
      </c>
      <c r="S348">
        <v>90.579148936170213</v>
      </c>
      <c r="T348" t="s">
        <v>9217</v>
      </c>
      <c r="U348" t="s">
        <v>9222</v>
      </c>
      <c r="V348" s="10">
        <v>42261.500243055554</v>
      </c>
      <c r="W348" s="10">
        <v>42291.500243055554</v>
      </c>
    </row>
    <row r="349" spans="1:23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</v>
      </c>
      <c r="J349">
        <v>40000</v>
      </c>
      <c r="K349">
        <v>44636.2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8269</v>
      </c>
      <c r="R349">
        <v>1.1159049999999999</v>
      </c>
      <c r="S349">
        <v>117.77361477572559</v>
      </c>
      <c r="T349" t="s">
        <v>9217</v>
      </c>
      <c r="U349" t="s">
        <v>9222</v>
      </c>
      <c r="V349" s="10">
        <v>42292.495474537034</v>
      </c>
      <c r="W349" s="10">
        <v>42322.537141203706</v>
      </c>
    </row>
    <row r="350" spans="1:23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</v>
      </c>
      <c r="J350">
        <v>10000</v>
      </c>
      <c r="K350">
        <v>10300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8269</v>
      </c>
      <c r="R350">
        <v>1.03</v>
      </c>
      <c r="S350">
        <v>86.554621848739501</v>
      </c>
      <c r="T350" t="s">
        <v>9217</v>
      </c>
      <c r="U350" t="s">
        <v>9222</v>
      </c>
      <c r="V350" s="10">
        <v>42207.58699074074</v>
      </c>
      <c r="W350" s="10">
        <v>42237.58699074074</v>
      </c>
    </row>
    <row r="351" spans="1:23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</v>
      </c>
      <c r="J351">
        <v>11260</v>
      </c>
      <c r="K351">
        <v>12007.18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8269</v>
      </c>
      <c r="R351">
        <v>1.0663570159857905</v>
      </c>
      <c r="S351">
        <v>71.899281437125751</v>
      </c>
      <c r="T351" t="s">
        <v>9217</v>
      </c>
      <c r="U351" t="s">
        <v>9222</v>
      </c>
      <c r="V351" s="10">
        <v>42760.498935185184</v>
      </c>
      <c r="W351" s="10">
        <v>42790.498935185184</v>
      </c>
    </row>
    <row r="352" spans="1:23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</v>
      </c>
      <c r="J352">
        <v>25000</v>
      </c>
      <c r="K352">
        <v>28690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8269</v>
      </c>
      <c r="R352">
        <v>1.1476</v>
      </c>
      <c r="S352">
        <v>129.81900452488688</v>
      </c>
      <c r="T352" t="s">
        <v>9217</v>
      </c>
      <c r="U352" t="s">
        <v>9222</v>
      </c>
      <c r="V352" s="10">
        <v>42586.066076388888</v>
      </c>
      <c r="W352" s="10">
        <v>42624.165972222225</v>
      </c>
    </row>
    <row r="353" spans="1:23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1.1666915600000001</v>
      </c>
      <c r="J353">
        <v>39667.513040000005</v>
      </c>
      <c r="K353">
        <v>50513.077781760003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8269</v>
      </c>
      <c r="R353">
        <v>1.2734117647058822</v>
      </c>
      <c r="S353">
        <v>52.399458279834029</v>
      </c>
      <c r="T353" t="s">
        <v>9217</v>
      </c>
      <c r="U353" t="s">
        <v>9222</v>
      </c>
      <c r="V353" s="10">
        <v>42427.964745370373</v>
      </c>
      <c r="W353" s="10">
        <v>42467.923078703701</v>
      </c>
    </row>
    <row r="354" spans="1:23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</v>
      </c>
      <c r="J354">
        <v>10000</v>
      </c>
      <c r="K354">
        <v>11656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8269</v>
      </c>
      <c r="R354">
        <v>1.1656</v>
      </c>
      <c r="S354">
        <v>40.755244755244753</v>
      </c>
      <c r="T354" t="s">
        <v>9217</v>
      </c>
      <c r="U354" t="s">
        <v>9222</v>
      </c>
      <c r="V354" s="10">
        <v>41890.167453703703</v>
      </c>
      <c r="W354" s="10">
        <v>41920.167453703703</v>
      </c>
    </row>
    <row r="355" spans="1:23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</v>
      </c>
      <c r="J355">
        <v>58425</v>
      </c>
      <c r="K355">
        <v>63460.18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8269</v>
      </c>
      <c r="R355">
        <v>1.0861819426615318</v>
      </c>
      <c r="S355">
        <v>103.52394779771615</v>
      </c>
      <c r="T355" t="s">
        <v>9217</v>
      </c>
      <c r="U355" t="s">
        <v>9222</v>
      </c>
      <c r="V355" s="10">
        <v>42297.791886574072</v>
      </c>
      <c r="W355" s="10">
        <v>42327.833553240744</v>
      </c>
    </row>
    <row r="356" spans="1:23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</v>
      </c>
      <c r="J356">
        <v>3500</v>
      </c>
      <c r="K356">
        <v>3638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8269</v>
      </c>
      <c r="R356">
        <v>1.0394285714285714</v>
      </c>
      <c r="S356">
        <v>125.44827586206897</v>
      </c>
      <c r="T356" t="s">
        <v>9217</v>
      </c>
      <c r="U356" t="s">
        <v>9222</v>
      </c>
      <c r="V356" s="10">
        <v>42438.827789351853</v>
      </c>
      <c r="W356" s="10">
        <v>42468.786122685182</v>
      </c>
    </row>
    <row r="357" spans="1:23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</v>
      </c>
      <c r="J357">
        <v>35000</v>
      </c>
      <c r="K357">
        <v>40690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8269</v>
      </c>
      <c r="R357">
        <v>1.1625714285714286</v>
      </c>
      <c r="S357">
        <v>246.60606060606059</v>
      </c>
      <c r="T357" t="s">
        <v>9217</v>
      </c>
      <c r="U357" t="s">
        <v>9222</v>
      </c>
      <c r="V357" s="10">
        <v>41943.293912037036</v>
      </c>
      <c r="W357" s="10">
        <v>41974.335578703707</v>
      </c>
    </row>
    <row r="358" spans="1:23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</v>
      </c>
      <c r="J358">
        <v>7500</v>
      </c>
      <c r="K358">
        <v>7701.93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8269</v>
      </c>
      <c r="R358">
        <v>1.0269239999999999</v>
      </c>
      <c r="S358">
        <v>79.401340206185566</v>
      </c>
      <c r="T358" t="s">
        <v>9217</v>
      </c>
      <c r="U358" t="s">
        <v>9222</v>
      </c>
      <c r="V358" s="10">
        <v>42415.803159722222</v>
      </c>
      <c r="W358" s="10">
        <v>42445.761493055557</v>
      </c>
    </row>
    <row r="359" spans="1:23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</v>
      </c>
      <c r="J359">
        <v>15000</v>
      </c>
      <c r="K359">
        <v>26100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8269</v>
      </c>
      <c r="R359">
        <v>1.74</v>
      </c>
      <c r="S359">
        <v>86.138613861386133</v>
      </c>
      <c r="T359" t="s">
        <v>9217</v>
      </c>
      <c r="U359" t="s">
        <v>9222</v>
      </c>
      <c r="V359" s="10">
        <v>42078.222187500003</v>
      </c>
      <c r="W359" s="10">
        <v>42118.222187500003</v>
      </c>
    </row>
    <row r="360" spans="1:23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</v>
      </c>
      <c r="J360">
        <v>50000</v>
      </c>
      <c r="K360">
        <v>51544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8269</v>
      </c>
      <c r="R360">
        <v>1.03088</v>
      </c>
      <c r="S360">
        <v>193.04868913857678</v>
      </c>
      <c r="T360" t="s">
        <v>9217</v>
      </c>
      <c r="U360" t="s">
        <v>9222</v>
      </c>
      <c r="V360" s="10">
        <v>42507.860196759262</v>
      </c>
      <c r="W360" s="10">
        <v>42536.625</v>
      </c>
    </row>
    <row r="361" spans="1:23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</v>
      </c>
      <c r="J361">
        <v>24200</v>
      </c>
      <c r="K361">
        <v>25375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8269</v>
      </c>
      <c r="R361">
        <v>1.0485537190082646</v>
      </c>
      <c r="S361">
        <v>84.023178807947019</v>
      </c>
      <c r="T361" t="s">
        <v>9217</v>
      </c>
      <c r="U361" t="s">
        <v>9222</v>
      </c>
      <c r="V361" s="10">
        <v>41935.070486111108</v>
      </c>
      <c r="W361" s="10">
        <v>41957.216666666667</v>
      </c>
    </row>
    <row r="362" spans="1:23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</v>
      </c>
      <c r="J362">
        <v>12000</v>
      </c>
      <c r="K362">
        <v>12165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8269</v>
      </c>
      <c r="R362">
        <v>1.0137499999999999</v>
      </c>
      <c r="S362">
        <v>139.82758620689654</v>
      </c>
      <c r="T362" t="s">
        <v>9217</v>
      </c>
      <c r="U362" t="s">
        <v>9222</v>
      </c>
      <c r="V362" s="10">
        <v>42163.897916666669</v>
      </c>
      <c r="W362" s="10">
        <v>42208.132638888892</v>
      </c>
    </row>
    <row r="363" spans="1:23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</v>
      </c>
      <c r="J363">
        <v>35000</v>
      </c>
      <c r="K363">
        <v>38876.949999999997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8269</v>
      </c>
      <c r="R363">
        <v>1.1107699999999998</v>
      </c>
      <c r="S363">
        <v>109.82189265536722</v>
      </c>
      <c r="T363" t="s">
        <v>9217</v>
      </c>
      <c r="U363" t="s">
        <v>9222</v>
      </c>
      <c r="V363" s="10">
        <v>41936.001226851855</v>
      </c>
      <c r="W363" s="10">
        <v>41966.042893518519</v>
      </c>
    </row>
    <row r="364" spans="1:23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</v>
      </c>
      <c r="J364">
        <v>9665</v>
      </c>
      <c r="K364">
        <v>12000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8269</v>
      </c>
      <c r="R364">
        <v>1.2415933781686497</v>
      </c>
      <c r="S364">
        <v>139.53488372093022</v>
      </c>
      <c r="T364" t="s">
        <v>9217</v>
      </c>
      <c r="U364" t="s">
        <v>9222</v>
      </c>
      <c r="V364" s="10">
        <v>41837.210543981484</v>
      </c>
      <c r="W364" s="20">
        <v>41859</v>
      </c>
    </row>
    <row r="365" spans="1:23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</v>
      </c>
      <c r="J365">
        <v>8925</v>
      </c>
      <c r="K365">
        <v>9044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8269</v>
      </c>
      <c r="R365">
        <v>1.0133333333333334</v>
      </c>
      <c r="S365">
        <v>347.84615384615387</v>
      </c>
      <c r="T365" t="s">
        <v>9217</v>
      </c>
      <c r="U365" t="s">
        <v>9222</v>
      </c>
      <c r="V365" s="10">
        <v>40255.744629629633</v>
      </c>
      <c r="W365" s="10">
        <v>40300.806944444441</v>
      </c>
    </row>
    <row r="366" spans="1:23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</v>
      </c>
      <c r="J366">
        <v>7000</v>
      </c>
      <c r="K366">
        <v>7711.3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8269</v>
      </c>
      <c r="R366">
        <v>1.1016142857142857</v>
      </c>
      <c r="S366">
        <v>68.24159292035398</v>
      </c>
      <c r="T366" t="s">
        <v>9217</v>
      </c>
      <c r="U366" t="s">
        <v>9222</v>
      </c>
      <c r="V366" s="10">
        <v>41780.859629629631</v>
      </c>
      <c r="W366" s="10">
        <v>41811.165972222225</v>
      </c>
    </row>
    <row r="367" spans="1:23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1.29405719</v>
      </c>
      <c r="J367">
        <v>19410.85785</v>
      </c>
      <c r="K367">
        <v>20182.115935239999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8269</v>
      </c>
      <c r="R367">
        <v>1.0397333333333334</v>
      </c>
      <c r="S367">
        <v>310.49409131138458</v>
      </c>
      <c r="T367" t="s">
        <v>9217</v>
      </c>
      <c r="U367" t="s">
        <v>9222</v>
      </c>
      <c r="V367" s="10">
        <v>41668.606469907405</v>
      </c>
      <c r="W367" s="10">
        <v>41698.606469907405</v>
      </c>
    </row>
    <row r="368" spans="1:23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</v>
      </c>
      <c r="J368">
        <v>38000</v>
      </c>
      <c r="K368">
        <v>38500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8269</v>
      </c>
      <c r="R368">
        <v>1.013157894736842</v>
      </c>
      <c r="S368">
        <v>287.31343283582089</v>
      </c>
      <c r="T368" t="s">
        <v>9217</v>
      </c>
      <c r="U368" t="s">
        <v>9222</v>
      </c>
      <c r="V368" s="10">
        <v>41019.793032407404</v>
      </c>
      <c r="W368" s="10">
        <v>41049.793032407404</v>
      </c>
    </row>
    <row r="369" spans="1:23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</v>
      </c>
      <c r="J369">
        <v>10000</v>
      </c>
      <c r="K369">
        <v>10335.01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8269</v>
      </c>
      <c r="R369">
        <v>1.033501</v>
      </c>
      <c r="S369">
        <v>86.84882352941176</v>
      </c>
      <c r="T369" t="s">
        <v>9217</v>
      </c>
      <c r="U369" t="s">
        <v>9222</v>
      </c>
      <c r="V369" s="10">
        <v>41355.577291666668</v>
      </c>
      <c r="W369" s="10">
        <v>41395.207638888889</v>
      </c>
    </row>
    <row r="370" spans="1:23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</v>
      </c>
      <c r="J370">
        <v>12500</v>
      </c>
      <c r="K370">
        <v>13014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8269</v>
      </c>
      <c r="R370">
        <v>1.04112</v>
      </c>
      <c r="S370">
        <v>81.84905660377359</v>
      </c>
      <c r="T370" t="s">
        <v>9217</v>
      </c>
      <c r="U370" t="s">
        <v>9222</v>
      </c>
      <c r="V370" s="10">
        <v>42043.605578703704</v>
      </c>
      <c r="W370" s="10">
        <v>42078.56391203704</v>
      </c>
    </row>
    <row r="371" spans="1:23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</v>
      </c>
      <c r="J371">
        <v>6500</v>
      </c>
      <c r="K371">
        <v>7160.12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8269</v>
      </c>
      <c r="R371">
        <v>1.1015569230769231</v>
      </c>
      <c r="S371">
        <v>42.874970059880241</v>
      </c>
      <c r="T371" t="s">
        <v>9217</v>
      </c>
      <c r="U371" t="s">
        <v>9222</v>
      </c>
      <c r="V371" s="10">
        <v>40893.551724537036</v>
      </c>
      <c r="W371" s="10">
        <v>40923.551724537036</v>
      </c>
    </row>
    <row r="372" spans="1:23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</v>
      </c>
      <c r="J372">
        <v>25000</v>
      </c>
      <c r="K372">
        <v>30505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8269</v>
      </c>
      <c r="R372">
        <v>1.2202</v>
      </c>
      <c r="S372">
        <v>709.41860465116281</v>
      </c>
      <c r="T372" t="s">
        <v>9217</v>
      </c>
      <c r="U372" t="s">
        <v>9222</v>
      </c>
      <c r="V372" s="10">
        <v>42711.795138888891</v>
      </c>
      <c r="W372" s="10">
        <v>42741.795138888891</v>
      </c>
    </row>
    <row r="373" spans="1:23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</v>
      </c>
      <c r="J373">
        <v>150000</v>
      </c>
      <c r="K373">
        <v>171253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8269</v>
      </c>
      <c r="R373">
        <v>1.1416866666666667</v>
      </c>
      <c r="S373">
        <v>161.25517890772127</v>
      </c>
      <c r="T373" t="s">
        <v>9217</v>
      </c>
      <c r="U373" t="s">
        <v>9222</v>
      </c>
      <c r="V373" s="10">
        <v>41261.767812500002</v>
      </c>
      <c r="W373" s="10">
        <v>41306.767812500002</v>
      </c>
    </row>
    <row r="374" spans="1:23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1.29405719</v>
      </c>
      <c r="J374">
        <v>388.21715699999999</v>
      </c>
      <c r="K374">
        <v>486.56550343999999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8269</v>
      </c>
      <c r="R374">
        <v>1.2533333333333334</v>
      </c>
      <c r="S374">
        <v>54.062833715555556</v>
      </c>
      <c r="T374" t="s">
        <v>9217</v>
      </c>
      <c r="U374" t="s">
        <v>9222</v>
      </c>
      <c r="V374" s="10">
        <v>42425.576898148145</v>
      </c>
      <c r="W374" s="10">
        <v>42465.666666666664</v>
      </c>
    </row>
    <row r="375" spans="1:23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</v>
      </c>
      <c r="J375">
        <v>7500</v>
      </c>
      <c r="K375">
        <v>8000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8269</v>
      </c>
      <c r="R375">
        <v>1.0666666666666667</v>
      </c>
      <c r="S375">
        <v>89.887640449438209</v>
      </c>
      <c r="T375" t="s">
        <v>9217</v>
      </c>
      <c r="U375" t="s">
        <v>9222</v>
      </c>
      <c r="V375" s="10">
        <v>41078.91201388889</v>
      </c>
      <c r="W375" s="10">
        <v>41108.91201388889</v>
      </c>
    </row>
    <row r="376" spans="1:23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</v>
      </c>
      <c r="J376">
        <v>6000</v>
      </c>
      <c r="K376">
        <v>7839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8269</v>
      </c>
      <c r="R376">
        <v>1.3065</v>
      </c>
      <c r="S376">
        <v>45.051724137931032</v>
      </c>
      <c r="T376" t="s">
        <v>9217</v>
      </c>
      <c r="U376" t="s">
        <v>9222</v>
      </c>
      <c r="V376" s="10">
        <v>40757.889247685183</v>
      </c>
      <c r="W376" s="10">
        <v>40802.889247685183</v>
      </c>
    </row>
    <row r="377" spans="1:23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</v>
      </c>
      <c r="J377">
        <v>500</v>
      </c>
      <c r="K377">
        <v>600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8269</v>
      </c>
      <c r="R377">
        <v>1.2</v>
      </c>
      <c r="S377">
        <v>42.857142857142854</v>
      </c>
      <c r="T377" t="s">
        <v>9217</v>
      </c>
      <c r="U377" t="s">
        <v>9222</v>
      </c>
      <c r="V377" s="10">
        <v>41657.985081018516</v>
      </c>
      <c r="W377" s="10">
        <v>41699.720833333333</v>
      </c>
    </row>
    <row r="378" spans="1:23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1.29405719</v>
      </c>
      <c r="J378">
        <v>3170.4401155</v>
      </c>
      <c r="K378">
        <v>3359.3724652400001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8269</v>
      </c>
      <c r="R378">
        <v>1.0595918367346939</v>
      </c>
      <c r="S378">
        <v>69.986926359166674</v>
      </c>
      <c r="T378" t="s">
        <v>9217</v>
      </c>
      <c r="U378" t="s">
        <v>9222</v>
      </c>
      <c r="V378" s="10">
        <v>42576.452731481484</v>
      </c>
      <c r="W378" s="10">
        <v>42607.452731481484</v>
      </c>
    </row>
    <row r="379" spans="1:23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</v>
      </c>
      <c r="J379">
        <v>12000</v>
      </c>
      <c r="K379">
        <v>13728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8269</v>
      </c>
      <c r="R379">
        <v>1.1439999999999999</v>
      </c>
      <c r="S379">
        <v>103.21804511278195</v>
      </c>
      <c r="T379" t="s">
        <v>9217</v>
      </c>
      <c r="U379" t="s">
        <v>9222</v>
      </c>
      <c r="V379" s="10">
        <v>42292.250787037039</v>
      </c>
      <c r="W379" s="10">
        <v>42322.292361111111</v>
      </c>
    </row>
    <row r="380" spans="1:23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0.75062424999999999</v>
      </c>
      <c r="J380">
        <v>2251.87275</v>
      </c>
      <c r="K380">
        <v>2516.8431102499999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8269</v>
      </c>
      <c r="R380">
        <v>1.1176666666666666</v>
      </c>
      <c r="S380">
        <v>30.323410966867467</v>
      </c>
      <c r="T380" t="s">
        <v>9217</v>
      </c>
      <c r="U380" t="s">
        <v>9222</v>
      </c>
      <c r="V380" s="10">
        <v>42370.571851851855</v>
      </c>
      <c r="W380" s="10">
        <v>42394.994444444441</v>
      </c>
    </row>
    <row r="381" spans="1:23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</v>
      </c>
      <c r="J381">
        <v>15000</v>
      </c>
      <c r="K381">
        <v>17412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8269</v>
      </c>
      <c r="R381">
        <v>1.1608000000000001</v>
      </c>
      <c r="S381">
        <v>116.85906040268456</v>
      </c>
      <c r="T381" t="s">
        <v>9217</v>
      </c>
      <c r="U381" t="s">
        <v>9222</v>
      </c>
      <c r="V381" s="10">
        <v>40987.688333333332</v>
      </c>
      <c r="W381" s="10">
        <v>41032.688333333332</v>
      </c>
    </row>
    <row r="382" spans="1:23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</v>
      </c>
      <c r="J382">
        <v>4000</v>
      </c>
      <c r="K382">
        <v>5660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8269</v>
      </c>
      <c r="R382">
        <v>1.415</v>
      </c>
      <c r="S382">
        <v>115.51020408163265</v>
      </c>
      <c r="T382" t="s">
        <v>9217</v>
      </c>
      <c r="U382" t="s">
        <v>9222</v>
      </c>
      <c r="V382" s="10">
        <v>42367.719814814816</v>
      </c>
      <c r="W382" s="10">
        <v>42392.719814814816</v>
      </c>
    </row>
    <row r="383" spans="1:23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</v>
      </c>
      <c r="J383">
        <v>25000</v>
      </c>
      <c r="K383">
        <v>26182.5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8269</v>
      </c>
      <c r="R383">
        <v>1.0472999999999999</v>
      </c>
      <c r="S383">
        <v>104.31274900398407</v>
      </c>
      <c r="T383" t="s">
        <v>9217</v>
      </c>
      <c r="U383" t="s">
        <v>9222</v>
      </c>
      <c r="V383" s="10">
        <v>41085.698113425926</v>
      </c>
      <c r="W383" s="10">
        <v>41120.208333333336</v>
      </c>
    </row>
    <row r="384" spans="1:23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</v>
      </c>
      <c r="J384">
        <v>600</v>
      </c>
      <c r="K384">
        <v>1535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8269</v>
      </c>
      <c r="R384">
        <v>2.5583333333333331</v>
      </c>
      <c r="S384">
        <v>69.772727272727266</v>
      </c>
      <c r="T384" t="s">
        <v>9217</v>
      </c>
      <c r="U384" t="s">
        <v>9222</v>
      </c>
      <c r="V384" s="10">
        <v>41144.709490740737</v>
      </c>
      <c r="W384" s="10">
        <v>41158.709490740737</v>
      </c>
    </row>
    <row r="385" spans="1:23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</v>
      </c>
      <c r="J385">
        <v>999</v>
      </c>
      <c r="K385">
        <v>2065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8269</v>
      </c>
      <c r="R385">
        <v>2.0670670670670672</v>
      </c>
      <c r="S385">
        <v>43.020833333333336</v>
      </c>
      <c r="T385" t="s">
        <v>9217</v>
      </c>
      <c r="U385" t="s">
        <v>9222</v>
      </c>
      <c r="V385" s="10">
        <v>41755.117581018516</v>
      </c>
      <c r="W385" s="10">
        <v>41778.117581018516</v>
      </c>
    </row>
    <row r="386" spans="1:23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</v>
      </c>
      <c r="J386">
        <v>20000</v>
      </c>
      <c r="K386">
        <v>22421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8269</v>
      </c>
      <c r="R386">
        <v>1.1210500000000001</v>
      </c>
      <c r="S386">
        <v>58.540469973890339</v>
      </c>
      <c r="T386" t="s">
        <v>9217</v>
      </c>
      <c r="U386" t="s">
        <v>9222</v>
      </c>
      <c r="V386" s="10">
        <v>41980.781793981485</v>
      </c>
      <c r="W386" s="10">
        <v>42010.781793981485</v>
      </c>
    </row>
    <row r="387" spans="1:23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</v>
      </c>
      <c r="J387">
        <v>25000</v>
      </c>
      <c r="K387">
        <v>26495.5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8269</v>
      </c>
      <c r="R387">
        <v>1.05982</v>
      </c>
      <c r="S387">
        <v>111.79535864978902</v>
      </c>
      <c r="T387" t="s">
        <v>9217</v>
      </c>
      <c r="U387" t="s">
        <v>9222</v>
      </c>
      <c r="V387" s="10">
        <v>41934.584502314814</v>
      </c>
      <c r="W387" s="10">
        <v>41964.626168981478</v>
      </c>
    </row>
    <row r="388" spans="1:23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</v>
      </c>
      <c r="J388">
        <v>600</v>
      </c>
      <c r="K388">
        <v>601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8269</v>
      </c>
      <c r="R388">
        <v>1.0016666666666667</v>
      </c>
      <c r="S388">
        <v>46.230769230769234</v>
      </c>
      <c r="T388" t="s">
        <v>9217</v>
      </c>
      <c r="U388" t="s">
        <v>9222</v>
      </c>
      <c r="V388" s="10">
        <v>42211.951284722221</v>
      </c>
      <c r="W388" s="10">
        <v>42226.951284722221</v>
      </c>
    </row>
    <row r="389" spans="1:23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</v>
      </c>
      <c r="J389">
        <v>38000</v>
      </c>
      <c r="K389">
        <v>81316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8269</v>
      </c>
      <c r="R389">
        <v>2.1398947368421051</v>
      </c>
      <c r="S389">
        <v>144.69039145907473</v>
      </c>
      <c r="T389" t="s">
        <v>9217</v>
      </c>
      <c r="U389" t="s">
        <v>9222</v>
      </c>
      <c r="V389" s="10">
        <v>42200.67659722222</v>
      </c>
      <c r="W389" s="10">
        <v>42231.25</v>
      </c>
    </row>
    <row r="390" spans="1:23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</v>
      </c>
      <c r="J390">
        <v>5000</v>
      </c>
      <c r="K390">
        <v>6308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8269</v>
      </c>
      <c r="R390">
        <v>1.2616000000000001</v>
      </c>
      <c r="S390">
        <v>88.845070422535215</v>
      </c>
      <c r="T390" t="s">
        <v>9217</v>
      </c>
      <c r="U390" t="s">
        <v>9222</v>
      </c>
      <c r="V390" s="10">
        <v>42549.076157407406</v>
      </c>
      <c r="W390" s="10">
        <v>42579.076157407406</v>
      </c>
    </row>
    <row r="391" spans="1:23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</v>
      </c>
      <c r="J391">
        <v>68000</v>
      </c>
      <c r="K391">
        <v>123444.12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8269</v>
      </c>
      <c r="R391">
        <v>1.8153547058823529</v>
      </c>
      <c r="S391">
        <v>81.75107284768211</v>
      </c>
      <c r="T391" t="s">
        <v>9217</v>
      </c>
      <c r="U391" t="s">
        <v>9222</v>
      </c>
      <c r="V391" s="10">
        <v>41674.063078703701</v>
      </c>
      <c r="W391" s="10">
        <v>41705.957638888889</v>
      </c>
    </row>
    <row r="392" spans="1:23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</v>
      </c>
      <c r="J392">
        <v>1000</v>
      </c>
      <c r="K392">
        <v>1000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8269</v>
      </c>
      <c r="R392">
        <v>1</v>
      </c>
      <c r="S392">
        <v>71.428571428571431</v>
      </c>
      <c r="T392" t="s">
        <v>9217</v>
      </c>
      <c r="U392" t="s">
        <v>9222</v>
      </c>
      <c r="V392" s="10">
        <v>42112.036712962959</v>
      </c>
      <c r="W392" s="10">
        <v>42132.036712962959</v>
      </c>
    </row>
    <row r="393" spans="1:23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</v>
      </c>
      <c r="J393">
        <v>20000</v>
      </c>
      <c r="K393">
        <v>20122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8269</v>
      </c>
      <c r="R393">
        <v>1.0061</v>
      </c>
      <c r="S393">
        <v>104.25906735751295</v>
      </c>
      <c r="T393" t="s">
        <v>9217</v>
      </c>
      <c r="U393" t="s">
        <v>9222</v>
      </c>
      <c r="V393" s="10">
        <v>40865.042256944442</v>
      </c>
      <c r="W393" s="10">
        <v>40895.040972222225</v>
      </c>
    </row>
    <row r="394" spans="1:23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</v>
      </c>
      <c r="J394">
        <v>18500</v>
      </c>
      <c r="K394">
        <v>18667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8269</v>
      </c>
      <c r="R394">
        <v>1.009027027027027</v>
      </c>
      <c r="S394">
        <v>90.616504854368927</v>
      </c>
      <c r="T394" t="s">
        <v>9217</v>
      </c>
      <c r="U394" t="s">
        <v>9222</v>
      </c>
      <c r="V394" s="10">
        <v>40763.717256944445</v>
      </c>
      <c r="W394" s="10">
        <v>40794.125</v>
      </c>
    </row>
    <row r="395" spans="1:23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</v>
      </c>
      <c r="J395">
        <v>50000</v>
      </c>
      <c r="K395">
        <v>55223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8269</v>
      </c>
      <c r="R395">
        <v>1.10446</v>
      </c>
      <c r="S395">
        <v>157.33048433048432</v>
      </c>
      <c r="T395" t="s">
        <v>9217</v>
      </c>
      <c r="U395" t="s">
        <v>9222</v>
      </c>
      <c r="V395" s="10">
        <v>41526.708935185183</v>
      </c>
      <c r="W395" s="10">
        <v>41557.708935185183</v>
      </c>
    </row>
    <row r="396" spans="1:23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1.1666915600000001</v>
      </c>
      <c r="J396">
        <v>5483.4503320000003</v>
      </c>
      <c r="K396">
        <v>6135.6309140400008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8269</v>
      </c>
      <c r="R396">
        <v>1.118936170212766</v>
      </c>
      <c r="S396">
        <v>122.71261828080002</v>
      </c>
      <c r="T396" t="s">
        <v>9217</v>
      </c>
      <c r="U396" t="s">
        <v>9222</v>
      </c>
      <c r="V396" s="10">
        <v>42417.818078703705</v>
      </c>
      <c r="W396" s="10">
        <v>42477.776412037034</v>
      </c>
    </row>
    <row r="397" spans="1:23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</v>
      </c>
      <c r="J397">
        <v>10000</v>
      </c>
      <c r="K397">
        <v>10804.45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8269</v>
      </c>
      <c r="R397">
        <v>1.0804450000000001</v>
      </c>
      <c r="S397">
        <v>58.719836956521746</v>
      </c>
      <c r="T397" t="s">
        <v>9217</v>
      </c>
      <c r="U397" t="s">
        <v>9222</v>
      </c>
      <c r="V397" s="10">
        <v>40990.909259259257</v>
      </c>
      <c r="W397" s="10">
        <v>41026.897222222222</v>
      </c>
    </row>
    <row r="398" spans="1:23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</v>
      </c>
      <c r="J398">
        <v>15000</v>
      </c>
      <c r="K398">
        <v>16000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8269</v>
      </c>
      <c r="R398">
        <v>1.0666666666666667</v>
      </c>
      <c r="S398">
        <v>81.632653061224488</v>
      </c>
      <c r="T398" t="s">
        <v>9217</v>
      </c>
      <c r="U398" t="s">
        <v>9222</v>
      </c>
      <c r="V398" s="10">
        <v>41082.564884259256</v>
      </c>
      <c r="W398" s="10">
        <v>41097.564884259256</v>
      </c>
    </row>
    <row r="399" spans="1:23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</v>
      </c>
      <c r="J399">
        <v>12444</v>
      </c>
      <c r="K399">
        <v>12929.35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8269</v>
      </c>
      <c r="R399">
        <v>1.0390027322404372</v>
      </c>
      <c r="S399">
        <v>56.460043668122275</v>
      </c>
      <c r="T399" t="s">
        <v>9217</v>
      </c>
      <c r="U399" t="s">
        <v>9222</v>
      </c>
      <c r="V399" s="10">
        <v>40379.776435185187</v>
      </c>
      <c r="W399" s="10">
        <v>40422.155555555553</v>
      </c>
    </row>
    <row r="400" spans="1:23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</v>
      </c>
      <c r="J400">
        <v>7500</v>
      </c>
      <c r="K400">
        <v>9387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8269</v>
      </c>
      <c r="R400">
        <v>1.2516</v>
      </c>
      <c r="S400">
        <v>140.1044776119403</v>
      </c>
      <c r="T400" t="s">
        <v>9217</v>
      </c>
      <c r="U400" t="s">
        <v>9222</v>
      </c>
      <c r="V400" s="10">
        <v>42078.793124999997</v>
      </c>
      <c r="W400" s="10">
        <v>42123.793124999997</v>
      </c>
    </row>
    <row r="401" spans="1:23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1.29405719</v>
      </c>
      <c r="J401">
        <v>25881.143799999998</v>
      </c>
      <c r="K401">
        <v>27642.35563559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8269</v>
      </c>
      <c r="R401">
        <v>1.0680499999999999</v>
      </c>
      <c r="S401">
        <v>290.97216458515788</v>
      </c>
      <c r="T401" t="s">
        <v>9217</v>
      </c>
      <c r="U401" t="s">
        <v>9222</v>
      </c>
      <c r="V401" s="10">
        <v>42687.875775462962</v>
      </c>
      <c r="W401" s="10">
        <v>42718.5</v>
      </c>
    </row>
    <row r="402" spans="1:23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</v>
      </c>
      <c r="J402">
        <v>10000</v>
      </c>
      <c r="K402">
        <v>11230.25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8269</v>
      </c>
      <c r="R402">
        <v>1.1230249999999999</v>
      </c>
      <c r="S402">
        <v>181.13306451612902</v>
      </c>
      <c r="T402" t="s">
        <v>9217</v>
      </c>
      <c r="U402" t="s">
        <v>9222</v>
      </c>
      <c r="V402" s="10">
        <v>41745.635960648149</v>
      </c>
      <c r="W402" s="10">
        <v>41776.145833333336</v>
      </c>
    </row>
    <row r="403" spans="1:23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</v>
      </c>
      <c r="J403">
        <v>50000</v>
      </c>
      <c r="K403">
        <v>51906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8269</v>
      </c>
      <c r="R403">
        <v>1.0381199999999999</v>
      </c>
      <c r="S403">
        <v>711.04109589041093</v>
      </c>
      <c r="T403" t="s">
        <v>9217</v>
      </c>
      <c r="U403" t="s">
        <v>9222</v>
      </c>
      <c r="V403" s="10">
        <v>40732.842245370368</v>
      </c>
      <c r="W403" s="10">
        <v>40762.842245370368</v>
      </c>
    </row>
    <row r="404" spans="1:23" x14ac:dyDescent="0.25">
      <c r="A404">
        <v>402</v>
      </c>
      <c r="B404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</v>
      </c>
      <c r="J404">
        <v>2000</v>
      </c>
      <c r="K404">
        <v>2833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8269</v>
      </c>
      <c r="R404">
        <v>1.4165000000000001</v>
      </c>
      <c r="S404">
        <v>65.883720930232556</v>
      </c>
      <c r="T404" t="s">
        <v>9217</v>
      </c>
      <c r="U404" t="s">
        <v>9222</v>
      </c>
      <c r="V404" s="10">
        <v>42292.539548611108</v>
      </c>
      <c r="W404" s="10">
        <v>42313.58121527778</v>
      </c>
    </row>
    <row r="405" spans="1:23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</v>
      </c>
      <c r="J405">
        <v>5000</v>
      </c>
      <c r="K405">
        <v>5263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8269</v>
      </c>
      <c r="R405">
        <v>1.0526</v>
      </c>
      <c r="S405">
        <v>75.185714285714283</v>
      </c>
      <c r="T405" t="s">
        <v>9217</v>
      </c>
      <c r="U405" t="s">
        <v>9222</v>
      </c>
      <c r="V405" s="10">
        <v>40718.310659722221</v>
      </c>
      <c r="W405" s="10">
        <v>40765.297222222223</v>
      </c>
    </row>
    <row r="406" spans="1:23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</v>
      </c>
      <c r="J406">
        <v>35000</v>
      </c>
      <c r="K406">
        <v>36082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8269</v>
      </c>
      <c r="R406">
        <v>1.0309142857142857</v>
      </c>
      <c r="S406">
        <v>133.14391143911439</v>
      </c>
      <c r="T406" t="s">
        <v>9217</v>
      </c>
      <c r="U406" t="s">
        <v>9222</v>
      </c>
      <c r="V406" s="10">
        <v>41646.628032407411</v>
      </c>
      <c r="W406" s="10">
        <v>41675.961111111108</v>
      </c>
    </row>
    <row r="407" spans="1:23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</v>
      </c>
      <c r="J407">
        <v>2820</v>
      </c>
      <c r="K407">
        <v>3036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8269</v>
      </c>
      <c r="R407">
        <v>1.0765957446808512</v>
      </c>
      <c r="S407">
        <v>55.2</v>
      </c>
      <c r="T407" t="s">
        <v>9217</v>
      </c>
      <c r="U407" t="s">
        <v>9222</v>
      </c>
      <c r="V407" s="10">
        <v>41674.08494212963</v>
      </c>
      <c r="W407" s="10">
        <v>41704.08494212963</v>
      </c>
    </row>
    <row r="408" spans="1:23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</v>
      </c>
      <c r="J408">
        <v>2800</v>
      </c>
      <c r="K408">
        <v>3015.73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8269</v>
      </c>
      <c r="R408">
        <v>1.0770464285714285</v>
      </c>
      <c r="S408">
        <v>86.163714285714292</v>
      </c>
      <c r="T408" t="s">
        <v>9217</v>
      </c>
      <c r="U408" t="s">
        <v>9222</v>
      </c>
      <c r="V408" s="10">
        <v>40638.162465277775</v>
      </c>
      <c r="W408" s="10">
        <v>40672.249305555553</v>
      </c>
    </row>
    <row r="409" spans="1:23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</v>
      </c>
      <c r="J409">
        <v>2000</v>
      </c>
      <c r="K409">
        <v>2031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8269</v>
      </c>
      <c r="R409">
        <v>1.0155000000000001</v>
      </c>
      <c r="S409">
        <v>92.318181818181813</v>
      </c>
      <c r="T409" t="s">
        <v>9217</v>
      </c>
      <c r="U409" t="s">
        <v>9222</v>
      </c>
      <c r="V409" s="10">
        <v>40806.870949074073</v>
      </c>
      <c r="W409" s="10">
        <v>40866.912615740737</v>
      </c>
    </row>
    <row r="410" spans="1:23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</v>
      </c>
      <c r="J410">
        <v>6000</v>
      </c>
      <c r="K410">
        <v>6086.26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8269</v>
      </c>
      <c r="R410">
        <v>1.0143766666666667</v>
      </c>
      <c r="S410">
        <v>160.16473684210527</v>
      </c>
      <c r="T410" t="s">
        <v>9217</v>
      </c>
      <c r="U410" t="s">
        <v>9222</v>
      </c>
      <c r="V410" s="10">
        <v>41543.735995370371</v>
      </c>
      <c r="W410" s="10">
        <v>41583.777662037035</v>
      </c>
    </row>
    <row r="411" spans="1:23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1.29405719</v>
      </c>
      <c r="J411">
        <v>647.028595</v>
      </c>
      <c r="K411">
        <v>885.13511796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8269</v>
      </c>
      <c r="R411">
        <v>1.3680000000000001</v>
      </c>
      <c r="S411">
        <v>59.009007863999997</v>
      </c>
      <c r="T411" t="s">
        <v>9217</v>
      </c>
      <c r="U411" t="s">
        <v>9222</v>
      </c>
      <c r="V411" s="10">
        <v>42543.86277777778</v>
      </c>
      <c r="W411" s="10">
        <v>42573.86277777778</v>
      </c>
    </row>
    <row r="412" spans="1:23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0.75062424999999999</v>
      </c>
      <c r="J412">
        <v>750.62424999999996</v>
      </c>
      <c r="K412">
        <v>963.05091274999995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8269</v>
      </c>
      <c r="R412">
        <v>1.2829999999999999</v>
      </c>
      <c r="S412">
        <v>137.57870182142855</v>
      </c>
      <c r="T412" t="s">
        <v>9217</v>
      </c>
      <c r="U412" t="s">
        <v>9222</v>
      </c>
      <c r="V412" s="10">
        <v>42113.981446759259</v>
      </c>
      <c r="W412" s="10">
        <v>42173.981446759259</v>
      </c>
    </row>
    <row r="413" spans="1:23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</v>
      </c>
      <c r="J413">
        <v>30000</v>
      </c>
      <c r="K413">
        <v>30315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8269</v>
      </c>
      <c r="R413">
        <v>1.0105</v>
      </c>
      <c r="S413">
        <v>125.78838174273859</v>
      </c>
      <c r="T413" t="s">
        <v>9217</v>
      </c>
      <c r="U413" t="s">
        <v>9222</v>
      </c>
      <c r="V413" s="10">
        <v>41598.17597222222</v>
      </c>
      <c r="W413" s="10">
        <v>41630.208333333336</v>
      </c>
    </row>
    <row r="414" spans="1:23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</v>
      </c>
      <c r="J414">
        <v>2500</v>
      </c>
      <c r="K414">
        <v>3171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8269</v>
      </c>
      <c r="R414">
        <v>1.2684</v>
      </c>
      <c r="S414">
        <v>57.654545454545456</v>
      </c>
      <c r="T414" t="s">
        <v>9217</v>
      </c>
      <c r="U414" t="s">
        <v>9222</v>
      </c>
      <c r="V414" s="10">
        <v>41099.742800925924</v>
      </c>
      <c r="W414" s="10">
        <v>41115.742800925924</v>
      </c>
    </row>
    <row r="415" spans="1:23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</v>
      </c>
      <c r="J415">
        <v>12800</v>
      </c>
      <c r="K415">
        <v>13451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8269</v>
      </c>
      <c r="R415">
        <v>1.0508593749999999</v>
      </c>
      <c r="S415">
        <v>78.660818713450297</v>
      </c>
      <c r="T415" t="s">
        <v>9217</v>
      </c>
      <c r="U415" t="s">
        <v>9222</v>
      </c>
      <c r="V415" s="10">
        <v>41079.877442129633</v>
      </c>
      <c r="W415" s="10">
        <v>41109.877442129633</v>
      </c>
    </row>
    <row r="416" spans="1:23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</v>
      </c>
      <c r="J416">
        <v>18500</v>
      </c>
      <c r="K416">
        <v>19028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8269</v>
      </c>
      <c r="R416">
        <v>1.0285405405405406</v>
      </c>
      <c r="S416">
        <v>91.480769230769226</v>
      </c>
      <c r="T416" t="s">
        <v>9217</v>
      </c>
      <c r="U416" t="s">
        <v>9222</v>
      </c>
      <c r="V416" s="10">
        <v>41529.063252314816</v>
      </c>
      <c r="W416" s="10">
        <v>41559.063252314816</v>
      </c>
    </row>
    <row r="417" spans="1:23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0.75062424999999999</v>
      </c>
      <c r="J417">
        <v>1050.8739499999999</v>
      </c>
      <c r="K417">
        <v>1073.437714955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8269</v>
      </c>
      <c r="R417">
        <v>1.0214714285714286</v>
      </c>
      <c r="S417">
        <v>51.116081664523811</v>
      </c>
      <c r="T417" t="s">
        <v>9217</v>
      </c>
      <c r="U417" t="s">
        <v>9222</v>
      </c>
      <c r="V417" s="10">
        <v>41904.851875</v>
      </c>
      <c r="W417" s="10">
        <v>41929.5</v>
      </c>
    </row>
    <row r="418" spans="1:23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</v>
      </c>
      <c r="J418">
        <v>1000</v>
      </c>
      <c r="K418">
        <v>1202.17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8269</v>
      </c>
      <c r="R418">
        <v>1.2021700000000002</v>
      </c>
      <c r="S418">
        <v>48.086800000000004</v>
      </c>
      <c r="T418" t="s">
        <v>9217</v>
      </c>
      <c r="U418" t="s">
        <v>9222</v>
      </c>
      <c r="V418" s="10">
        <v>41648.396192129629</v>
      </c>
      <c r="W418" s="10">
        <v>41678.396192129629</v>
      </c>
    </row>
    <row r="419" spans="1:23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</v>
      </c>
      <c r="J419">
        <v>10500</v>
      </c>
      <c r="K419">
        <v>10526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8269</v>
      </c>
      <c r="R419">
        <v>1.0024761904761905</v>
      </c>
      <c r="S419">
        <v>202.42307692307693</v>
      </c>
      <c r="T419" t="s">
        <v>9217</v>
      </c>
      <c r="U419" t="s">
        <v>9222</v>
      </c>
      <c r="V419" s="10">
        <v>41360.970601851855</v>
      </c>
      <c r="W419" s="10">
        <v>41372.189583333333</v>
      </c>
    </row>
    <row r="420" spans="1:23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</v>
      </c>
      <c r="J420">
        <v>22400</v>
      </c>
      <c r="K420">
        <v>22542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8269</v>
      </c>
      <c r="R420">
        <v>1.0063392857142857</v>
      </c>
      <c r="S420">
        <v>216.75</v>
      </c>
      <c r="T420" t="s">
        <v>9217</v>
      </c>
      <c r="U420" t="s">
        <v>9222</v>
      </c>
      <c r="V420" s="10">
        <v>42178.282372685186</v>
      </c>
      <c r="W420" s="10">
        <v>42208.282372685186</v>
      </c>
    </row>
    <row r="421" spans="1:23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</v>
      </c>
      <c r="J421">
        <v>8000</v>
      </c>
      <c r="K421">
        <v>8035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8269</v>
      </c>
      <c r="R421">
        <v>1.004375</v>
      </c>
      <c r="S421">
        <v>110.06849315068493</v>
      </c>
      <c r="T421" t="s">
        <v>9217</v>
      </c>
      <c r="U421" t="s">
        <v>9222</v>
      </c>
      <c r="V421" s="10">
        <v>41394.842442129629</v>
      </c>
      <c r="W421" s="10">
        <v>41454.842442129629</v>
      </c>
    </row>
    <row r="422" spans="1:23" x14ac:dyDescent="0.25">
      <c r="A422">
        <v>3680</v>
      </c>
      <c r="B422" t="s">
        <v>3677</v>
      </c>
      <c r="C422" t="s">
        <v>7790</v>
      </c>
      <c r="D422">
        <v>3000</v>
      </c>
      <c r="E422">
        <v>3383</v>
      </c>
      <c r="F422" t="s">
        <v>8219</v>
      </c>
      <c r="G422" t="s">
        <v>8224</v>
      </c>
      <c r="H422" t="s">
        <v>8246</v>
      </c>
      <c r="I422">
        <v>1</v>
      </c>
      <c r="J422">
        <v>3000</v>
      </c>
      <c r="K422">
        <v>3383</v>
      </c>
      <c r="L422">
        <v>1475664834</v>
      </c>
      <c r="M422">
        <v>1473850434</v>
      </c>
      <c r="N422" t="b">
        <v>0</v>
      </c>
      <c r="O422">
        <v>34</v>
      </c>
      <c r="P422" t="b">
        <v>1</v>
      </c>
      <c r="Q422" t="s">
        <v>8271</v>
      </c>
      <c r="R422">
        <v>1.1276666666666666</v>
      </c>
      <c r="S422">
        <v>99.5</v>
      </c>
      <c r="T422" t="s">
        <v>9224</v>
      </c>
      <c r="U422" t="s">
        <v>9225</v>
      </c>
      <c r="V422" s="10">
        <v>42627.454097222224</v>
      </c>
      <c r="W422" s="10">
        <v>42648.454097222224</v>
      </c>
    </row>
    <row r="423" spans="1:23" x14ac:dyDescent="0.25">
      <c r="A423">
        <v>3679</v>
      </c>
      <c r="B423" t="s">
        <v>3676</v>
      </c>
      <c r="C423" t="s">
        <v>7789</v>
      </c>
      <c r="D423">
        <v>2000</v>
      </c>
      <c r="E423">
        <v>2202</v>
      </c>
      <c r="F423" t="s">
        <v>8219</v>
      </c>
      <c r="G423" t="s">
        <v>8224</v>
      </c>
      <c r="H423" t="s">
        <v>8246</v>
      </c>
      <c r="I423">
        <v>1</v>
      </c>
      <c r="J423">
        <v>2000</v>
      </c>
      <c r="K423">
        <v>2202</v>
      </c>
      <c r="L423">
        <v>1404190740</v>
      </c>
      <c r="M423">
        <v>1401214581</v>
      </c>
      <c r="N423" t="b">
        <v>0</v>
      </c>
      <c r="O423">
        <v>30</v>
      </c>
      <c r="P423" t="b">
        <v>1</v>
      </c>
      <c r="Q423" t="s">
        <v>8271</v>
      </c>
      <c r="R423">
        <v>1.101</v>
      </c>
      <c r="S423">
        <v>73.400000000000006</v>
      </c>
      <c r="T423" t="s">
        <v>9224</v>
      </c>
      <c r="U423" t="s">
        <v>9225</v>
      </c>
      <c r="V423" s="10">
        <v>41786.761354166665</v>
      </c>
      <c r="W423" s="10">
        <v>41821.207638888889</v>
      </c>
    </row>
    <row r="424" spans="1:23" x14ac:dyDescent="0.25">
      <c r="A424">
        <v>3678</v>
      </c>
      <c r="B424" t="s">
        <v>3675</v>
      </c>
      <c r="C424" t="s">
        <v>7788</v>
      </c>
      <c r="D424">
        <v>2000</v>
      </c>
      <c r="E424">
        <v>2050</v>
      </c>
      <c r="F424" t="s">
        <v>8219</v>
      </c>
      <c r="G424" t="s">
        <v>8225</v>
      </c>
      <c r="H424" t="s">
        <v>8247</v>
      </c>
      <c r="I424">
        <v>1.29405719</v>
      </c>
      <c r="J424">
        <v>2588.11438</v>
      </c>
      <c r="K424">
        <v>2652.8172395000001</v>
      </c>
      <c r="L424">
        <v>1433076298</v>
      </c>
      <c r="M424">
        <v>1430052298</v>
      </c>
      <c r="N424" t="b">
        <v>0</v>
      </c>
      <c r="O424">
        <v>31</v>
      </c>
      <c r="P424" t="b">
        <v>1</v>
      </c>
      <c r="Q424" t="s">
        <v>8271</v>
      </c>
      <c r="R424">
        <v>1.0249999999999999</v>
      </c>
      <c r="S424">
        <v>85.574749661290326</v>
      </c>
      <c r="T424" t="s">
        <v>9224</v>
      </c>
      <c r="U424" t="s">
        <v>9225</v>
      </c>
      <c r="V424" s="10">
        <v>42120.531226851854</v>
      </c>
      <c r="W424" s="10">
        <v>42155.531226851854</v>
      </c>
    </row>
    <row r="425" spans="1:23" x14ac:dyDescent="0.25">
      <c r="A425">
        <v>3677</v>
      </c>
      <c r="B425" t="s">
        <v>3674</v>
      </c>
      <c r="C425" t="s">
        <v>7787</v>
      </c>
      <c r="D425">
        <v>12000</v>
      </c>
      <c r="E425">
        <v>12348.5</v>
      </c>
      <c r="F425" t="s">
        <v>8219</v>
      </c>
      <c r="G425" t="s">
        <v>8224</v>
      </c>
      <c r="H425" t="s">
        <v>8246</v>
      </c>
      <c r="I425">
        <v>1</v>
      </c>
      <c r="J425">
        <v>12000</v>
      </c>
      <c r="K425">
        <v>12348.5</v>
      </c>
      <c r="L425">
        <v>1404359940</v>
      </c>
      <c r="M425">
        <v>1402580818</v>
      </c>
      <c r="N425" t="b">
        <v>0</v>
      </c>
      <c r="O425">
        <v>199</v>
      </c>
      <c r="P425" t="b">
        <v>1</v>
      </c>
      <c r="Q425" t="s">
        <v>8271</v>
      </c>
      <c r="R425">
        <v>1.0290416666666666</v>
      </c>
      <c r="S425">
        <v>62.052763819095475</v>
      </c>
      <c r="T425" t="s">
        <v>9224</v>
      </c>
      <c r="U425" t="s">
        <v>9225</v>
      </c>
      <c r="V425" s="10">
        <v>41802.574282407404</v>
      </c>
      <c r="W425" s="10">
        <v>41823.165972222225</v>
      </c>
    </row>
    <row r="426" spans="1:23" x14ac:dyDescent="0.25">
      <c r="A426">
        <v>3676</v>
      </c>
      <c r="B426" t="s">
        <v>3673</v>
      </c>
      <c r="C426" t="s">
        <v>7786</v>
      </c>
      <c r="D426">
        <v>800</v>
      </c>
      <c r="E426">
        <v>1030</v>
      </c>
      <c r="F426" t="s">
        <v>8219</v>
      </c>
      <c r="G426" t="s">
        <v>8224</v>
      </c>
      <c r="H426" t="s">
        <v>8246</v>
      </c>
      <c r="I426">
        <v>1</v>
      </c>
      <c r="J426">
        <v>800</v>
      </c>
      <c r="K426">
        <v>1030</v>
      </c>
      <c r="L426">
        <v>1410550484</v>
      </c>
      <c r="M426">
        <v>1408995284</v>
      </c>
      <c r="N426" t="b">
        <v>0</v>
      </c>
      <c r="O426">
        <v>16</v>
      </c>
      <c r="P426" t="b">
        <v>1</v>
      </c>
      <c r="Q426" t="s">
        <v>8271</v>
      </c>
      <c r="R426">
        <v>1.2875000000000001</v>
      </c>
      <c r="S426">
        <v>64.375</v>
      </c>
      <c r="T426" t="s">
        <v>9224</v>
      </c>
      <c r="U426" t="s">
        <v>9225</v>
      </c>
      <c r="V426" s="10">
        <v>41876.815787037034</v>
      </c>
      <c r="W426" s="10">
        <v>41894.815787037034</v>
      </c>
    </row>
    <row r="427" spans="1:23" x14ac:dyDescent="0.25">
      <c r="A427">
        <v>3675</v>
      </c>
      <c r="B427" t="s">
        <v>3672</v>
      </c>
      <c r="C427" t="s">
        <v>7785</v>
      </c>
      <c r="D427">
        <v>50</v>
      </c>
      <c r="E427">
        <v>70</v>
      </c>
      <c r="F427" t="s">
        <v>8219</v>
      </c>
      <c r="G427" t="s">
        <v>8225</v>
      </c>
      <c r="H427" t="s">
        <v>8247</v>
      </c>
      <c r="I427">
        <v>1.29405719</v>
      </c>
      <c r="J427">
        <v>64.702859500000002</v>
      </c>
      <c r="K427">
        <v>90.584003299999992</v>
      </c>
      <c r="L427">
        <v>1463353200</v>
      </c>
      <c r="M427">
        <v>1462285182</v>
      </c>
      <c r="N427" t="b">
        <v>0</v>
      </c>
      <c r="O427">
        <v>3</v>
      </c>
      <c r="P427" t="b">
        <v>1</v>
      </c>
      <c r="Q427" t="s">
        <v>8271</v>
      </c>
      <c r="R427">
        <v>1.4</v>
      </c>
      <c r="S427">
        <v>30.194667766666665</v>
      </c>
      <c r="T427" t="s">
        <v>9224</v>
      </c>
      <c r="U427" t="s">
        <v>9225</v>
      </c>
      <c r="V427" s="10">
        <v>42493.597013888888</v>
      </c>
      <c r="W427" s="10">
        <v>42505.958333333336</v>
      </c>
    </row>
    <row r="428" spans="1:23" x14ac:dyDescent="0.25">
      <c r="A428">
        <v>3674</v>
      </c>
      <c r="B428" t="s">
        <v>3671</v>
      </c>
      <c r="C428" t="s">
        <v>7784</v>
      </c>
      <c r="D428">
        <v>4500</v>
      </c>
      <c r="E428">
        <v>4500</v>
      </c>
      <c r="F428" t="s">
        <v>8219</v>
      </c>
      <c r="G428" t="s">
        <v>8236</v>
      </c>
      <c r="H428" t="s">
        <v>8249</v>
      </c>
      <c r="I428">
        <v>1.1666915600000001</v>
      </c>
      <c r="J428">
        <v>5250.1120200000005</v>
      </c>
      <c r="K428">
        <v>5250.1120200000005</v>
      </c>
      <c r="L428">
        <v>1472936229</v>
      </c>
      <c r="M428">
        <v>1467752229</v>
      </c>
      <c r="N428" t="b">
        <v>0</v>
      </c>
      <c r="O428">
        <v>31</v>
      </c>
      <c r="P428" t="b">
        <v>1</v>
      </c>
      <c r="Q428" t="s">
        <v>8271</v>
      </c>
      <c r="R428">
        <v>1</v>
      </c>
      <c r="S428">
        <v>169.35845225806455</v>
      </c>
      <c r="T428" t="s">
        <v>9224</v>
      </c>
      <c r="U428" t="s">
        <v>9225</v>
      </c>
      <c r="V428" s="10">
        <v>42556.873020833336</v>
      </c>
      <c r="W428" s="10">
        <v>42616.873020833336</v>
      </c>
    </row>
    <row r="429" spans="1:23" x14ac:dyDescent="0.25">
      <c r="A429">
        <v>3673</v>
      </c>
      <c r="B429" t="s">
        <v>3670</v>
      </c>
      <c r="C429" t="s">
        <v>7783</v>
      </c>
      <c r="D429">
        <v>4000</v>
      </c>
      <c r="E429">
        <v>4545</v>
      </c>
      <c r="F429" t="s">
        <v>8219</v>
      </c>
      <c r="G429" t="s">
        <v>8225</v>
      </c>
      <c r="H429" t="s">
        <v>8247</v>
      </c>
      <c r="I429">
        <v>1.29405719</v>
      </c>
      <c r="J429">
        <v>5176.22876</v>
      </c>
      <c r="K429">
        <v>5881.4899285499996</v>
      </c>
      <c r="L429">
        <v>1415191920</v>
      </c>
      <c r="M429">
        <v>1412233497</v>
      </c>
      <c r="N429" t="b">
        <v>0</v>
      </c>
      <c r="O429">
        <v>114</v>
      </c>
      <c r="P429" t="b">
        <v>1</v>
      </c>
      <c r="Q429" t="s">
        <v>8271</v>
      </c>
      <c r="R429">
        <v>1.13625</v>
      </c>
      <c r="S429">
        <v>51.592016917105262</v>
      </c>
      <c r="T429" t="s">
        <v>9224</v>
      </c>
      <c r="U429" t="s">
        <v>9225</v>
      </c>
      <c r="V429" s="10">
        <v>41914.295104166667</v>
      </c>
      <c r="W429" s="10">
        <v>41948.536111111112</v>
      </c>
    </row>
    <row r="430" spans="1:23" x14ac:dyDescent="0.25">
      <c r="A430">
        <v>3672</v>
      </c>
      <c r="B430" t="s">
        <v>3669</v>
      </c>
      <c r="C430" t="s">
        <v>7782</v>
      </c>
      <c r="D430">
        <v>3000</v>
      </c>
      <c r="E430">
        <v>3046</v>
      </c>
      <c r="F430" t="s">
        <v>8219</v>
      </c>
      <c r="G430" t="s">
        <v>8225</v>
      </c>
      <c r="H430" t="s">
        <v>8247</v>
      </c>
      <c r="I430">
        <v>1.29405719</v>
      </c>
      <c r="J430">
        <v>3882.17157</v>
      </c>
      <c r="K430">
        <v>3941.6982007399997</v>
      </c>
      <c r="L430">
        <v>1411771384</v>
      </c>
      <c r="M430">
        <v>1409179384</v>
      </c>
      <c r="N430" t="b">
        <v>0</v>
      </c>
      <c r="O430">
        <v>57</v>
      </c>
      <c r="P430" t="b">
        <v>1</v>
      </c>
      <c r="Q430" t="s">
        <v>8271</v>
      </c>
      <c r="R430">
        <v>1.0153333333333334</v>
      </c>
      <c r="S430">
        <v>69.152600012982447</v>
      </c>
      <c r="T430" t="s">
        <v>9224</v>
      </c>
      <c r="U430" t="s">
        <v>9225</v>
      </c>
      <c r="V430" s="10">
        <v>41878.946574074071</v>
      </c>
      <c r="W430" s="10">
        <v>41908.946574074071</v>
      </c>
    </row>
    <row r="431" spans="1:23" x14ac:dyDescent="0.25">
      <c r="A431">
        <v>3671</v>
      </c>
      <c r="B431" t="s">
        <v>3668</v>
      </c>
      <c r="C431" t="s">
        <v>7781</v>
      </c>
      <c r="D431">
        <v>3500</v>
      </c>
      <c r="E431">
        <v>3530</v>
      </c>
      <c r="F431" t="s">
        <v>8219</v>
      </c>
      <c r="G431" t="s">
        <v>8224</v>
      </c>
      <c r="H431" t="s">
        <v>8246</v>
      </c>
      <c r="I431">
        <v>1</v>
      </c>
      <c r="J431">
        <v>3500</v>
      </c>
      <c r="K431">
        <v>3530</v>
      </c>
      <c r="L431">
        <v>1405915140</v>
      </c>
      <c r="M431">
        <v>1404140667</v>
      </c>
      <c r="N431" t="b">
        <v>0</v>
      </c>
      <c r="O431">
        <v>40</v>
      </c>
      <c r="P431" t="b">
        <v>1</v>
      </c>
      <c r="Q431" t="s">
        <v>8271</v>
      </c>
      <c r="R431">
        <v>1.0085714285714287</v>
      </c>
      <c r="S431">
        <v>88.25</v>
      </c>
      <c r="T431" t="s">
        <v>9224</v>
      </c>
      <c r="U431" t="s">
        <v>9225</v>
      </c>
      <c r="V431" s="10">
        <v>41820.62809027778</v>
      </c>
      <c r="W431" s="10">
        <v>41841.165972222225</v>
      </c>
    </row>
    <row r="432" spans="1:23" x14ac:dyDescent="0.25">
      <c r="A432">
        <v>3670</v>
      </c>
      <c r="B432" t="s">
        <v>3667</v>
      </c>
      <c r="C432" t="s">
        <v>7780</v>
      </c>
      <c r="D432">
        <v>220</v>
      </c>
      <c r="E432">
        <v>241</v>
      </c>
      <c r="F432" t="s">
        <v>8219</v>
      </c>
      <c r="G432" t="s">
        <v>8225</v>
      </c>
      <c r="H432" t="s">
        <v>8247</v>
      </c>
      <c r="I432">
        <v>1.29405719</v>
      </c>
      <c r="J432">
        <v>284.69258179999997</v>
      </c>
      <c r="K432">
        <v>311.86778278999998</v>
      </c>
      <c r="L432">
        <v>1433113200</v>
      </c>
      <c r="M432">
        <v>1431951611</v>
      </c>
      <c r="N432" t="b">
        <v>0</v>
      </c>
      <c r="O432">
        <v>12</v>
      </c>
      <c r="P432" t="b">
        <v>1</v>
      </c>
      <c r="Q432" t="s">
        <v>8271</v>
      </c>
      <c r="R432">
        <v>1.0954545454545455</v>
      </c>
      <c r="S432">
        <v>25.988981899166664</v>
      </c>
      <c r="T432" t="s">
        <v>9224</v>
      </c>
      <c r="U432" t="s">
        <v>9225</v>
      </c>
      <c r="V432" s="10">
        <v>42142.514016203706</v>
      </c>
      <c r="W432" s="10">
        <v>42155.958333333336</v>
      </c>
    </row>
    <row r="433" spans="1:23" x14ac:dyDescent="0.25">
      <c r="A433">
        <v>3669</v>
      </c>
      <c r="B433" t="s">
        <v>3666</v>
      </c>
      <c r="C433" t="s">
        <v>7779</v>
      </c>
      <c r="D433">
        <v>1000</v>
      </c>
      <c r="E433">
        <v>1382</v>
      </c>
      <c r="F433" t="s">
        <v>8219</v>
      </c>
      <c r="G433" t="s">
        <v>8225</v>
      </c>
      <c r="H433" t="s">
        <v>8247</v>
      </c>
      <c r="I433">
        <v>1.29405719</v>
      </c>
      <c r="J433">
        <v>1294.05719</v>
      </c>
      <c r="K433">
        <v>1788.3870365799999</v>
      </c>
      <c r="L433">
        <v>1434039137</v>
      </c>
      <c r="M433">
        <v>1431447137</v>
      </c>
      <c r="N433" t="b">
        <v>0</v>
      </c>
      <c r="O433">
        <v>17</v>
      </c>
      <c r="P433" t="b">
        <v>1</v>
      </c>
      <c r="Q433" t="s">
        <v>8271</v>
      </c>
      <c r="R433">
        <v>1.3819999999999999</v>
      </c>
      <c r="S433">
        <v>105.19923744588235</v>
      </c>
      <c r="T433" t="s">
        <v>9224</v>
      </c>
      <c r="U433" t="s">
        <v>9225</v>
      </c>
      <c r="V433" s="10">
        <v>42136.675196759257</v>
      </c>
      <c r="W433" s="10">
        <v>42166.675196759257</v>
      </c>
    </row>
    <row r="434" spans="1:23" x14ac:dyDescent="0.25">
      <c r="A434">
        <v>3668</v>
      </c>
      <c r="B434" t="s">
        <v>3665</v>
      </c>
      <c r="C434" t="s">
        <v>7778</v>
      </c>
      <c r="D434">
        <v>1000</v>
      </c>
      <c r="E434">
        <v>1035</v>
      </c>
      <c r="F434" t="s">
        <v>8219</v>
      </c>
      <c r="G434" t="s">
        <v>8224</v>
      </c>
      <c r="H434" t="s">
        <v>8246</v>
      </c>
      <c r="I434">
        <v>1</v>
      </c>
      <c r="J434">
        <v>1000</v>
      </c>
      <c r="K434">
        <v>1035</v>
      </c>
      <c r="L434">
        <v>1437676380</v>
      </c>
      <c r="M434">
        <v>1435670452</v>
      </c>
      <c r="N434" t="b">
        <v>0</v>
      </c>
      <c r="O434">
        <v>28</v>
      </c>
      <c r="P434" t="b">
        <v>1</v>
      </c>
      <c r="Q434" t="s">
        <v>8271</v>
      </c>
      <c r="R434">
        <v>1.0349999999999999</v>
      </c>
      <c r="S434">
        <v>36.964285714285715</v>
      </c>
      <c r="T434" t="s">
        <v>9224</v>
      </c>
      <c r="U434" t="s">
        <v>9225</v>
      </c>
      <c r="V434" s="10">
        <v>42185.556157407409</v>
      </c>
      <c r="W434" s="10">
        <v>42208.772916666669</v>
      </c>
    </row>
    <row r="435" spans="1:23" x14ac:dyDescent="0.25">
      <c r="A435">
        <v>3667</v>
      </c>
      <c r="B435" t="s">
        <v>3664</v>
      </c>
      <c r="C435" t="s">
        <v>7777</v>
      </c>
      <c r="D435">
        <v>3000</v>
      </c>
      <c r="E435">
        <v>3095.11</v>
      </c>
      <c r="F435" t="s">
        <v>8219</v>
      </c>
      <c r="G435" t="s">
        <v>8225</v>
      </c>
      <c r="H435" t="s">
        <v>8247</v>
      </c>
      <c r="I435">
        <v>1.29405719</v>
      </c>
      <c r="J435">
        <v>3882.17157</v>
      </c>
      <c r="K435">
        <v>4005.2493493409002</v>
      </c>
      <c r="L435">
        <v>1437261419</v>
      </c>
      <c r="M435">
        <v>1434669419</v>
      </c>
      <c r="N435" t="b">
        <v>0</v>
      </c>
      <c r="O435">
        <v>58</v>
      </c>
      <c r="P435" t="b">
        <v>1</v>
      </c>
      <c r="Q435" t="s">
        <v>8271</v>
      </c>
      <c r="R435">
        <v>1.0317033333333334</v>
      </c>
      <c r="S435">
        <v>69.056023264498279</v>
      </c>
      <c r="T435" t="s">
        <v>9224</v>
      </c>
      <c r="U435" t="s">
        <v>9225</v>
      </c>
      <c r="V435" s="10">
        <v>42173.970127314817</v>
      </c>
      <c r="W435" s="10">
        <v>42203.970127314817</v>
      </c>
    </row>
    <row r="436" spans="1:23" x14ac:dyDescent="0.25">
      <c r="A436">
        <v>3666</v>
      </c>
      <c r="B436" t="s">
        <v>3663</v>
      </c>
      <c r="C436" t="s">
        <v>7776</v>
      </c>
      <c r="D436">
        <v>1200</v>
      </c>
      <c r="E436">
        <v>1200</v>
      </c>
      <c r="F436" t="s">
        <v>8219</v>
      </c>
      <c r="G436" t="s">
        <v>8224</v>
      </c>
      <c r="H436" t="s">
        <v>8246</v>
      </c>
      <c r="I436">
        <v>1</v>
      </c>
      <c r="J436">
        <v>1200</v>
      </c>
      <c r="K436">
        <v>1200</v>
      </c>
      <c r="L436">
        <v>1406185200</v>
      </c>
      <c r="M436">
        <v>1404337382</v>
      </c>
      <c r="N436" t="b">
        <v>0</v>
      </c>
      <c r="O436">
        <v>38</v>
      </c>
      <c r="P436" t="b">
        <v>1</v>
      </c>
      <c r="Q436" t="s">
        <v>8271</v>
      </c>
      <c r="R436">
        <v>1</v>
      </c>
      <c r="S436">
        <v>31.578947368421051</v>
      </c>
      <c r="T436" t="s">
        <v>9224</v>
      </c>
      <c r="U436" t="s">
        <v>9225</v>
      </c>
      <c r="V436" s="10">
        <v>41822.90488425926</v>
      </c>
      <c r="W436" s="10">
        <v>41844.291666666664</v>
      </c>
    </row>
    <row r="437" spans="1:23" x14ac:dyDescent="0.25">
      <c r="A437">
        <v>3665</v>
      </c>
      <c r="B437" t="s">
        <v>3662</v>
      </c>
      <c r="C437" t="s">
        <v>7775</v>
      </c>
      <c r="D437">
        <v>620</v>
      </c>
      <c r="E437">
        <v>714</v>
      </c>
      <c r="F437" t="s">
        <v>8219</v>
      </c>
      <c r="G437" t="s">
        <v>8230</v>
      </c>
      <c r="H437" t="s">
        <v>8249</v>
      </c>
      <c r="I437">
        <v>1.1666915600000001</v>
      </c>
      <c r="J437">
        <v>723.3487672</v>
      </c>
      <c r="K437">
        <v>833.01777384000002</v>
      </c>
      <c r="L437">
        <v>1446062040</v>
      </c>
      <c r="M437">
        <v>1445109822</v>
      </c>
      <c r="N437" t="b">
        <v>0</v>
      </c>
      <c r="O437">
        <v>14</v>
      </c>
      <c r="P437" t="b">
        <v>1</v>
      </c>
      <c r="Q437" t="s">
        <v>8271</v>
      </c>
      <c r="R437">
        <v>1.1516129032258065</v>
      </c>
      <c r="S437">
        <v>59.501269560000004</v>
      </c>
      <c r="T437" t="s">
        <v>9224</v>
      </c>
      <c r="U437" t="s">
        <v>9225</v>
      </c>
      <c r="V437" s="10">
        <v>42294.808125000003</v>
      </c>
      <c r="W437" s="10">
        <v>42305.82916666667</v>
      </c>
    </row>
    <row r="438" spans="1:23" x14ac:dyDescent="0.25">
      <c r="A438">
        <v>3664</v>
      </c>
      <c r="B438" t="s">
        <v>3661</v>
      </c>
      <c r="C438" t="s">
        <v>7774</v>
      </c>
      <c r="D438">
        <v>800</v>
      </c>
      <c r="E438">
        <v>875</v>
      </c>
      <c r="F438" t="s">
        <v>8219</v>
      </c>
      <c r="G438" t="s">
        <v>8224</v>
      </c>
      <c r="H438" t="s">
        <v>8246</v>
      </c>
      <c r="I438">
        <v>1</v>
      </c>
      <c r="J438">
        <v>800</v>
      </c>
      <c r="K438">
        <v>875</v>
      </c>
      <c r="L438">
        <v>1466056689</v>
      </c>
      <c r="M438">
        <v>1464847089</v>
      </c>
      <c r="N438" t="b">
        <v>0</v>
      </c>
      <c r="O438">
        <v>19</v>
      </c>
      <c r="P438" t="b">
        <v>1</v>
      </c>
      <c r="Q438" t="s">
        <v>8271</v>
      </c>
      <c r="R438">
        <v>1.09375</v>
      </c>
      <c r="S438">
        <v>46.05263157894737</v>
      </c>
      <c r="T438" t="s">
        <v>9224</v>
      </c>
      <c r="U438" t="s">
        <v>9225</v>
      </c>
      <c r="V438" s="10">
        <v>42523.248715277776</v>
      </c>
      <c r="W438" s="10">
        <v>42537.248715277776</v>
      </c>
    </row>
    <row r="439" spans="1:23" x14ac:dyDescent="0.25">
      <c r="A439">
        <v>3663</v>
      </c>
      <c r="B439" t="s">
        <v>3660</v>
      </c>
      <c r="C439" t="s">
        <v>7773</v>
      </c>
      <c r="D439">
        <v>225</v>
      </c>
      <c r="E439">
        <v>234</v>
      </c>
      <c r="F439" t="s">
        <v>8219</v>
      </c>
      <c r="G439" t="s">
        <v>8225</v>
      </c>
      <c r="H439" t="s">
        <v>8247</v>
      </c>
      <c r="I439">
        <v>1.29405719</v>
      </c>
      <c r="J439">
        <v>291.16286774999998</v>
      </c>
      <c r="K439">
        <v>302.80938245999999</v>
      </c>
      <c r="L439">
        <v>1482321030</v>
      </c>
      <c r="M439">
        <v>1477133430</v>
      </c>
      <c r="N439" t="b">
        <v>0</v>
      </c>
      <c r="O439">
        <v>9</v>
      </c>
      <c r="P439" t="b">
        <v>1</v>
      </c>
      <c r="Q439" t="s">
        <v>8271</v>
      </c>
      <c r="R439">
        <v>1.04</v>
      </c>
      <c r="S439">
        <v>33.645486939999998</v>
      </c>
      <c r="T439" t="s">
        <v>9224</v>
      </c>
      <c r="U439" t="s">
        <v>9225</v>
      </c>
      <c r="V439" s="10">
        <v>42665.451736111114</v>
      </c>
      <c r="W439" s="10">
        <v>42725.493402777778</v>
      </c>
    </row>
    <row r="440" spans="1:23" x14ac:dyDescent="0.25">
      <c r="A440">
        <v>3662</v>
      </c>
      <c r="B440" t="s">
        <v>3659</v>
      </c>
      <c r="C440" t="s">
        <v>7772</v>
      </c>
      <c r="D440">
        <v>8000</v>
      </c>
      <c r="E440">
        <v>8114</v>
      </c>
      <c r="F440" t="s">
        <v>8219</v>
      </c>
      <c r="G440" t="s">
        <v>8229</v>
      </c>
      <c r="H440" t="s">
        <v>8251</v>
      </c>
      <c r="I440">
        <v>0.75062424999999999</v>
      </c>
      <c r="J440">
        <v>6004.9939999999997</v>
      </c>
      <c r="K440">
        <v>6090.5651644999998</v>
      </c>
      <c r="L440">
        <v>1427775414</v>
      </c>
      <c r="M440">
        <v>1425187014</v>
      </c>
      <c r="N440" t="b">
        <v>0</v>
      </c>
      <c r="O440">
        <v>40</v>
      </c>
      <c r="P440" t="b">
        <v>1</v>
      </c>
      <c r="Q440" t="s">
        <v>8271</v>
      </c>
      <c r="R440">
        <v>1.0142500000000001</v>
      </c>
      <c r="S440">
        <v>152.2641291125</v>
      </c>
      <c r="T440" t="s">
        <v>9224</v>
      </c>
      <c r="U440" t="s">
        <v>9225</v>
      </c>
      <c r="V440" s="10">
        <v>42064.220069444447</v>
      </c>
      <c r="W440" s="10">
        <v>42094.178402777776</v>
      </c>
    </row>
    <row r="441" spans="1:23" x14ac:dyDescent="0.25">
      <c r="A441">
        <v>3661</v>
      </c>
      <c r="B441" t="s">
        <v>3658</v>
      </c>
      <c r="C441" t="s">
        <v>7771</v>
      </c>
      <c r="D441">
        <v>3000</v>
      </c>
      <c r="E441">
        <v>3330</v>
      </c>
      <c r="F441" t="s">
        <v>8219</v>
      </c>
      <c r="G441" t="s">
        <v>8224</v>
      </c>
      <c r="H441" t="s">
        <v>8246</v>
      </c>
      <c r="I441">
        <v>1</v>
      </c>
      <c r="J441">
        <v>3000</v>
      </c>
      <c r="K441">
        <v>3330</v>
      </c>
      <c r="L441">
        <v>1460260800</v>
      </c>
      <c r="M441">
        <v>1458336672</v>
      </c>
      <c r="N441" t="b">
        <v>0</v>
      </c>
      <c r="O441">
        <v>36</v>
      </c>
      <c r="P441" t="b">
        <v>1</v>
      </c>
      <c r="Q441" t="s">
        <v>8271</v>
      </c>
      <c r="R441">
        <v>1.1100000000000001</v>
      </c>
      <c r="S441">
        <v>92.5</v>
      </c>
      <c r="T441" t="s">
        <v>9224</v>
      </c>
      <c r="U441" t="s">
        <v>9225</v>
      </c>
      <c r="V441" s="10">
        <v>42447.896666666667</v>
      </c>
      <c r="W441" s="10">
        <v>42470.166666666664</v>
      </c>
    </row>
    <row r="442" spans="1:23" x14ac:dyDescent="0.25">
      <c r="A442">
        <v>3660</v>
      </c>
      <c r="B442" t="s">
        <v>3657</v>
      </c>
      <c r="C442" t="s">
        <v>7770</v>
      </c>
      <c r="D442">
        <v>250</v>
      </c>
      <c r="E442">
        <v>250</v>
      </c>
      <c r="F442" t="s">
        <v>8219</v>
      </c>
      <c r="G442" t="s">
        <v>8225</v>
      </c>
      <c r="H442" t="s">
        <v>8247</v>
      </c>
      <c r="I442">
        <v>1.29405719</v>
      </c>
      <c r="J442">
        <v>323.5142975</v>
      </c>
      <c r="K442">
        <v>323.5142975</v>
      </c>
      <c r="L442">
        <v>1419368925</v>
      </c>
      <c r="M442">
        <v>1417208925</v>
      </c>
      <c r="N442" t="b">
        <v>0</v>
      </c>
      <c r="O442">
        <v>22</v>
      </c>
      <c r="P442" t="b">
        <v>1</v>
      </c>
      <c r="Q442" t="s">
        <v>8271</v>
      </c>
      <c r="R442">
        <v>1</v>
      </c>
      <c r="S442">
        <v>14.705195340909091</v>
      </c>
      <c r="T442" t="s">
        <v>9224</v>
      </c>
      <c r="U442" t="s">
        <v>9225</v>
      </c>
      <c r="V442" s="10">
        <v>41971.881076388891</v>
      </c>
      <c r="W442" s="10">
        <v>41996.881076388891</v>
      </c>
    </row>
    <row r="443" spans="1:23" x14ac:dyDescent="0.25">
      <c r="A443">
        <v>3659</v>
      </c>
      <c r="B443" t="s">
        <v>3656</v>
      </c>
      <c r="C443" t="s">
        <v>7769</v>
      </c>
      <c r="D443">
        <v>3000</v>
      </c>
      <c r="E443">
        <v>3061</v>
      </c>
      <c r="F443" t="s">
        <v>8219</v>
      </c>
      <c r="G443" t="s">
        <v>8224</v>
      </c>
      <c r="H443" t="s">
        <v>8246</v>
      </c>
      <c r="I443">
        <v>1</v>
      </c>
      <c r="J443">
        <v>3000</v>
      </c>
      <c r="K443">
        <v>3061</v>
      </c>
      <c r="L443">
        <v>1426775940</v>
      </c>
      <c r="M443">
        <v>1424414350</v>
      </c>
      <c r="N443" t="b">
        <v>0</v>
      </c>
      <c r="O443">
        <v>13</v>
      </c>
      <c r="P443" t="b">
        <v>1</v>
      </c>
      <c r="Q443" t="s">
        <v>8271</v>
      </c>
      <c r="R443">
        <v>1.0203333333333333</v>
      </c>
      <c r="S443">
        <v>235.46153846153845</v>
      </c>
      <c r="T443" t="s">
        <v>9224</v>
      </c>
      <c r="U443" t="s">
        <v>9225</v>
      </c>
      <c r="V443" s="10">
        <v>42055.277199074073</v>
      </c>
      <c r="W443" s="10">
        <v>42082.61041666667</v>
      </c>
    </row>
    <row r="444" spans="1:23" x14ac:dyDescent="0.25">
      <c r="A444">
        <v>3658</v>
      </c>
      <c r="B444" t="s">
        <v>3655</v>
      </c>
      <c r="C444" t="s">
        <v>7768</v>
      </c>
      <c r="D444">
        <v>1500</v>
      </c>
      <c r="E444">
        <v>1510</v>
      </c>
      <c r="F444" t="s">
        <v>8219</v>
      </c>
      <c r="G444" t="s">
        <v>8224</v>
      </c>
      <c r="H444" t="s">
        <v>8246</v>
      </c>
      <c r="I444">
        <v>1</v>
      </c>
      <c r="J444">
        <v>1500</v>
      </c>
      <c r="K444">
        <v>1510</v>
      </c>
      <c r="L444">
        <v>1404273540</v>
      </c>
      <c r="M444">
        <v>1400272580</v>
      </c>
      <c r="N444" t="b">
        <v>0</v>
      </c>
      <c r="O444">
        <v>20</v>
      </c>
      <c r="P444" t="b">
        <v>1</v>
      </c>
      <c r="Q444" t="s">
        <v>8271</v>
      </c>
      <c r="R444">
        <v>1.0066666666666666</v>
      </c>
      <c r="S444">
        <v>75.5</v>
      </c>
      <c r="T444" t="s">
        <v>9224</v>
      </c>
      <c r="U444" t="s">
        <v>9225</v>
      </c>
      <c r="V444" s="10">
        <v>41775.858564814815</v>
      </c>
      <c r="W444" s="10">
        <v>41822.165972222225</v>
      </c>
    </row>
    <row r="445" spans="1:23" x14ac:dyDescent="0.25">
      <c r="A445">
        <v>3657</v>
      </c>
      <c r="B445" t="s">
        <v>3654</v>
      </c>
      <c r="C445" t="s">
        <v>7767</v>
      </c>
      <c r="D445">
        <v>2000</v>
      </c>
      <c r="E445">
        <v>2215</v>
      </c>
      <c r="F445" t="s">
        <v>8219</v>
      </c>
      <c r="G445" t="s">
        <v>8232</v>
      </c>
      <c r="H445" t="s">
        <v>8253</v>
      </c>
      <c r="I445">
        <v>0.15676623000000001</v>
      </c>
      <c r="J445">
        <v>313.53246000000001</v>
      </c>
      <c r="K445">
        <v>347.23719944999999</v>
      </c>
      <c r="L445">
        <v>1464817320</v>
      </c>
      <c r="M445">
        <v>1462806419</v>
      </c>
      <c r="N445" t="b">
        <v>0</v>
      </c>
      <c r="O445">
        <v>20</v>
      </c>
      <c r="P445" t="b">
        <v>1</v>
      </c>
      <c r="Q445" t="s">
        <v>8271</v>
      </c>
      <c r="R445">
        <v>1.1074999999999999</v>
      </c>
      <c r="S445">
        <v>17.3618599725</v>
      </c>
      <c r="T445" t="s">
        <v>9224</v>
      </c>
      <c r="U445" t="s">
        <v>9225</v>
      </c>
      <c r="V445" s="10">
        <v>42499.629849537036</v>
      </c>
      <c r="W445" s="10">
        <v>42522.904166666667</v>
      </c>
    </row>
    <row r="446" spans="1:23" x14ac:dyDescent="0.25">
      <c r="A446">
        <v>3656</v>
      </c>
      <c r="B446" t="s">
        <v>3653</v>
      </c>
      <c r="C446" t="s">
        <v>7766</v>
      </c>
      <c r="D446">
        <v>5000</v>
      </c>
      <c r="E446">
        <v>5291</v>
      </c>
      <c r="F446" t="s">
        <v>8219</v>
      </c>
      <c r="G446" t="s">
        <v>8240</v>
      </c>
      <c r="H446" t="s">
        <v>8257</v>
      </c>
      <c r="I446">
        <v>1.09120561</v>
      </c>
      <c r="J446">
        <v>5456.0280499999999</v>
      </c>
      <c r="K446">
        <v>5773.5688825100005</v>
      </c>
      <c r="L446">
        <v>1485989940</v>
      </c>
      <c r="M446">
        <v>1483393836</v>
      </c>
      <c r="N446" t="b">
        <v>0</v>
      </c>
      <c r="O446">
        <v>46</v>
      </c>
      <c r="P446" t="b">
        <v>1</v>
      </c>
      <c r="Q446" t="s">
        <v>8271</v>
      </c>
      <c r="R446">
        <v>1.0582</v>
      </c>
      <c r="S446">
        <v>125.51236701108697</v>
      </c>
      <c r="T446" t="s">
        <v>9224</v>
      </c>
      <c r="U446" t="s">
        <v>9225</v>
      </c>
      <c r="V446" s="10">
        <v>42737.910138888888</v>
      </c>
      <c r="W446" s="10">
        <v>42767.957638888889</v>
      </c>
    </row>
    <row r="447" spans="1:23" x14ac:dyDescent="0.25">
      <c r="A447">
        <v>3655</v>
      </c>
      <c r="B447" t="s">
        <v>3652</v>
      </c>
      <c r="C447" t="s">
        <v>7765</v>
      </c>
      <c r="D447">
        <v>5000</v>
      </c>
      <c r="E447">
        <v>5813</v>
      </c>
      <c r="F447" t="s">
        <v>8219</v>
      </c>
      <c r="G447" t="s">
        <v>8224</v>
      </c>
      <c r="H447" t="s">
        <v>8246</v>
      </c>
      <c r="I447">
        <v>1</v>
      </c>
      <c r="J447">
        <v>5000</v>
      </c>
      <c r="K447">
        <v>5813</v>
      </c>
      <c r="L447">
        <v>1437202740</v>
      </c>
      <c r="M447">
        <v>1434654998</v>
      </c>
      <c r="N447" t="b">
        <v>0</v>
      </c>
      <c r="O447">
        <v>79</v>
      </c>
      <c r="P447" t="b">
        <v>1</v>
      </c>
      <c r="Q447" t="s">
        <v>8271</v>
      </c>
      <c r="R447">
        <v>1.1626000000000001</v>
      </c>
      <c r="S447">
        <v>73.582278481012665</v>
      </c>
      <c r="T447" t="s">
        <v>9224</v>
      </c>
      <c r="U447" t="s">
        <v>9225</v>
      </c>
      <c r="V447" s="10">
        <v>42173.803217592591</v>
      </c>
      <c r="W447" s="10">
        <v>42203.290972222225</v>
      </c>
    </row>
    <row r="448" spans="1:23" x14ac:dyDescent="0.25">
      <c r="A448">
        <v>3654</v>
      </c>
      <c r="B448" t="s">
        <v>3651</v>
      </c>
      <c r="C448" t="s">
        <v>7764</v>
      </c>
      <c r="D448">
        <v>1500</v>
      </c>
      <c r="E448">
        <v>2616</v>
      </c>
      <c r="F448" t="s">
        <v>8219</v>
      </c>
      <c r="G448" t="s">
        <v>8225</v>
      </c>
      <c r="H448" t="s">
        <v>8247</v>
      </c>
      <c r="I448">
        <v>1.29405719</v>
      </c>
      <c r="J448">
        <v>1941.085785</v>
      </c>
      <c r="K448">
        <v>3385.2536090399999</v>
      </c>
      <c r="L448">
        <v>1459702800</v>
      </c>
      <c r="M448">
        <v>1457690386</v>
      </c>
      <c r="N448" t="b">
        <v>0</v>
      </c>
      <c r="O448">
        <v>38</v>
      </c>
      <c r="P448" t="b">
        <v>1</v>
      </c>
      <c r="Q448" t="s">
        <v>8271</v>
      </c>
      <c r="R448">
        <v>1.744</v>
      </c>
      <c r="S448">
        <v>89.085621290526319</v>
      </c>
      <c r="T448" t="s">
        <v>9224</v>
      </c>
      <c r="U448" t="s">
        <v>9225</v>
      </c>
      <c r="V448" s="10">
        <v>42440.416504629633</v>
      </c>
      <c r="W448" s="10">
        <v>42463.708333333336</v>
      </c>
    </row>
    <row r="449" spans="1:23" x14ac:dyDescent="0.25">
      <c r="A449">
        <v>3653</v>
      </c>
      <c r="B449" t="s">
        <v>3650</v>
      </c>
      <c r="C449" t="s">
        <v>7763</v>
      </c>
      <c r="D449">
        <v>2000</v>
      </c>
      <c r="E449">
        <v>2010</v>
      </c>
      <c r="F449" t="s">
        <v>8219</v>
      </c>
      <c r="G449" t="s">
        <v>8225</v>
      </c>
      <c r="H449" t="s">
        <v>8247</v>
      </c>
      <c r="I449">
        <v>1.29405719</v>
      </c>
      <c r="J449">
        <v>2588.11438</v>
      </c>
      <c r="K449">
        <v>2601.0549519000001</v>
      </c>
      <c r="L449">
        <v>1438764207</v>
      </c>
      <c r="M449">
        <v>1436172207</v>
      </c>
      <c r="N449" t="b">
        <v>0</v>
      </c>
      <c r="O449">
        <v>33</v>
      </c>
      <c r="P449" t="b">
        <v>1</v>
      </c>
      <c r="Q449" t="s">
        <v>8271</v>
      </c>
      <c r="R449">
        <v>1.0049999999999999</v>
      </c>
      <c r="S449">
        <v>78.819847027272729</v>
      </c>
      <c r="T449" t="s">
        <v>9224</v>
      </c>
      <c r="U449" t="s">
        <v>9225</v>
      </c>
      <c r="V449" s="10">
        <v>42191.363506944443</v>
      </c>
      <c r="W449" s="10">
        <v>42221.363506944443</v>
      </c>
    </row>
    <row r="450" spans="1:23" x14ac:dyDescent="0.25">
      <c r="A450">
        <v>3652</v>
      </c>
      <c r="B450" t="s">
        <v>2867</v>
      </c>
      <c r="C450" t="s">
        <v>7762</v>
      </c>
      <c r="D450">
        <v>300</v>
      </c>
      <c r="E450">
        <v>752</v>
      </c>
      <c r="F450" t="s">
        <v>8219</v>
      </c>
      <c r="G450" t="s">
        <v>8229</v>
      </c>
      <c r="H450" t="s">
        <v>8251</v>
      </c>
      <c r="I450">
        <v>0.75062424999999999</v>
      </c>
      <c r="J450">
        <v>225.187275</v>
      </c>
      <c r="K450">
        <v>564.46943599999997</v>
      </c>
      <c r="L450">
        <v>1472097540</v>
      </c>
      <c r="M450">
        <v>1471188502</v>
      </c>
      <c r="N450" t="b">
        <v>0</v>
      </c>
      <c r="O450">
        <v>17</v>
      </c>
      <c r="P450" t="b">
        <v>1</v>
      </c>
      <c r="Q450" t="s">
        <v>8271</v>
      </c>
      <c r="R450">
        <v>2.5066666666666668</v>
      </c>
      <c r="S450">
        <v>33.204084470588235</v>
      </c>
      <c r="T450" t="s">
        <v>9224</v>
      </c>
      <c r="U450" t="s">
        <v>9225</v>
      </c>
      <c r="V450" s="10">
        <v>42596.644699074073</v>
      </c>
      <c r="W450" s="10">
        <v>42607.165972222225</v>
      </c>
    </row>
    <row r="451" spans="1:23" x14ac:dyDescent="0.25">
      <c r="A451">
        <v>3651</v>
      </c>
      <c r="B451" t="s">
        <v>3649</v>
      </c>
      <c r="C451" t="s">
        <v>7761</v>
      </c>
      <c r="D451">
        <v>500</v>
      </c>
      <c r="E451">
        <v>520</v>
      </c>
      <c r="F451" t="s">
        <v>8219</v>
      </c>
      <c r="G451" t="s">
        <v>8224</v>
      </c>
      <c r="H451" t="s">
        <v>8246</v>
      </c>
      <c r="I451">
        <v>1</v>
      </c>
      <c r="J451">
        <v>500</v>
      </c>
      <c r="K451">
        <v>520</v>
      </c>
      <c r="L451">
        <v>1407686340</v>
      </c>
      <c r="M451">
        <v>1404833442</v>
      </c>
      <c r="N451" t="b">
        <v>0</v>
      </c>
      <c r="O451">
        <v>9</v>
      </c>
      <c r="P451" t="b">
        <v>1</v>
      </c>
      <c r="Q451" t="s">
        <v>8271</v>
      </c>
      <c r="R451">
        <v>1.04</v>
      </c>
      <c r="S451">
        <v>57.777777777777779</v>
      </c>
      <c r="T451" t="s">
        <v>9224</v>
      </c>
      <c r="U451" t="s">
        <v>9225</v>
      </c>
      <c r="V451" s="10">
        <v>41828.646319444444</v>
      </c>
      <c r="W451" s="10">
        <v>41861.665972222225</v>
      </c>
    </row>
    <row r="452" spans="1:23" x14ac:dyDescent="0.25">
      <c r="A452">
        <v>3650</v>
      </c>
      <c r="B452" t="s">
        <v>3648</v>
      </c>
      <c r="C452" t="s">
        <v>7760</v>
      </c>
      <c r="D452">
        <v>500</v>
      </c>
      <c r="E452">
        <v>500</v>
      </c>
      <c r="F452" t="s">
        <v>8219</v>
      </c>
      <c r="G452" t="s">
        <v>8225</v>
      </c>
      <c r="H452" t="s">
        <v>8247</v>
      </c>
      <c r="I452">
        <v>1.29405719</v>
      </c>
      <c r="J452">
        <v>647.028595</v>
      </c>
      <c r="K452">
        <v>647.028595</v>
      </c>
      <c r="L452">
        <v>1454412584</v>
      </c>
      <c r="M452">
        <v>1452598184</v>
      </c>
      <c r="N452" t="b">
        <v>0</v>
      </c>
      <c r="O452">
        <v>17</v>
      </c>
      <c r="P452" t="b">
        <v>1</v>
      </c>
      <c r="Q452" t="s">
        <v>8271</v>
      </c>
      <c r="R452">
        <v>1</v>
      </c>
      <c r="S452">
        <v>38.060505588235294</v>
      </c>
      <c r="T452" t="s">
        <v>9224</v>
      </c>
      <c r="U452" t="s">
        <v>9225</v>
      </c>
      <c r="V452" s="10">
        <v>42381.478981481479</v>
      </c>
      <c r="W452" s="10">
        <v>42402.478981481479</v>
      </c>
    </row>
    <row r="453" spans="1:23" x14ac:dyDescent="0.25">
      <c r="A453">
        <v>3649</v>
      </c>
      <c r="B453" t="s">
        <v>3647</v>
      </c>
      <c r="C453" t="s">
        <v>7759</v>
      </c>
      <c r="D453">
        <v>750</v>
      </c>
      <c r="E453">
        <v>780</v>
      </c>
      <c r="F453" t="s">
        <v>8219</v>
      </c>
      <c r="G453" t="s">
        <v>8229</v>
      </c>
      <c r="H453" t="s">
        <v>8251</v>
      </c>
      <c r="I453">
        <v>0.75062424999999999</v>
      </c>
      <c r="J453">
        <v>562.9681875</v>
      </c>
      <c r="K453">
        <v>585.48691499999995</v>
      </c>
      <c r="L453">
        <v>1402938394</v>
      </c>
      <c r="M453">
        <v>1400691994</v>
      </c>
      <c r="N453" t="b">
        <v>0</v>
      </c>
      <c r="O453">
        <v>8</v>
      </c>
      <c r="P453" t="b">
        <v>1</v>
      </c>
      <c r="Q453" t="s">
        <v>8271</v>
      </c>
      <c r="R453">
        <v>1.04</v>
      </c>
      <c r="S453">
        <v>73.185864374999994</v>
      </c>
      <c r="T453" t="s">
        <v>9224</v>
      </c>
      <c r="U453" t="s">
        <v>9225</v>
      </c>
      <c r="V453" s="10">
        <v>41780.712893518517</v>
      </c>
      <c r="W453" s="10">
        <v>41806.712893518517</v>
      </c>
    </row>
    <row r="454" spans="1:23" x14ac:dyDescent="0.25">
      <c r="A454">
        <v>3648</v>
      </c>
      <c r="B454" t="s">
        <v>3646</v>
      </c>
      <c r="C454" t="s">
        <v>7758</v>
      </c>
      <c r="D454">
        <v>40000</v>
      </c>
      <c r="E454">
        <v>40153</v>
      </c>
      <c r="F454" t="s">
        <v>8219</v>
      </c>
      <c r="G454" t="s">
        <v>8224</v>
      </c>
      <c r="H454" t="s">
        <v>8246</v>
      </c>
      <c r="I454">
        <v>1</v>
      </c>
      <c r="J454">
        <v>40000</v>
      </c>
      <c r="K454">
        <v>40153</v>
      </c>
      <c r="L454">
        <v>1412492445</v>
      </c>
      <c r="M454">
        <v>1409900445</v>
      </c>
      <c r="N454" t="b">
        <v>0</v>
      </c>
      <c r="O454">
        <v>73</v>
      </c>
      <c r="P454" t="b">
        <v>1</v>
      </c>
      <c r="Q454" t="s">
        <v>8271</v>
      </c>
      <c r="R454">
        <v>1.003825</v>
      </c>
      <c r="S454">
        <v>550.04109589041093</v>
      </c>
      <c r="T454" t="s">
        <v>9224</v>
      </c>
      <c r="U454" t="s">
        <v>9225</v>
      </c>
      <c r="V454" s="10">
        <v>41887.292187500003</v>
      </c>
      <c r="W454" s="10">
        <v>41917.292187500003</v>
      </c>
    </row>
    <row r="455" spans="1:23" x14ac:dyDescent="0.25">
      <c r="A455">
        <v>3627</v>
      </c>
      <c r="B455" t="s">
        <v>3625</v>
      </c>
      <c r="C455" t="s">
        <v>7737</v>
      </c>
      <c r="D455">
        <v>2000</v>
      </c>
      <c r="E455">
        <v>2000</v>
      </c>
      <c r="F455" t="s">
        <v>8219</v>
      </c>
      <c r="G455" t="s">
        <v>8224</v>
      </c>
      <c r="H455" t="s">
        <v>8246</v>
      </c>
      <c r="I455">
        <v>1</v>
      </c>
      <c r="J455">
        <v>2000</v>
      </c>
      <c r="K455">
        <v>2000</v>
      </c>
      <c r="L455">
        <v>1463803140</v>
      </c>
      <c r="M455">
        <v>1459446487</v>
      </c>
      <c r="N455" t="b">
        <v>0</v>
      </c>
      <c r="O455">
        <v>29</v>
      </c>
      <c r="P455" t="b">
        <v>1</v>
      </c>
      <c r="Q455" t="s">
        <v>8271</v>
      </c>
      <c r="R455">
        <v>1</v>
      </c>
      <c r="S455">
        <v>68.965517241379317</v>
      </c>
      <c r="T455" t="s">
        <v>9224</v>
      </c>
      <c r="U455" t="s">
        <v>9225</v>
      </c>
      <c r="V455" s="10">
        <v>42460.741747685184</v>
      </c>
      <c r="W455" s="10">
        <v>42511.165972222225</v>
      </c>
    </row>
    <row r="456" spans="1:23" x14ac:dyDescent="0.25">
      <c r="A456">
        <v>3626</v>
      </c>
      <c r="B456" t="s">
        <v>3624</v>
      </c>
      <c r="C456" t="s">
        <v>7736</v>
      </c>
      <c r="D456">
        <v>4000</v>
      </c>
      <c r="E456">
        <v>4073</v>
      </c>
      <c r="F456" t="s">
        <v>8219</v>
      </c>
      <c r="G456" t="s">
        <v>8225</v>
      </c>
      <c r="H456" t="s">
        <v>8247</v>
      </c>
      <c r="I456">
        <v>1.29405719</v>
      </c>
      <c r="J456">
        <v>5176.22876</v>
      </c>
      <c r="K456">
        <v>5270.69493487</v>
      </c>
      <c r="L456">
        <v>1408204857</v>
      </c>
      <c r="M456">
        <v>1406390457</v>
      </c>
      <c r="N456" t="b">
        <v>0</v>
      </c>
      <c r="O456">
        <v>48</v>
      </c>
      <c r="P456" t="b">
        <v>1</v>
      </c>
      <c r="Q456" t="s">
        <v>8271</v>
      </c>
      <c r="R456">
        <v>1.0182500000000001</v>
      </c>
      <c r="S456">
        <v>109.80614447645833</v>
      </c>
      <c r="T456" t="s">
        <v>9224</v>
      </c>
      <c r="U456" t="s">
        <v>9225</v>
      </c>
      <c r="V456" s="10">
        <v>41846.667326388888</v>
      </c>
      <c r="W456" s="10">
        <v>41867.667326388888</v>
      </c>
    </row>
    <row r="457" spans="1:23" x14ac:dyDescent="0.25">
      <c r="A457">
        <v>3625</v>
      </c>
      <c r="B457" t="s">
        <v>3623</v>
      </c>
      <c r="C457" t="s">
        <v>7735</v>
      </c>
      <c r="D457">
        <v>3000</v>
      </c>
      <c r="E457">
        <v>3080</v>
      </c>
      <c r="F457" t="s">
        <v>8219</v>
      </c>
      <c r="G457" t="s">
        <v>8225</v>
      </c>
      <c r="H457" t="s">
        <v>8247</v>
      </c>
      <c r="I457">
        <v>1.29405719</v>
      </c>
      <c r="J457">
        <v>3882.17157</v>
      </c>
      <c r="K457">
        <v>3985.6961452</v>
      </c>
      <c r="L457">
        <v>1435851577</v>
      </c>
      <c r="M457">
        <v>1433259577</v>
      </c>
      <c r="N457" t="b">
        <v>0</v>
      </c>
      <c r="O457">
        <v>78</v>
      </c>
      <c r="P457" t="b">
        <v>1</v>
      </c>
      <c r="Q457" t="s">
        <v>8271</v>
      </c>
      <c r="R457">
        <v>1.0266666666666666</v>
      </c>
      <c r="S457">
        <v>51.098668528205131</v>
      </c>
      <c r="T457" t="s">
        <v>9224</v>
      </c>
      <c r="U457" t="s">
        <v>9225</v>
      </c>
      <c r="V457" s="10">
        <v>42157.652511574073</v>
      </c>
      <c r="W457" s="10">
        <v>42187.652511574073</v>
      </c>
    </row>
    <row r="458" spans="1:23" x14ac:dyDescent="0.25">
      <c r="A458">
        <v>3624</v>
      </c>
      <c r="B458" t="s">
        <v>3622</v>
      </c>
      <c r="C458" s="3" t="s">
        <v>7734</v>
      </c>
      <c r="D458">
        <v>3000</v>
      </c>
      <c r="E458">
        <v>3148</v>
      </c>
      <c r="F458" t="s">
        <v>8219</v>
      </c>
      <c r="G458" t="s">
        <v>8224</v>
      </c>
      <c r="H458" t="s">
        <v>8246</v>
      </c>
      <c r="I458">
        <v>1</v>
      </c>
      <c r="J458">
        <v>3000</v>
      </c>
      <c r="K458">
        <v>3148</v>
      </c>
      <c r="L458">
        <v>1471977290</v>
      </c>
      <c r="M458">
        <v>1466793290</v>
      </c>
      <c r="N458" t="b">
        <v>0</v>
      </c>
      <c r="O458">
        <v>39</v>
      </c>
      <c r="P458" t="b">
        <v>1</v>
      </c>
      <c r="Q458" t="s">
        <v>8271</v>
      </c>
      <c r="R458">
        <v>1.0493333333333332</v>
      </c>
      <c r="S458">
        <v>80.717948717948715</v>
      </c>
      <c r="T458" t="s">
        <v>9224</v>
      </c>
      <c r="U458" t="s">
        <v>9225</v>
      </c>
      <c r="V458" s="10">
        <v>42545.774189814816</v>
      </c>
      <c r="W458" s="10">
        <v>42605.774189814816</v>
      </c>
    </row>
    <row r="459" spans="1:23" x14ac:dyDescent="0.25">
      <c r="A459">
        <v>3623</v>
      </c>
      <c r="B459" t="s">
        <v>3621</v>
      </c>
      <c r="C459" t="s">
        <v>7733</v>
      </c>
      <c r="D459">
        <v>2500</v>
      </c>
      <c r="E459">
        <v>3000</v>
      </c>
      <c r="F459" t="s">
        <v>8219</v>
      </c>
      <c r="G459" t="s">
        <v>8224</v>
      </c>
      <c r="H459" t="s">
        <v>8246</v>
      </c>
      <c r="I459">
        <v>1</v>
      </c>
      <c r="J459">
        <v>2500</v>
      </c>
      <c r="K459">
        <v>3000</v>
      </c>
      <c r="L459">
        <v>1406358000</v>
      </c>
      <c r="M459">
        <v>1404841270</v>
      </c>
      <c r="N459" t="b">
        <v>0</v>
      </c>
      <c r="O459">
        <v>34</v>
      </c>
      <c r="P459" t="b">
        <v>1</v>
      </c>
      <c r="Q459" t="s">
        <v>8271</v>
      </c>
      <c r="R459">
        <v>1.2</v>
      </c>
      <c r="S459">
        <v>88.235294117647058</v>
      </c>
      <c r="T459" t="s">
        <v>9224</v>
      </c>
      <c r="U459" t="s">
        <v>9225</v>
      </c>
      <c r="V459" s="10">
        <v>41828.736921296295</v>
      </c>
      <c r="W459" s="10">
        <v>41846.291666666664</v>
      </c>
    </row>
    <row r="460" spans="1:23" x14ac:dyDescent="0.25">
      <c r="A460">
        <v>3622</v>
      </c>
      <c r="B460" t="s">
        <v>3620</v>
      </c>
      <c r="C460" t="s">
        <v>7732</v>
      </c>
      <c r="D460">
        <v>1000</v>
      </c>
      <c r="E460">
        <v>1000.99</v>
      </c>
      <c r="F460" t="s">
        <v>8219</v>
      </c>
      <c r="G460" t="s">
        <v>8224</v>
      </c>
      <c r="H460" t="s">
        <v>8246</v>
      </c>
      <c r="I460">
        <v>1</v>
      </c>
      <c r="J460">
        <v>1000</v>
      </c>
      <c r="K460">
        <v>1000.99</v>
      </c>
      <c r="L460">
        <v>1411874580</v>
      </c>
      <c r="M460">
        <v>1409030371</v>
      </c>
      <c r="N460" t="b">
        <v>0</v>
      </c>
      <c r="O460">
        <v>21</v>
      </c>
      <c r="P460" t="b">
        <v>1</v>
      </c>
      <c r="Q460" t="s">
        <v>8271</v>
      </c>
      <c r="R460">
        <v>1.00099</v>
      </c>
      <c r="S460">
        <v>47.666190476190479</v>
      </c>
      <c r="T460" t="s">
        <v>9224</v>
      </c>
      <c r="U460" t="s">
        <v>9225</v>
      </c>
      <c r="V460" s="10">
        <v>41877.221886574072</v>
      </c>
      <c r="W460" s="10">
        <v>41910.140972222223</v>
      </c>
    </row>
    <row r="461" spans="1:23" x14ac:dyDescent="0.25">
      <c r="A461">
        <v>3621</v>
      </c>
      <c r="B461" t="s">
        <v>3619</v>
      </c>
      <c r="C461" t="s">
        <v>7731</v>
      </c>
      <c r="D461">
        <v>3000</v>
      </c>
      <c r="E461">
        <v>3292</v>
      </c>
      <c r="F461" t="s">
        <v>8219</v>
      </c>
      <c r="G461" t="s">
        <v>8224</v>
      </c>
      <c r="H461" t="s">
        <v>8246</v>
      </c>
      <c r="I461">
        <v>1</v>
      </c>
      <c r="J461">
        <v>3000</v>
      </c>
      <c r="K461">
        <v>3292</v>
      </c>
      <c r="L461">
        <v>1475269200</v>
      </c>
      <c r="M461">
        <v>1473200844</v>
      </c>
      <c r="N461" t="b">
        <v>0</v>
      </c>
      <c r="O461">
        <v>70</v>
      </c>
      <c r="P461" t="b">
        <v>1</v>
      </c>
      <c r="Q461" t="s">
        <v>8271</v>
      </c>
      <c r="R461">
        <v>1.0973333333333333</v>
      </c>
      <c r="S461">
        <v>47.028571428571432</v>
      </c>
      <c r="T461" t="s">
        <v>9224</v>
      </c>
      <c r="U461" t="s">
        <v>9225</v>
      </c>
      <c r="V461" s="10">
        <v>42619.935694444444</v>
      </c>
      <c r="W461" s="10">
        <v>42643.875</v>
      </c>
    </row>
    <row r="462" spans="1:23" x14ac:dyDescent="0.25">
      <c r="A462">
        <v>3620</v>
      </c>
      <c r="B462" t="s">
        <v>3618</v>
      </c>
      <c r="C462" t="s">
        <v>7730</v>
      </c>
      <c r="D462">
        <v>10500</v>
      </c>
      <c r="E462">
        <v>11045</v>
      </c>
      <c r="F462" t="s">
        <v>8219</v>
      </c>
      <c r="G462" t="s">
        <v>8224</v>
      </c>
      <c r="H462" t="s">
        <v>8246</v>
      </c>
      <c r="I462">
        <v>1</v>
      </c>
      <c r="J462">
        <v>10500</v>
      </c>
      <c r="K462">
        <v>11045</v>
      </c>
      <c r="L462">
        <v>1425528000</v>
      </c>
      <c r="M462">
        <v>1422916261</v>
      </c>
      <c r="N462" t="b">
        <v>0</v>
      </c>
      <c r="O462">
        <v>197</v>
      </c>
      <c r="P462" t="b">
        <v>1</v>
      </c>
      <c r="Q462" t="s">
        <v>8271</v>
      </c>
      <c r="R462">
        <v>1.0519047619047619</v>
      </c>
      <c r="S462">
        <v>56.065989847715734</v>
      </c>
      <c r="T462" t="s">
        <v>9224</v>
      </c>
      <c r="U462" t="s">
        <v>9225</v>
      </c>
      <c r="V462" s="10">
        <v>42037.938206018516</v>
      </c>
      <c r="W462" s="10">
        <v>42068.166666666664</v>
      </c>
    </row>
    <row r="463" spans="1:23" x14ac:dyDescent="0.25">
      <c r="A463">
        <v>3619</v>
      </c>
      <c r="B463" t="s">
        <v>3617</v>
      </c>
      <c r="C463" t="s">
        <v>7729</v>
      </c>
      <c r="D463">
        <v>1000</v>
      </c>
      <c r="E463">
        <v>1130</v>
      </c>
      <c r="F463" t="s">
        <v>8219</v>
      </c>
      <c r="G463" t="s">
        <v>8224</v>
      </c>
      <c r="H463" t="s">
        <v>8246</v>
      </c>
      <c r="I463">
        <v>1</v>
      </c>
      <c r="J463">
        <v>1000</v>
      </c>
      <c r="K463">
        <v>1130</v>
      </c>
      <c r="L463">
        <v>1479592800</v>
      </c>
      <c r="M463">
        <v>1476760226</v>
      </c>
      <c r="N463" t="b">
        <v>0</v>
      </c>
      <c r="O463">
        <v>17</v>
      </c>
      <c r="P463" t="b">
        <v>1</v>
      </c>
      <c r="Q463" t="s">
        <v>8271</v>
      </c>
      <c r="R463">
        <v>1.1299999999999999</v>
      </c>
      <c r="S463">
        <v>66.470588235294116</v>
      </c>
      <c r="T463" t="s">
        <v>9224</v>
      </c>
      <c r="U463" t="s">
        <v>9225</v>
      </c>
      <c r="V463" s="10">
        <v>42661.132245370369</v>
      </c>
      <c r="W463" s="10">
        <v>42693.916666666664</v>
      </c>
    </row>
    <row r="464" spans="1:23" x14ac:dyDescent="0.25">
      <c r="A464">
        <v>3618</v>
      </c>
      <c r="B464" t="s">
        <v>3616</v>
      </c>
      <c r="C464" t="s">
        <v>7728</v>
      </c>
      <c r="D464">
        <v>2000</v>
      </c>
      <c r="E464">
        <v>2020</v>
      </c>
      <c r="F464" t="s">
        <v>8219</v>
      </c>
      <c r="G464" t="s">
        <v>8225</v>
      </c>
      <c r="H464" t="s">
        <v>8247</v>
      </c>
      <c r="I464">
        <v>1.29405719</v>
      </c>
      <c r="J464">
        <v>2588.11438</v>
      </c>
      <c r="K464">
        <v>2613.9955237999998</v>
      </c>
      <c r="L464">
        <v>1433343850</v>
      </c>
      <c r="M464">
        <v>1430751850</v>
      </c>
      <c r="N464" t="b">
        <v>0</v>
      </c>
      <c r="O464">
        <v>56</v>
      </c>
      <c r="P464" t="b">
        <v>1</v>
      </c>
      <c r="Q464" t="s">
        <v>8271</v>
      </c>
      <c r="R464">
        <v>1.01</v>
      </c>
      <c r="S464">
        <v>46.67849149642857</v>
      </c>
      <c r="T464" t="s">
        <v>9224</v>
      </c>
      <c r="U464" t="s">
        <v>9225</v>
      </c>
      <c r="V464" s="10">
        <v>42128.627893518518</v>
      </c>
      <c r="W464" s="10">
        <v>42158.627893518518</v>
      </c>
    </row>
    <row r="465" spans="1:23" x14ac:dyDescent="0.25">
      <c r="A465">
        <v>3617</v>
      </c>
      <c r="B465" t="s">
        <v>3615</v>
      </c>
      <c r="C465" t="s">
        <v>7727</v>
      </c>
      <c r="D465">
        <v>740</v>
      </c>
      <c r="E465">
        <v>880</v>
      </c>
      <c r="F465" t="s">
        <v>8219</v>
      </c>
      <c r="G465" t="s">
        <v>8225</v>
      </c>
      <c r="H465" t="s">
        <v>8247</v>
      </c>
      <c r="I465">
        <v>1.29405719</v>
      </c>
      <c r="J465">
        <v>957.60232059999998</v>
      </c>
      <c r="K465">
        <v>1138.7703271999999</v>
      </c>
      <c r="L465">
        <v>1488240000</v>
      </c>
      <c r="M465">
        <v>1486996729</v>
      </c>
      <c r="N465" t="b">
        <v>0</v>
      </c>
      <c r="O465">
        <v>51</v>
      </c>
      <c r="P465" t="b">
        <v>1</v>
      </c>
      <c r="Q465" t="s">
        <v>8271</v>
      </c>
      <c r="R465">
        <v>1.1891891891891893</v>
      </c>
      <c r="S465">
        <v>22.328829945098036</v>
      </c>
      <c r="T465" t="s">
        <v>9224</v>
      </c>
      <c r="U465" t="s">
        <v>9225</v>
      </c>
      <c r="V465" s="10">
        <v>42779.610289351855</v>
      </c>
      <c r="W465" s="20">
        <v>42794</v>
      </c>
    </row>
    <row r="466" spans="1:23" x14ac:dyDescent="0.25">
      <c r="A466">
        <v>3616</v>
      </c>
      <c r="B466" t="s">
        <v>3614</v>
      </c>
      <c r="C466" t="s">
        <v>7726</v>
      </c>
      <c r="D466">
        <v>2500</v>
      </c>
      <c r="E466">
        <v>3120</v>
      </c>
      <c r="F466" t="s">
        <v>8219</v>
      </c>
      <c r="G466" t="s">
        <v>8225</v>
      </c>
      <c r="H466" t="s">
        <v>8247</v>
      </c>
      <c r="I466">
        <v>1.29405719</v>
      </c>
      <c r="J466">
        <v>3235.1429749999998</v>
      </c>
      <c r="K466">
        <v>4037.4584328000001</v>
      </c>
      <c r="L466">
        <v>1426801664</v>
      </c>
      <c r="M466">
        <v>1424213264</v>
      </c>
      <c r="N466" t="b">
        <v>0</v>
      </c>
      <c r="O466">
        <v>45</v>
      </c>
      <c r="P466" t="b">
        <v>1</v>
      </c>
      <c r="Q466" t="s">
        <v>8271</v>
      </c>
      <c r="R466">
        <v>1.248</v>
      </c>
      <c r="S466">
        <v>89.72129850666667</v>
      </c>
      <c r="T466" t="s">
        <v>9224</v>
      </c>
      <c r="U466" t="s">
        <v>9225</v>
      </c>
      <c r="V466" s="10">
        <v>42052.949814814812</v>
      </c>
      <c r="W466" s="10">
        <v>42082.908148148148</v>
      </c>
    </row>
    <row r="467" spans="1:23" x14ac:dyDescent="0.25">
      <c r="A467">
        <v>3615</v>
      </c>
      <c r="B467" t="s">
        <v>3613</v>
      </c>
      <c r="C467" t="s">
        <v>7725</v>
      </c>
      <c r="D467">
        <v>2500</v>
      </c>
      <c r="E467">
        <v>2670</v>
      </c>
      <c r="F467" t="s">
        <v>8219</v>
      </c>
      <c r="G467" t="s">
        <v>8225</v>
      </c>
      <c r="H467" t="s">
        <v>8247</v>
      </c>
      <c r="I467">
        <v>1.29405719</v>
      </c>
      <c r="J467">
        <v>3235.1429749999998</v>
      </c>
      <c r="K467">
        <v>3455.1326973</v>
      </c>
      <c r="L467">
        <v>1449756896</v>
      </c>
      <c r="M467">
        <v>1447164896</v>
      </c>
      <c r="N467" t="b">
        <v>0</v>
      </c>
      <c r="O467">
        <v>72</v>
      </c>
      <c r="P467" t="b">
        <v>1</v>
      </c>
      <c r="Q467" t="s">
        <v>8271</v>
      </c>
      <c r="R467">
        <v>1.0680000000000001</v>
      </c>
      <c r="S467">
        <v>47.987954129166667</v>
      </c>
      <c r="T467" t="s">
        <v>9224</v>
      </c>
      <c r="U467" t="s">
        <v>9225</v>
      </c>
      <c r="V467" s="10">
        <v>42318.5937037037</v>
      </c>
      <c r="W467" s="10">
        <v>42348.5937037037</v>
      </c>
    </row>
    <row r="468" spans="1:23" x14ac:dyDescent="0.25">
      <c r="A468">
        <v>3614</v>
      </c>
      <c r="B468" t="s">
        <v>3439</v>
      </c>
      <c r="C468" t="s">
        <v>7724</v>
      </c>
      <c r="D468">
        <v>2500</v>
      </c>
      <c r="E468">
        <v>2520</v>
      </c>
      <c r="F468" t="s">
        <v>8219</v>
      </c>
      <c r="G468" t="s">
        <v>8224</v>
      </c>
      <c r="H468" t="s">
        <v>8246</v>
      </c>
      <c r="I468">
        <v>1</v>
      </c>
      <c r="J468">
        <v>2500</v>
      </c>
      <c r="K468">
        <v>2520</v>
      </c>
      <c r="L468">
        <v>1434675616</v>
      </c>
      <c r="M468">
        <v>1432083616</v>
      </c>
      <c r="N468" t="b">
        <v>0</v>
      </c>
      <c r="O468">
        <v>71</v>
      </c>
      <c r="P468" t="b">
        <v>1</v>
      </c>
      <c r="Q468" t="s">
        <v>8271</v>
      </c>
      <c r="R468">
        <v>1.008</v>
      </c>
      <c r="S468">
        <v>35.492957746478872</v>
      </c>
      <c r="T468" t="s">
        <v>9224</v>
      </c>
      <c r="U468" t="s">
        <v>9225</v>
      </c>
      <c r="V468" s="10">
        <v>42144.041851851849</v>
      </c>
      <c r="W468" s="10">
        <v>42174.041851851849</v>
      </c>
    </row>
    <row r="469" spans="1:23" x14ac:dyDescent="0.25">
      <c r="A469">
        <v>3613</v>
      </c>
      <c r="B469" t="s">
        <v>3612</v>
      </c>
      <c r="C469" t="s">
        <v>7723</v>
      </c>
      <c r="D469">
        <v>1250</v>
      </c>
      <c r="E469">
        <v>1250</v>
      </c>
      <c r="F469" t="s">
        <v>8219</v>
      </c>
      <c r="G469" t="s">
        <v>8224</v>
      </c>
      <c r="H469" t="s">
        <v>8246</v>
      </c>
      <c r="I469">
        <v>1</v>
      </c>
      <c r="J469">
        <v>1250</v>
      </c>
      <c r="K469">
        <v>1250</v>
      </c>
      <c r="L469">
        <v>1403964574</v>
      </c>
      <c r="M469">
        <v>1401372574</v>
      </c>
      <c r="N469" t="b">
        <v>0</v>
      </c>
      <c r="O469">
        <v>20</v>
      </c>
      <c r="P469" t="b">
        <v>1</v>
      </c>
      <c r="Q469" t="s">
        <v>8271</v>
      </c>
      <c r="R469">
        <v>1</v>
      </c>
      <c r="S469">
        <v>62.5</v>
      </c>
      <c r="T469" t="s">
        <v>9224</v>
      </c>
      <c r="U469" t="s">
        <v>9225</v>
      </c>
      <c r="V469" s="10">
        <v>41788.58997685185</v>
      </c>
      <c r="W469" s="10">
        <v>41818.58997685185</v>
      </c>
    </row>
    <row r="470" spans="1:23" x14ac:dyDescent="0.25">
      <c r="A470">
        <v>3612</v>
      </c>
      <c r="B470" t="s">
        <v>3611</v>
      </c>
      <c r="C470" t="s">
        <v>7722</v>
      </c>
      <c r="D470">
        <v>5000</v>
      </c>
      <c r="E470">
        <v>7220</v>
      </c>
      <c r="F470" t="s">
        <v>8219</v>
      </c>
      <c r="G470" t="s">
        <v>8229</v>
      </c>
      <c r="H470" t="s">
        <v>8251</v>
      </c>
      <c r="I470">
        <v>0.75062424999999999</v>
      </c>
      <c r="J470">
        <v>3753.1212500000001</v>
      </c>
      <c r="K470">
        <v>5419.5070850000002</v>
      </c>
      <c r="L470">
        <v>1402334811</v>
      </c>
      <c r="M470">
        <v>1401470811</v>
      </c>
      <c r="N470" t="b">
        <v>0</v>
      </c>
      <c r="O470">
        <v>57</v>
      </c>
      <c r="P470" t="b">
        <v>1</v>
      </c>
      <c r="Q470" t="s">
        <v>8271</v>
      </c>
      <c r="R470">
        <v>1.444</v>
      </c>
      <c r="S470">
        <v>95.079071666666664</v>
      </c>
      <c r="T470" t="s">
        <v>9224</v>
      </c>
      <c r="U470" t="s">
        <v>9225</v>
      </c>
      <c r="V470" s="10">
        <v>41789.726979166669</v>
      </c>
      <c r="W470" s="10">
        <v>41799.726979166669</v>
      </c>
    </row>
    <row r="471" spans="1:23" x14ac:dyDescent="0.25">
      <c r="A471">
        <v>3611</v>
      </c>
      <c r="B471" t="s">
        <v>3610</v>
      </c>
      <c r="C471" t="s">
        <v>7721</v>
      </c>
      <c r="D471">
        <v>2500</v>
      </c>
      <c r="E471">
        <v>3400</v>
      </c>
      <c r="F471" t="s">
        <v>8219</v>
      </c>
      <c r="G471" t="s">
        <v>8225</v>
      </c>
      <c r="H471" t="s">
        <v>8247</v>
      </c>
      <c r="I471">
        <v>1.29405719</v>
      </c>
      <c r="J471">
        <v>3235.1429749999998</v>
      </c>
      <c r="K471">
        <v>4399.7944459999999</v>
      </c>
      <c r="L471">
        <v>1428483201</v>
      </c>
      <c r="M471">
        <v>1425891201</v>
      </c>
      <c r="N471" t="b">
        <v>0</v>
      </c>
      <c r="O471">
        <v>51</v>
      </c>
      <c r="P471" t="b">
        <v>1</v>
      </c>
      <c r="Q471" t="s">
        <v>8271</v>
      </c>
      <c r="R471">
        <v>1.36</v>
      </c>
      <c r="S471">
        <v>86.270479333333327</v>
      </c>
      <c r="T471" t="s">
        <v>9224</v>
      </c>
      <c r="U471" t="s">
        <v>9225</v>
      </c>
      <c r="V471" s="10">
        <v>42072.370381944442</v>
      </c>
      <c r="W471" s="10">
        <v>42102.370381944442</v>
      </c>
    </row>
    <row r="472" spans="1:23" x14ac:dyDescent="0.25">
      <c r="A472">
        <v>3610</v>
      </c>
      <c r="B472" t="s">
        <v>3609</v>
      </c>
      <c r="C472" t="s">
        <v>7720</v>
      </c>
      <c r="D472">
        <v>1000</v>
      </c>
      <c r="E472">
        <v>1623</v>
      </c>
      <c r="F472" t="s">
        <v>8219</v>
      </c>
      <c r="G472" t="s">
        <v>8225</v>
      </c>
      <c r="H472" t="s">
        <v>8247</v>
      </c>
      <c r="I472">
        <v>1.29405719</v>
      </c>
      <c r="J472">
        <v>1294.05719</v>
      </c>
      <c r="K472">
        <v>2100.25481937</v>
      </c>
      <c r="L472">
        <v>1439806936</v>
      </c>
      <c r="M472">
        <v>1437214936</v>
      </c>
      <c r="N472" t="b">
        <v>0</v>
      </c>
      <c r="O472">
        <v>31</v>
      </c>
      <c r="P472" t="b">
        <v>1</v>
      </c>
      <c r="Q472" t="s">
        <v>8271</v>
      </c>
      <c r="R472">
        <v>1.623</v>
      </c>
      <c r="S472">
        <v>67.750155463548381</v>
      </c>
      <c r="T472" t="s">
        <v>9224</v>
      </c>
      <c r="U472" t="s">
        <v>9225</v>
      </c>
      <c r="V472" s="10">
        <v>42203.432129629633</v>
      </c>
      <c r="W472" s="10">
        <v>42233.432129629633</v>
      </c>
    </row>
    <row r="473" spans="1:23" x14ac:dyDescent="0.25">
      <c r="A473">
        <v>3609</v>
      </c>
      <c r="B473" t="s">
        <v>3608</v>
      </c>
      <c r="C473" t="s">
        <v>7719</v>
      </c>
      <c r="D473">
        <v>1960</v>
      </c>
      <c r="E473">
        <v>3005</v>
      </c>
      <c r="F473" t="s">
        <v>8219</v>
      </c>
      <c r="G473" t="s">
        <v>8225</v>
      </c>
      <c r="H473" t="s">
        <v>8247</v>
      </c>
      <c r="I473">
        <v>1.29405719</v>
      </c>
      <c r="J473">
        <v>2536.3520923999999</v>
      </c>
      <c r="K473">
        <v>3888.6418559499998</v>
      </c>
      <c r="L473">
        <v>1459378085</v>
      </c>
      <c r="M473">
        <v>1456789685</v>
      </c>
      <c r="N473" t="b">
        <v>0</v>
      </c>
      <c r="O473">
        <v>21</v>
      </c>
      <c r="P473" t="b">
        <v>1</v>
      </c>
      <c r="Q473" t="s">
        <v>8271</v>
      </c>
      <c r="R473">
        <v>1.5331632653061225</v>
      </c>
      <c r="S473">
        <v>185.17342171190475</v>
      </c>
      <c r="T473" t="s">
        <v>9224</v>
      </c>
      <c r="U473" t="s">
        <v>9225</v>
      </c>
      <c r="V473" s="10">
        <v>42429.991724537038</v>
      </c>
      <c r="W473" s="10">
        <v>42459.950057870374</v>
      </c>
    </row>
    <row r="474" spans="1:23" x14ac:dyDescent="0.25">
      <c r="A474">
        <v>3608</v>
      </c>
      <c r="B474" t="s">
        <v>3607</v>
      </c>
      <c r="C474" t="s">
        <v>7718</v>
      </c>
      <c r="D474">
        <v>800</v>
      </c>
      <c r="E474">
        <v>800</v>
      </c>
      <c r="F474" t="s">
        <v>8219</v>
      </c>
      <c r="G474" t="s">
        <v>8225</v>
      </c>
      <c r="H474" t="s">
        <v>8247</v>
      </c>
      <c r="I474">
        <v>1.29405719</v>
      </c>
      <c r="J474">
        <v>1035.245752</v>
      </c>
      <c r="K474">
        <v>1035.245752</v>
      </c>
      <c r="L474">
        <v>1466172000</v>
      </c>
      <c r="M474">
        <v>1463418090</v>
      </c>
      <c r="N474" t="b">
        <v>0</v>
      </c>
      <c r="O474">
        <v>27</v>
      </c>
      <c r="P474" t="b">
        <v>1</v>
      </c>
      <c r="Q474" t="s">
        <v>8271</v>
      </c>
      <c r="R474">
        <v>1</v>
      </c>
      <c r="S474">
        <v>38.342435259259261</v>
      </c>
      <c r="T474" t="s">
        <v>9224</v>
      </c>
      <c r="U474" t="s">
        <v>9225</v>
      </c>
      <c r="V474" s="10">
        <v>42506.709374999999</v>
      </c>
      <c r="W474" s="10">
        <v>42538.583333333336</v>
      </c>
    </row>
    <row r="475" spans="1:23" x14ac:dyDescent="0.25">
      <c r="A475">
        <v>3607</v>
      </c>
      <c r="B475" t="s">
        <v>3606</v>
      </c>
      <c r="C475" t="s">
        <v>7717</v>
      </c>
      <c r="D475">
        <v>550</v>
      </c>
      <c r="E475">
        <v>580</v>
      </c>
      <c r="F475" t="s">
        <v>8219</v>
      </c>
      <c r="G475" t="s">
        <v>8225</v>
      </c>
      <c r="H475" t="s">
        <v>8247</v>
      </c>
      <c r="I475">
        <v>1.29405719</v>
      </c>
      <c r="J475">
        <v>711.73145449999993</v>
      </c>
      <c r="K475">
        <v>750.55317019999995</v>
      </c>
      <c r="L475">
        <v>1450137600</v>
      </c>
      <c r="M475">
        <v>1448924882</v>
      </c>
      <c r="N475" t="b">
        <v>0</v>
      </c>
      <c r="O475">
        <v>20</v>
      </c>
      <c r="P475" t="b">
        <v>1</v>
      </c>
      <c r="Q475" t="s">
        <v>8271</v>
      </c>
      <c r="R475">
        <v>1.0545454545454545</v>
      </c>
      <c r="S475">
        <v>37.527658509999995</v>
      </c>
      <c r="T475" t="s">
        <v>9224</v>
      </c>
      <c r="U475" t="s">
        <v>9225</v>
      </c>
      <c r="V475" s="10">
        <v>42338.963912037034</v>
      </c>
      <c r="W475" s="20">
        <v>42353</v>
      </c>
    </row>
    <row r="476" spans="1:23" x14ac:dyDescent="0.25">
      <c r="A476">
        <v>3606</v>
      </c>
      <c r="B476" t="s">
        <v>3605</v>
      </c>
      <c r="C476" t="s">
        <v>7716</v>
      </c>
      <c r="D476">
        <v>3000</v>
      </c>
      <c r="E476">
        <v>3908</v>
      </c>
      <c r="F476" t="s">
        <v>8219</v>
      </c>
      <c r="G476" t="s">
        <v>8225</v>
      </c>
      <c r="H476" t="s">
        <v>8247</v>
      </c>
      <c r="I476">
        <v>1.29405719</v>
      </c>
      <c r="J476">
        <v>3882.17157</v>
      </c>
      <c r="K476">
        <v>5057.1754985199996</v>
      </c>
      <c r="L476">
        <v>1471185057</v>
      </c>
      <c r="M476">
        <v>1468593057</v>
      </c>
      <c r="N476" t="b">
        <v>0</v>
      </c>
      <c r="O476">
        <v>64</v>
      </c>
      <c r="P476" t="b">
        <v>1</v>
      </c>
      <c r="Q476" t="s">
        <v>8271</v>
      </c>
      <c r="R476">
        <v>1.3026666666666666</v>
      </c>
      <c r="S476">
        <v>79.018367164374993</v>
      </c>
      <c r="T476" t="s">
        <v>9224</v>
      </c>
      <c r="U476" t="s">
        <v>9225</v>
      </c>
      <c r="V476" s="10">
        <v>42566.604826388888</v>
      </c>
      <c r="W476" s="10">
        <v>42596.604826388888</v>
      </c>
    </row>
    <row r="477" spans="1:23" x14ac:dyDescent="0.25">
      <c r="A477">
        <v>3605</v>
      </c>
      <c r="B477" t="s">
        <v>3604</v>
      </c>
      <c r="C477" t="s">
        <v>7715</v>
      </c>
      <c r="D477">
        <v>250</v>
      </c>
      <c r="E477">
        <v>460</v>
      </c>
      <c r="F477" t="s">
        <v>8219</v>
      </c>
      <c r="G477" t="s">
        <v>8225</v>
      </c>
      <c r="H477" t="s">
        <v>8247</v>
      </c>
      <c r="I477">
        <v>1.29405719</v>
      </c>
      <c r="J477">
        <v>323.5142975</v>
      </c>
      <c r="K477">
        <v>595.26630739999996</v>
      </c>
      <c r="L477">
        <v>1455390126</v>
      </c>
      <c r="M477">
        <v>1452798126</v>
      </c>
      <c r="N477" t="b">
        <v>0</v>
      </c>
      <c r="O477">
        <v>15</v>
      </c>
      <c r="P477" t="b">
        <v>1</v>
      </c>
      <c r="Q477" t="s">
        <v>8271</v>
      </c>
      <c r="R477">
        <v>1.84</v>
      </c>
      <c r="S477">
        <v>39.684420493333327</v>
      </c>
      <c r="T477" t="s">
        <v>9224</v>
      </c>
      <c r="U477" t="s">
        <v>9225</v>
      </c>
      <c r="V477" s="10">
        <v>42383.793124999997</v>
      </c>
      <c r="W477" s="10">
        <v>42413.793124999997</v>
      </c>
    </row>
    <row r="478" spans="1:23" x14ac:dyDescent="0.25">
      <c r="A478">
        <v>3604</v>
      </c>
      <c r="B478" t="s">
        <v>3603</v>
      </c>
      <c r="C478" t="s">
        <v>7714</v>
      </c>
      <c r="D478">
        <v>3000</v>
      </c>
      <c r="E478">
        <v>3385</v>
      </c>
      <c r="F478" t="s">
        <v>8219</v>
      </c>
      <c r="G478" t="s">
        <v>8224</v>
      </c>
      <c r="H478" t="s">
        <v>8246</v>
      </c>
      <c r="I478">
        <v>1</v>
      </c>
      <c r="J478">
        <v>3000</v>
      </c>
      <c r="K478">
        <v>3385</v>
      </c>
      <c r="L478">
        <v>1461913140</v>
      </c>
      <c r="M478">
        <v>1461370956</v>
      </c>
      <c r="N478" t="b">
        <v>0</v>
      </c>
      <c r="O478">
        <v>69</v>
      </c>
      <c r="P478" t="b">
        <v>1</v>
      </c>
      <c r="Q478" t="s">
        <v>8271</v>
      </c>
      <c r="R478">
        <v>1.1283333333333334</v>
      </c>
      <c r="S478">
        <v>49.05797101449275</v>
      </c>
      <c r="T478" t="s">
        <v>9224</v>
      </c>
      <c r="U478" t="s">
        <v>9225</v>
      </c>
      <c r="V478" s="10">
        <v>42483.015694444446</v>
      </c>
      <c r="W478" s="10">
        <v>42489.290972222225</v>
      </c>
    </row>
    <row r="479" spans="1:23" x14ac:dyDescent="0.25">
      <c r="A479">
        <v>3603</v>
      </c>
      <c r="B479" t="s">
        <v>3602</v>
      </c>
      <c r="C479" t="s">
        <v>7713</v>
      </c>
      <c r="D479">
        <v>1500</v>
      </c>
      <c r="E479">
        <v>2560</v>
      </c>
      <c r="F479" t="s">
        <v>8219</v>
      </c>
      <c r="G479" t="s">
        <v>8224</v>
      </c>
      <c r="H479" t="s">
        <v>8246</v>
      </c>
      <c r="I479">
        <v>1</v>
      </c>
      <c r="J479">
        <v>1500</v>
      </c>
      <c r="K479">
        <v>2560</v>
      </c>
      <c r="L479">
        <v>1446759880</v>
      </c>
      <c r="M479">
        <v>1444164280</v>
      </c>
      <c r="N479" t="b">
        <v>0</v>
      </c>
      <c r="O479">
        <v>57</v>
      </c>
      <c r="P479" t="b">
        <v>1</v>
      </c>
      <c r="Q479" t="s">
        <v>8271</v>
      </c>
      <c r="R479">
        <v>1.7066666666666668</v>
      </c>
      <c r="S479">
        <v>44.912280701754383</v>
      </c>
      <c r="T479" t="s">
        <v>9224</v>
      </c>
      <c r="U479" t="s">
        <v>9225</v>
      </c>
      <c r="V479" s="10">
        <v>42283.864351851851</v>
      </c>
      <c r="W479" s="10">
        <v>42313.906018518515</v>
      </c>
    </row>
    <row r="480" spans="1:23" x14ac:dyDescent="0.25">
      <c r="A480">
        <v>3602</v>
      </c>
      <c r="B480" t="s">
        <v>3601</v>
      </c>
      <c r="C480" t="s">
        <v>7712</v>
      </c>
      <c r="D480">
        <v>4000</v>
      </c>
      <c r="E480">
        <v>4002</v>
      </c>
      <c r="F480" t="s">
        <v>8219</v>
      </c>
      <c r="G480" t="s">
        <v>8224</v>
      </c>
      <c r="H480" t="s">
        <v>8246</v>
      </c>
      <c r="I480">
        <v>1</v>
      </c>
      <c r="J480">
        <v>4000</v>
      </c>
      <c r="K480">
        <v>4002</v>
      </c>
      <c r="L480">
        <v>1463520479</v>
      </c>
      <c r="M480">
        <v>1458336479</v>
      </c>
      <c r="N480" t="b">
        <v>0</v>
      </c>
      <c r="O480">
        <v>49</v>
      </c>
      <c r="P480" t="b">
        <v>1</v>
      </c>
      <c r="Q480" t="s">
        <v>8271</v>
      </c>
      <c r="R480">
        <v>1.0004999999999999</v>
      </c>
      <c r="S480">
        <v>81.673469387755105</v>
      </c>
      <c r="T480" t="s">
        <v>9224</v>
      </c>
      <c r="U480" t="s">
        <v>9225</v>
      </c>
      <c r="V480" s="10">
        <v>42447.894432870373</v>
      </c>
      <c r="W480" s="10">
        <v>42507.894432870373</v>
      </c>
    </row>
    <row r="481" spans="1:23" x14ac:dyDescent="0.25">
      <c r="A481">
        <v>3601</v>
      </c>
      <c r="B481" t="s">
        <v>3600</v>
      </c>
      <c r="C481" t="s">
        <v>7711</v>
      </c>
      <c r="D481">
        <v>2000</v>
      </c>
      <c r="E481">
        <v>2087</v>
      </c>
      <c r="F481" t="s">
        <v>8219</v>
      </c>
      <c r="G481" t="s">
        <v>8225</v>
      </c>
      <c r="H481" t="s">
        <v>8247</v>
      </c>
      <c r="I481">
        <v>1.29405719</v>
      </c>
      <c r="J481">
        <v>2588.11438</v>
      </c>
      <c r="K481">
        <v>2700.6973555300001</v>
      </c>
      <c r="L481">
        <v>1421452682</v>
      </c>
      <c r="M481">
        <v>1418860682</v>
      </c>
      <c r="N481" t="b">
        <v>0</v>
      </c>
      <c r="O481">
        <v>53</v>
      </c>
      <c r="P481" t="b">
        <v>1</v>
      </c>
      <c r="Q481" t="s">
        <v>8271</v>
      </c>
      <c r="R481">
        <v>1.0435000000000001</v>
      </c>
      <c r="S481">
        <v>50.956553877924527</v>
      </c>
      <c r="T481" t="s">
        <v>9224</v>
      </c>
      <c r="U481" t="s">
        <v>9225</v>
      </c>
      <c r="V481" s="10">
        <v>41990.99863425926</v>
      </c>
      <c r="W481" s="10">
        <v>42020.99863425926</v>
      </c>
    </row>
    <row r="482" spans="1:23" x14ac:dyDescent="0.25">
      <c r="A482">
        <v>3600</v>
      </c>
      <c r="B482" t="s">
        <v>3599</v>
      </c>
      <c r="C482" t="s">
        <v>7710</v>
      </c>
      <c r="D482">
        <v>10</v>
      </c>
      <c r="E482">
        <v>13</v>
      </c>
      <c r="F482" t="s">
        <v>8219</v>
      </c>
      <c r="G482" t="s">
        <v>8224</v>
      </c>
      <c r="H482" t="s">
        <v>8246</v>
      </c>
      <c r="I482">
        <v>1</v>
      </c>
      <c r="J482">
        <v>10</v>
      </c>
      <c r="K482">
        <v>13</v>
      </c>
      <c r="L482">
        <v>1476390164</v>
      </c>
      <c r="M482">
        <v>1473970964</v>
      </c>
      <c r="N482" t="b">
        <v>0</v>
      </c>
      <c r="O482">
        <v>4</v>
      </c>
      <c r="P482" t="b">
        <v>1</v>
      </c>
      <c r="Q482" t="s">
        <v>8271</v>
      </c>
      <c r="R482">
        <v>1.3</v>
      </c>
      <c r="S482">
        <v>3.25</v>
      </c>
      <c r="T482" t="s">
        <v>9224</v>
      </c>
      <c r="U482" t="s">
        <v>9225</v>
      </c>
      <c r="V482" s="10">
        <v>42628.849120370367</v>
      </c>
      <c r="W482" s="10">
        <v>42656.849120370367</v>
      </c>
    </row>
    <row r="483" spans="1:23" x14ac:dyDescent="0.25">
      <c r="A483">
        <v>3599</v>
      </c>
      <c r="B483" t="s">
        <v>3598</v>
      </c>
      <c r="C483" t="s">
        <v>7709</v>
      </c>
      <c r="D483">
        <v>500</v>
      </c>
      <c r="E483">
        <v>1010</v>
      </c>
      <c r="F483" t="s">
        <v>8219</v>
      </c>
      <c r="G483" t="s">
        <v>8224</v>
      </c>
      <c r="H483" t="s">
        <v>8246</v>
      </c>
      <c r="I483">
        <v>1</v>
      </c>
      <c r="J483">
        <v>500</v>
      </c>
      <c r="K483">
        <v>1010</v>
      </c>
      <c r="L483">
        <v>1440892800</v>
      </c>
      <c r="M483">
        <v>1438715077</v>
      </c>
      <c r="N483" t="b">
        <v>0</v>
      </c>
      <c r="O483">
        <v>17</v>
      </c>
      <c r="P483" t="b">
        <v>1</v>
      </c>
      <c r="Q483" t="s">
        <v>8271</v>
      </c>
      <c r="R483">
        <v>2.02</v>
      </c>
      <c r="S483">
        <v>59.411764705882355</v>
      </c>
      <c r="T483" t="s">
        <v>9224</v>
      </c>
      <c r="U483" t="s">
        <v>9225</v>
      </c>
      <c r="V483" s="10">
        <v>42220.794872685183</v>
      </c>
      <c r="W483" s="20">
        <v>42246</v>
      </c>
    </row>
    <row r="484" spans="1:23" x14ac:dyDescent="0.25">
      <c r="A484">
        <v>3598</v>
      </c>
      <c r="B484" t="s">
        <v>3597</v>
      </c>
      <c r="C484" t="s">
        <v>7708</v>
      </c>
      <c r="D484">
        <v>1000</v>
      </c>
      <c r="E484">
        <v>1101</v>
      </c>
      <c r="F484" t="s">
        <v>8219</v>
      </c>
      <c r="G484" t="s">
        <v>8224</v>
      </c>
      <c r="H484" t="s">
        <v>8246</v>
      </c>
      <c r="I484">
        <v>1</v>
      </c>
      <c r="J484">
        <v>1000</v>
      </c>
      <c r="K484">
        <v>1101</v>
      </c>
      <c r="L484">
        <v>1409720340</v>
      </c>
      <c r="M484">
        <v>1408129822</v>
      </c>
      <c r="N484" t="b">
        <v>0</v>
      </c>
      <c r="O484">
        <v>27</v>
      </c>
      <c r="P484" t="b">
        <v>1</v>
      </c>
      <c r="Q484" t="s">
        <v>8271</v>
      </c>
      <c r="R484">
        <v>1.101</v>
      </c>
      <c r="S484">
        <v>40.777777777777779</v>
      </c>
      <c r="T484" t="s">
        <v>9224</v>
      </c>
      <c r="U484" t="s">
        <v>9225</v>
      </c>
      <c r="V484" s="10">
        <v>41866.79886574074</v>
      </c>
      <c r="W484" s="10">
        <v>41885.207638888889</v>
      </c>
    </row>
    <row r="485" spans="1:23" x14ac:dyDescent="0.25">
      <c r="A485">
        <v>3597</v>
      </c>
      <c r="B485" t="s">
        <v>3596</v>
      </c>
      <c r="C485" t="s">
        <v>7707</v>
      </c>
      <c r="D485">
        <v>2500</v>
      </c>
      <c r="E485">
        <v>2565</v>
      </c>
      <c r="F485" t="s">
        <v>8219</v>
      </c>
      <c r="G485" t="s">
        <v>8224</v>
      </c>
      <c r="H485" t="s">
        <v>8246</v>
      </c>
      <c r="I485">
        <v>1</v>
      </c>
      <c r="J485">
        <v>2500</v>
      </c>
      <c r="K485">
        <v>2565</v>
      </c>
      <c r="L485">
        <v>1456984740</v>
      </c>
      <c r="M485">
        <v>1455717790</v>
      </c>
      <c r="N485" t="b">
        <v>0</v>
      </c>
      <c r="O485">
        <v>33</v>
      </c>
      <c r="P485" t="b">
        <v>1</v>
      </c>
      <c r="Q485" t="s">
        <v>8271</v>
      </c>
      <c r="R485">
        <v>1.026</v>
      </c>
      <c r="S485">
        <v>77.727272727272734</v>
      </c>
      <c r="T485" t="s">
        <v>9224</v>
      </c>
      <c r="U485" t="s">
        <v>9225</v>
      </c>
      <c r="V485" s="10">
        <v>42417.585532407407</v>
      </c>
      <c r="W485" s="10">
        <v>42432.249305555553</v>
      </c>
    </row>
    <row r="486" spans="1:23" x14ac:dyDescent="0.25">
      <c r="A486">
        <v>3596</v>
      </c>
      <c r="B486" t="s">
        <v>3595</v>
      </c>
      <c r="C486" t="s">
        <v>7706</v>
      </c>
      <c r="D486">
        <v>1100</v>
      </c>
      <c r="E486">
        <v>1185</v>
      </c>
      <c r="F486" t="s">
        <v>8219</v>
      </c>
      <c r="G486" t="s">
        <v>8229</v>
      </c>
      <c r="H486" t="s">
        <v>8251</v>
      </c>
      <c r="I486">
        <v>0.75062424999999999</v>
      </c>
      <c r="J486">
        <v>825.68667500000004</v>
      </c>
      <c r="K486">
        <v>889.48973624999996</v>
      </c>
      <c r="L486">
        <v>1409072982</v>
      </c>
      <c r="M486">
        <v>1407258582</v>
      </c>
      <c r="N486" t="b">
        <v>0</v>
      </c>
      <c r="O486">
        <v>15</v>
      </c>
      <c r="P486" t="b">
        <v>1</v>
      </c>
      <c r="Q486" t="s">
        <v>8271</v>
      </c>
      <c r="R486">
        <v>1.0772727272727274</v>
      </c>
      <c r="S486">
        <v>59.299315749999998</v>
      </c>
      <c r="T486" t="s">
        <v>9224</v>
      </c>
      <c r="U486" t="s">
        <v>9225</v>
      </c>
      <c r="V486" s="10">
        <v>41856.715069444443</v>
      </c>
      <c r="W486" s="10">
        <v>41877.715069444443</v>
      </c>
    </row>
    <row r="487" spans="1:23" x14ac:dyDescent="0.25">
      <c r="A487">
        <v>3595</v>
      </c>
      <c r="B487" t="s">
        <v>3594</v>
      </c>
      <c r="C487" t="s">
        <v>7705</v>
      </c>
      <c r="D487">
        <v>2600</v>
      </c>
      <c r="E487">
        <v>3081</v>
      </c>
      <c r="F487" t="s">
        <v>8219</v>
      </c>
      <c r="G487" t="s">
        <v>8224</v>
      </c>
      <c r="H487" t="s">
        <v>8246</v>
      </c>
      <c r="I487">
        <v>1</v>
      </c>
      <c r="J487">
        <v>2600</v>
      </c>
      <c r="K487">
        <v>3081</v>
      </c>
      <c r="L487">
        <v>1426229940</v>
      </c>
      <c r="M487">
        <v>1423959123</v>
      </c>
      <c r="N487" t="b">
        <v>0</v>
      </c>
      <c r="O487">
        <v>62</v>
      </c>
      <c r="P487" t="b">
        <v>1</v>
      </c>
      <c r="Q487" t="s">
        <v>8271</v>
      </c>
      <c r="R487">
        <v>1.1850000000000001</v>
      </c>
      <c r="S487">
        <v>49.693548387096776</v>
      </c>
      <c r="T487" t="s">
        <v>9224</v>
      </c>
      <c r="U487" t="s">
        <v>9225</v>
      </c>
      <c r="V487" s="10">
        <v>42050.008368055554</v>
      </c>
      <c r="W487" s="10">
        <v>42076.290972222225</v>
      </c>
    </row>
    <row r="488" spans="1:23" x14ac:dyDescent="0.25">
      <c r="A488">
        <v>3594</v>
      </c>
      <c r="B488" t="s">
        <v>3593</v>
      </c>
      <c r="C488" t="s">
        <v>7704</v>
      </c>
      <c r="D488">
        <v>1600</v>
      </c>
      <c r="E488">
        <v>2015</v>
      </c>
      <c r="F488" t="s">
        <v>8219</v>
      </c>
      <c r="G488" t="s">
        <v>8224</v>
      </c>
      <c r="H488" t="s">
        <v>8246</v>
      </c>
      <c r="I488">
        <v>1</v>
      </c>
      <c r="J488">
        <v>1600</v>
      </c>
      <c r="K488">
        <v>2015</v>
      </c>
      <c r="L488">
        <v>1472952982</v>
      </c>
      <c r="M488">
        <v>1470792982</v>
      </c>
      <c r="N488" t="b">
        <v>0</v>
      </c>
      <c r="O488">
        <v>36</v>
      </c>
      <c r="P488" t="b">
        <v>1</v>
      </c>
      <c r="Q488" t="s">
        <v>8271</v>
      </c>
      <c r="R488">
        <v>1.2593749999999999</v>
      </c>
      <c r="S488">
        <v>55.972222222222221</v>
      </c>
      <c r="T488" t="s">
        <v>9224</v>
      </c>
      <c r="U488" t="s">
        <v>9225</v>
      </c>
      <c r="V488" s="10">
        <v>42592.066921296297</v>
      </c>
      <c r="W488" s="10">
        <v>42617.066921296297</v>
      </c>
    </row>
    <row r="489" spans="1:23" x14ac:dyDescent="0.25">
      <c r="A489">
        <v>3593</v>
      </c>
      <c r="B489" t="s">
        <v>3592</v>
      </c>
      <c r="C489" t="s">
        <v>7703</v>
      </c>
      <c r="D489">
        <v>3000</v>
      </c>
      <c r="E489">
        <v>3319</v>
      </c>
      <c r="F489" t="s">
        <v>8219</v>
      </c>
      <c r="G489" t="s">
        <v>8224</v>
      </c>
      <c r="H489" t="s">
        <v>8246</v>
      </c>
      <c r="I489">
        <v>1</v>
      </c>
      <c r="J489">
        <v>3000</v>
      </c>
      <c r="K489">
        <v>3319</v>
      </c>
      <c r="L489">
        <v>1420489560</v>
      </c>
      <c r="M489">
        <v>1417469639</v>
      </c>
      <c r="N489" t="b">
        <v>0</v>
      </c>
      <c r="O489">
        <v>43</v>
      </c>
      <c r="P489" t="b">
        <v>1</v>
      </c>
      <c r="Q489" t="s">
        <v>8271</v>
      </c>
      <c r="R489">
        <v>1.1063333333333334</v>
      </c>
      <c r="S489">
        <v>77.186046511627907</v>
      </c>
      <c r="T489" t="s">
        <v>9224</v>
      </c>
      <c r="U489" t="s">
        <v>9225</v>
      </c>
      <c r="V489" s="10">
        <v>41974.898599537039</v>
      </c>
      <c r="W489" s="10">
        <v>42009.851388888892</v>
      </c>
    </row>
    <row r="490" spans="1:23" x14ac:dyDescent="0.25">
      <c r="A490">
        <v>3592</v>
      </c>
      <c r="B490" t="s">
        <v>3591</v>
      </c>
      <c r="C490" t="s">
        <v>7702</v>
      </c>
      <c r="D490">
        <v>2000</v>
      </c>
      <c r="E490">
        <v>2545</v>
      </c>
      <c r="F490" t="s">
        <v>8219</v>
      </c>
      <c r="G490" t="s">
        <v>8224</v>
      </c>
      <c r="H490" t="s">
        <v>8246</v>
      </c>
      <c r="I490">
        <v>1</v>
      </c>
      <c r="J490">
        <v>2000</v>
      </c>
      <c r="K490">
        <v>2545</v>
      </c>
      <c r="L490">
        <v>1423630740</v>
      </c>
      <c r="M490">
        <v>1418673307</v>
      </c>
      <c r="N490" t="b">
        <v>0</v>
      </c>
      <c r="O490">
        <v>35</v>
      </c>
      <c r="P490" t="b">
        <v>1</v>
      </c>
      <c r="Q490" t="s">
        <v>8271</v>
      </c>
      <c r="R490">
        <v>1.2725</v>
      </c>
      <c r="S490">
        <v>72.714285714285708</v>
      </c>
      <c r="T490" t="s">
        <v>9224</v>
      </c>
      <c r="U490" t="s">
        <v>9225</v>
      </c>
      <c r="V490" s="10">
        <v>41988.829942129632</v>
      </c>
      <c r="W490" s="10">
        <v>42046.207638888889</v>
      </c>
    </row>
    <row r="491" spans="1:23" x14ac:dyDescent="0.25">
      <c r="A491">
        <v>3591</v>
      </c>
      <c r="B491" t="s">
        <v>3590</v>
      </c>
      <c r="C491" t="s">
        <v>7701</v>
      </c>
      <c r="D491">
        <v>700</v>
      </c>
      <c r="E491">
        <v>1225</v>
      </c>
      <c r="F491" t="s">
        <v>8219</v>
      </c>
      <c r="G491" t="s">
        <v>8224</v>
      </c>
      <c r="H491" t="s">
        <v>8246</v>
      </c>
      <c r="I491">
        <v>1</v>
      </c>
      <c r="J491">
        <v>700</v>
      </c>
      <c r="K491">
        <v>1225</v>
      </c>
      <c r="L491">
        <v>1422075540</v>
      </c>
      <c r="M491">
        <v>1419979544</v>
      </c>
      <c r="N491" t="b">
        <v>0</v>
      </c>
      <c r="O491">
        <v>18</v>
      </c>
      <c r="P491" t="b">
        <v>1</v>
      </c>
      <c r="Q491" t="s">
        <v>8271</v>
      </c>
      <c r="R491">
        <v>1.75</v>
      </c>
      <c r="S491">
        <v>68.055555555555557</v>
      </c>
      <c r="T491" t="s">
        <v>9224</v>
      </c>
      <c r="U491" t="s">
        <v>9225</v>
      </c>
      <c r="V491" s="10">
        <v>42003.948425925926</v>
      </c>
      <c r="W491" s="10">
        <v>42028.207638888889</v>
      </c>
    </row>
    <row r="492" spans="1:23" x14ac:dyDescent="0.25">
      <c r="A492">
        <v>3590</v>
      </c>
      <c r="B492" t="s">
        <v>3589</v>
      </c>
      <c r="C492" t="s">
        <v>7700</v>
      </c>
      <c r="D492">
        <v>5000</v>
      </c>
      <c r="E492">
        <v>5003</v>
      </c>
      <c r="F492" t="s">
        <v>8219</v>
      </c>
      <c r="G492" t="s">
        <v>8225</v>
      </c>
      <c r="H492" t="s">
        <v>8247</v>
      </c>
      <c r="I492">
        <v>1.29405719</v>
      </c>
      <c r="J492">
        <v>6470.2859499999995</v>
      </c>
      <c r="K492">
        <v>6474.16812157</v>
      </c>
      <c r="L492">
        <v>1413792034</v>
      </c>
      <c r="M492">
        <v>1411200034</v>
      </c>
      <c r="N492" t="b">
        <v>0</v>
      </c>
      <c r="O492">
        <v>73</v>
      </c>
      <c r="P492" t="b">
        <v>1</v>
      </c>
      <c r="Q492" t="s">
        <v>8271</v>
      </c>
      <c r="R492">
        <v>1.0005999999999999</v>
      </c>
      <c r="S492">
        <v>88.687234542054796</v>
      </c>
      <c r="T492" t="s">
        <v>9224</v>
      </c>
      <c r="U492" t="s">
        <v>9225</v>
      </c>
      <c r="V492" s="10">
        <v>41902.333726851852</v>
      </c>
      <c r="W492" s="10">
        <v>41932.333726851852</v>
      </c>
    </row>
    <row r="493" spans="1:23" x14ac:dyDescent="0.25">
      <c r="A493">
        <v>3589</v>
      </c>
      <c r="B493" t="s">
        <v>3588</v>
      </c>
      <c r="C493" t="s">
        <v>7699</v>
      </c>
      <c r="D493">
        <v>4000</v>
      </c>
      <c r="E493">
        <v>5100</v>
      </c>
      <c r="F493" t="s">
        <v>8219</v>
      </c>
      <c r="G493" t="s">
        <v>8224</v>
      </c>
      <c r="H493" t="s">
        <v>8246</v>
      </c>
      <c r="I493">
        <v>1</v>
      </c>
      <c r="J493">
        <v>4000</v>
      </c>
      <c r="K493">
        <v>5100</v>
      </c>
      <c r="L493">
        <v>1432654347</v>
      </c>
      <c r="M493">
        <v>1430494347</v>
      </c>
      <c r="N493" t="b">
        <v>0</v>
      </c>
      <c r="O493">
        <v>62</v>
      </c>
      <c r="P493" t="b">
        <v>1</v>
      </c>
      <c r="Q493" t="s">
        <v>8271</v>
      </c>
      <c r="R493">
        <v>1.2749999999999999</v>
      </c>
      <c r="S493">
        <v>82.258064516129039</v>
      </c>
      <c r="T493" t="s">
        <v>9224</v>
      </c>
      <c r="U493" t="s">
        <v>9225</v>
      </c>
      <c r="V493" s="10">
        <v>42125.647534722222</v>
      </c>
      <c r="W493" s="10">
        <v>42150.647534722222</v>
      </c>
    </row>
    <row r="494" spans="1:23" x14ac:dyDescent="0.25">
      <c r="A494">
        <v>3588</v>
      </c>
      <c r="B494" t="s">
        <v>3587</v>
      </c>
      <c r="C494" t="s">
        <v>7698</v>
      </c>
      <c r="D494">
        <v>200</v>
      </c>
      <c r="E494">
        <v>201</v>
      </c>
      <c r="F494" t="s">
        <v>8219</v>
      </c>
      <c r="G494" t="s">
        <v>8225</v>
      </c>
      <c r="H494" t="s">
        <v>8247</v>
      </c>
      <c r="I494">
        <v>1.29405719</v>
      </c>
      <c r="J494">
        <v>258.81143800000001</v>
      </c>
      <c r="K494">
        <v>260.10549519</v>
      </c>
      <c r="L494">
        <v>1430348400</v>
      </c>
      <c r="M494">
        <v>1428436410</v>
      </c>
      <c r="N494" t="b">
        <v>0</v>
      </c>
      <c r="O494">
        <v>11</v>
      </c>
      <c r="P494" t="b">
        <v>1</v>
      </c>
      <c r="Q494" t="s">
        <v>8271</v>
      </c>
      <c r="R494">
        <v>1.0049999999999999</v>
      </c>
      <c r="S494">
        <v>23.645954108181819</v>
      </c>
      <c r="T494" t="s">
        <v>9224</v>
      </c>
      <c r="U494" t="s">
        <v>9225</v>
      </c>
      <c r="V494" s="10">
        <v>42101.828819444447</v>
      </c>
      <c r="W494" s="10">
        <v>42123.958333333336</v>
      </c>
    </row>
    <row r="495" spans="1:23" x14ac:dyDescent="0.25">
      <c r="A495">
        <v>3587</v>
      </c>
      <c r="B495" t="s">
        <v>3586</v>
      </c>
      <c r="C495" t="s">
        <v>7697</v>
      </c>
      <c r="D495">
        <v>500</v>
      </c>
      <c r="E495">
        <v>633</v>
      </c>
      <c r="F495" t="s">
        <v>8219</v>
      </c>
      <c r="G495" t="s">
        <v>8225</v>
      </c>
      <c r="H495" t="s">
        <v>8247</v>
      </c>
      <c r="I495">
        <v>1.29405719</v>
      </c>
      <c r="J495">
        <v>647.028595</v>
      </c>
      <c r="K495">
        <v>819.13820126999997</v>
      </c>
      <c r="L495">
        <v>1467054000</v>
      </c>
      <c r="M495">
        <v>1463144254</v>
      </c>
      <c r="N495" t="b">
        <v>0</v>
      </c>
      <c r="O495">
        <v>28</v>
      </c>
      <c r="P495" t="b">
        <v>1</v>
      </c>
      <c r="Q495" t="s">
        <v>8271</v>
      </c>
      <c r="R495">
        <v>1.266</v>
      </c>
      <c r="S495">
        <v>29.254935759642855</v>
      </c>
      <c r="T495" t="s">
        <v>9224</v>
      </c>
      <c r="U495" t="s">
        <v>9225</v>
      </c>
      <c r="V495" s="10">
        <v>42503.539976851855</v>
      </c>
      <c r="W495" s="10">
        <v>42548.791666666664</v>
      </c>
    </row>
    <row r="496" spans="1:23" x14ac:dyDescent="0.25">
      <c r="A496">
        <v>3586</v>
      </c>
      <c r="B496" t="s">
        <v>3585</v>
      </c>
      <c r="C496" t="s">
        <v>7696</v>
      </c>
      <c r="D496">
        <v>7500</v>
      </c>
      <c r="E496">
        <v>8207</v>
      </c>
      <c r="F496" t="s">
        <v>8219</v>
      </c>
      <c r="G496" t="s">
        <v>8224</v>
      </c>
      <c r="H496" t="s">
        <v>8246</v>
      </c>
      <c r="I496">
        <v>1</v>
      </c>
      <c r="J496">
        <v>7500</v>
      </c>
      <c r="K496">
        <v>8207</v>
      </c>
      <c r="L496">
        <v>1474649070</v>
      </c>
      <c r="M496">
        <v>1469465070</v>
      </c>
      <c r="N496" t="b">
        <v>0</v>
      </c>
      <c r="O496">
        <v>54</v>
      </c>
      <c r="P496" t="b">
        <v>1</v>
      </c>
      <c r="Q496" t="s">
        <v>8271</v>
      </c>
      <c r="R496">
        <v>1.0942666666666667</v>
      </c>
      <c r="S496">
        <v>151.9814814814815</v>
      </c>
      <c r="T496" t="s">
        <v>9224</v>
      </c>
      <c r="U496" t="s">
        <v>9225</v>
      </c>
      <c r="V496" s="10">
        <v>42576.697569444441</v>
      </c>
      <c r="W496" s="10">
        <v>42636.697569444441</v>
      </c>
    </row>
    <row r="497" spans="1:23" x14ac:dyDescent="0.25">
      <c r="A497">
        <v>3585</v>
      </c>
      <c r="B497" t="s">
        <v>3584</v>
      </c>
      <c r="C497" t="s">
        <v>7695</v>
      </c>
      <c r="D497">
        <v>3400</v>
      </c>
      <c r="E497">
        <v>4050</v>
      </c>
      <c r="F497" t="s">
        <v>8219</v>
      </c>
      <c r="G497" t="s">
        <v>8224</v>
      </c>
      <c r="H497" t="s">
        <v>8246</v>
      </c>
      <c r="I497">
        <v>1</v>
      </c>
      <c r="J497">
        <v>3400</v>
      </c>
      <c r="K497">
        <v>4050</v>
      </c>
      <c r="L497">
        <v>1419181890</v>
      </c>
      <c r="M497">
        <v>1416589890</v>
      </c>
      <c r="N497" t="b">
        <v>0</v>
      </c>
      <c r="O497">
        <v>23</v>
      </c>
      <c r="P497" t="b">
        <v>1</v>
      </c>
      <c r="Q497" t="s">
        <v>8271</v>
      </c>
      <c r="R497">
        <v>1.1911764705882353</v>
      </c>
      <c r="S497">
        <v>176.08695652173913</v>
      </c>
      <c r="T497" t="s">
        <v>9224</v>
      </c>
      <c r="U497" t="s">
        <v>9225</v>
      </c>
      <c r="V497" s="10">
        <v>41964.716319444444</v>
      </c>
      <c r="W497" s="10">
        <v>41994.716319444444</v>
      </c>
    </row>
    <row r="498" spans="1:23" x14ac:dyDescent="0.25">
      <c r="A498">
        <v>3584</v>
      </c>
      <c r="B498" t="s">
        <v>3583</v>
      </c>
      <c r="C498" s="3" t="s">
        <v>7694</v>
      </c>
      <c r="D498">
        <v>3000</v>
      </c>
      <c r="E498">
        <v>3465</v>
      </c>
      <c r="F498" t="s">
        <v>8219</v>
      </c>
      <c r="G498" t="s">
        <v>8225</v>
      </c>
      <c r="H498" t="s">
        <v>8247</v>
      </c>
      <c r="I498">
        <v>1.29405719</v>
      </c>
      <c r="J498">
        <v>3882.17157</v>
      </c>
      <c r="K498">
        <v>4483.90816335</v>
      </c>
      <c r="L498">
        <v>1436772944</v>
      </c>
      <c r="M498">
        <v>1434180944</v>
      </c>
      <c r="N498" t="b">
        <v>0</v>
      </c>
      <c r="O498">
        <v>112</v>
      </c>
      <c r="P498" t="b">
        <v>1</v>
      </c>
      <c r="Q498" t="s">
        <v>8271</v>
      </c>
      <c r="R498">
        <v>1.155</v>
      </c>
      <c r="S498">
        <v>40.034894315625003</v>
      </c>
      <c r="T498" t="s">
        <v>9224</v>
      </c>
      <c r="U498" t="s">
        <v>9225</v>
      </c>
      <c r="V498" s="10">
        <v>42168.316481481481</v>
      </c>
      <c r="W498" s="10">
        <v>42198.316481481481</v>
      </c>
    </row>
    <row r="499" spans="1:23" x14ac:dyDescent="0.25">
      <c r="A499">
        <v>3583</v>
      </c>
      <c r="B499" t="s">
        <v>3582</v>
      </c>
      <c r="C499" t="s">
        <v>7693</v>
      </c>
      <c r="D499">
        <v>3000</v>
      </c>
      <c r="E499">
        <v>3255</v>
      </c>
      <c r="F499" t="s">
        <v>8219</v>
      </c>
      <c r="G499" t="s">
        <v>8224</v>
      </c>
      <c r="H499" t="s">
        <v>8246</v>
      </c>
      <c r="I499">
        <v>1</v>
      </c>
      <c r="J499">
        <v>3000</v>
      </c>
      <c r="K499">
        <v>3255</v>
      </c>
      <c r="L499">
        <v>1460970805</v>
      </c>
      <c r="M499">
        <v>1455790405</v>
      </c>
      <c r="N499" t="b">
        <v>0</v>
      </c>
      <c r="O499">
        <v>24</v>
      </c>
      <c r="P499" t="b">
        <v>1</v>
      </c>
      <c r="Q499" t="s">
        <v>8271</v>
      </c>
      <c r="R499">
        <v>1.085</v>
      </c>
      <c r="S499">
        <v>135.625</v>
      </c>
      <c r="T499" t="s">
        <v>9224</v>
      </c>
      <c r="U499" t="s">
        <v>9225</v>
      </c>
      <c r="V499" s="10">
        <v>42418.425983796296</v>
      </c>
      <c r="W499" s="10">
        <v>42478.384317129632</v>
      </c>
    </row>
    <row r="500" spans="1:23" x14ac:dyDescent="0.25">
      <c r="A500">
        <v>3582</v>
      </c>
      <c r="B500" t="s">
        <v>3581</v>
      </c>
      <c r="C500" t="s">
        <v>7692</v>
      </c>
      <c r="D500">
        <v>1000</v>
      </c>
      <c r="E500">
        <v>2870</v>
      </c>
      <c r="F500" t="s">
        <v>8219</v>
      </c>
      <c r="G500" t="s">
        <v>8224</v>
      </c>
      <c r="H500" t="s">
        <v>8246</v>
      </c>
      <c r="I500">
        <v>1</v>
      </c>
      <c r="J500">
        <v>1000</v>
      </c>
      <c r="K500">
        <v>2870</v>
      </c>
      <c r="L500">
        <v>1459822682</v>
      </c>
      <c r="M500">
        <v>1458613082</v>
      </c>
      <c r="N500" t="b">
        <v>0</v>
      </c>
      <c r="O500">
        <v>49</v>
      </c>
      <c r="P500" t="b">
        <v>1</v>
      </c>
      <c r="Q500" t="s">
        <v>8271</v>
      </c>
      <c r="R500">
        <v>2.87</v>
      </c>
      <c r="S500">
        <v>58.571428571428569</v>
      </c>
      <c r="T500" t="s">
        <v>9224</v>
      </c>
      <c r="U500" t="s">
        <v>9225</v>
      </c>
      <c r="V500" s="10">
        <v>42451.095856481479</v>
      </c>
      <c r="W500" s="10">
        <v>42465.095856481479</v>
      </c>
    </row>
    <row r="501" spans="1:23" x14ac:dyDescent="0.25">
      <c r="A501">
        <v>3581</v>
      </c>
      <c r="B501" t="s">
        <v>3580</v>
      </c>
      <c r="C501" t="s">
        <v>7691</v>
      </c>
      <c r="D501">
        <v>1500</v>
      </c>
      <c r="E501">
        <v>1500</v>
      </c>
      <c r="F501" t="s">
        <v>8219</v>
      </c>
      <c r="G501" t="s">
        <v>8225</v>
      </c>
      <c r="H501" t="s">
        <v>8247</v>
      </c>
      <c r="I501">
        <v>1.29405719</v>
      </c>
      <c r="J501">
        <v>1941.085785</v>
      </c>
      <c r="K501">
        <v>1941.085785</v>
      </c>
      <c r="L501">
        <v>1406719110</v>
      </c>
      <c r="M501">
        <v>1405509510</v>
      </c>
      <c r="N501" t="b">
        <v>0</v>
      </c>
      <c r="O501">
        <v>45</v>
      </c>
      <c r="P501" t="b">
        <v>1</v>
      </c>
      <c r="Q501" t="s">
        <v>8271</v>
      </c>
      <c r="R501">
        <v>1</v>
      </c>
      <c r="S501">
        <v>43.135239666666664</v>
      </c>
      <c r="T501" t="s">
        <v>9224</v>
      </c>
      <c r="U501" t="s">
        <v>9225</v>
      </c>
      <c r="V501" s="10">
        <v>41836.471180555556</v>
      </c>
      <c r="W501" s="10">
        <v>41850.471180555556</v>
      </c>
    </row>
    <row r="502" spans="1:23" x14ac:dyDescent="0.25">
      <c r="A502">
        <v>3580</v>
      </c>
      <c r="B502" t="s">
        <v>3579</v>
      </c>
      <c r="C502" t="s">
        <v>7690</v>
      </c>
      <c r="D502">
        <v>900</v>
      </c>
      <c r="E502">
        <v>1025</v>
      </c>
      <c r="F502" t="s">
        <v>8219</v>
      </c>
      <c r="G502" t="s">
        <v>8224</v>
      </c>
      <c r="H502" t="s">
        <v>8246</v>
      </c>
      <c r="I502">
        <v>1</v>
      </c>
      <c r="J502">
        <v>900</v>
      </c>
      <c r="K502">
        <v>1025</v>
      </c>
      <c r="L502">
        <v>1425185940</v>
      </c>
      <c r="M502">
        <v>1421900022</v>
      </c>
      <c r="N502" t="b">
        <v>0</v>
      </c>
      <c r="O502">
        <v>27</v>
      </c>
      <c r="P502" t="b">
        <v>1</v>
      </c>
      <c r="Q502" t="s">
        <v>8271</v>
      </c>
      <c r="R502">
        <v>1.1388888888888888</v>
      </c>
      <c r="S502">
        <v>37.962962962962962</v>
      </c>
      <c r="T502" t="s">
        <v>9224</v>
      </c>
      <c r="U502" t="s">
        <v>9225</v>
      </c>
      <c r="V502" s="10">
        <v>42026.176180555558</v>
      </c>
      <c r="W502" s="10">
        <v>42064.207638888889</v>
      </c>
    </row>
    <row r="503" spans="1:23" x14ac:dyDescent="0.25">
      <c r="A503">
        <v>3579</v>
      </c>
      <c r="B503" t="s">
        <v>3578</v>
      </c>
      <c r="C503" t="s">
        <v>7689</v>
      </c>
      <c r="D503">
        <v>500</v>
      </c>
      <c r="E503">
        <v>500</v>
      </c>
      <c r="F503" t="s">
        <v>8219</v>
      </c>
      <c r="G503" t="s">
        <v>8225</v>
      </c>
      <c r="H503" t="s">
        <v>8247</v>
      </c>
      <c r="I503">
        <v>1.29405719</v>
      </c>
      <c r="J503">
        <v>647.028595</v>
      </c>
      <c r="K503">
        <v>647.028595</v>
      </c>
      <c r="L503">
        <v>1459444656</v>
      </c>
      <c r="M503">
        <v>1456856256</v>
      </c>
      <c r="N503" t="b">
        <v>0</v>
      </c>
      <c r="O503">
        <v>14</v>
      </c>
      <c r="P503" t="b">
        <v>1</v>
      </c>
      <c r="Q503" t="s">
        <v>8271</v>
      </c>
      <c r="R503">
        <v>1</v>
      </c>
      <c r="S503">
        <v>46.216328214285717</v>
      </c>
      <c r="T503" t="s">
        <v>9224</v>
      </c>
      <c r="U503" t="s">
        <v>9225</v>
      </c>
      <c r="V503" s="10">
        <v>42430.76222222222</v>
      </c>
      <c r="W503" s="10">
        <v>42460.720555555556</v>
      </c>
    </row>
    <row r="504" spans="1:23" x14ac:dyDescent="0.25">
      <c r="A504">
        <v>3578</v>
      </c>
      <c r="B504" t="s">
        <v>3577</v>
      </c>
      <c r="C504" t="s">
        <v>7688</v>
      </c>
      <c r="D504">
        <v>1500</v>
      </c>
      <c r="E504">
        <v>1500.2</v>
      </c>
      <c r="F504" t="s">
        <v>8219</v>
      </c>
      <c r="G504" t="s">
        <v>8225</v>
      </c>
      <c r="H504" t="s">
        <v>8247</v>
      </c>
      <c r="I504">
        <v>1.29405719</v>
      </c>
      <c r="J504">
        <v>1941.085785</v>
      </c>
      <c r="K504">
        <v>1941.3445964380001</v>
      </c>
      <c r="L504">
        <v>1462037777</v>
      </c>
      <c r="M504">
        <v>1459445777</v>
      </c>
      <c r="N504" t="b">
        <v>0</v>
      </c>
      <c r="O504">
        <v>37</v>
      </c>
      <c r="P504" t="b">
        <v>1</v>
      </c>
      <c r="Q504" t="s">
        <v>8271</v>
      </c>
      <c r="R504">
        <v>1.0001333333333333</v>
      </c>
      <c r="S504">
        <v>52.468772876702701</v>
      </c>
      <c r="T504" t="s">
        <v>9224</v>
      </c>
      <c r="U504" t="s">
        <v>9225</v>
      </c>
      <c r="V504" s="10">
        <v>42460.733530092592</v>
      </c>
      <c r="W504" s="10">
        <v>42490.733530092592</v>
      </c>
    </row>
    <row r="505" spans="1:23" x14ac:dyDescent="0.25">
      <c r="A505">
        <v>3577</v>
      </c>
      <c r="B505" t="s">
        <v>3576</v>
      </c>
      <c r="C505" t="s">
        <v>7687</v>
      </c>
      <c r="D505">
        <v>600</v>
      </c>
      <c r="E505">
        <v>780</v>
      </c>
      <c r="F505" t="s">
        <v>8219</v>
      </c>
      <c r="G505" t="s">
        <v>8224</v>
      </c>
      <c r="H505" t="s">
        <v>8246</v>
      </c>
      <c r="I505">
        <v>1</v>
      </c>
      <c r="J505">
        <v>600</v>
      </c>
      <c r="K505">
        <v>780</v>
      </c>
      <c r="L505">
        <v>1430029680</v>
      </c>
      <c r="M505">
        <v>1427741583</v>
      </c>
      <c r="N505" t="b">
        <v>0</v>
      </c>
      <c r="O505">
        <v>27</v>
      </c>
      <c r="P505" t="b">
        <v>1</v>
      </c>
      <c r="Q505" t="s">
        <v>8271</v>
      </c>
      <c r="R505">
        <v>1.3</v>
      </c>
      <c r="S505">
        <v>28.888888888888889</v>
      </c>
      <c r="T505" t="s">
        <v>9224</v>
      </c>
      <c r="U505" t="s">
        <v>9225</v>
      </c>
      <c r="V505" s="10">
        <v>42093.786840277775</v>
      </c>
      <c r="W505" s="10">
        <v>42120.269444444442</v>
      </c>
    </row>
    <row r="506" spans="1:23" x14ac:dyDescent="0.25">
      <c r="A506">
        <v>3576</v>
      </c>
      <c r="B506" t="s">
        <v>3575</v>
      </c>
      <c r="C506" t="s">
        <v>7686</v>
      </c>
      <c r="D506">
        <v>100</v>
      </c>
      <c r="E506">
        <v>100</v>
      </c>
      <c r="F506" t="s">
        <v>8219</v>
      </c>
      <c r="G506" t="s">
        <v>8224</v>
      </c>
      <c r="H506" t="s">
        <v>8246</v>
      </c>
      <c r="I506">
        <v>1</v>
      </c>
      <c r="J506">
        <v>100</v>
      </c>
      <c r="K506">
        <v>100</v>
      </c>
      <c r="L506">
        <v>1480947054</v>
      </c>
      <c r="M506">
        <v>1475759454</v>
      </c>
      <c r="N506" t="b">
        <v>0</v>
      </c>
      <c r="O506">
        <v>5</v>
      </c>
      <c r="P506" t="b">
        <v>1</v>
      </c>
      <c r="Q506" t="s">
        <v>8271</v>
      </c>
      <c r="R506">
        <v>1</v>
      </c>
      <c r="S506">
        <v>20</v>
      </c>
      <c r="T506" t="s">
        <v>9224</v>
      </c>
      <c r="U506" t="s">
        <v>9225</v>
      </c>
      <c r="V506" s="10">
        <v>42649.54923611111</v>
      </c>
      <c r="W506" s="10">
        <v>42709.590902777774</v>
      </c>
    </row>
    <row r="507" spans="1:23" x14ac:dyDescent="0.25">
      <c r="A507">
        <v>3575</v>
      </c>
      <c r="B507" t="s">
        <v>3574</v>
      </c>
      <c r="C507" t="s">
        <v>7685</v>
      </c>
      <c r="D507">
        <v>10000</v>
      </c>
      <c r="E507">
        <v>10133</v>
      </c>
      <c r="F507" t="s">
        <v>8219</v>
      </c>
      <c r="G507" t="s">
        <v>8224</v>
      </c>
      <c r="H507" t="s">
        <v>8246</v>
      </c>
      <c r="I507">
        <v>1</v>
      </c>
      <c r="J507">
        <v>10000</v>
      </c>
      <c r="K507">
        <v>10133</v>
      </c>
      <c r="L507">
        <v>1470887940</v>
      </c>
      <c r="M507">
        <v>1468176527</v>
      </c>
      <c r="N507" t="b">
        <v>0</v>
      </c>
      <c r="O507">
        <v>102</v>
      </c>
      <c r="P507" t="b">
        <v>1</v>
      </c>
      <c r="Q507" t="s">
        <v>8271</v>
      </c>
      <c r="R507">
        <v>1.0133000000000001</v>
      </c>
      <c r="S507">
        <v>99.343137254901961</v>
      </c>
      <c r="T507" t="s">
        <v>9224</v>
      </c>
      <c r="U507" t="s">
        <v>9225</v>
      </c>
      <c r="V507" s="10">
        <v>42561.783877314818</v>
      </c>
      <c r="W507" s="10">
        <v>42593.165972222225</v>
      </c>
    </row>
    <row r="508" spans="1:23" x14ac:dyDescent="0.25">
      <c r="A508">
        <v>3574</v>
      </c>
      <c r="B508" t="s">
        <v>3573</v>
      </c>
      <c r="C508" t="s">
        <v>7684</v>
      </c>
      <c r="D508">
        <v>5800</v>
      </c>
      <c r="E508">
        <v>6155</v>
      </c>
      <c r="F508" t="s">
        <v>8219</v>
      </c>
      <c r="G508" t="s">
        <v>8224</v>
      </c>
      <c r="H508" t="s">
        <v>8246</v>
      </c>
      <c r="I508">
        <v>1</v>
      </c>
      <c r="J508">
        <v>5800</v>
      </c>
      <c r="K508">
        <v>6155</v>
      </c>
      <c r="L508">
        <v>1415921848</v>
      </c>
      <c r="M508">
        <v>1413326248</v>
      </c>
      <c r="N508" t="b">
        <v>0</v>
      </c>
      <c r="O508">
        <v>45</v>
      </c>
      <c r="P508" t="b">
        <v>1</v>
      </c>
      <c r="Q508" t="s">
        <v>8271</v>
      </c>
      <c r="R508">
        <v>1.0612068965517241</v>
      </c>
      <c r="S508">
        <v>136.77777777777777</v>
      </c>
      <c r="T508" t="s">
        <v>9224</v>
      </c>
      <c r="U508" t="s">
        <v>9225</v>
      </c>
      <c r="V508" s="10">
        <v>41926.942685185182</v>
      </c>
      <c r="W508" s="10">
        <v>41956.984351851854</v>
      </c>
    </row>
    <row r="509" spans="1:23" x14ac:dyDescent="0.25">
      <c r="A509">
        <v>3573</v>
      </c>
      <c r="B509" t="s">
        <v>3572</v>
      </c>
      <c r="C509" t="s">
        <v>7683</v>
      </c>
      <c r="D509">
        <v>3000</v>
      </c>
      <c r="E509">
        <v>3084</v>
      </c>
      <c r="F509" t="s">
        <v>8219</v>
      </c>
      <c r="G509" t="s">
        <v>8225</v>
      </c>
      <c r="H509" t="s">
        <v>8247</v>
      </c>
      <c r="I509">
        <v>1.29405719</v>
      </c>
      <c r="J509">
        <v>3882.17157</v>
      </c>
      <c r="K509">
        <v>3990.87237396</v>
      </c>
      <c r="L509">
        <v>1415440846</v>
      </c>
      <c r="M509">
        <v>1412845246</v>
      </c>
      <c r="N509" t="b">
        <v>0</v>
      </c>
      <c r="O509">
        <v>78</v>
      </c>
      <c r="P509" t="b">
        <v>1</v>
      </c>
      <c r="Q509" t="s">
        <v>8271</v>
      </c>
      <c r="R509">
        <v>1.028</v>
      </c>
      <c r="S509">
        <v>51.165030435384615</v>
      </c>
      <c r="T509" t="s">
        <v>9224</v>
      </c>
      <c r="U509" t="s">
        <v>9225</v>
      </c>
      <c r="V509" s="10">
        <v>41921.375532407408</v>
      </c>
      <c r="W509" s="10">
        <v>41951.417199074072</v>
      </c>
    </row>
    <row r="510" spans="1:23" x14ac:dyDescent="0.25">
      <c r="A510">
        <v>3572</v>
      </c>
      <c r="B510" t="s">
        <v>3571</v>
      </c>
      <c r="C510" t="s">
        <v>7682</v>
      </c>
      <c r="D510">
        <v>500</v>
      </c>
      <c r="E510">
        <v>500</v>
      </c>
      <c r="F510" t="s">
        <v>8219</v>
      </c>
      <c r="G510" t="s">
        <v>8225</v>
      </c>
      <c r="H510" t="s">
        <v>8247</v>
      </c>
      <c r="I510">
        <v>1.29405719</v>
      </c>
      <c r="J510">
        <v>647.028595</v>
      </c>
      <c r="K510">
        <v>647.028595</v>
      </c>
      <c r="L510">
        <v>1434894082</v>
      </c>
      <c r="M510">
        <v>1432302082</v>
      </c>
      <c r="N510" t="b">
        <v>0</v>
      </c>
      <c r="O510">
        <v>9</v>
      </c>
      <c r="P510" t="b">
        <v>1</v>
      </c>
      <c r="Q510" t="s">
        <v>8271</v>
      </c>
      <c r="R510">
        <v>1</v>
      </c>
      <c r="S510">
        <v>71.892066111111106</v>
      </c>
      <c r="T510" t="s">
        <v>9224</v>
      </c>
      <c r="U510" t="s">
        <v>9225</v>
      </c>
      <c r="V510" s="10">
        <v>42146.570393518516</v>
      </c>
      <c r="W510" s="10">
        <v>42176.570393518516</v>
      </c>
    </row>
    <row r="511" spans="1:23" x14ac:dyDescent="0.25">
      <c r="A511">
        <v>3571</v>
      </c>
      <c r="B511" t="s">
        <v>3570</v>
      </c>
      <c r="C511" t="s">
        <v>7681</v>
      </c>
      <c r="D511">
        <v>1500</v>
      </c>
      <c r="E511">
        <v>1831</v>
      </c>
      <c r="F511" t="s">
        <v>8219</v>
      </c>
      <c r="G511" t="s">
        <v>8225</v>
      </c>
      <c r="H511" t="s">
        <v>8247</v>
      </c>
      <c r="I511">
        <v>1.29405719</v>
      </c>
      <c r="J511">
        <v>1941.085785</v>
      </c>
      <c r="K511">
        <v>2369.41871489</v>
      </c>
      <c r="L511">
        <v>1414701413</v>
      </c>
      <c r="M511">
        <v>1412109413</v>
      </c>
      <c r="N511" t="b">
        <v>0</v>
      </c>
      <c r="O511">
        <v>25</v>
      </c>
      <c r="P511" t="b">
        <v>1</v>
      </c>
      <c r="Q511" t="s">
        <v>8271</v>
      </c>
      <c r="R511">
        <v>1.2206666666666666</v>
      </c>
      <c r="S511">
        <v>94.776748595599997</v>
      </c>
      <c r="T511" t="s">
        <v>9224</v>
      </c>
      <c r="U511" t="s">
        <v>9225</v>
      </c>
      <c r="V511" s="10">
        <v>41912.858946759261</v>
      </c>
      <c r="W511" s="10">
        <v>41942.858946759261</v>
      </c>
    </row>
    <row r="512" spans="1:23" x14ac:dyDescent="0.25">
      <c r="A512">
        <v>3570</v>
      </c>
      <c r="B512" t="s">
        <v>3569</v>
      </c>
      <c r="C512" t="s">
        <v>7680</v>
      </c>
      <c r="D512">
        <v>2000</v>
      </c>
      <c r="E512">
        <v>2287</v>
      </c>
      <c r="F512" t="s">
        <v>8219</v>
      </c>
      <c r="G512" t="s">
        <v>8224</v>
      </c>
      <c r="H512" t="s">
        <v>8246</v>
      </c>
      <c r="I512">
        <v>1</v>
      </c>
      <c r="J512">
        <v>2000</v>
      </c>
      <c r="K512">
        <v>2287</v>
      </c>
      <c r="L512">
        <v>1420009200</v>
      </c>
      <c r="M512">
        <v>1417593483</v>
      </c>
      <c r="N512" t="b">
        <v>0</v>
      </c>
      <c r="O512">
        <v>26</v>
      </c>
      <c r="P512" t="b">
        <v>1</v>
      </c>
      <c r="Q512" t="s">
        <v>8271</v>
      </c>
      <c r="R512">
        <v>1.1435</v>
      </c>
      <c r="S512">
        <v>87.961538461538467</v>
      </c>
      <c r="T512" t="s">
        <v>9224</v>
      </c>
      <c r="U512" t="s">
        <v>9225</v>
      </c>
      <c r="V512" s="10">
        <v>41976.331979166665</v>
      </c>
      <c r="W512" s="10">
        <v>42004.291666666664</v>
      </c>
    </row>
    <row r="513" spans="1:23" x14ac:dyDescent="0.25">
      <c r="A513">
        <v>3569</v>
      </c>
      <c r="B513" t="s">
        <v>3568</v>
      </c>
      <c r="C513" t="s">
        <v>7679</v>
      </c>
      <c r="D513">
        <v>5000</v>
      </c>
      <c r="E513">
        <v>5024</v>
      </c>
      <c r="F513" t="s">
        <v>8219</v>
      </c>
      <c r="G513" t="s">
        <v>8224</v>
      </c>
      <c r="H513" t="s">
        <v>8246</v>
      </c>
      <c r="I513">
        <v>1</v>
      </c>
      <c r="J513">
        <v>5000</v>
      </c>
      <c r="K513">
        <v>5024</v>
      </c>
      <c r="L513">
        <v>1420734696</v>
      </c>
      <c r="M513">
        <v>1418142696</v>
      </c>
      <c r="N513" t="b">
        <v>0</v>
      </c>
      <c r="O513">
        <v>41</v>
      </c>
      <c r="P513" t="b">
        <v>1</v>
      </c>
      <c r="Q513" t="s">
        <v>8271</v>
      </c>
      <c r="R513">
        <v>1.0047999999999999</v>
      </c>
      <c r="S513">
        <v>122.53658536585365</v>
      </c>
      <c r="T513" t="s">
        <v>9224</v>
      </c>
      <c r="U513" t="s">
        <v>9225</v>
      </c>
      <c r="V513" s="10">
        <v>41982.688611111109</v>
      </c>
      <c r="W513" s="10">
        <v>42012.688611111109</v>
      </c>
    </row>
    <row r="514" spans="1:23" x14ac:dyDescent="0.25">
      <c r="A514">
        <v>3568</v>
      </c>
      <c r="B514" t="s">
        <v>3567</v>
      </c>
      <c r="C514" t="s">
        <v>7678</v>
      </c>
      <c r="D514">
        <v>1000</v>
      </c>
      <c r="E514">
        <v>1110</v>
      </c>
      <c r="F514" t="s">
        <v>8219</v>
      </c>
      <c r="G514" t="s">
        <v>8224</v>
      </c>
      <c r="H514" t="s">
        <v>8246</v>
      </c>
      <c r="I514">
        <v>1</v>
      </c>
      <c r="J514">
        <v>1000</v>
      </c>
      <c r="K514">
        <v>1110</v>
      </c>
      <c r="L514">
        <v>1410975994</v>
      </c>
      <c r="M514">
        <v>1408383994</v>
      </c>
      <c r="N514" t="b">
        <v>0</v>
      </c>
      <c r="O514">
        <v>19</v>
      </c>
      <c r="P514" t="b">
        <v>1</v>
      </c>
      <c r="Q514" t="s">
        <v>8271</v>
      </c>
      <c r="R514">
        <v>1.1100000000000001</v>
      </c>
      <c r="S514">
        <v>58.421052631578945</v>
      </c>
      <c r="T514" t="s">
        <v>9224</v>
      </c>
      <c r="U514" t="s">
        <v>9225</v>
      </c>
      <c r="V514" s="10">
        <v>41869.740671296298</v>
      </c>
      <c r="W514" s="10">
        <v>41899.740671296298</v>
      </c>
    </row>
    <row r="515" spans="1:23" x14ac:dyDescent="0.25">
      <c r="A515">
        <v>3567</v>
      </c>
      <c r="B515" t="s">
        <v>3566</v>
      </c>
      <c r="C515" t="s">
        <v>7677</v>
      </c>
      <c r="D515">
        <v>1000</v>
      </c>
      <c r="E515">
        <v>1088</v>
      </c>
      <c r="F515" t="s">
        <v>8219</v>
      </c>
      <c r="G515" t="s">
        <v>8225</v>
      </c>
      <c r="H515" t="s">
        <v>8247</v>
      </c>
      <c r="I515">
        <v>1.29405719</v>
      </c>
      <c r="J515">
        <v>1294.05719</v>
      </c>
      <c r="K515">
        <v>1407.93422272</v>
      </c>
      <c r="L515">
        <v>1433964444</v>
      </c>
      <c r="M515">
        <v>1431372444</v>
      </c>
      <c r="N515" t="b">
        <v>0</v>
      </c>
      <c r="O515">
        <v>41</v>
      </c>
      <c r="P515" t="b">
        <v>1</v>
      </c>
      <c r="Q515" t="s">
        <v>8271</v>
      </c>
      <c r="R515">
        <v>1.0880000000000001</v>
      </c>
      <c r="S515">
        <v>34.339859090731707</v>
      </c>
      <c r="T515" t="s">
        <v>9224</v>
      </c>
      <c r="U515" t="s">
        <v>9225</v>
      </c>
      <c r="V515" s="10">
        <v>42135.810694444444</v>
      </c>
      <c r="W515" s="10">
        <v>42165.810694444444</v>
      </c>
    </row>
    <row r="516" spans="1:23" x14ac:dyDescent="0.25">
      <c r="A516">
        <v>3566</v>
      </c>
      <c r="B516" t="s">
        <v>3565</v>
      </c>
      <c r="C516" t="s">
        <v>7676</v>
      </c>
      <c r="D516">
        <v>2000</v>
      </c>
      <c r="E516">
        <v>2095</v>
      </c>
      <c r="F516" t="s">
        <v>8219</v>
      </c>
      <c r="G516" t="s">
        <v>8225</v>
      </c>
      <c r="H516" t="s">
        <v>8247</v>
      </c>
      <c r="I516">
        <v>1.29405719</v>
      </c>
      <c r="J516">
        <v>2588.11438</v>
      </c>
      <c r="K516">
        <v>2711.04981305</v>
      </c>
      <c r="L516">
        <v>1422015083</v>
      </c>
      <c r="M516">
        <v>1419423083</v>
      </c>
      <c r="N516" t="b">
        <v>0</v>
      </c>
      <c r="O516">
        <v>38</v>
      </c>
      <c r="P516" t="b">
        <v>1</v>
      </c>
      <c r="Q516" t="s">
        <v>8271</v>
      </c>
      <c r="R516">
        <v>1.0475000000000001</v>
      </c>
      <c r="S516">
        <v>71.343416132894731</v>
      </c>
      <c r="T516" t="s">
        <v>9224</v>
      </c>
      <c r="U516" t="s">
        <v>9225</v>
      </c>
      <c r="V516" s="10">
        <v>41997.507905092592</v>
      </c>
      <c r="W516" s="10">
        <v>42027.507905092592</v>
      </c>
    </row>
    <row r="517" spans="1:23" x14ac:dyDescent="0.25">
      <c r="A517">
        <v>3565</v>
      </c>
      <c r="B517" t="s">
        <v>3564</v>
      </c>
      <c r="C517" t="s">
        <v>7675</v>
      </c>
      <c r="D517">
        <v>900</v>
      </c>
      <c r="E517">
        <v>1175</v>
      </c>
      <c r="F517" t="s">
        <v>8219</v>
      </c>
      <c r="G517" t="s">
        <v>8224</v>
      </c>
      <c r="H517" t="s">
        <v>8246</v>
      </c>
      <c r="I517">
        <v>1</v>
      </c>
      <c r="J517">
        <v>900</v>
      </c>
      <c r="K517">
        <v>1175</v>
      </c>
      <c r="L517">
        <v>1420048208</v>
      </c>
      <c r="M517">
        <v>1417456208</v>
      </c>
      <c r="N517" t="b">
        <v>0</v>
      </c>
      <c r="O517">
        <v>12</v>
      </c>
      <c r="P517" t="b">
        <v>1</v>
      </c>
      <c r="Q517" t="s">
        <v>8271</v>
      </c>
      <c r="R517">
        <v>1.3055555555555556</v>
      </c>
      <c r="S517">
        <v>97.916666666666671</v>
      </c>
      <c r="T517" t="s">
        <v>9224</v>
      </c>
      <c r="U517" t="s">
        <v>9225</v>
      </c>
      <c r="V517" s="10">
        <v>41974.743148148147</v>
      </c>
      <c r="W517" s="10">
        <v>42004.743148148147</v>
      </c>
    </row>
    <row r="518" spans="1:23" x14ac:dyDescent="0.25">
      <c r="A518">
        <v>3564</v>
      </c>
      <c r="B518" t="s">
        <v>3563</v>
      </c>
      <c r="C518" t="s">
        <v>7674</v>
      </c>
      <c r="D518">
        <v>1000</v>
      </c>
      <c r="E518">
        <v>1005</v>
      </c>
      <c r="F518" t="s">
        <v>8219</v>
      </c>
      <c r="G518" t="s">
        <v>8225</v>
      </c>
      <c r="H518" t="s">
        <v>8247</v>
      </c>
      <c r="I518">
        <v>1.29405719</v>
      </c>
      <c r="J518">
        <v>1294.05719</v>
      </c>
      <c r="K518">
        <v>1300.5274759500001</v>
      </c>
      <c r="L518">
        <v>1444060800</v>
      </c>
      <c r="M518">
        <v>1440082649</v>
      </c>
      <c r="N518" t="b">
        <v>0</v>
      </c>
      <c r="O518">
        <v>17</v>
      </c>
      <c r="P518" t="b">
        <v>1</v>
      </c>
      <c r="Q518" t="s">
        <v>8271</v>
      </c>
      <c r="R518">
        <v>1.0049999999999999</v>
      </c>
      <c r="S518">
        <v>76.501616232352944</v>
      </c>
      <c r="T518" t="s">
        <v>9224</v>
      </c>
      <c r="U518" t="s">
        <v>9225</v>
      </c>
      <c r="V518" s="10">
        <v>42236.623252314814</v>
      </c>
      <c r="W518" s="10">
        <v>42282.666666666664</v>
      </c>
    </row>
    <row r="519" spans="1:23" x14ac:dyDescent="0.25">
      <c r="A519">
        <v>3563</v>
      </c>
      <c r="B519" t="s">
        <v>3562</v>
      </c>
      <c r="C519" t="s">
        <v>7673</v>
      </c>
      <c r="D519">
        <v>500</v>
      </c>
      <c r="E519">
        <v>527.45000000000005</v>
      </c>
      <c r="F519" t="s">
        <v>8219</v>
      </c>
      <c r="G519" t="s">
        <v>8225</v>
      </c>
      <c r="H519" t="s">
        <v>8247</v>
      </c>
      <c r="I519">
        <v>1.29405719</v>
      </c>
      <c r="J519">
        <v>647.028595</v>
      </c>
      <c r="K519">
        <v>682.55046486550009</v>
      </c>
      <c r="L519">
        <v>1470078000</v>
      </c>
      <c r="M519">
        <v>1467648456</v>
      </c>
      <c r="N519" t="b">
        <v>0</v>
      </c>
      <c r="O519">
        <v>25</v>
      </c>
      <c r="P519" t="b">
        <v>1</v>
      </c>
      <c r="Q519" t="s">
        <v>8271</v>
      </c>
      <c r="R519">
        <v>1.0549000000000002</v>
      </c>
      <c r="S519">
        <v>27.302018594620005</v>
      </c>
      <c r="T519" t="s">
        <v>9224</v>
      </c>
      <c r="U519" t="s">
        <v>9225</v>
      </c>
      <c r="V519" s="10">
        <v>42555.671944444446</v>
      </c>
      <c r="W519" s="10">
        <v>42583.791666666664</v>
      </c>
    </row>
    <row r="520" spans="1:23" x14ac:dyDescent="0.25">
      <c r="A520">
        <v>3562</v>
      </c>
      <c r="B520" t="s">
        <v>3561</v>
      </c>
      <c r="C520" t="s">
        <v>7672</v>
      </c>
      <c r="D520">
        <v>315</v>
      </c>
      <c r="E520">
        <v>469</v>
      </c>
      <c r="F520" t="s">
        <v>8219</v>
      </c>
      <c r="G520" t="s">
        <v>8225</v>
      </c>
      <c r="H520" t="s">
        <v>8247</v>
      </c>
      <c r="I520">
        <v>1.29405719</v>
      </c>
      <c r="J520">
        <v>407.62801485</v>
      </c>
      <c r="K520">
        <v>606.91282210999998</v>
      </c>
      <c r="L520">
        <v>1457906400</v>
      </c>
      <c r="M520">
        <v>1457115427</v>
      </c>
      <c r="N520" t="b">
        <v>0</v>
      </c>
      <c r="O520">
        <v>31</v>
      </c>
      <c r="P520" t="b">
        <v>1</v>
      </c>
      <c r="Q520" t="s">
        <v>8271</v>
      </c>
      <c r="R520">
        <v>1.4888888888888889</v>
      </c>
      <c r="S520">
        <v>19.577832971290324</v>
      </c>
      <c r="T520" t="s">
        <v>9224</v>
      </c>
      <c r="U520" t="s">
        <v>9225</v>
      </c>
      <c r="V520" s="10">
        <v>42433.761886574073</v>
      </c>
      <c r="W520" s="10">
        <v>42442.916666666664</v>
      </c>
    </row>
    <row r="521" spans="1:23" x14ac:dyDescent="0.25">
      <c r="A521">
        <v>3561</v>
      </c>
      <c r="B521" t="s">
        <v>3560</v>
      </c>
      <c r="C521" s="3" t="s">
        <v>7671</v>
      </c>
      <c r="D521">
        <v>2500</v>
      </c>
      <c r="E521">
        <v>2560</v>
      </c>
      <c r="F521" t="s">
        <v>8219</v>
      </c>
      <c r="G521" t="s">
        <v>8224</v>
      </c>
      <c r="H521" t="s">
        <v>8246</v>
      </c>
      <c r="I521">
        <v>1</v>
      </c>
      <c r="J521">
        <v>2500</v>
      </c>
      <c r="K521">
        <v>2560</v>
      </c>
      <c r="L521">
        <v>1438799760</v>
      </c>
      <c r="M521">
        <v>1437236378</v>
      </c>
      <c r="N521" t="b">
        <v>0</v>
      </c>
      <c r="O521">
        <v>54</v>
      </c>
      <c r="P521" t="b">
        <v>1</v>
      </c>
      <c r="Q521" t="s">
        <v>8271</v>
      </c>
      <c r="R521">
        <v>1.024</v>
      </c>
      <c r="S521">
        <v>47.407407407407405</v>
      </c>
      <c r="T521" t="s">
        <v>9224</v>
      </c>
      <c r="U521" t="s">
        <v>9225</v>
      </c>
      <c r="V521" s="10">
        <v>42203.680300925924</v>
      </c>
      <c r="W521" s="10">
        <v>42221.775000000001</v>
      </c>
    </row>
    <row r="522" spans="1:23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1.29405719</v>
      </c>
      <c r="J522">
        <v>6470.2859499999995</v>
      </c>
      <c r="K522">
        <v>6606.1619549500001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8271</v>
      </c>
      <c r="R522">
        <v>1.0209999999999999</v>
      </c>
      <c r="S522">
        <v>194.29888102794118</v>
      </c>
      <c r="T522" t="s">
        <v>9224</v>
      </c>
      <c r="U522" t="s">
        <v>9225</v>
      </c>
      <c r="V522" s="10">
        <v>42318.702094907407</v>
      </c>
      <c r="W522" s="10">
        <v>42348.702094907407</v>
      </c>
    </row>
    <row r="523" spans="1:23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</v>
      </c>
      <c r="J523">
        <v>5000</v>
      </c>
      <c r="K523">
        <v>5232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8271</v>
      </c>
      <c r="R523">
        <v>1.0464</v>
      </c>
      <c r="S523">
        <v>93.428571428571431</v>
      </c>
      <c r="T523" t="s">
        <v>9224</v>
      </c>
      <c r="U523" t="s">
        <v>9225</v>
      </c>
      <c r="V523" s="10">
        <v>42646.092812499999</v>
      </c>
      <c r="W523" s="10">
        <v>42675.207638888889</v>
      </c>
    </row>
    <row r="524" spans="1:23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</v>
      </c>
      <c r="J524">
        <v>3000</v>
      </c>
      <c r="K524">
        <v>3440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8271</v>
      </c>
      <c r="R524">
        <v>1.1466666666666667</v>
      </c>
      <c r="S524">
        <v>110.96774193548387</v>
      </c>
      <c r="T524" t="s">
        <v>9224</v>
      </c>
      <c r="U524" t="s">
        <v>9225</v>
      </c>
      <c r="V524" s="10">
        <v>42430.040798611109</v>
      </c>
      <c r="W524" s="10">
        <v>42449.999131944445</v>
      </c>
    </row>
    <row r="525" spans="1:23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</v>
      </c>
      <c r="J525">
        <v>5000</v>
      </c>
      <c r="K525">
        <v>6030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8271</v>
      </c>
      <c r="R525">
        <v>1.206</v>
      </c>
      <c r="S525">
        <v>71.785714285714292</v>
      </c>
      <c r="T525" t="s">
        <v>9224</v>
      </c>
      <c r="U525" t="s">
        <v>9225</v>
      </c>
      <c r="V525" s="10">
        <v>42238.132824074077</v>
      </c>
      <c r="W525" s="10">
        <v>42268.132824074077</v>
      </c>
    </row>
    <row r="526" spans="1:23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1.29405719</v>
      </c>
      <c r="J526">
        <v>4529.2001650000002</v>
      </c>
      <c r="K526">
        <v>4922.0112250245002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8271</v>
      </c>
      <c r="R526">
        <v>1.0867285714285715</v>
      </c>
      <c r="S526">
        <v>37.861624807880773</v>
      </c>
      <c r="T526" t="s">
        <v>9224</v>
      </c>
      <c r="U526" t="s">
        <v>9225</v>
      </c>
      <c r="V526" s="10">
        <v>42492.717233796298</v>
      </c>
      <c r="W526" s="10">
        <v>42522.717233796298</v>
      </c>
    </row>
    <row r="527" spans="1:23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</v>
      </c>
      <c r="J527">
        <v>12000</v>
      </c>
      <c r="K527">
        <v>12000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8271</v>
      </c>
      <c r="R527">
        <v>1</v>
      </c>
      <c r="S527">
        <v>1000</v>
      </c>
      <c r="T527" t="s">
        <v>9224</v>
      </c>
      <c r="U527" t="s">
        <v>9225</v>
      </c>
      <c r="V527" s="10">
        <v>41850.400937500002</v>
      </c>
      <c r="W527" s="10">
        <v>41895.400937500002</v>
      </c>
    </row>
    <row r="528" spans="1:23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1.29405719</v>
      </c>
      <c r="J528">
        <v>1941.085785</v>
      </c>
      <c r="K528">
        <v>2212.8377949000001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8271</v>
      </c>
      <c r="R528">
        <v>1.1399999999999999</v>
      </c>
      <c r="S528">
        <v>96.210338908695661</v>
      </c>
      <c r="T528" t="s">
        <v>9224</v>
      </c>
      <c r="U528" t="s">
        <v>9225</v>
      </c>
      <c r="V528" s="10">
        <v>42192.591944444444</v>
      </c>
      <c r="W528" s="10">
        <v>42223.708333333336</v>
      </c>
    </row>
    <row r="529" spans="1:23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</v>
      </c>
      <c r="J529">
        <v>10000</v>
      </c>
      <c r="K529">
        <v>10085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8271</v>
      </c>
      <c r="R529">
        <v>1.0085</v>
      </c>
      <c r="S529">
        <v>63.829113924050631</v>
      </c>
      <c r="T529" t="s">
        <v>9224</v>
      </c>
      <c r="U529" t="s">
        <v>9225</v>
      </c>
      <c r="V529" s="10">
        <v>42753.205625000002</v>
      </c>
      <c r="W529" s="10">
        <v>42783.670138888891</v>
      </c>
    </row>
    <row r="530" spans="1:23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</v>
      </c>
      <c r="J530">
        <v>1150</v>
      </c>
      <c r="K530">
        <v>1330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8271</v>
      </c>
      <c r="R530">
        <v>1.1565217391304348</v>
      </c>
      <c r="S530">
        <v>44.333333333333336</v>
      </c>
      <c r="T530" t="s">
        <v>9224</v>
      </c>
      <c r="U530" t="s">
        <v>9225</v>
      </c>
      <c r="V530" s="10">
        <v>42155.920219907406</v>
      </c>
      <c r="W530" s="10">
        <v>42176.888888888891</v>
      </c>
    </row>
    <row r="531" spans="1:23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0.75062424999999999</v>
      </c>
      <c r="J531">
        <v>900.7491</v>
      </c>
      <c r="K531">
        <v>1174.72695125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8271</v>
      </c>
      <c r="R531">
        <v>1.3041666666666667</v>
      </c>
      <c r="S531">
        <v>65.262608402777772</v>
      </c>
      <c r="T531" t="s">
        <v>9224</v>
      </c>
      <c r="U531" t="s">
        <v>9225</v>
      </c>
      <c r="V531" s="10">
        <v>42725.031180555554</v>
      </c>
      <c r="W531" s="10">
        <v>42746.208333333336</v>
      </c>
    </row>
    <row r="532" spans="1:23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</v>
      </c>
      <c r="J532">
        <v>3405</v>
      </c>
      <c r="K532">
        <v>3670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8271</v>
      </c>
      <c r="R532">
        <v>1.0778267254038179</v>
      </c>
      <c r="S532">
        <v>126.55172413793103</v>
      </c>
      <c r="T532" t="s">
        <v>9224</v>
      </c>
      <c r="U532" t="s">
        <v>9225</v>
      </c>
      <c r="V532" s="10">
        <v>42157.591064814813</v>
      </c>
      <c r="W532" s="10">
        <v>42179.083333333336</v>
      </c>
    </row>
    <row r="533" spans="1:23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</v>
      </c>
      <c r="J533">
        <v>4000</v>
      </c>
      <c r="K533">
        <v>4000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8271</v>
      </c>
      <c r="R533">
        <v>1</v>
      </c>
      <c r="S533">
        <v>129.03225806451613</v>
      </c>
      <c r="T533" t="s">
        <v>9224</v>
      </c>
      <c r="U533" t="s">
        <v>9225</v>
      </c>
      <c r="V533" s="10">
        <v>42676.065150462964</v>
      </c>
      <c r="W533" s="10">
        <v>42721.290972222225</v>
      </c>
    </row>
    <row r="534" spans="1:23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</v>
      </c>
      <c r="J534">
        <v>10000</v>
      </c>
      <c r="K534">
        <v>12325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8271</v>
      </c>
      <c r="R534">
        <v>1.2324999999999999</v>
      </c>
      <c r="S534">
        <v>71.242774566473983</v>
      </c>
      <c r="T534" t="s">
        <v>9224</v>
      </c>
      <c r="U534" t="s">
        <v>9225</v>
      </c>
      <c r="V534" s="10">
        <v>42473.007037037038</v>
      </c>
      <c r="W534" s="10">
        <v>42503.007037037038</v>
      </c>
    </row>
    <row r="535" spans="1:23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1.29405719</v>
      </c>
      <c r="J535">
        <v>2588.11438</v>
      </c>
      <c r="K535">
        <v>2593.2906087599999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8271</v>
      </c>
      <c r="R535">
        <v>1.002</v>
      </c>
      <c r="S535">
        <v>152.54650639764705</v>
      </c>
      <c r="T535" t="s">
        <v>9224</v>
      </c>
      <c r="U535" t="s">
        <v>9225</v>
      </c>
      <c r="V535" s="10">
        <v>42482.43478009259</v>
      </c>
      <c r="W535" s="10">
        <v>42506.43478009259</v>
      </c>
    </row>
    <row r="536" spans="1:23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0.10503195999999999</v>
      </c>
      <c r="J536">
        <v>1575.4793999999999</v>
      </c>
      <c r="K536">
        <v>1649.0017719999998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8271</v>
      </c>
      <c r="R536">
        <v>1.0466666666666666</v>
      </c>
      <c r="S536">
        <v>34.35420358333333</v>
      </c>
      <c r="T536" t="s">
        <v>9224</v>
      </c>
      <c r="U536" t="s">
        <v>9225</v>
      </c>
      <c r="V536" s="10">
        <v>42270.810995370368</v>
      </c>
      <c r="W536" s="10">
        <v>42309.958333333336</v>
      </c>
    </row>
    <row r="537" spans="1:23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1.29405719</v>
      </c>
      <c r="J537">
        <v>2588.11438</v>
      </c>
      <c r="K537">
        <v>2652.8172395000001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8271</v>
      </c>
      <c r="R537">
        <v>1.0249999999999999</v>
      </c>
      <c r="S537">
        <v>44.963004059322039</v>
      </c>
      <c r="T537" t="s">
        <v>9224</v>
      </c>
      <c r="U537" t="s">
        <v>9225</v>
      </c>
      <c r="V537" s="10">
        <v>42711.54519675926</v>
      </c>
      <c r="W537" s="10">
        <v>42741.54519675926</v>
      </c>
    </row>
    <row r="538" spans="1:23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1.29405719</v>
      </c>
      <c r="J538">
        <v>4270.3887269999996</v>
      </c>
      <c r="K538">
        <v>5050.0581839750002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8271</v>
      </c>
      <c r="R538">
        <v>1.1825757575757576</v>
      </c>
      <c r="S538">
        <v>129.48867138397438</v>
      </c>
      <c r="T538" t="s">
        <v>9224</v>
      </c>
      <c r="U538" t="s">
        <v>9225</v>
      </c>
      <c r="V538" s="10">
        <v>42179.344988425924</v>
      </c>
      <c r="W538" s="10">
        <v>42219.75</v>
      </c>
    </row>
    <row r="539" spans="1:23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</v>
      </c>
      <c r="J539">
        <v>2000</v>
      </c>
      <c r="K539">
        <v>2410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8271</v>
      </c>
      <c r="R539">
        <v>1.2050000000000001</v>
      </c>
      <c r="S539">
        <v>40.847457627118644</v>
      </c>
      <c r="T539" t="s">
        <v>9224</v>
      </c>
      <c r="U539" t="s">
        <v>9225</v>
      </c>
      <c r="V539" s="10">
        <v>42282.768414351849</v>
      </c>
      <c r="W539" s="10">
        <v>42312.810081018521</v>
      </c>
    </row>
    <row r="540" spans="1:23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</v>
      </c>
      <c r="J540">
        <v>5000</v>
      </c>
      <c r="K540">
        <v>15121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8271</v>
      </c>
      <c r="R540">
        <v>3.0242</v>
      </c>
      <c r="S540">
        <v>252.01666666666668</v>
      </c>
      <c r="T540" t="s">
        <v>9224</v>
      </c>
      <c r="U540" t="s">
        <v>9225</v>
      </c>
      <c r="V540" s="10">
        <v>42473.794710648152</v>
      </c>
      <c r="W540" s="10">
        <v>42503.794710648152</v>
      </c>
    </row>
    <row r="541" spans="1:23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1.29405719</v>
      </c>
      <c r="J541">
        <v>647.028595</v>
      </c>
      <c r="K541">
        <v>651.19545915180004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8271</v>
      </c>
      <c r="R541">
        <v>1.00644</v>
      </c>
      <c r="S541">
        <v>32.559772957589999</v>
      </c>
      <c r="T541" t="s">
        <v>9224</v>
      </c>
      <c r="U541" t="s">
        <v>9225</v>
      </c>
      <c r="V541" s="10">
        <v>42535.049849537034</v>
      </c>
      <c r="W541" s="10">
        <v>42556.049849537034</v>
      </c>
    </row>
    <row r="542" spans="1:23" x14ac:dyDescent="0.25">
      <c r="A542">
        <v>3560</v>
      </c>
      <c r="B542" t="s">
        <v>3559</v>
      </c>
      <c r="C542" t="s">
        <v>7670</v>
      </c>
      <c r="D542">
        <v>3200</v>
      </c>
      <c r="E542">
        <v>3470</v>
      </c>
      <c r="F542" t="s">
        <v>8219</v>
      </c>
      <c r="G542" t="s">
        <v>8229</v>
      </c>
      <c r="H542" t="s">
        <v>8251</v>
      </c>
      <c r="I542">
        <v>0.75062424999999999</v>
      </c>
      <c r="J542">
        <v>2401.9976000000001</v>
      </c>
      <c r="K542">
        <v>2604.6661475000001</v>
      </c>
      <c r="L542">
        <v>1432694700</v>
      </c>
      <c r="M542">
        <v>1429651266</v>
      </c>
      <c r="N542" t="b">
        <v>0</v>
      </c>
      <c r="O542">
        <v>74</v>
      </c>
      <c r="P542" t="b">
        <v>1</v>
      </c>
      <c r="Q542" t="s">
        <v>8271</v>
      </c>
      <c r="R542">
        <v>1.0843750000000001</v>
      </c>
      <c r="S542">
        <v>35.198191182432431</v>
      </c>
      <c r="T542" t="s">
        <v>9224</v>
      </c>
      <c r="U542" t="s">
        <v>9225</v>
      </c>
      <c r="V542" s="10">
        <v>42115.889652777776</v>
      </c>
      <c r="W542" s="10">
        <v>42151.114583333336</v>
      </c>
    </row>
    <row r="543" spans="1:23" x14ac:dyDescent="0.25">
      <c r="A543">
        <v>3559</v>
      </c>
      <c r="B543" t="s">
        <v>3558</v>
      </c>
      <c r="C543" t="s">
        <v>7669</v>
      </c>
      <c r="D543">
        <v>1000</v>
      </c>
      <c r="E543">
        <v>1035</v>
      </c>
      <c r="F543" t="s">
        <v>8219</v>
      </c>
      <c r="G543" t="s">
        <v>8226</v>
      </c>
      <c r="H543" t="s">
        <v>8248</v>
      </c>
      <c r="I543">
        <v>0.70296422999999997</v>
      </c>
      <c r="J543">
        <v>702.96422999999993</v>
      </c>
      <c r="K543">
        <v>727.56797804999997</v>
      </c>
      <c r="L543">
        <v>1438333080</v>
      </c>
      <c r="M543">
        <v>1436408308</v>
      </c>
      <c r="N543" t="b">
        <v>0</v>
      </c>
      <c r="O543">
        <v>24</v>
      </c>
      <c r="P543" t="b">
        <v>1</v>
      </c>
      <c r="Q543" t="s">
        <v>8271</v>
      </c>
      <c r="R543">
        <v>1.0349999999999999</v>
      </c>
      <c r="S543">
        <v>30.31533241875</v>
      </c>
      <c r="T543" t="s">
        <v>9224</v>
      </c>
      <c r="U543" t="s">
        <v>9225</v>
      </c>
      <c r="V543" s="10">
        <v>42194.09615740741</v>
      </c>
      <c r="W543" s="10">
        <v>42216.373611111114</v>
      </c>
    </row>
    <row r="544" spans="1:23" x14ac:dyDescent="0.25">
      <c r="A544">
        <v>3558</v>
      </c>
      <c r="B544" t="s">
        <v>3557</v>
      </c>
      <c r="C544" t="s">
        <v>7668</v>
      </c>
      <c r="D544">
        <v>350</v>
      </c>
      <c r="E544">
        <v>504</v>
      </c>
      <c r="F544" t="s">
        <v>8219</v>
      </c>
      <c r="G544" t="s">
        <v>8225</v>
      </c>
      <c r="H544" t="s">
        <v>8247</v>
      </c>
      <c r="I544">
        <v>1.29405719</v>
      </c>
      <c r="J544">
        <v>452.92001649999997</v>
      </c>
      <c r="K544">
        <v>652.20482375999995</v>
      </c>
      <c r="L544">
        <v>1435352400</v>
      </c>
      <c r="M544">
        <v>1431718575</v>
      </c>
      <c r="N544" t="b">
        <v>0</v>
      </c>
      <c r="O544">
        <v>22</v>
      </c>
      <c r="P544" t="b">
        <v>1</v>
      </c>
      <c r="Q544" t="s">
        <v>8271</v>
      </c>
      <c r="R544">
        <v>1.44</v>
      </c>
      <c r="S544">
        <v>29.645673807272725</v>
      </c>
      <c r="T544" t="s">
        <v>9224</v>
      </c>
      <c r="U544" t="s">
        <v>9225</v>
      </c>
      <c r="V544" s="10">
        <v>42139.816840277781</v>
      </c>
      <c r="W544" s="10">
        <v>42181.875</v>
      </c>
    </row>
    <row r="545" spans="1:23" x14ac:dyDescent="0.25">
      <c r="A545">
        <v>3557</v>
      </c>
      <c r="B545" t="s">
        <v>3556</v>
      </c>
      <c r="C545" t="s">
        <v>7667</v>
      </c>
      <c r="D545">
        <v>100000</v>
      </c>
      <c r="E545">
        <v>100036</v>
      </c>
      <c r="F545" t="s">
        <v>8219</v>
      </c>
      <c r="G545" t="s">
        <v>8224</v>
      </c>
      <c r="H545" t="s">
        <v>8246</v>
      </c>
      <c r="I545">
        <v>1</v>
      </c>
      <c r="J545">
        <v>100000</v>
      </c>
      <c r="K545">
        <v>100036</v>
      </c>
      <c r="L545">
        <v>1399271911</v>
      </c>
      <c r="M545">
        <v>1396334311</v>
      </c>
      <c r="N545" t="b">
        <v>0</v>
      </c>
      <c r="O545">
        <v>558</v>
      </c>
      <c r="P545" t="b">
        <v>1</v>
      </c>
      <c r="Q545" t="s">
        <v>8271</v>
      </c>
      <c r="R545">
        <v>1.0003599999999999</v>
      </c>
      <c r="S545">
        <v>179.27598566308242</v>
      </c>
      <c r="T545" t="s">
        <v>9224</v>
      </c>
      <c r="U545" t="s">
        <v>9225</v>
      </c>
      <c r="V545" s="10">
        <v>41730.276747685188</v>
      </c>
      <c r="W545" s="10">
        <v>41764.276747685188</v>
      </c>
    </row>
    <row r="546" spans="1:23" x14ac:dyDescent="0.25">
      <c r="A546">
        <v>3556</v>
      </c>
      <c r="B546" t="s">
        <v>3555</v>
      </c>
      <c r="C546" t="s">
        <v>7666</v>
      </c>
      <c r="D546">
        <v>2200</v>
      </c>
      <c r="E546">
        <v>2210</v>
      </c>
      <c r="F546" t="s">
        <v>8219</v>
      </c>
      <c r="G546" t="s">
        <v>8225</v>
      </c>
      <c r="H546" t="s">
        <v>8247</v>
      </c>
      <c r="I546">
        <v>1.29405719</v>
      </c>
      <c r="J546">
        <v>2846.9258179999997</v>
      </c>
      <c r="K546">
        <v>2859.8663898999998</v>
      </c>
      <c r="L546">
        <v>1408289724</v>
      </c>
      <c r="M546">
        <v>1403105724</v>
      </c>
      <c r="N546" t="b">
        <v>0</v>
      </c>
      <c r="O546">
        <v>20</v>
      </c>
      <c r="P546" t="b">
        <v>1</v>
      </c>
      <c r="Q546" t="s">
        <v>8271</v>
      </c>
      <c r="R546">
        <v>1.0045454545454546</v>
      </c>
      <c r="S546">
        <v>142.99331949499998</v>
      </c>
      <c r="T546" t="s">
        <v>9224</v>
      </c>
      <c r="U546" t="s">
        <v>9225</v>
      </c>
      <c r="V546" s="10">
        <v>41808.649583333332</v>
      </c>
      <c r="W546" s="10">
        <v>41868.649583333332</v>
      </c>
    </row>
    <row r="547" spans="1:23" x14ac:dyDescent="0.25">
      <c r="A547">
        <v>3555</v>
      </c>
      <c r="B547" t="s">
        <v>3554</v>
      </c>
      <c r="C547" t="s">
        <v>7665</v>
      </c>
      <c r="D547">
        <v>2400</v>
      </c>
      <c r="E547">
        <v>2400</v>
      </c>
      <c r="F547" t="s">
        <v>8219</v>
      </c>
      <c r="G547" t="s">
        <v>8237</v>
      </c>
      <c r="H547" t="s">
        <v>8249</v>
      </c>
      <c r="I547">
        <v>1.1666915600000001</v>
      </c>
      <c r="J547">
        <v>2800.0597440000001</v>
      </c>
      <c r="K547">
        <v>2800.0597440000001</v>
      </c>
      <c r="L547">
        <v>1479382594</v>
      </c>
      <c r="M547">
        <v>1476786994</v>
      </c>
      <c r="N547" t="b">
        <v>0</v>
      </c>
      <c r="O547">
        <v>14</v>
      </c>
      <c r="P547" t="b">
        <v>1</v>
      </c>
      <c r="Q547" t="s">
        <v>8271</v>
      </c>
      <c r="R547">
        <v>1</v>
      </c>
      <c r="S547">
        <v>200.00426742857144</v>
      </c>
      <c r="T547" t="s">
        <v>9224</v>
      </c>
      <c r="U547" t="s">
        <v>9225</v>
      </c>
      <c r="V547" s="10">
        <v>42661.442060185182</v>
      </c>
      <c r="W547" s="10">
        <v>42691.483726851853</v>
      </c>
    </row>
    <row r="548" spans="1:23" x14ac:dyDescent="0.25">
      <c r="A548">
        <v>3554</v>
      </c>
      <c r="B548" t="s">
        <v>3553</v>
      </c>
      <c r="C548" t="s">
        <v>7664</v>
      </c>
      <c r="D548">
        <v>5000</v>
      </c>
      <c r="E548">
        <v>5671.11</v>
      </c>
      <c r="F548" t="s">
        <v>8219</v>
      </c>
      <c r="G548" t="s">
        <v>8224</v>
      </c>
      <c r="H548" t="s">
        <v>8246</v>
      </c>
      <c r="I548">
        <v>1</v>
      </c>
      <c r="J548">
        <v>5000</v>
      </c>
      <c r="K548">
        <v>5671.11</v>
      </c>
      <c r="L548">
        <v>1423674000</v>
      </c>
      <c r="M548">
        <v>1421025159</v>
      </c>
      <c r="N548" t="b">
        <v>0</v>
      </c>
      <c r="O548">
        <v>53</v>
      </c>
      <c r="P548" t="b">
        <v>1</v>
      </c>
      <c r="Q548" t="s">
        <v>8271</v>
      </c>
      <c r="R548">
        <v>1.1342219999999998</v>
      </c>
      <c r="S548">
        <v>107.00207547169811</v>
      </c>
      <c r="T548" t="s">
        <v>9224</v>
      </c>
      <c r="U548" t="s">
        <v>9225</v>
      </c>
      <c r="V548" s="10">
        <v>42016.050451388888</v>
      </c>
      <c r="W548" s="10">
        <v>42046.708333333336</v>
      </c>
    </row>
    <row r="549" spans="1:23" x14ac:dyDescent="0.25">
      <c r="A549">
        <v>3553</v>
      </c>
      <c r="B549" t="s">
        <v>3552</v>
      </c>
      <c r="C549" t="s">
        <v>7663</v>
      </c>
      <c r="D549">
        <v>5500</v>
      </c>
      <c r="E549">
        <v>5845</v>
      </c>
      <c r="F549" t="s">
        <v>8219</v>
      </c>
      <c r="G549" t="s">
        <v>8224</v>
      </c>
      <c r="H549" t="s">
        <v>8246</v>
      </c>
      <c r="I549">
        <v>1</v>
      </c>
      <c r="J549">
        <v>5500</v>
      </c>
      <c r="K549">
        <v>5845</v>
      </c>
      <c r="L549">
        <v>1439337600</v>
      </c>
      <c r="M549">
        <v>1436575280</v>
      </c>
      <c r="N549" t="b">
        <v>0</v>
      </c>
      <c r="O549">
        <v>104</v>
      </c>
      <c r="P549" t="b">
        <v>1</v>
      </c>
      <c r="Q549" t="s">
        <v>8271</v>
      </c>
      <c r="R549">
        <v>1.0627272727272727</v>
      </c>
      <c r="S549">
        <v>56.20192307692308</v>
      </c>
      <c r="T549" t="s">
        <v>9224</v>
      </c>
      <c r="U549" t="s">
        <v>9225</v>
      </c>
      <c r="V549" s="10">
        <v>42196.028703703705</v>
      </c>
      <c r="W549" s="20">
        <v>42228</v>
      </c>
    </row>
    <row r="550" spans="1:23" x14ac:dyDescent="0.25">
      <c r="A550">
        <v>3552</v>
      </c>
      <c r="B550" t="s">
        <v>3551</v>
      </c>
      <c r="C550" t="s">
        <v>7662</v>
      </c>
      <c r="D550">
        <v>773</v>
      </c>
      <c r="E550">
        <v>773</v>
      </c>
      <c r="F550" t="s">
        <v>8219</v>
      </c>
      <c r="G550" t="s">
        <v>8225</v>
      </c>
      <c r="H550" t="s">
        <v>8247</v>
      </c>
      <c r="I550">
        <v>1.29405719</v>
      </c>
      <c r="J550">
        <v>1000.30620787</v>
      </c>
      <c r="K550">
        <v>1000.30620787</v>
      </c>
      <c r="L550">
        <v>1403964324</v>
      </c>
      <c r="M550">
        <v>1401372324</v>
      </c>
      <c r="N550" t="b">
        <v>0</v>
      </c>
      <c r="O550">
        <v>20</v>
      </c>
      <c r="P550" t="b">
        <v>1</v>
      </c>
      <c r="Q550" t="s">
        <v>8271</v>
      </c>
      <c r="R550">
        <v>1</v>
      </c>
      <c r="S550">
        <v>50.015310393500002</v>
      </c>
      <c r="T550" t="s">
        <v>9224</v>
      </c>
      <c r="U550" t="s">
        <v>9225</v>
      </c>
      <c r="V550" s="10">
        <v>41788.587083333332</v>
      </c>
      <c r="W550" s="10">
        <v>41818.587083333332</v>
      </c>
    </row>
    <row r="551" spans="1:23" x14ac:dyDescent="0.25">
      <c r="A551">
        <v>3551</v>
      </c>
      <c r="B551" t="s">
        <v>3550</v>
      </c>
      <c r="C551" t="s">
        <v>7661</v>
      </c>
      <c r="D551">
        <v>1500</v>
      </c>
      <c r="E551">
        <v>1527.5</v>
      </c>
      <c r="F551" t="s">
        <v>8219</v>
      </c>
      <c r="G551" t="s">
        <v>8224</v>
      </c>
      <c r="H551" t="s">
        <v>8246</v>
      </c>
      <c r="I551">
        <v>1</v>
      </c>
      <c r="J551">
        <v>1500</v>
      </c>
      <c r="K551">
        <v>1527.5</v>
      </c>
      <c r="L551">
        <v>1400796420</v>
      </c>
      <c r="M551">
        <v>1398342170</v>
      </c>
      <c r="N551" t="b">
        <v>0</v>
      </c>
      <c r="O551">
        <v>25</v>
      </c>
      <c r="P551" t="b">
        <v>1</v>
      </c>
      <c r="Q551" t="s">
        <v>8271</v>
      </c>
      <c r="R551">
        <v>1.0183333333333333</v>
      </c>
      <c r="S551">
        <v>61.1</v>
      </c>
      <c r="T551" t="s">
        <v>9224</v>
      </c>
      <c r="U551" t="s">
        <v>9225</v>
      </c>
      <c r="V551" s="10">
        <v>41753.515856481485</v>
      </c>
      <c r="W551" s="10">
        <v>41781.921527777777</v>
      </c>
    </row>
    <row r="552" spans="1:23" x14ac:dyDescent="0.25">
      <c r="A552">
        <v>3550</v>
      </c>
      <c r="B552" t="s">
        <v>3549</v>
      </c>
      <c r="C552" t="s">
        <v>7660</v>
      </c>
      <c r="D552">
        <v>2500</v>
      </c>
      <c r="E552">
        <v>2620</v>
      </c>
      <c r="F552" t="s">
        <v>8219</v>
      </c>
      <c r="G552" t="s">
        <v>8225</v>
      </c>
      <c r="H552" t="s">
        <v>8247</v>
      </c>
      <c r="I552">
        <v>1.29405719</v>
      </c>
      <c r="J552">
        <v>3235.1429749999998</v>
      </c>
      <c r="K552">
        <v>3390.4298377999999</v>
      </c>
      <c r="L552">
        <v>1462224398</v>
      </c>
      <c r="M552">
        <v>1459632398</v>
      </c>
      <c r="N552" t="b">
        <v>0</v>
      </c>
      <c r="O552">
        <v>64</v>
      </c>
      <c r="P552" t="b">
        <v>1</v>
      </c>
      <c r="Q552" t="s">
        <v>8271</v>
      </c>
      <c r="R552">
        <v>1.048</v>
      </c>
      <c r="S552">
        <v>52.975466215624998</v>
      </c>
      <c r="T552" t="s">
        <v>9224</v>
      </c>
      <c r="U552" t="s">
        <v>9225</v>
      </c>
      <c r="V552" s="10">
        <v>42462.893495370372</v>
      </c>
      <c r="W552" s="10">
        <v>42492.893495370372</v>
      </c>
    </row>
    <row r="553" spans="1:23" x14ac:dyDescent="0.25">
      <c r="A553">
        <v>3549</v>
      </c>
      <c r="B553" t="s">
        <v>3548</v>
      </c>
      <c r="C553" t="s">
        <v>7659</v>
      </c>
      <c r="D553">
        <v>1000</v>
      </c>
      <c r="E553">
        <v>1020</v>
      </c>
      <c r="F553" t="s">
        <v>8219</v>
      </c>
      <c r="G553" t="s">
        <v>8225</v>
      </c>
      <c r="H553" t="s">
        <v>8247</v>
      </c>
      <c r="I553">
        <v>1.29405719</v>
      </c>
      <c r="J553">
        <v>1294.05719</v>
      </c>
      <c r="K553">
        <v>1319.9383338</v>
      </c>
      <c r="L553">
        <v>1441358873</v>
      </c>
      <c r="M553">
        <v>1438939673</v>
      </c>
      <c r="N553" t="b">
        <v>0</v>
      </c>
      <c r="O553">
        <v>42</v>
      </c>
      <c r="P553" t="b">
        <v>1</v>
      </c>
      <c r="Q553" t="s">
        <v>8271</v>
      </c>
      <c r="R553">
        <v>1.02</v>
      </c>
      <c r="S553">
        <v>31.427103185714287</v>
      </c>
      <c r="T553" t="s">
        <v>9224</v>
      </c>
      <c r="U553" t="s">
        <v>9225</v>
      </c>
      <c r="V553" s="10">
        <v>42223.394363425927</v>
      </c>
      <c r="W553" s="10">
        <v>42251.394363425927</v>
      </c>
    </row>
    <row r="554" spans="1:23" x14ac:dyDescent="0.25">
      <c r="A554">
        <v>3548</v>
      </c>
      <c r="B554" t="s">
        <v>3547</v>
      </c>
      <c r="C554" t="s">
        <v>7658</v>
      </c>
      <c r="D554">
        <v>2100</v>
      </c>
      <c r="E554">
        <v>2140</v>
      </c>
      <c r="F554" t="s">
        <v>8219</v>
      </c>
      <c r="G554" t="s">
        <v>8224</v>
      </c>
      <c r="H554" t="s">
        <v>8246</v>
      </c>
      <c r="I554">
        <v>1</v>
      </c>
      <c r="J554">
        <v>2100</v>
      </c>
      <c r="K554">
        <v>2140</v>
      </c>
      <c r="L554">
        <v>1457139600</v>
      </c>
      <c r="M554">
        <v>1455230214</v>
      </c>
      <c r="N554" t="b">
        <v>0</v>
      </c>
      <c r="O554">
        <v>13</v>
      </c>
      <c r="P554" t="b">
        <v>1</v>
      </c>
      <c r="Q554" t="s">
        <v>8271</v>
      </c>
      <c r="R554">
        <v>1.019047619047619</v>
      </c>
      <c r="S554">
        <v>164.61538461538461</v>
      </c>
      <c r="T554" t="s">
        <v>9224</v>
      </c>
      <c r="U554" t="s">
        <v>9225</v>
      </c>
      <c r="V554" s="10">
        <v>42411.942291666666</v>
      </c>
      <c r="W554" s="10">
        <v>42434.041666666664</v>
      </c>
    </row>
    <row r="555" spans="1:23" x14ac:dyDescent="0.25">
      <c r="A555">
        <v>3547</v>
      </c>
      <c r="B555" t="s">
        <v>3546</v>
      </c>
      <c r="C555" t="s">
        <v>7657</v>
      </c>
      <c r="D555">
        <v>35000</v>
      </c>
      <c r="E555">
        <v>40043.25</v>
      </c>
      <c r="F555" t="s">
        <v>8219</v>
      </c>
      <c r="G555" t="s">
        <v>8224</v>
      </c>
      <c r="H555" t="s">
        <v>8246</v>
      </c>
      <c r="I555">
        <v>1</v>
      </c>
      <c r="J555">
        <v>35000</v>
      </c>
      <c r="K555">
        <v>40043.25</v>
      </c>
      <c r="L555">
        <v>1463198340</v>
      </c>
      <c r="M555">
        <v>1461117201</v>
      </c>
      <c r="N555" t="b">
        <v>0</v>
      </c>
      <c r="O555">
        <v>336</v>
      </c>
      <c r="P555" t="b">
        <v>1</v>
      </c>
      <c r="Q555" t="s">
        <v>8271</v>
      </c>
      <c r="R555">
        <v>1.1440928571428572</v>
      </c>
      <c r="S555">
        <v>119.17633928571429</v>
      </c>
      <c r="T555" t="s">
        <v>9224</v>
      </c>
      <c r="U555" t="s">
        <v>9225</v>
      </c>
      <c r="V555" s="10">
        <v>42480.078715277778</v>
      </c>
      <c r="W555" s="10">
        <v>42504.165972222225</v>
      </c>
    </row>
    <row r="556" spans="1:23" x14ac:dyDescent="0.25">
      <c r="A556">
        <v>3546</v>
      </c>
      <c r="B556" t="s">
        <v>3545</v>
      </c>
      <c r="C556" t="s">
        <v>7656</v>
      </c>
      <c r="D556">
        <v>1100</v>
      </c>
      <c r="E556">
        <v>1125</v>
      </c>
      <c r="F556" t="s">
        <v>8219</v>
      </c>
      <c r="G556" t="s">
        <v>8224</v>
      </c>
      <c r="H556" t="s">
        <v>8246</v>
      </c>
      <c r="I556">
        <v>1</v>
      </c>
      <c r="J556">
        <v>1100</v>
      </c>
      <c r="K556">
        <v>1125</v>
      </c>
      <c r="L556">
        <v>1427860740</v>
      </c>
      <c r="M556">
        <v>1426002684</v>
      </c>
      <c r="N556" t="b">
        <v>0</v>
      </c>
      <c r="O556">
        <v>19</v>
      </c>
      <c r="P556" t="b">
        <v>1</v>
      </c>
      <c r="Q556" t="s">
        <v>8271</v>
      </c>
      <c r="R556">
        <v>1.0227272727272727</v>
      </c>
      <c r="S556">
        <v>59.210526315789473</v>
      </c>
      <c r="T556" t="s">
        <v>9224</v>
      </c>
      <c r="U556" t="s">
        <v>9225</v>
      </c>
      <c r="V556" s="10">
        <v>42073.660694444443</v>
      </c>
      <c r="W556" s="10">
        <v>42095.165972222225</v>
      </c>
    </row>
    <row r="557" spans="1:23" x14ac:dyDescent="0.25">
      <c r="A557">
        <v>3545</v>
      </c>
      <c r="B557" t="s">
        <v>3544</v>
      </c>
      <c r="C557" t="s">
        <v>7655</v>
      </c>
      <c r="D557">
        <v>250</v>
      </c>
      <c r="E557">
        <v>251</v>
      </c>
      <c r="F557" t="s">
        <v>8219</v>
      </c>
      <c r="G557" t="s">
        <v>8224</v>
      </c>
      <c r="H557" t="s">
        <v>8246</v>
      </c>
      <c r="I557">
        <v>1</v>
      </c>
      <c r="J557">
        <v>250</v>
      </c>
      <c r="K557">
        <v>251</v>
      </c>
      <c r="L557">
        <v>1428780159</v>
      </c>
      <c r="M557">
        <v>1426188159</v>
      </c>
      <c r="N557" t="b">
        <v>0</v>
      </c>
      <c r="O557">
        <v>8</v>
      </c>
      <c r="P557" t="b">
        <v>1</v>
      </c>
      <c r="Q557" t="s">
        <v>8271</v>
      </c>
      <c r="R557">
        <v>1.004</v>
      </c>
      <c r="S557">
        <v>31.375</v>
      </c>
      <c r="T557" t="s">
        <v>9224</v>
      </c>
      <c r="U557" t="s">
        <v>9225</v>
      </c>
      <c r="V557" s="10">
        <v>42075.807395833333</v>
      </c>
      <c r="W557" s="10">
        <v>42105.807395833333</v>
      </c>
    </row>
    <row r="558" spans="1:23" x14ac:dyDescent="0.25">
      <c r="A558">
        <v>3544</v>
      </c>
      <c r="B558" t="s">
        <v>3543</v>
      </c>
      <c r="C558" t="s">
        <v>7654</v>
      </c>
      <c r="D558">
        <v>2500</v>
      </c>
      <c r="E558">
        <v>2500</v>
      </c>
      <c r="F558" t="s">
        <v>8219</v>
      </c>
      <c r="G558" t="s">
        <v>8224</v>
      </c>
      <c r="H558" t="s">
        <v>8246</v>
      </c>
      <c r="I558">
        <v>1</v>
      </c>
      <c r="J558">
        <v>2500</v>
      </c>
      <c r="K558">
        <v>2500</v>
      </c>
      <c r="L558">
        <v>1425758257</v>
      </c>
      <c r="M558">
        <v>1423166257</v>
      </c>
      <c r="N558" t="b">
        <v>0</v>
      </c>
      <c r="O558">
        <v>24</v>
      </c>
      <c r="P558" t="b">
        <v>1</v>
      </c>
      <c r="Q558" t="s">
        <v>8271</v>
      </c>
      <c r="R558">
        <v>1</v>
      </c>
      <c r="S558">
        <v>104.16666666666667</v>
      </c>
      <c r="T558" t="s">
        <v>9224</v>
      </c>
      <c r="U558" t="s">
        <v>9225</v>
      </c>
      <c r="V558" s="10">
        <v>42040.831678240742</v>
      </c>
      <c r="W558" s="10">
        <v>42070.831678240742</v>
      </c>
    </row>
    <row r="559" spans="1:23" x14ac:dyDescent="0.25">
      <c r="A559">
        <v>3543</v>
      </c>
      <c r="B559" t="s">
        <v>3542</v>
      </c>
      <c r="C559" t="s">
        <v>7653</v>
      </c>
      <c r="D559">
        <v>1500</v>
      </c>
      <c r="E559">
        <v>1570</v>
      </c>
      <c r="F559" t="s">
        <v>8219</v>
      </c>
      <c r="G559" t="s">
        <v>8236</v>
      </c>
      <c r="H559" t="s">
        <v>8249</v>
      </c>
      <c r="I559">
        <v>1.1666915600000001</v>
      </c>
      <c r="J559">
        <v>1750.0373400000001</v>
      </c>
      <c r="K559">
        <v>1831.7057492000001</v>
      </c>
      <c r="L559">
        <v>1435255659</v>
      </c>
      <c r="M559">
        <v>1432663659</v>
      </c>
      <c r="N559" t="b">
        <v>0</v>
      </c>
      <c r="O559">
        <v>29</v>
      </c>
      <c r="P559" t="b">
        <v>1</v>
      </c>
      <c r="Q559" t="s">
        <v>8271</v>
      </c>
      <c r="R559">
        <v>1.0466666666666666</v>
      </c>
      <c r="S559">
        <v>63.162267213793108</v>
      </c>
      <c r="T559" t="s">
        <v>9224</v>
      </c>
      <c r="U559" t="s">
        <v>9225</v>
      </c>
      <c r="V559" s="10">
        <v>42150.755312499998</v>
      </c>
      <c r="W559" s="10">
        <v>42180.755312499998</v>
      </c>
    </row>
    <row r="560" spans="1:23" x14ac:dyDescent="0.25">
      <c r="A560">
        <v>3542</v>
      </c>
      <c r="B560" t="s">
        <v>3541</v>
      </c>
      <c r="C560" t="s">
        <v>7652</v>
      </c>
      <c r="D560">
        <v>5500</v>
      </c>
      <c r="E560">
        <v>5623</v>
      </c>
      <c r="F560" t="s">
        <v>8219</v>
      </c>
      <c r="G560" t="s">
        <v>8224</v>
      </c>
      <c r="H560" t="s">
        <v>8246</v>
      </c>
      <c r="I560">
        <v>1</v>
      </c>
      <c r="J560">
        <v>5500</v>
      </c>
      <c r="K560">
        <v>5623</v>
      </c>
      <c r="L560">
        <v>1410099822</v>
      </c>
      <c r="M560">
        <v>1404915822</v>
      </c>
      <c r="N560" t="b">
        <v>0</v>
      </c>
      <c r="O560">
        <v>85</v>
      </c>
      <c r="P560" t="b">
        <v>1</v>
      </c>
      <c r="Q560" t="s">
        <v>8271</v>
      </c>
      <c r="R560">
        <v>1.0223636363636364</v>
      </c>
      <c r="S560">
        <v>66.152941176470591</v>
      </c>
      <c r="T560" t="s">
        <v>9224</v>
      </c>
      <c r="U560" t="s">
        <v>9225</v>
      </c>
      <c r="V560" s="10">
        <v>41829.599791666667</v>
      </c>
      <c r="W560" s="10">
        <v>41889.599791666667</v>
      </c>
    </row>
    <row r="561" spans="1:23" x14ac:dyDescent="0.25">
      <c r="A561">
        <v>3541</v>
      </c>
      <c r="B561" t="s">
        <v>3540</v>
      </c>
      <c r="C561" t="s">
        <v>7651</v>
      </c>
      <c r="D561">
        <v>1200</v>
      </c>
      <c r="E561">
        <v>1260</v>
      </c>
      <c r="F561" t="s">
        <v>8219</v>
      </c>
      <c r="G561" t="s">
        <v>8225</v>
      </c>
      <c r="H561" t="s">
        <v>8247</v>
      </c>
      <c r="I561">
        <v>1.29405719</v>
      </c>
      <c r="J561">
        <v>1552.8686279999999</v>
      </c>
      <c r="K561">
        <v>1630.5120594</v>
      </c>
      <c r="L561">
        <v>1441042275</v>
      </c>
      <c r="M561">
        <v>1438882275</v>
      </c>
      <c r="N561" t="b">
        <v>0</v>
      </c>
      <c r="O561">
        <v>32</v>
      </c>
      <c r="P561" t="b">
        <v>1</v>
      </c>
      <c r="Q561" t="s">
        <v>8271</v>
      </c>
      <c r="R561">
        <v>1.05</v>
      </c>
      <c r="S561">
        <v>50.95350185625</v>
      </c>
      <c r="T561" t="s">
        <v>9224</v>
      </c>
      <c r="U561" t="s">
        <v>9225</v>
      </c>
      <c r="V561" s="10">
        <v>42222.730034722219</v>
      </c>
      <c r="W561" s="10">
        <v>42247.730034722219</v>
      </c>
    </row>
    <row r="562" spans="1:23" x14ac:dyDescent="0.25">
      <c r="A562">
        <v>3540</v>
      </c>
      <c r="B562" t="s">
        <v>3539</v>
      </c>
      <c r="C562" t="s">
        <v>7650</v>
      </c>
      <c r="D562">
        <v>300</v>
      </c>
      <c r="E562">
        <v>369</v>
      </c>
      <c r="F562" t="s">
        <v>8219</v>
      </c>
      <c r="G562" t="s">
        <v>8225</v>
      </c>
      <c r="H562" t="s">
        <v>8247</v>
      </c>
      <c r="I562">
        <v>1.29405719</v>
      </c>
      <c r="J562">
        <v>388.21715699999999</v>
      </c>
      <c r="K562">
        <v>477.50710311</v>
      </c>
      <c r="L562">
        <v>1466899491</v>
      </c>
      <c r="M562">
        <v>1464307491</v>
      </c>
      <c r="N562" t="b">
        <v>0</v>
      </c>
      <c r="O562">
        <v>8</v>
      </c>
      <c r="P562" t="b">
        <v>1</v>
      </c>
      <c r="Q562" t="s">
        <v>8271</v>
      </c>
      <c r="R562">
        <v>1.23</v>
      </c>
      <c r="S562">
        <v>59.68838788875</v>
      </c>
      <c r="T562" t="s">
        <v>9224</v>
      </c>
      <c r="U562" t="s">
        <v>9225</v>
      </c>
      <c r="V562" s="10">
        <v>42517.003368055557</v>
      </c>
      <c r="W562" s="10">
        <v>42547.003368055557</v>
      </c>
    </row>
    <row r="563" spans="1:23" x14ac:dyDescent="0.25">
      <c r="A563">
        <v>3539</v>
      </c>
      <c r="B563" t="s">
        <v>3538</v>
      </c>
      <c r="C563" t="s">
        <v>7649</v>
      </c>
      <c r="D563">
        <v>600</v>
      </c>
      <c r="E563">
        <v>718</v>
      </c>
      <c r="F563" t="s">
        <v>8219</v>
      </c>
      <c r="G563" t="s">
        <v>8224</v>
      </c>
      <c r="H563" t="s">
        <v>8246</v>
      </c>
      <c r="I563">
        <v>1</v>
      </c>
      <c r="J563">
        <v>600</v>
      </c>
      <c r="K563">
        <v>718</v>
      </c>
      <c r="L563">
        <v>1473358122</v>
      </c>
      <c r="M563">
        <v>1471543722</v>
      </c>
      <c r="N563" t="b">
        <v>0</v>
      </c>
      <c r="O563">
        <v>13</v>
      </c>
      <c r="P563" t="b">
        <v>1</v>
      </c>
      <c r="Q563" t="s">
        <v>8271</v>
      </c>
      <c r="R563">
        <v>1.1966666666666668</v>
      </c>
      <c r="S563">
        <v>55.230769230769234</v>
      </c>
      <c r="T563" t="s">
        <v>9224</v>
      </c>
      <c r="U563" t="s">
        <v>9225</v>
      </c>
      <c r="V563" s="10">
        <v>42600.756041666667</v>
      </c>
      <c r="W563" s="10">
        <v>42621.756041666667</v>
      </c>
    </row>
    <row r="564" spans="1:23" x14ac:dyDescent="0.25">
      <c r="A564">
        <v>3538</v>
      </c>
      <c r="B564" t="s">
        <v>3537</v>
      </c>
      <c r="C564" t="s">
        <v>7648</v>
      </c>
      <c r="D564">
        <v>2000</v>
      </c>
      <c r="E564">
        <v>2569</v>
      </c>
      <c r="F564" t="s">
        <v>8219</v>
      </c>
      <c r="G564" t="s">
        <v>8225</v>
      </c>
      <c r="H564" t="s">
        <v>8247</v>
      </c>
      <c r="I564">
        <v>1.29405719</v>
      </c>
      <c r="J564">
        <v>2588.11438</v>
      </c>
      <c r="K564">
        <v>3324.4329211099998</v>
      </c>
      <c r="L564">
        <v>1471428340</v>
      </c>
      <c r="M564">
        <v>1469009140</v>
      </c>
      <c r="N564" t="b">
        <v>0</v>
      </c>
      <c r="O564">
        <v>83</v>
      </c>
      <c r="P564" t="b">
        <v>1</v>
      </c>
      <c r="Q564" t="s">
        <v>8271</v>
      </c>
      <c r="R564">
        <v>1.2845</v>
      </c>
      <c r="S564">
        <v>40.053408688072288</v>
      </c>
      <c r="T564" t="s">
        <v>9224</v>
      </c>
      <c r="U564" t="s">
        <v>9225</v>
      </c>
      <c r="V564" s="10">
        <v>42571.420601851853</v>
      </c>
      <c r="W564" s="10">
        <v>42599.420601851853</v>
      </c>
    </row>
    <row r="565" spans="1:23" x14ac:dyDescent="0.25">
      <c r="A565">
        <v>3537</v>
      </c>
      <c r="B565" t="s">
        <v>3536</v>
      </c>
      <c r="C565" t="s">
        <v>7647</v>
      </c>
      <c r="D565">
        <v>675</v>
      </c>
      <c r="E565">
        <v>1218</v>
      </c>
      <c r="F565" t="s">
        <v>8219</v>
      </c>
      <c r="G565" t="s">
        <v>8229</v>
      </c>
      <c r="H565" t="s">
        <v>8251</v>
      </c>
      <c r="I565">
        <v>0.75062424999999999</v>
      </c>
      <c r="J565">
        <v>506.67136875</v>
      </c>
      <c r="K565">
        <v>914.26033649999999</v>
      </c>
      <c r="L565">
        <v>1416211140</v>
      </c>
      <c r="M565">
        <v>1413016216</v>
      </c>
      <c r="N565" t="b">
        <v>0</v>
      </c>
      <c r="O565">
        <v>28</v>
      </c>
      <c r="P565" t="b">
        <v>1</v>
      </c>
      <c r="Q565" t="s">
        <v>8271</v>
      </c>
      <c r="R565">
        <v>1.8044444444444445</v>
      </c>
      <c r="S565">
        <v>32.652154875000001</v>
      </c>
      <c r="T565" t="s">
        <v>9224</v>
      </c>
      <c r="U565" t="s">
        <v>9225</v>
      </c>
      <c r="V565" s="10">
        <v>41923.354351851849</v>
      </c>
      <c r="W565" s="10">
        <v>41960.332638888889</v>
      </c>
    </row>
    <row r="566" spans="1:23" x14ac:dyDescent="0.25">
      <c r="A566">
        <v>3536</v>
      </c>
      <c r="B566" t="s">
        <v>3535</v>
      </c>
      <c r="C566" t="s">
        <v>7646</v>
      </c>
      <c r="D566">
        <v>150</v>
      </c>
      <c r="E566">
        <v>230</v>
      </c>
      <c r="F566" t="s">
        <v>8219</v>
      </c>
      <c r="G566" t="s">
        <v>8225</v>
      </c>
      <c r="H566" t="s">
        <v>8247</v>
      </c>
      <c r="I566">
        <v>1.29405719</v>
      </c>
      <c r="J566">
        <v>194.10857849999999</v>
      </c>
      <c r="K566">
        <v>297.63315369999998</v>
      </c>
      <c r="L566">
        <v>1450612740</v>
      </c>
      <c r="M566">
        <v>1448040425</v>
      </c>
      <c r="N566" t="b">
        <v>0</v>
      </c>
      <c r="O566">
        <v>17</v>
      </c>
      <c r="P566" t="b">
        <v>1</v>
      </c>
      <c r="Q566" t="s">
        <v>8271</v>
      </c>
      <c r="R566">
        <v>1.5333333333333334</v>
      </c>
      <c r="S566">
        <v>17.507832570588235</v>
      </c>
      <c r="T566" t="s">
        <v>9224</v>
      </c>
      <c r="U566" t="s">
        <v>9225</v>
      </c>
      <c r="V566" s="10">
        <v>42328.727141203701</v>
      </c>
      <c r="W566" s="10">
        <v>42358.499305555553</v>
      </c>
    </row>
    <row r="567" spans="1:23" x14ac:dyDescent="0.25">
      <c r="A567">
        <v>3535</v>
      </c>
      <c r="B567" t="s">
        <v>3534</v>
      </c>
      <c r="C567" t="s">
        <v>7645</v>
      </c>
      <c r="D567">
        <v>2000</v>
      </c>
      <c r="E567">
        <v>2063</v>
      </c>
      <c r="F567" t="s">
        <v>8219</v>
      </c>
      <c r="G567" t="s">
        <v>8225</v>
      </c>
      <c r="H567" t="s">
        <v>8247</v>
      </c>
      <c r="I567">
        <v>1.29405719</v>
      </c>
      <c r="J567">
        <v>2588.11438</v>
      </c>
      <c r="K567">
        <v>2669.6399829699999</v>
      </c>
      <c r="L567">
        <v>1443808800</v>
      </c>
      <c r="M567">
        <v>1441120910</v>
      </c>
      <c r="N567" t="b">
        <v>0</v>
      </c>
      <c r="O567">
        <v>46</v>
      </c>
      <c r="P567" t="b">
        <v>1</v>
      </c>
      <c r="Q567" t="s">
        <v>8271</v>
      </c>
      <c r="R567">
        <v>1.0315000000000001</v>
      </c>
      <c r="S567">
        <v>58.03565180369565</v>
      </c>
      <c r="T567" t="s">
        <v>9224</v>
      </c>
      <c r="U567" t="s">
        <v>9225</v>
      </c>
      <c r="V567" s="10">
        <v>42248.640162037038</v>
      </c>
      <c r="W567" s="10">
        <v>42279.75</v>
      </c>
    </row>
    <row r="568" spans="1:23" x14ac:dyDescent="0.25">
      <c r="A568">
        <v>3534</v>
      </c>
      <c r="B568" t="s">
        <v>3533</v>
      </c>
      <c r="C568" t="s">
        <v>7644</v>
      </c>
      <c r="D568">
        <v>5000</v>
      </c>
      <c r="E568">
        <v>7810</v>
      </c>
      <c r="F568" t="s">
        <v>8219</v>
      </c>
      <c r="G568" t="s">
        <v>8224</v>
      </c>
      <c r="H568" t="s">
        <v>8246</v>
      </c>
      <c r="I568">
        <v>1</v>
      </c>
      <c r="J568">
        <v>5000</v>
      </c>
      <c r="K568">
        <v>7810</v>
      </c>
      <c r="L568">
        <v>1443711623</v>
      </c>
      <c r="M568">
        <v>1440687623</v>
      </c>
      <c r="N568" t="b">
        <v>0</v>
      </c>
      <c r="O568">
        <v>204</v>
      </c>
      <c r="P568" t="b">
        <v>1</v>
      </c>
      <c r="Q568" t="s">
        <v>8271</v>
      </c>
      <c r="R568">
        <v>1.5620000000000001</v>
      </c>
      <c r="S568">
        <v>38.284313725490193</v>
      </c>
      <c r="T568" t="s">
        <v>9224</v>
      </c>
      <c r="U568" t="s">
        <v>9225</v>
      </c>
      <c r="V568" s="10">
        <v>42243.6252662037</v>
      </c>
      <c r="W568" s="10">
        <v>42278.6252662037</v>
      </c>
    </row>
    <row r="569" spans="1:23" x14ac:dyDescent="0.25">
      <c r="A569">
        <v>3533</v>
      </c>
      <c r="B569" t="s">
        <v>3532</v>
      </c>
      <c r="C569" t="s">
        <v>7643</v>
      </c>
      <c r="D569">
        <v>500</v>
      </c>
      <c r="E569">
        <v>631</v>
      </c>
      <c r="F569" t="s">
        <v>8219</v>
      </c>
      <c r="G569" t="s">
        <v>8224</v>
      </c>
      <c r="H569" t="s">
        <v>8246</v>
      </c>
      <c r="I569">
        <v>1</v>
      </c>
      <c r="J569">
        <v>500</v>
      </c>
      <c r="K569">
        <v>631</v>
      </c>
      <c r="L569">
        <v>1447269367</v>
      </c>
      <c r="M569">
        <v>1444673767</v>
      </c>
      <c r="N569" t="b">
        <v>0</v>
      </c>
      <c r="O569">
        <v>8</v>
      </c>
      <c r="P569" t="b">
        <v>1</v>
      </c>
      <c r="Q569" t="s">
        <v>8271</v>
      </c>
      <c r="R569">
        <v>1.262</v>
      </c>
      <c r="S569">
        <v>78.875</v>
      </c>
      <c r="T569" t="s">
        <v>9224</v>
      </c>
      <c r="U569" t="s">
        <v>9225</v>
      </c>
      <c r="V569" s="10">
        <v>42289.761192129627</v>
      </c>
      <c r="W569" s="10">
        <v>42319.802858796298</v>
      </c>
    </row>
    <row r="570" spans="1:23" x14ac:dyDescent="0.25">
      <c r="A570">
        <v>3532</v>
      </c>
      <c r="B570" t="s">
        <v>3531</v>
      </c>
      <c r="C570" t="s">
        <v>7642</v>
      </c>
      <c r="D570">
        <v>960</v>
      </c>
      <c r="E570">
        <v>1142</v>
      </c>
      <c r="F570" t="s">
        <v>8219</v>
      </c>
      <c r="G570" t="s">
        <v>8224</v>
      </c>
      <c r="H570" t="s">
        <v>8246</v>
      </c>
      <c r="I570">
        <v>1</v>
      </c>
      <c r="J570">
        <v>960</v>
      </c>
      <c r="K570">
        <v>1142</v>
      </c>
      <c r="L570">
        <v>1411012740</v>
      </c>
      <c r="M570">
        <v>1409667827</v>
      </c>
      <c r="N570" t="b">
        <v>0</v>
      </c>
      <c r="O570">
        <v>27</v>
      </c>
      <c r="P570" t="b">
        <v>1</v>
      </c>
      <c r="Q570" t="s">
        <v>8271</v>
      </c>
      <c r="R570">
        <v>1.1895833333333334</v>
      </c>
      <c r="S570">
        <v>42.296296296296298</v>
      </c>
      <c r="T570" t="s">
        <v>9224</v>
      </c>
      <c r="U570" t="s">
        <v>9225</v>
      </c>
      <c r="V570" s="10">
        <v>41884.599849537037</v>
      </c>
      <c r="W570" s="10">
        <v>41900.165972222225</v>
      </c>
    </row>
    <row r="571" spans="1:23" x14ac:dyDescent="0.25">
      <c r="A571">
        <v>3531</v>
      </c>
      <c r="B571" t="s">
        <v>3530</v>
      </c>
      <c r="C571" t="s">
        <v>7641</v>
      </c>
      <c r="D571">
        <v>1000</v>
      </c>
      <c r="E571">
        <v>1280</v>
      </c>
      <c r="F571" t="s">
        <v>8219</v>
      </c>
      <c r="G571" t="s">
        <v>8224</v>
      </c>
      <c r="H571" t="s">
        <v>8246</v>
      </c>
      <c r="I571">
        <v>1</v>
      </c>
      <c r="J571">
        <v>1000</v>
      </c>
      <c r="K571">
        <v>1280</v>
      </c>
      <c r="L571">
        <v>1467301334</v>
      </c>
      <c r="M571">
        <v>1464709334</v>
      </c>
      <c r="N571" t="b">
        <v>0</v>
      </c>
      <c r="O571">
        <v>26</v>
      </c>
      <c r="P571" t="b">
        <v>1</v>
      </c>
      <c r="Q571" t="s">
        <v>8271</v>
      </c>
      <c r="R571">
        <v>1.28</v>
      </c>
      <c r="S571">
        <v>49.230769230769234</v>
      </c>
      <c r="T571" t="s">
        <v>9224</v>
      </c>
      <c r="U571" t="s">
        <v>9225</v>
      </c>
      <c r="V571" s="10">
        <v>42521.654328703706</v>
      </c>
      <c r="W571" s="10">
        <v>42551.654328703706</v>
      </c>
    </row>
    <row r="572" spans="1:23" x14ac:dyDescent="0.25">
      <c r="A572">
        <v>3530</v>
      </c>
      <c r="B572" t="s">
        <v>3529</v>
      </c>
      <c r="C572" t="s">
        <v>7640</v>
      </c>
      <c r="D572">
        <v>2750</v>
      </c>
      <c r="E572">
        <v>2750</v>
      </c>
      <c r="F572" t="s">
        <v>8219</v>
      </c>
      <c r="G572" t="s">
        <v>8225</v>
      </c>
      <c r="H572" t="s">
        <v>8247</v>
      </c>
      <c r="I572">
        <v>1.29405719</v>
      </c>
      <c r="J572">
        <v>3558.6572725000001</v>
      </c>
      <c r="K572">
        <v>3558.6572725000001</v>
      </c>
      <c r="L572">
        <v>1460318400</v>
      </c>
      <c r="M572">
        <v>1457881057</v>
      </c>
      <c r="N572" t="b">
        <v>0</v>
      </c>
      <c r="O572">
        <v>22</v>
      </c>
      <c r="P572" t="b">
        <v>1</v>
      </c>
      <c r="Q572" t="s">
        <v>8271</v>
      </c>
      <c r="R572">
        <v>1</v>
      </c>
      <c r="S572">
        <v>161.75714875</v>
      </c>
      <c r="T572" t="s">
        <v>9224</v>
      </c>
      <c r="U572" t="s">
        <v>9225</v>
      </c>
      <c r="V572" s="10">
        <v>42442.623344907406</v>
      </c>
      <c r="W572" s="10">
        <v>42470.833333333336</v>
      </c>
    </row>
    <row r="573" spans="1:23" x14ac:dyDescent="0.25">
      <c r="A573">
        <v>3529</v>
      </c>
      <c r="B573" t="s">
        <v>3528</v>
      </c>
      <c r="C573" t="s">
        <v>7639</v>
      </c>
      <c r="D573">
        <v>500</v>
      </c>
      <c r="E573">
        <v>660</v>
      </c>
      <c r="F573" t="s">
        <v>8219</v>
      </c>
      <c r="G573" t="s">
        <v>8224</v>
      </c>
      <c r="H573" t="s">
        <v>8246</v>
      </c>
      <c r="I573">
        <v>1</v>
      </c>
      <c r="J573">
        <v>500</v>
      </c>
      <c r="K573">
        <v>660</v>
      </c>
      <c r="L573">
        <v>1436749200</v>
      </c>
      <c r="M573">
        <v>1434997018</v>
      </c>
      <c r="N573" t="b">
        <v>0</v>
      </c>
      <c r="O573">
        <v>18</v>
      </c>
      <c r="P573" t="b">
        <v>1</v>
      </c>
      <c r="Q573" t="s">
        <v>8271</v>
      </c>
      <c r="R573">
        <v>1.32</v>
      </c>
      <c r="S573">
        <v>36.666666666666664</v>
      </c>
      <c r="T573" t="s">
        <v>9224</v>
      </c>
      <c r="U573" t="s">
        <v>9225</v>
      </c>
      <c r="V573" s="10">
        <v>42177.761782407404</v>
      </c>
      <c r="W573" s="10">
        <v>42198.041666666664</v>
      </c>
    </row>
    <row r="574" spans="1:23" x14ac:dyDescent="0.25">
      <c r="A574">
        <v>3528</v>
      </c>
      <c r="B574" t="s">
        <v>3527</v>
      </c>
      <c r="C574" t="s">
        <v>7638</v>
      </c>
      <c r="D574">
        <v>1650</v>
      </c>
      <c r="E574">
        <v>1669</v>
      </c>
      <c r="F574" t="s">
        <v>8219</v>
      </c>
      <c r="G574" t="s">
        <v>8225</v>
      </c>
      <c r="H574" t="s">
        <v>8247</v>
      </c>
      <c r="I574">
        <v>1.29405719</v>
      </c>
      <c r="J574">
        <v>2135.1943634999998</v>
      </c>
      <c r="K574">
        <v>2159.7814501100002</v>
      </c>
      <c r="L574">
        <v>1484740918</v>
      </c>
      <c r="M574">
        <v>1483012918</v>
      </c>
      <c r="N574" t="b">
        <v>0</v>
      </c>
      <c r="O574">
        <v>37</v>
      </c>
      <c r="P574" t="b">
        <v>1</v>
      </c>
      <c r="Q574" t="s">
        <v>8271</v>
      </c>
      <c r="R574">
        <v>1.0115151515151515</v>
      </c>
      <c r="S574">
        <v>58.372471624594596</v>
      </c>
      <c r="T574" t="s">
        <v>9224</v>
      </c>
      <c r="U574" t="s">
        <v>9225</v>
      </c>
      <c r="V574" s="10">
        <v>42733.50136574074</v>
      </c>
      <c r="W574" s="10">
        <v>42753.50136574074</v>
      </c>
    </row>
    <row r="575" spans="1:23" x14ac:dyDescent="0.25">
      <c r="A575">
        <v>3527</v>
      </c>
      <c r="B575" t="s">
        <v>3526</v>
      </c>
      <c r="C575" t="s">
        <v>7637</v>
      </c>
      <c r="D575">
        <v>6000</v>
      </c>
      <c r="E575">
        <v>7015</v>
      </c>
      <c r="F575" t="s">
        <v>8219</v>
      </c>
      <c r="G575" t="s">
        <v>8224</v>
      </c>
      <c r="H575" t="s">
        <v>8246</v>
      </c>
      <c r="I575">
        <v>1</v>
      </c>
      <c r="J575">
        <v>6000</v>
      </c>
      <c r="K575">
        <v>7015</v>
      </c>
      <c r="L575">
        <v>1436587140</v>
      </c>
      <c r="M575">
        <v>1434069205</v>
      </c>
      <c r="N575" t="b">
        <v>0</v>
      </c>
      <c r="O575">
        <v>86</v>
      </c>
      <c r="P575" t="b">
        <v>1</v>
      </c>
      <c r="Q575" t="s">
        <v>8271</v>
      </c>
      <c r="R575">
        <v>1.1691666666666667</v>
      </c>
      <c r="S575">
        <v>81.569767441860463</v>
      </c>
      <c r="T575" t="s">
        <v>9224</v>
      </c>
      <c r="U575" t="s">
        <v>9225</v>
      </c>
      <c r="V575" s="10">
        <v>42167.023206018515</v>
      </c>
      <c r="W575" s="10">
        <v>42196.165972222225</v>
      </c>
    </row>
    <row r="576" spans="1:23" x14ac:dyDescent="0.25">
      <c r="A576">
        <v>3526</v>
      </c>
      <c r="B576" t="s">
        <v>3525</v>
      </c>
      <c r="C576" t="s">
        <v>7636</v>
      </c>
      <c r="D576">
        <v>3300</v>
      </c>
      <c r="E576">
        <v>3366</v>
      </c>
      <c r="F576" t="s">
        <v>8219</v>
      </c>
      <c r="G576" t="s">
        <v>8224</v>
      </c>
      <c r="H576" t="s">
        <v>8246</v>
      </c>
      <c r="I576">
        <v>1</v>
      </c>
      <c r="J576">
        <v>3300</v>
      </c>
      <c r="K576">
        <v>3366</v>
      </c>
      <c r="L576">
        <v>1461823140</v>
      </c>
      <c r="M576">
        <v>1459411371</v>
      </c>
      <c r="N576" t="b">
        <v>0</v>
      </c>
      <c r="O576">
        <v>34</v>
      </c>
      <c r="P576" t="b">
        <v>1</v>
      </c>
      <c r="Q576" t="s">
        <v>8271</v>
      </c>
      <c r="R576">
        <v>1.02</v>
      </c>
      <c r="S576">
        <v>99</v>
      </c>
      <c r="T576" t="s">
        <v>9224</v>
      </c>
      <c r="U576" t="s">
        <v>9225</v>
      </c>
      <c r="V576" s="10">
        <v>42460.335312499999</v>
      </c>
      <c r="W576" s="10">
        <v>42488.249305555553</v>
      </c>
    </row>
    <row r="577" spans="1:23" x14ac:dyDescent="0.25">
      <c r="A577">
        <v>3525</v>
      </c>
      <c r="B577" t="s">
        <v>3524</v>
      </c>
      <c r="C577" t="s">
        <v>7635</v>
      </c>
      <c r="D577">
        <v>500</v>
      </c>
      <c r="E577">
        <v>530</v>
      </c>
      <c r="F577" t="s">
        <v>8219</v>
      </c>
      <c r="G577" t="s">
        <v>8224</v>
      </c>
      <c r="H577" t="s">
        <v>8246</v>
      </c>
      <c r="I577">
        <v>1</v>
      </c>
      <c r="J577">
        <v>500</v>
      </c>
      <c r="K577">
        <v>530</v>
      </c>
      <c r="L577">
        <v>1439136000</v>
      </c>
      <c r="M577">
        <v>1438188106</v>
      </c>
      <c r="N577" t="b">
        <v>0</v>
      </c>
      <c r="O577">
        <v>7</v>
      </c>
      <c r="P577" t="b">
        <v>1</v>
      </c>
      <c r="Q577" t="s">
        <v>8271</v>
      </c>
      <c r="R577">
        <v>1.06</v>
      </c>
      <c r="S577">
        <v>75.714285714285708</v>
      </c>
      <c r="T577" t="s">
        <v>9224</v>
      </c>
      <c r="U577" t="s">
        <v>9225</v>
      </c>
      <c r="V577" s="10">
        <v>42214.695671296293</v>
      </c>
      <c r="W577" s="10">
        <v>42225.666666666664</v>
      </c>
    </row>
    <row r="578" spans="1:23" x14ac:dyDescent="0.25">
      <c r="A578">
        <v>3524</v>
      </c>
      <c r="B578" t="s">
        <v>3523</v>
      </c>
      <c r="C578" t="s">
        <v>7634</v>
      </c>
      <c r="D578">
        <v>10000</v>
      </c>
      <c r="E578">
        <v>10156</v>
      </c>
      <c r="F578" t="s">
        <v>8219</v>
      </c>
      <c r="G578" t="s">
        <v>8224</v>
      </c>
      <c r="H578" t="s">
        <v>8246</v>
      </c>
      <c r="I578">
        <v>1</v>
      </c>
      <c r="J578">
        <v>10000</v>
      </c>
      <c r="K578">
        <v>10156</v>
      </c>
      <c r="L578">
        <v>1410580800</v>
      </c>
      <c r="M578">
        <v>1409336373</v>
      </c>
      <c r="N578" t="b">
        <v>0</v>
      </c>
      <c r="O578">
        <v>74</v>
      </c>
      <c r="P578" t="b">
        <v>1</v>
      </c>
      <c r="Q578" t="s">
        <v>8271</v>
      </c>
      <c r="R578">
        <v>1.0156000000000001</v>
      </c>
      <c r="S578">
        <v>137.24324324324326</v>
      </c>
      <c r="T578" t="s">
        <v>9224</v>
      </c>
      <c r="U578" t="s">
        <v>9225</v>
      </c>
      <c r="V578" s="10">
        <v>41880.76357638889</v>
      </c>
      <c r="W578" s="10">
        <v>41895.166666666664</v>
      </c>
    </row>
    <row r="579" spans="1:23" x14ac:dyDescent="0.25">
      <c r="A579">
        <v>3523</v>
      </c>
      <c r="B579" t="s">
        <v>3522</v>
      </c>
      <c r="C579" t="s">
        <v>7633</v>
      </c>
      <c r="D579">
        <v>4000</v>
      </c>
      <c r="E579">
        <v>4546</v>
      </c>
      <c r="F579" t="s">
        <v>8219</v>
      </c>
      <c r="G579" t="s">
        <v>8225</v>
      </c>
      <c r="H579" t="s">
        <v>8247</v>
      </c>
      <c r="I579">
        <v>1.29405719</v>
      </c>
      <c r="J579">
        <v>5176.22876</v>
      </c>
      <c r="K579">
        <v>5882.7839857399995</v>
      </c>
      <c r="L579">
        <v>1474844400</v>
      </c>
      <c r="M579">
        <v>1469871148</v>
      </c>
      <c r="N579" t="b">
        <v>0</v>
      </c>
      <c r="O579">
        <v>80</v>
      </c>
      <c r="P579" t="b">
        <v>1</v>
      </c>
      <c r="Q579" t="s">
        <v>8271</v>
      </c>
      <c r="R579">
        <v>1.1365000000000001</v>
      </c>
      <c r="S579">
        <v>73.534799821749999</v>
      </c>
      <c r="T579" t="s">
        <v>9224</v>
      </c>
      <c r="U579" t="s">
        <v>9225</v>
      </c>
      <c r="V579" s="10">
        <v>42581.397546296299</v>
      </c>
      <c r="W579" s="10">
        <v>42638.958333333336</v>
      </c>
    </row>
    <row r="580" spans="1:23" x14ac:dyDescent="0.25">
      <c r="A580">
        <v>3522</v>
      </c>
      <c r="B580" t="s">
        <v>3521</v>
      </c>
      <c r="C580" t="s">
        <v>7632</v>
      </c>
      <c r="D580">
        <v>1395</v>
      </c>
      <c r="E580">
        <v>1395</v>
      </c>
      <c r="F580" t="s">
        <v>8219</v>
      </c>
      <c r="G580" t="s">
        <v>8225</v>
      </c>
      <c r="H580" t="s">
        <v>8247</v>
      </c>
      <c r="I580">
        <v>1.29405719</v>
      </c>
      <c r="J580">
        <v>1805.2097800500001</v>
      </c>
      <c r="K580">
        <v>1805.2097800500001</v>
      </c>
      <c r="L580">
        <v>1442311560</v>
      </c>
      <c r="M580">
        <v>1439924246</v>
      </c>
      <c r="N580" t="b">
        <v>0</v>
      </c>
      <c r="O580">
        <v>34</v>
      </c>
      <c r="P580" t="b">
        <v>1</v>
      </c>
      <c r="Q580" t="s">
        <v>8271</v>
      </c>
      <c r="R580">
        <v>1</v>
      </c>
      <c r="S580">
        <v>53.094405295588238</v>
      </c>
      <c r="T580" t="s">
        <v>9224</v>
      </c>
      <c r="U580" t="s">
        <v>9225</v>
      </c>
      <c r="V580" s="10">
        <v>42234.789884259262</v>
      </c>
      <c r="W580" s="10">
        <v>42262.42083333333</v>
      </c>
    </row>
    <row r="581" spans="1:23" x14ac:dyDescent="0.25">
      <c r="A581">
        <v>3521</v>
      </c>
      <c r="B581" t="s">
        <v>3520</v>
      </c>
      <c r="C581" t="s">
        <v>7631</v>
      </c>
      <c r="D581">
        <v>350</v>
      </c>
      <c r="E581">
        <v>593</v>
      </c>
      <c r="F581" t="s">
        <v>8219</v>
      </c>
      <c r="G581" t="s">
        <v>8224</v>
      </c>
      <c r="H581" t="s">
        <v>8246</v>
      </c>
      <c r="I581">
        <v>1</v>
      </c>
      <c r="J581">
        <v>350</v>
      </c>
      <c r="K581">
        <v>593</v>
      </c>
      <c r="L581">
        <v>1411980020</v>
      </c>
      <c r="M581">
        <v>1409388020</v>
      </c>
      <c r="N581" t="b">
        <v>0</v>
      </c>
      <c r="O581">
        <v>13</v>
      </c>
      <c r="P581" t="b">
        <v>1</v>
      </c>
      <c r="Q581" t="s">
        <v>8271</v>
      </c>
      <c r="R581">
        <v>1.6942857142857144</v>
      </c>
      <c r="S581">
        <v>45.615384615384613</v>
      </c>
      <c r="T581" t="s">
        <v>9224</v>
      </c>
      <c r="U581" t="s">
        <v>9225</v>
      </c>
      <c r="V581" s="10">
        <v>41881.361342592594</v>
      </c>
      <c r="W581" s="10">
        <v>41911.361342592594</v>
      </c>
    </row>
    <row r="582" spans="1:23" x14ac:dyDescent="0.25">
      <c r="A582">
        <v>3520</v>
      </c>
      <c r="B582" t="s">
        <v>3519</v>
      </c>
      <c r="C582" t="s">
        <v>7630</v>
      </c>
      <c r="D582">
        <v>2000</v>
      </c>
      <c r="E582">
        <v>2015</v>
      </c>
      <c r="F582" t="s">
        <v>8219</v>
      </c>
      <c r="G582" t="s">
        <v>8225</v>
      </c>
      <c r="H582" t="s">
        <v>8247</v>
      </c>
      <c r="I582">
        <v>1.29405719</v>
      </c>
      <c r="J582">
        <v>2588.11438</v>
      </c>
      <c r="K582">
        <v>2607.5252378499999</v>
      </c>
      <c r="L582">
        <v>1441547220</v>
      </c>
      <c r="M582">
        <v>1439322412</v>
      </c>
      <c r="N582" t="b">
        <v>0</v>
      </c>
      <c r="O582">
        <v>21</v>
      </c>
      <c r="P582" t="b">
        <v>1</v>
      </c>
      <c r="Q582" t="s">
        <v>8271</v>
      </c>
      <c r="R582">
        <v>1.0075000000000001</v>
      </c>
      <c r="S582">
        <v>124.16786846904762</v>
      </c>
      <c r="T582" t="s">
        <v>9224</v>
      </c>
      <c r="U582" t="s">
        <v>9225</v>
      </c>
      <c r="V582" s="10">
        <v>42227.824212962965</v>
      </c>
      <c r="W582" s="10">
        <v>42253.574305555558</v>
      </c>
    </row>
    <row r="583" spans="1:23" x14ac:dyDescent="0.25">
      <c r="A583">
        <v>3519</v>
      </c>
      <c r="B583" t="s">
        <v>3518</v>
      </c>
      <c r="C583" t="s">
        <v>7629</v>
      </c>
      <c r="D583">
        <v>2000</v>
      </c>
      <c r="E583">
        <v>2027</v>
      </c>
      <c r="F583" t="s">
        <v>8219</v>
      </c>
      <c r="G583" t="s">
        <v>8225</v>
      </c>
      <c r="H583" t="s">
        <v>8247</v>
      </c>
      <c r="I583">
        <v>1.29405719</v>
      </c>
      <c r="J583">
        <v>2588.11438</v>
      </c>
      <c r="K583">
        <v>2623.0539241299998</v>
      </c>
      <c r="L583">
        <v>1425478950</v>
      </c>
      <c r="M583">
        <v>1422886950</v>
      </c>
      <c r="N583" t="b">
        <v>0</v>
      </c>
      <c r="O583">
        <v>28</v>
      </c>
      <c r="P583" t="b">
        <v>1</v>
      </c>
      <c r="Q583" t="s">
        <v>8271</v>
      </c>
      <c r="R583">
        <v>1.0135000000000001</v>
      </c>
      <c r="S583">
        <v>93.680497290357138</v>
      </c>
      <c r="T583" t="s">
        <v>9224</v>
      </c>
      <c r="U583" t="s">
        <v>9225</v>
      </c>
      <c r="V583" s="10">
        <v>42037.598958333336</v>
      </c>
      <c r="W583" s="10">
        <v>42067.598958333336</v>
      </c>
    </row>
    <row r="584" spans="1:23" x14ac:dyDescent="0.25">
      <c r="A584">
        <v>3518</v>
      </c>
      <c r="B584" t="s">
        <v>3517</v>
      </c>
      <c r="C584" t="s">
        <v>7628</v>
      </c>
      <c r="D584">
        <v>1500</v>
      </c>
      <c r="E584">
        <v>1650.69</v>
      </c>
      <c r="F584" t="s">
        <v>8219</v>
      </c>
      <c r="G584" t="s">
        <v>8224</v>
      </c>
      <c r="H584" t="s">
        <v>8246</v>
      </c>
      <c r="I584">
        <v>1</v>
      </c>
      <c r="J584">
        <v>1500</v>
      </c>
      <c r="K584">
        <v>1650.69</v>
      </c>
      <c r="L584">
        <v>1412259660</v>
      </c>
      <c r="M584">
        <v>1410461299</v>
      </c>
      <c r="N584" t="b">
        <v>0</v>
      </c>
      <c r="O584">
        <v>33</v>
      </c>
      <c r="P584" t="b">
        <v>1</v>
      </c>
      <c r="Q584" t="s">
        <v>8271</v>
      </c>
      <c r="R584">
        <v>1.10046</v>
      </c>
      <c r="S584">
        <v>50.020909090909093</v>
      </c>
      <c r="T584" t="s">
        <v>9224</v>
      </c>
      <c r="U584" t="s">
        <v>9225</v>
      </c>
      <c r="V584" s="10">
        <v>41893.783553240741</v>
      </c>
      <c r="W584" s="10">
        <v>41914.597916666666</v>
      </c>
    </row>
    <row r="585" spans="1:23" x14ac:dyDescent="0.25">
      <c r="A585">
        <v>3517</v>
      </c>
      <c r="B585" t="s">
        <v>3516</v>
      </c>
      <c r="C585" t="s">
        <v>7627</v>
      </c>
      <c r="D585">
        <v>4000</v>
      </c>
      <c r="E585">
        <v>4000</v>
      </c>
      <c r="F585" t="s">
        <v>8219</v>
      </c>
      <c r="G585" t="s">
        <v>8225</v>
      </c>
      <c r="H585" t="s">
        <v>8247</v>
      </c>
      <c r="I585">
        <v>1.29405719</v>
      </c>
      <c r="J585">
        <v>5176.22876</v>
      </c>
      <c r="K585">
        <v>5176.22876</v>
      </c>
      <c r="L585">
        <v>1404471600</v>
      </c>
      <c r="M585">
        <v>1401910634</v>
      </c>
      <c r="N585" t="b">
        <v>0</v>
      </c>
      <c r="O585">
        <v>13</v>
      </c>
      <c r="P585" t="b">
        <v>1</v>
      </c>
      <c r="Q585" t="s">
        <v>8271</v>
      </c>
      <c r="R585">
        <v>1</v>
      </c>
      <c r="S585">
        <v>398.17144307692308</v>
      </c>
      <c r="T585" t="s">
        <v>9224</v>
      </c>
      <c r="U585" t="s">
        <v>9225</v>
      </c>
      <c r="V585" s="10">
        <v>41794.817523148151</v>
      </c>
      <c r="W585" s="10">
        <v>41824.458333333336</v>
      </c>
    </row>
    <row r="586" spans="1:23" x14ac:dyDescent="0.25">
      <c r="A586">
        <v>3516</v>
      </c>
      <c r="B586" t="s">
        <v>3515</v>
      </c>
      <c r="C586" t="s">
        <v>7626</v>
      </c>
      <c r="D586">
        <v>2500</v>
      </c>
      <c r="E586">
        <v>2500</v>
      </c>
      <c r="F586" t="s">
        <v>8219</v>
      </c>
      <c r="G586" t="s">
        <v>8224</v>
      </c>
      <c r="H586" t="s">
        <v>8246</v>
      </c>
      <c r="I586">
        <v>1</v>
      </c>
      <c r="J586">
        <v>2500</v>
      </c>
      <c r="K586">
        <v>2500</v>
      </c>
      <c r="L586">
        <v>1410145200</v>
      </c>
      <c r="M586">
        <v>1407197670</v>
      </c>
      <c r="N586" t="b">
        <v>0</v>
      </c>
      <c r="O586">
        <v>11</v>
      </c>
      <c r="P586" t="b">
        <v>1</v>
      </c>
      <c r="Q586" t="s">
        <v>8271</v>
      </c>
      <c r="R586">
        <v>1</v>
      </c>
      <c r="S586">
        <v>227.27272727272728</v>
      </c>
      <c r="T586" t="s">
        <v>9224</v>
      </c>
      <c r="U586" t="s">
        <v>9225</v>
      </c>
      <c r="V586" s="10">
        <v>41856.010069444441</v>
      </c>
      <c r="W586" s="10">
        <v>41890.125</v>
      </c>
    </row>
    <row r="587" spans="1:23" x14ac:dyDescent="0.25">
      <c r="A587">
        <v>3515</v>
      </c>
      <c r="B587" t="s">
        <v>3514</v>
      </c>
      <c r="C587" t="s">
        <v>7625</v>
      </c>
      <c r="D587">
        <v>3000</v>
      </c>
      <c r="E587">
        <v>3080</v>
      </c>
      <c r="F587" t="s">
        <v>8219</v>
      </c>
      <c r="G587" t="s">
        <v>8224</v>
      </c>
      <c r="H587" t="s">
        <v>8246</v>
      </c>
      <c r="I587">
        <v>1</v>
      </c>
      <c r="J587">
        <v>3000</v>
      </c>
      <c r="K587">
        <v>3080</v>
      </c>
      <c r="L587">
        <v>1433097171</v>
      </c>
      <c r="M587">
        <v>1430505171</v>
      </c>
      <c r="N587" t="b">
        <v>0</v>
      </c>
      <c r="O587">
        <v>46</v>
      </c>
      <c r="P587" t="b">
        <v>1</v>
      </c>
      <c r="Q587" t="s">
        <v>8271</v>
      </c>
      <c r="R587">
        <v>1.0266666666666666</v>
      </c>
      <c r="S587">
        <v>66.956521739130437</v>
      </c>
      <c r="T587" t="s">
        <v>9224</v>
      </c>
      <c r="U587" t="s">
        <v>9225</v>
      </c>
      <c r="V587" s="10">
        <v>42125.772812499999</v>
      </c>
      <c r="W587" s="10">
        <v>42155.772812499999</v>
      </c>
    </row>
    <row r="588" spans="1:23" x14ac:dyDescent="0.25">
      <c r="A588">
        <v>3514</v>
      </c>
      <c r="B588" t="s">
        <v>3513</v>
      </c>
      <c r="C588" t="s">
        <v>7624</v>
      </c>
      <c r="D588">
        <v>500</v>
      </c>
      <c r="E588">
        <v>550</v>
      </c>
      <c r="F588" t="s">
        <v>8219</v>
      </c>
      <c r="G588" t="s">
        <v>8224</v>
      </c>
      <c r="H588" t="s">
        <v>8246</v>
      </c>
      <c r="I588">
        <v>1</v>
      </c>
      <c r="J588">
        <v>500</v>
      </c>
      <c r="K588">
        <v>550</v>
      </c>
      <c r="L588">
        <v>1422853140</v>
      </c>
      <c r="M588">
        <v>1421439552</v>
      </c>
      <c r="N588" t="b">
        <v>0</v>
      </c>
      <c r="O588">
        <v>10</v>
      </c>
      <c r="P588" t="b">
        <v>1</v>
      </c>
      <c r="Q588" t="s">
        <v>8271</v>
      </c>
      <c r="R588">
        <v>1.1000000000000001</v>
      </c>
      <c r="S588">
        <v>55</v>
      </c>
      <c r="T588" t="s">
        <v>9224</v>
      </c>
      <c r="U588" t="s">
        <v>9225</v>
      </c>
      <c r="V588" s="10">
        <v>42020.846666666665</v>
      </c>
      <c r="W588" s="10">
        <v>42037.207638888889</v>
      </c>
    </row>
    <row r="589" spans="1:23" x14ac:dyDescent="0.25">
      <c r="A589">
        <v>3513</v>
      </c>
      <c r="B589" t="s">
        <v>3512</v>
      </c>
      <c r="C589" t="s">
        <v>7623</v>
      </c>
      <c r="D589">
        <v>2800</v>
      </c>
      <c r="E589">
        <v>3315</v>
      </c>
      <c r="F589" t="s">
        <v>8219</v>
      </c>
      <c r="G589" t="s">
        <v>8224</v>
      </c>
      <c r="H589" t="s">
        <v>8246</v>
      </c>
      <c r="I589">
        <v>1</v>
      </c>
      <c r="J589">
        <v>2800</v>
      </c>
      <c r="K589">
        <v>3315</v>
      </c>
      <c r="L589">
        <v>1401857940</v>
      </c>
      <c r="M589">
        <v>1400725112</v>
      </c>
      <c r="N589" t="b">
        <v>0</v>
      </c>
      <c r="O589">
        <v>44</v>
      </c>
      <c r="P589" t="b">
        <v>1</v>
      </c>
      <c r="Q589" t="s">
        <v>8271</v>
      </c>
      <c r="R589">
        <v>1.1839285714285714</v>
      </c>
      <c r="S589">
        <v>75.340909090909093</v>
      </c>
      <c r="T589" t="s">
        <v>9224</v>
      </c>
      <c r="U589" t="s">
        <v>9225</v>
      </c>
      <c r="V589" s="10">
        <v>41781.096203703702</v>
      </c>
      <c r="W589" s="10">
        <v>41794.207638888889</v>
      </c>
    </row>
    <row r="590" spans="1:23" x14ac:dyDescent="0.25">
      <c r="A590">
        <v>3512</v>
      </c>
      <c r="B590" t="s">
        <v>3511</v>
      </c>
      <c r="C590" t="s">
        <v>7622</v>
      </c>
      <c r="D590">
        <v>1000</v>
      </c>
      <c r="E590">
        <v>1000</v>
      </c>
      <c r="F590" t="s">
        <v>8219</v>
      </c>
      <c r="G590" t="s">
        <v>8225</v>
      </c>
      <c r="H590" t="s">
        <v>8247</v>
      </c>
      <c r="I590">
        <v>1.29405719</v>
      </c>
      <c r="J590">
        <v>1294.05719</v>
      </c>
      <c r="K590">
        <v>1294.05719</v>
      </c>
      <c r="L590">
        <v>1429789992</v>
      </c>
      <c r="M590">
        <v>1424609592</v>
      </c>
      <c r="N590" t="b">
        <v>0</v>
      </c>
      <c r="O590">
        <v>17</v>
      </c>
      <c r="P590" t="b">
        <v>1</v>
      </c>
      <c r="Q590" t="s">
        <v>8271</v>
      </c>
      <c r="R590">
        <v>1</v>
      </c>
      <c r="S590">
        <v>76.121011176470589</v>
      </c>
      <c r="T590" t="s">
        <v>9224</v>
      </c>
      <c r="U590" t="s">
        <v>9225</v>
      </c>
      <c r="V590" s="10">
        <v>42057.536944444444</v>
      </c>
      <c r="W590" s="10">
        <v>42117.49527777778</v>
      </c>
    </row>
    <row r="591" spans="1:23" x14ac:dyDescent="0.25">
      <c r="A591">
        <v>3511</v>
      </c>
      <c r="B591" t="s">
        <v>3510</v>
      </c>
      <c r="C591" t="s">
        <v>7621</v>
      </c>
      <c r="D591">
        <v>1500</v>
      </c>
      <c r="E591">
        <v>1518</v>
      </c>
      <c r="F591" t="s">
        <v>8219</v>
      </c>
      <c r="G591" t="s">
        <v>8225</v>
      </c>
      <c r="H591" t="s">
        <v>8247</v>
      </c>
      <c r="I591">
        <v>1.29405719</v>
      </c>
      <c r="J591">
        <v>1941.085785</v>
      </c>
      <c r="K591">
        <v>1964.37881442</v>
      </c>
      <c r="L591">
        <v>1415385000</v>
      </c>
      <c r="M591">
        <v>1413406695</v>
      </c>
      <c r="N591" t="b">
        <v>0</v>
      </c>
      <c r="O591">
        <v>19</v>
      </c>
      <c r="P591" t="b">
        <v>1</v>
      </c>
      <c r="Q591" t="s">
        <v>8271</v>
      </c>
      <c r="R591">
        <v>1.012</v>
      </c>
      <c r="S591">
        <v>103.38835865368421</v>
      </c>
      <c r="T591" t="s">
        <v>9224</v>
      </c>
      <c r="U591" t="s">
        <v>9225</v>
      </c>
      <c r="V591" s="10">
        <v>41927.873784722222</v>
      </c>
      <c r="W591" s="10">
        <v>41950.770833333336</v>
      </c>
    </row>
    <row r="592" spans="1:23" x14ac:dyDescent="0.25">
      <c r="A592">
        <v>3510</v>
      </c>
      <c r="B592" t="s">
        <v>3509</v>
      </c>
      <c r="C592" t="s">
        <v>7620</v>
      </c>
      <c r="D592">
        <v>900</v>
      </c>
      <c r="E592">
        <v>905</v>
      </c>
      <c r="F592" t="s">
        <v>8219</v>
      </c>
      <c r="G592" t="s">
        <v>8224</v>
      </c>
      <c r="H592" t="s">
        <v>8246</v>
      </c>
      <c r="I592">
        <v>1</v>
      </c>
      <c r="J592">
        <v>900</v>
      </c>
      <c r="K592">
        <v>905</v>
      </c>
      <c r="L592">
        <v>1404312846</v>
      </c>
      <c r="M592">
        <v>1402584846</v>
      </c>
      <c r="N592" t="b">
        <v>0</v>
      </c>
      <c r="O592">
        <v>15</v>
      </c>
      <c r="P592" t="b">
        <v>1</v>
      </c>
      <c r="Q592" t="s">
        <v>8271</v>
      </c>
      <c r="R592">
        <v>1.0055555555555555</v>
      </c>
      <c r="S592">
        <v>60.333333333333336</v>
      </c>
      <c r="T592" t="s">
        <v>9224</v>
      </c>
      <c r="U592" t="s">
        <v>9225</v>
      </c>
      <c r="V592" s="10">
        <v>41802.62090277778</v>
      </c>
      <c r="W592" s="10">
        <v>41822.62090277778</v>
      </c>
    </row>
    <row r="593" spans="1:23" x14ac:dyDescent="0.25">
      <c r="A593">
        <v>3509</v>
      </c>
      <c r="B593" t="s">
        <v>3508</v>
      </c>
      <c r="C593" t="s">
        <v>7619</v>
      </c>
      <c r="D593">
        <v>3000</v>
      </c>
      <c r="E593">
        <v>3190</v>
      </c>
      <c r="F593" t="s">
        <v>8219</v>
      </c>
      <c r="G593" t="s">
        <v>8224</v>
      </c>
      <c r="H593" t="s">
        <v>8246</v>
      </c>
      <c r="I593">
        <v>1</v>
      </c>
      <c r="J593">
        <v>3000</v>
      </c>
      <c r="K593">
        <v>3190</v>
      </c>
      <c r="L593">
        <v>1416545700</v>
      </c>
      <c r="M593">
        <v>1415392666</v>
      </c>
      <c r="N593" t="b">
        <v>0</v>
      </c>
      <c r="O593">
        <v>33</v>
      </c>
      <c r="P593" t="b">
        <v>1</v>
      </c>
      <c r="Q593" t="s">
        <v>8271</v>
      </c>
      <c r="R593">
        <v>1.0633333333333332</v>
      </c>
      <c r="S593">
        <v>96.666666666666671</v>
      </c>
      <c r="T593" t="s">
        <v>9224</v>
      </c>
      <c r="U593" t="s">
        <v>9225</v>
      </c>
      <c r="V593" s="10">
        <v>41950.859560185185</v>
      </c>
      <c r="W593" s="10">
        <v>41964.204861111109</v>
      </c>
    </row>
    <row r="594" spans="1:23" x14ac:dyDescent="0.25">
      <c r="A594">
        <v>3508</v>
      </c>
      <c r="B594" t="s">
        <v>3507</v>
      </c>
      <c r="C594" t="s">
        <v>7618</v>
      </c>
      <c r="D594">
        <v>100</v>
      </c>
      <c r="E594">
        <v>180</v>
      </c>
      <c r="F594" t="s">
        <v>8219</v>
      </c>
      <c r="G594" t="s">
        <v>8225</v>
      </c>
      <c r="H594" t="s">
        <v>8247</v>
      </c>
      <c r="I594">
        <v>1.29405719</v>
      </c>
      <c r="J594">
        <v>129.405719</v>
      </c>
      <c r="K594">
        <v>232.93029419999999</v>
      </c>
      <c r="L594">
        <v>1462914000</v>
      </c>
      <c r="M594">
        <v>1460914253</v>
      </c>
      <c r="N594" t="b">
        <v>0</v>
      </c>
      <c r="O594">
        <v>15</v>
      </c>
      <c r="P594" t="b">
        <v>1</v>
      </c>
      <c r="Q594" t="s">
        <v>8271</v>
      </c>
      <c r="R594">
        <v>1.8</v>
      </c>
      <c r="S594">
        <v>15.528686279999999</v>
      </c>
      <c r="T594" t="s">
        <v>9224</v>
      </c>
      <c r="U594" t="s">
        <v>9225</v>
      </c>
      <c r="V594" s="10">
        <v>42477.729780092595</v>
      </c>
      <c r="W594" s="10">
        <v>42500.875</v>
      </c>
    </row>
    <row r="595" spans="1:23" x14ac:dyDescent="0.25">
      <c r="A595">
        <v>3507</v>
      </c>
      <c r="B595" t="s">
        <v>3506</v>
      </c>
      <c r="C595" t="s">
        <v>7617</v>
      </c>
      <c r="D595">
        <v>10000</v>
      </c>
      <c r="E595">
        <v>10440</v>
      </c>
      <c r="F595" t="s">
        <v>8219</v>
      </c>
      <c r="G595" t="s">
        <v>8224</v>
      </c>
      <c r="H595" t="s">
        <v>8246</v>
      </c>
      <c r="I595">
        <v>1</v>
      </c>
      <c r="J595">
        <v>10000</v>
      </c>
      <c r="K595">
        <v>10440</v>
      </c>
      <c r="L595">
        <v>1464732537</v>
      </c>
      <c r="M595">
        <v>1462140537</v>
      </c>
      <c r="N595" t="b">
        <v>0</v>
      </c>
      <c r="O595">
        <v>72</v>
      </c>
      <c r="P595" t="b">
        <v>1</v>
      </c>
      <c r="Q595" t="s">
        <v>8271</v>
      </c>
      <c r="R595">
        <v>1.044</v>
      </c>
      <c r="S595">
        <v>145</v>
      </c>
      <c r="T595" t="s">
        <v>9224</v>
      </c>
      <c r="U595" t="s">
        <v>9225</v>
      </c>
      <c r="V595" s="10">
        <v>42491.922881944447</v>
      </c>
      <c r="W595" s="10">
        <v>42521.922881944447</v>
      </c>
    </row>
    <row r="596" spans="1:23" x14ac:dyDescent="0.25">
      <c r="A596">
        <v>3506</v>
      </c>
      <c r="B596" t="s">
        <v>3505</v>
      </c>
      <c r="C596" t="s">
        <v>7616</v>
      </c>
      <c r="D596">
        <v>3000</v>
      </c>
      <c r="E596">
        <v>3045</v>
      </c>
      <c r="F596" t="s">
        <v>8219</v>
      </c>
      <c r="G596" t="s">
        <v>8224</v>
      </c>
      <c r="H596" t="s">
        <v>8246</v>
      </c>
      <c r="I596">
        <v>1</v>
      </c>
      <c r="J596">
        <v>3000</v>
      </c>
      <c r="K596">
        <v>3045</v>
      </c>
      <c r="L596">
        <v>1408815440</v>
      </c>
      <c r="M596">
        <v>1404927440</v>
      </c>
      <c r="N596" t="b">
        <v>0</v>
      </c>
      <c r="O596">
        <v>29</v>
      </c>
      <c r="P596" t="b">
        <v>1</v>
      </c>
      <c r="Q596" t="s">
        <v>8271</v>
      </c>
      <c r="R596">
        <v>1.0149999999999999</v>
      </c>
      <c r="S596">
        <v>105</v>
      </c>
      <c r="T596" t="s">
        <v>9224</v>
      </c>
      <c r="U596" t="s">
        <v>9225</v>
      </c>
      <c r="V596" s="10">
        <v>41829.734259259261</v>
      </c>
      <c r="W596" s="10">
        <v>41874.734259259261</v>
      </c>
    </row>
    <row r="597" spans="1:23" x14ac:dyDescent="0.25">
      <c r="A597">
        <v>3505</v>
      </c>
      <c r="B597" t="s">
        <v>3504</v>
      </c>
      <c r="C597" s="3" t="s">
        <v>7615</v>
      </c>
      <c r="D597">
        <v>2500</v>
      </c>
      <c r="E597">
        <v>2594</v>
      </c>
      <c r="F597" t="s">
        <v>8219</v>
      </c>
      <c r="G597" t="s">
        <v>8224</v>
      </c>
      <c r="H597" t="s">
        <v>8246</v>
      </c>
      <c r="I597">
        <v>1</v>
      </c>
      <c r="J597">
        <v>2500</v>
      </c>
      <c r="K597">
        <v>2594</v>
      </c>
      <c r="L597">
        <v>1399953600</v>
      </c>
      <c r="M597">
        <v>1398983245</v>
      </c>
      <c r="N597" t="b">
        <v>0</v>
      </c>
      <c r="O597">
        <v>39</v>
      </c>
      <c r="P597" t="b">
        <v>1</v>
      </c>
      <c r="Q597" t="s">
        <v>8271</v>
      </c>
      <c r="R597">
        <v>1.0376000000000001</v>
      </c>
      <c r="S597">
        <v>66.512820512820511</v>
      </c>
      <c r="T597" t="s">
        <v>9224</v>
      </c>
      <c r="U597" t="s">
        <v>9225</v>
      </c>
      <c r="V597" s="10">
        <v>41760.935706018521</v>
      </c>
      <c r="W597" s="10">
        <v>41772.166666666664</v>
      </c>
    </row>
    <row r="598" spans="1:23" x14ac:dyDescent="0.25">
      <c r="A598">
        <v>3504</v>
      </c>
      <c r="B598" t="s">
        <v>3503</v>
      </c>
      <c r="C598" t="s">
        <v>7614</v>
      </c>
      <c r="D598">
        <v>1000</v>
      </c>
      <c r="E598">
        <v>1000</v>
      </c>
      <c r="F598" t="s">
        <v>8219</v>
      </c>
      <c r="G598" t="s">
        <v>8224</v>
      </c>
      <c r="H598" t="s">
        <v>8246</v>
      </c>
      <c r="I598">
        <v>1</v>
      </c>
      <c r="J598">
        <v>1000</v>
      </c>
      <c r="K598">
        <v>1000</v>
      </c>
      <c r="L598">
        <v>1447959491</v>
      </c>
      <c r="M598">
        <v>1445363891</v>
      </c>
      <c r="N598" t="b">
        <v>0</v>
      </c>
      <c r="O598">
        <v>8</v>
      </c>
      <c r="P598" t="b">
        <v>1</v>
      </c>
      <c r="Q598" t="s">
        <v>8271</v>
      </c>
      <c r="R598">
        <v>1</v>
      </c>
      <c r="S598">
        <v>125</v>
      </c>
      <c r="T598" t="s">
        <v>9224</v>
      </c>
      <c r="U598" t="s">
        <v>9225</v>
      </c>
      <c r="V598" s="10">
        <v>42297.748738425929</v>
      </c>
      <c r="W598" s="10">
        <v>42327.790405092594</v>
      </c>
    </row>
    <row r="599" spans="1:23" x14ac:dyDescent="0.25">
      <c r="A599">
        <v>3503</v>
      </c>
      <c r="B599" t="s">
        <v>3502</v>
      </c>
      <c r="C599" t="s">
        <v>7613</v>
      </c>
      <c r="D599">
        <v>2500</v>
      </c>
      <c r="E599">
        <v>2689</v>
      </c>
      <c r="F599" t="s">
        <v>8219</v>
      </c>
      <c r="G599" t="s">
        <v>8225</v>
      </c>
      <c r="H599" t="s">
        <v>8247</v>
      </c>
      <c r="I599">
        <v>1.29405719</v>
      </c>
      <c r="J599">
        <v>3235.1429749999998</v>
      </c>
      <c r="K599">
        <v>3479.7197839099999</v>
      </c>
      <c r="L599">
        <v>1469359728</v>
      </c>
      <c r="M599">
        <v>1466767728</v>
      </c>
      <c r="N599" t="b">
        <v>0</v>
      </c>
      <c r="O599">
        <v>38</v>
      </c>
      <c r="P599" t="b">
        <v>1</v>
      </c>
      <c r="Q599" t="s">
        <v>8271</v>
      </c>
      <c r="R599">
        <v>1.0755999999999999</v>
      </c>
      <c r="S599">
        <v>91.571573260789478</v>
      </c>
      <c r="T599" t="s">
        <v>9224</v>
      </c>
      <c r="U599" t="s">
        <v>9225</v>
      </c>
      <c r="V599" s="10">
        <v>42545.478333333333</v>
      </c>
      <c r="W599" s="10">
        <v>42575.478333333333</v>
      </c>
    </row>
    <row r="600" spans="1:23" x14ac:dyDescent="0.25">
      <c r="A600">
        <v>3502</v>
      </c>
      <c r="B600" t="s">
        <v>3501</v>
      </c>
      <c r="C600" t="s">
        <v>7612</v>
      </c>
      <c r="D600">
        <v>4000</v>
      </c>
      <c r="E600">
        <v>4216</v>
      </c>
      <c r="F600" t="s">
        <v>8219</v>
      </c>
      <c r="G600" t="s">
        <v>8224</v>
      </c>
      <c r="H600" t="s">
        <v>8246</v>
      </c>
      <c r="I600">
        <v>1</v>
      </c>
      <c r="J600">
        <v>4000</v>
      </c>
      <c r="K600">
        <v>4216</v>
      </c>
      <c r="L600">
        <v>1458100740</v>
      </c>
      <c r="M600">
        <v>1456862924</v>
      </c>
      <c r="N600" t="b">
        <v>0</v>
      </c>
      <c r="O600">
        <v>31</v>
      </c>
      <c r="P600" t="b">
        <v>1</v>
      </c>
      <c r="Q600" t="s">
        <v>8271</v>
      </c>
      <c r="R600">
        <v>1.054</v>
      </c>
      <c r="S600">
        <v>136</v>
      </c>
      <c r="T600" t="s">
        <v>9224</v>
      </c>
      <c r="U600" t="s">
        <v>9225</v>
      </c>
      <c r="V600" s="10">
        <v>42430.839398148149</v>
      </c>
      <c r="W600" s="10">
        <v>42445.165972222225</v>
      </c>
    </row>
    <row r="601" spans="1:23" x14ac:dyDescent="0.25">
      <c r="A601">
        <v>3501</v>
      </c>
      <c r="B601" t="s">
        <v>3500</v>
      </c>
      <c r="C601" t="s">
        <v>7611</v>
      </c>
      <c r="D601">
        <v>1500</v>
      </c>
      <c r="E601">
        <v>1510</v>
      </c>
      <c r="F601" t="s">
        <v>8219</v>
      </c>
      <c r="G601" t="s">
        <v>8225</v>
      </c>
      <c r="H601" t="s">
        <v>8247</v>
      </c>
      <c r="I601">
        <v>1.29405719</v>
      </c>
      <c r="J601">
        <v>1941.085785</v>
      </c>
      <c r="K601">
        <v>1954.0263568999999</v>
      </c>
      <c r="L601">
        <v>1441995595</v>
      </c>
      <c r="M601">
        <v>1439835595</v>
      </c>
      <c r="N601" t="b">
        <v>0</v>
      </c>
      <c r="O601">
        <v>42</v>
      </c>
      <c r="P601" t="b">
        <v>1</v>
      </c>
      <c r="Q601" t="s">
        <v>8271</v>
      </c>
      <c r="R601">
        <v>1.0066666666666666</v>
      </c>
      <c r="S601">
        <v>46.524437069047615</v>
      </c>
      <c r="T601" t="s">
        <v>9224</v>
      </c>
      <c r="U601" t="s">
        <v>9225</v>
      </c>
      <c r="V601" s="10">
        <v>42233.763831018521</v>
      </c>
      <c r="W601" s="10">
        <v>42258.763831018521</v>
      </c>
    </row>
    <row r="602" spans="1:23" x14ac:dyDescent="0.25">
      <c r="A602">
        <v>3500</v>
      </c>
      <c r="B602" t="s">
        <v>3499</v>
      </c>
      <c r="C602" t="s">
        <v>7610</v>
      </c>
      <c r="D602">
        <v>1000</v>
      </c>
      <c r="E602">
        <v>1063</v>
      </c>
      <c r="F602" t="s">
        <v>8219</v>
      </c>
      <c r="G602" t="s">
        <v>8224</v>
      </c>
      <c r="H602" t="s">
        <v>8246</v>
      </c>
      <c r="I602">
        <v>1</v>
      </c>
      <c r="J602">
        <v>1000</v>
      </c>
      <c r="K602">
        <v>1063</v>
      </c>
      <c r="L602">
        <v>1457326740</v>
      </c>
      <c r="M602">
        <v>1455919438</v>
      </c>
      <c r="N602" t="b">
        <v>0</v>
      </c>
      <c r="O602">
        <v>42</v>
      </c>
      <c r="P602" t="b">
        <v>1</v>
      </c>
      <c r="Q602" t="s">
        <v>8271</v>
      </c>
      <c r="R602">
        <v>1.0629999999999999</v>
      </c>
      <c r="S602">
        <v>25.30952380952381</v>
      </c>
      <c r="T602" t="s">
        <v>9224</v>
      </c>
      <c r="U602" t="s">
        <v>9225</v>
      </c>
      <c r="V602" s="10">
        <v>42419.919421296298</v>
      </c>
      <c r="W602" s="10">
        <v>42436.207638888889</v>
      </c>
    </row>
    <row r="603" spans="1:23" x14ac:dyDescent="0.25">
      <c r="A603">
        <v>3499</v>
      </c>
      <c r="B603" t="s">
        <v>3498</v>
      </c>
      <c r="C603" t="s">
        <v>7609</v>
      </c>
      <c r="D603">
        <v>2000</v>
      </c>
      <c r="E603">
        <v>2110</v>
      </c>
      <c r="F603" t="s">
        <v>8219</v>
      </c>
      <c r="G603" t="s">
        <v>8224</v>
      </c>
      <c r="H603" t="s">
        <v>8246</v>
      </c>
      <c r="I603">
        <v>1</v>
      </c>
      <c r="J603">
        <v>2000</v>
      </c>
      <c r="K603">
        <v>2110</v>
      </c>
      <c r="L603">
        <v>1435733940</v>
      </c>
      <c r="M603">
        <v>1431046325</v>
      </c>
      <c r="N603" t="b">
        <v>0</v>
      </c>
      <c r="O603">
        <v>35</v>
      </c>
      <c r="P603" t="b">
        <v>1</v>
      </c>
      <c r="Q603" t="s">
        <v>8271</v>
      </c>
      <c r="R603">
        <v>1.0549999999999999</v>
      </c>
      <c r="S603">
        <v>60.285714285714285</v>
      </c>
      <c r="T603" t="s">
        <v>9224</v>
      </c>
      <c r="U603" t="s">
        <v>9225</v>
      </c>
      <c r="V603" s="10">
        <v>42132.036168981482</v>
      </c>
      <c r="W603" s="10">
        <v>42186.290972222225</v>
      </c>
    </row>
    <row r="604" spans="1:23" x14ac:dyDescent="0.25">
      <c r="A604">
        <v>3498</v>
      </c>
      <c r="B604" t="s">
        <v>3497</v>
      </c>
      <c r="C604" t="s">
        <v>7608</v>
      </c>
      <c r="D604">
        <v>1650</v>
      </c>
      <c r="E604">
        <v>1690</v>
      </c>
      <c r="F604" t="s">
        <v>8219</v>
      </c>
      <c r="G604" t="s">
        <v>8229</v>
      </c>
      <c r="H604" t="s">
        <v>8251</v>
      </c>
      <c r="I604">
        <v>0.75062424999999999</v>
      </c>
      <c r="J604">
        <v>1238.5300124999999</v>
      </c>
      <c r="K604">
        <v>1268.5549825000001</v>
      </c>
      <c r="L604">
        <v>1464471840</v>
      </c>
      <c r="M604">
        <v>1459309704</v>
      </c>
      <c r="N604" t="b">
        <v>0</v>
      </c>
      <c r="O604">
        <v>42</v>
      </c>
      <c r="P604" t="b">
        <v>1</v>
      </c>
      <c r="Q604" t="s">
        <v>8271</v>
      </c>
      <c r="R604">
        <v>1.0242424242424242</v>
      </c>
      <c r="S604">
        <v>30.203690059523812</v>
      </c>
      <c r="T604" t="s">
        <v>9224</v>
      </c>
      <c r="U604" t="s">
        <v>9225</v>
      </c>
      <c r="V604" s="10">
        <v>42459.15861111111</v>
      </c>
      <c r="W604" s="10">
        <v>42518.905555555553</v>
      </c>
    </row>
    <row r="605" spans="1:23" x14ac:dyDescent="0.25">
      <c r="A605">
        <v>3497</v>
      </c>
      <c r="B605" t="s">
        <v>3496</v>
      </c>
      <c r="C605" t="s">
        <v>7607</v>
      </c>
      <c r="D605">
        <v>1551</v>
      </c>
      <c r="E605">
        <v>1686</v>
      </c>
      <c r="F605" t="s">
        <v>8219</v>
      </c>
      <c r="G605" t="s">
        <v>8224</v>
      </c>
      <c r="H605" t="s">
        <v>8246</v>
      </c>
      <c r="I605">
        <v>1</v>
      </c>
      <c r="J605">
        <v>1551</v>
      </c>
      <c r="K605">
        <v>1686</v>
      </c>
      <c r="L605">
        <v>1464904800</v>
      </c>
      <c r="M605">
        <v>1463852904</v>
      </c>
      <c r="N605" t="b">
        <v>0</v>
      </c>
      <c r="O605">
        <v>49</v>
      </c>
      <c r="P605" t="b">
        <v>1</v>
      </c>
      <c r="Q605" t="s">
        <v>8271</v>
      </c>
      <c r="R605">
        <v>1.0870406189555126</v>
      </c>
      <c r="S605">
        <v>34.408163265306122</v>
      </c>
      <c r="T605" t="s">
        <v>9224</v>
      </c>
      <c r="U605" t="s">
        <v>9225</v>
      </c>
      <c r="V605" s="10">
        <v>42511.741944444446</v>
      </c>
      <c r="W605" s="10">
        <v>42523.916666666664</v>
      </c>
    </row>
    <row r="606" spans="1:23" x14ac:dyDescent="0.25">
      <c r="A606">
        <v>3496</v>
      </c>
      <c r="B606" t="s">
        <v>3495</v>
      </c>
      <c r="C606" t="s">
        <v>7606</v>
      </c>
      <c r="D606">
        <v>3000</v>
      </c>
      <c r="E606">
        <v>3732</v>
      </c>
      <c r="F606" t="s">
        <v>8219</v>
      </c>
      <c r="G606" t="s">
        <v>8224</v>
      </c>
      <c r="H606" t="s">
        <v>8246</v>
      </c>
      <c r="I606">
        <v>1</v>
      </c>
      <c r="J606">
        <v>3000</v>
      </c>
      <c r="K606">
        <v>3732</v>
      </c>
      <c r="L606">
        <v>1473625166</v>
      </c>
      <c r="M606">
        <v>1470169166</v>
      </c>
      <c r="N606" t="b">
        <v>0</v>
      </c>
      <c r="O606">
        <v>78</v>
      </c>
      <c r="P606" t="b">
        <v>1</v>
      </c>
      <c r="Q606" t="s">
        <v>8271</v>
      </c>
      <c r="R606">
        <v>1.244</v>
      </c>
      <c r="S606">
        <v>47.846153846153847</v>
      </c>
      <c r="T606" t="s">
        <v>9224</v>
      </c>
      <c r="U606" t="s">
        <v>9225</v>
      </c>
      <c r="V606" s="10">
        <v>42584.846828703703</v>
      </c>
      <c r="W606" s="10">
        <v>42624.846828703703</v>
      </c>
    </row>
    <row r="607" spans="1:23" x14ac:dyDescent="0.25">
      <c r="A607">
        <v>3495</v>
      </c>
      <c r="B607" t="s">
        <v>3494</v>
      </c>
      <c r="C607" t="s">
        <v>7605</v>
      </c>
      <c r="D607">
        <v>5000</v>
      </c>
      <c r="E607">
        <v>5343</v>
      </c>
      <c r="F607" t="s">
        <v>8219</v>
      </c>
      <c r="G607" t="s">
        <v>8229</v>
      </c>
      <c r="H607" t="s">
        <v>8251</v>
      </c>
      <c r="I607">
        <v>0.75062424999999999</v>
      </c>
      <c r="J607">
        <v>3753.1212500000001</v>
      </c>
      <c r="K607">
        <v>4010.5853677499999</v>
      </c>
      <c r="L607">
        <v>1414862280</v>
      </c>
      <c r="M607">
        <v>1412360309</v>
      </c>
      <c r="N607" t="b">
        <v>0</v>
      </c>
      <c r="O607">
        <v>72</v>
      </c>
      <c r="P607" t="b">
        <v>1</v>
      </c>
      <c r="Q607" t="s">
        <v>8271</v>
      </c>
      <c r="R607">
        <v>1.0686</v>
      </c>
      <c r="S607">
        <v>55.702574552083334</v>
      </c>
      <c r="T607" t="s">
        <v>9224</v>
      </c>
      <c r="U607" t="s">
        <v>9225</v>
      </c>
      <c r="V607" s="10">
        <v>41915.762835648151</v>
      </c>
      <c r="W607" s="10">
        <v>41944.720833333333</v>
      </c>
    </row>
    <row r="608" spans="1:23" x14ac:dyDescent="0.25">
      <c r="A608">
        <v>3494</v>
      </c>
      <c r="B608" t="s">
        <v>3493</v>
      </c>
      <c r="C608" t="s">
        <v>7604</v>
      </c>
      <c r="D608">
        <v>400</v>
      </c>
      <c r="E608">
        <v>400</v>
      </c>
      <c r="F608" t="s">
        <v>8219</v>
      </c>
      <c r="G608" t="s">
        <v>8224</v>
      </c>
      <c r="H608" t="s">
        <v>8246</v>
      </c>
      <c r="I608">
        <v>1</v>
      </c>
      <c r="J608">
        <v>400</v>
      </c>
      <c r="K608">
        <v>400</v>
      </c>
      <c r="L608">
        <v>1480140000</v>
      </c>
      <c r="M608">
        <v>1479186575</v>
      </c>
      <c r="N608" t="b">
        <v>0</v>
      </c>
      <c r="O608">
        <v>13</v>
      </c>
      <c r="P608" t="b">
        <v>1</v>
      </c>
      <c r="Q608" t="s">
        <v>8271</v>
      </c>
      <c r="R608">
        <v>1</v>
      </c>
      <c r="S608">
        <v>30.76923076923077</v>
      </c>
      <c r="T608" t="s">
        <v>9224</v>
      </c>
      <c r="U608" t="s">
        <v>9225</v>
      </c>
      <c r="V608" s="10">
        <v>42689.214988425927</v>
      </c>
      <c r="W608" s="10">
        <v>42700.25</v>
      </c>
    </row>
    <row r="609" spans="1:23" x14ac:dyDescent="0.25">
      <c r="A609">
        <v>3493</v>
      </c>
      <c r="B609" t="s">
        <v>3492</v>
      </c>
      <c r="C609" t="s">
        <v>7603</v>
      </c>
      <c r="D609">
        <v>1500</v>
      </c>
      <c r="E609">
        <v>1500</v>
      </c>
      <c r="F609" t="s">
        <v>8219</v>
      </c>
      <c r="G609" t="s">
        <v>8224</v>
      </c>
      <c r="H609" t="s">
        <v>8246</v>
      </c>
      <c r="I609">
        <v>1</v>
      </c>
      <c r="J609">
        <v>1500</v>
      </c>
      <c r="K609">
        <v>1500</v>
      </c>
      <c r="L609">
        <v>1408252260</v>
      </c>
      <c r="M609">
        <v>1406580436</v>
      </c>
      <c r="N609" t="b">
        <v>0</v>
      </c>
      <c r="O609">
        <v>29</v>
      </c>
      <c r="P609" t="b">
        <v>1</v>
      </c>
      <c r="Q609" t="s">
        <v>8271</v>
      </c>
      <c r="R609">
        <v>1</v>
      </c>
      <c r="S609">
        <v>51.724137931034484</v>
      </c>
      <c r="T609" t="s">
        <v>9224</v>
      </c>
      <c r="U609" t="s">
        <v>9225</v>
      </c>
      <c r="V609" s="10">
        <v>41848.866157407407</v>
      </c>
      <c r="W609" s="10">
        <v>41868.21597222222</v>
      </c>
    </row>
    <row r="610" spans="1:23" x14ac:dyDescent="0.25">
      <c r="A610">
        <v>3492</v>
      </c>
      <c r="B610" t="s">
        <v>3491</v>
      </c>
      <c r="C610" t="s">
        <v>7602</v>
      </c>
      <c r="D610">
        <v>3800</v>
      </c>
      <c r="E610">
        <v>4000.22</v>
      </c>
      <c r="F610" t="s">
        <v>8219</v>
      </c>
      <c r="G610" t="s">
        <v>8224</v>
      </c>
      <c r="H610" t="s">
        <v>8246</v>
      </c>
      <c r="I610">
        <v>1</v>
      </c>
      <c r="J610">
        <v>3800</v>
      </c>
      <c r="K610">
        <v>4000.22</v>
      </c>
      <c r="L610">
        <v>1445818397</v>
      </c>
      <c r="M610">
        <v>1442794397</v>
      </c>
      <c r="N610" t="b">
        <v>0</v>
      </c>
      <c r="O610">
        <v>35</v>
      </c>
      <c r="P610" t="b">
        <v>1</v>
      </c>
      <c r="Q610" t="s">
        <v>8271</v>
      </c>
      <c r="R610">
        <v>1.0526894736842105</v>
      </c>
      <c r="S610">
        <v>114.29199999999999</v>
      </c>
      <c r="T610" t="s">
        <v>9224</v>
      </c>
      <c r="U610" t="s">
        <v>9225</v>
      </c>
      <c r="V610" s="10">
        <v>42268.00922453704</v>
      </c>
      <c r="W610" s="10">
        <v>42303.00922453704</v>
      </c>
    </row>
    <row r="611" spans="1:23" x14ac:dyDescent="0.25">
      <c r="A611">
        <v>3491</v>
      </c>
      <c r="B611" t="s">
        <v>3490</v>
      </c>
      <c r="C611" t="s">
        <v>7601</v>
      </c>
      <c r="D611">
        <v>500</v>
      </c>
      <c r="E611">
        <v>791</v>
      </c>
      <c r="F611" t="s">
        <v>8219</v>
      </c>
      <c r="G611" t="s">
        <v>8224</v>
      </c>
      <c r="H611" t="s">
        <v>8246</v>
      </c>
      <c r="I611">
        <v>1</v>
      </c>
      <c r="J611">
        <v>500</v>
      </c>
      <c r="K611">
        <v>791</v>
      </c>
      <c r="L611">
        <v>1431928784</v>
      </c>
      <c r="M611">
        <v>1430114384</v>
      </c>
      <c r="N611" t="b">
        <v>0</v>
      </c>
      <c r="O611">
        <v>10</v>
      </c>
      <c r="P611" t="b">
        <v>1</v>
      </c>
      <c r="Q611" t="s">
        <v>8271</v>
      </c>
      <c r="R611">
        <v>1.5820000000000001</v>
      </c>
      <c r="S611">
        <v>79.099999999999994</v>
      </c>
      <c r="T611" t="s">
        <v>9224</v>
      </c>
      <c r="U611" t="s">
        <v>9225</v>
      </c>
      <c r="V611" s="10">
        <v>42121.249814814815</v>
      </c>
      <c r="W611" s="10">
        <v>42142.249814814815</v>
      </c>
    </row>
    <row r="612" spans="1:23" x14ac:dyDescent="0.25">
      <c r="A612">
        <v>3490</v>
      </c>
      <c r="B612" t="s">
        <v>3489</v>
      </c>
      <c r="C612" t="s">
        <v>7600</v>
      </c>
      <c r="D612">
        <v>1000</v>
      </c>
      <c r="E612">
        <v>1275</v>
      </c>
      <c r="F612" t="s">
        <v>8219</v>
      </c>
      <c r="G612" t="s">
        <v>8224</v>
      </c>
      <c r="H612" t="s">
        <v>8246</v>
      </c>
      <c r="I612">
        <v>1</v>
      </c>
      <c r="J612">
        <v>1000</v>
      </c>
      <c r="K612">
        <v>1275</v>
      </c>
      <c r="L612">
        <v>1460574924</v>
      </c>
      <c r="M612">
        <v>1457982924</v>
      </c>
      <c r="N612" t="b">
        <v>0</v>
      </c>
      <c r="O612">
        <v>27</v>
      </c>
      <c r="P612" t="b">
        <v>1</v>
      </c>
      <c r="Q612" t="s">
        <v>8271</v>
      </c>
      <c r="R612">
        <v>1.2749999999999999</v>
      </c>
      <c r="S612">
        <v>47.222222222222221</v>
      </c>
      <c r="T612" t="s">
        <v>9224</v>
      </c>
      <c r="U612" t="s">
        <v>9225</v>
      </c>
      <c r="V612" s="10">
        <v>42443.802361111113</v>
      </c>
      <c r="W612" s="10">
        <v>42473.802361111113</v>
      </c>
    </row>
    <row r="613" spans="1:23" x14ac:dyDescent="0.25">
      <c r="A613">
        <v>3489</v>
      </c>
      <c r="B613" t="s">
        <v>3488</v>
      </c>
      <c r="C613" t="s">
        <v>7599</v>
      </c>
      <c r="D613">
        <v>5000</v>
      </c>
      <c r="E613">
        <v>5635</v>
      </c>
      <c r="F613" t="s">
        <v>8219</v>
      </c>
      <c r="G613" t="s">
        <v>8225</v>
      </c>
      <c r="H613" t="s">
        <v>8247</v>
      </c>
      <c r="I613">
        <v>1.29405719</v>
      </c>
      <c r="J613">
        <v>6470.2859499999995</v>
      </c>
      <c r="K613">
        <v>7292.0122656499998</v>
      </c>
      <c r="L613">
        <v>1400965200</v>
      </c>
      <c r="M613">
        <v>1398352531</v>
      </c>
      <c r="N613" t="b">
        <v>0</v>
      </c>
      <c r="O613">
        <v>72</v>
      </c>
      <c r="P613" t="b">
        <v>1</v>
      </c>
      <c r="Q613" t="s">
        <v>8271</v>
      </c>
      <c r="R613">
        <v>1.127</v>
      </c>
      <c r="S613">
        <v>101.27794813402778</v>
      </c>
      <c r="T613" t="s">
        <v>9224</v>
      </c>
      <c r="U613" t="s">
        <v>9225</v>
      </c>
      <c r="V613" s="10">
        <v>41753.635775462964</v>
      </c>
      <c r="W613" s="10">
        <v>41783.875</v>
      </c>
    </row>
    <row r="614" spans="1:23" x14ac:dyDescent="0.25">
      <c r="A614">
        <v>3488</v>
      </c>
      <c r="B614" t="s">
        <v>3487</v>
      </c>
      <c r="C614" t="s">
        <v>7598</v>
      </c>
      <c r="D614">
        <v>3000</v>
      </c>
      <c r="E614">
        <v>3636</v>
      </c>
      <c r="F614" t="s">
        <v>8219</v>
      </c>
      <c r="G614" t="s">
        <v>8224</v>
      </c>
      <c r="H614" t="s">
        <v>8246</v>
      </c>
      <c r="I614">
        <v>1</v>
      </c>
      <c r="J614">
        <v>3000</v>
      </c>
      <c r="K614">
        <v>3636</v>
      </c>
      <c r="L614">
        <v>1429286400</v>
      </c>
      <c r="M614">
        <v>1427221560</v>
      </c>
      <c r="N614" t="b">
        <v>0</v>
      </c>
      <c r="O614">
        <v>29</v>
      </c>
      <c r="P614" t="b">
        <v>1</v>
      </c>
      <c r="Q614" t="s">
        <v>8271</v>
      </c>
      <c r="R614">
        <v>1.212</v>
      </c>
      <c r="S614">
        <v>125.37931034482759</v>
      </c>
      <c r="T614" t="s">
        <v>9224</v>
      </c>
      <c r="U614" t="s">
        <v>9225</v>
      </c>
      <c r="V614" s="10">
        <v>42087.768055555556</v>
      </c>
      <c r="W614" s="10">
        <v>42111.666666666664</v>
      </c>
    </row>
    <row r="615" spans="1:23" x14ac:dyDescent="0.25">
      <c r="A615">
        <v>3487</v>
      </c>
      <c r="B615" t="s">
        <v>3486</v>
      </c>
      <c r="C615" t="s">
        <v>7597</v>
      </c>
      <c r="D615">
        <v>2000</v>
      </c>
      <c r="E615">
        <v>2555</v>
      </c>
      <c r="F615" t="s">
        <v>8219</v>
      </c>
      <c r="G615" t="s">
        <v>8225</v>
      </c>
      <c r="H615" t="s">
        <v>8247</v>
      </c>
      <c r="I615">
        <v>1.29405719</v>
      </c>
      <c r="J615">
        <v>2588.11438</v>
      </c>
      <c r="K615">
        <v>3306.3161204499997</v>
      </c>
      <c r="L615">
        <v>1435185252</v>
      </c>
      <c r="M615">
        <v>1432593252</v>
      </c>
      <c r="N615" t="b">
        <v>0</v>
      </c>
      <c r="O615">
        <v>66</v>
      </c>
      <c r="P615" t="b">
        <v>1</v>
      </c>
      <c r="Q615" t="s">
        <v>8271</v>
      </c>
      <c r="R615">
        <v>1.2775000000000001</v>
      </c>
      <c r="S615">
        <v>50.095698794696965</v>
      </c>
      <c r="T615" t="s">
        <v>9224</v>
      </c>
      <c r="U615" t="s">
        <v>9225</v>
      </c>
      <c r="V615" s="10">
        <v>42149.940416666665</v>
      </c>
      <c r="W615" s="10">
        <v>42179.940416666665</v>
      </c>
    </row>
    <row r="616" spans="1:23" x14ac:dyDescent="0.25">
      <c r="A616">
        <v>3486</v>
      </c>
      <c r="B616" t="s">
        <v>3485</v>
      </c>
      <c r="C616" t="s">
        <v>7596</v>
      </c>
      <c r="D616">
        <v>3000</v>
      </c>
      <c r="E616">
        <v>4656</v>
      </c>
      <c r="F616" t="s">
        <v>8219</v>
      </c>
      <c r="G616" t="s">
        <v>8224</v>
      </c>
      <c r="H616" t="s">
        <v>8246</v>
      </c>
      <c r="I616">
        <v>1</v>
      </c>
      <c r="J616">
        <v>3000</v>
      </c>
      <c r="K616">
        <v>4656</v>
      </c>
      <c r="L616">
        <v>1433314740</v>
      </c>
      <c r="M616">
        <v>1430600401</v>
      </c>
      <c r="N616" t="b">
        <v>0</v>
      </c>
      <c r="O616">
        <v>56</v>
      </c>
      <c r="P616" t="b">
        <v>1</v>
      </c>
      <c r="Q616" t="s">
        <v>8271</v>
      </c>
      <c r="R616">
        <v>1.552</v>
      </c>
      <c r="S616">
        <v>83.142857142857139</v>
      </c>
      <c r="T616" t="s">
        <v>9224</v>
      </c>
      <c r="U616" t="s">
        <v>9225</v>
      </c>
      <c r="V616" s="10">
        <v>42126.875011574077</v>
      </c>
      <c r="W616" s="10">
        <v>42158.290972222225</v>
      </c>
    </row>
    <row r="617" spans="1:23" x14ac:dyDescent="0.25">
      <c r="A617">
        <v>3485</v>
      </c>
      <c r="B617" t="s">
        <v>3484</v>
      </c>
      <c r="C617" t="s">
        <v>7595</v>
      </c>
      <c r="D617">
        <v>1650</v>
      </c>
      <c r="E617">
        <v>1660</v>
      </c>
      <c r="F617" t="s">
        <v>8219</v>
      </c>
      <c r="G617" t="s">
        <v>8224</v>
      </c>
      <c r="H617" t="s">
        <v>8246</v>
      </c>
      <c r="I617">
        <v>1</v>
      </c>
      <c r="J617">
        <v>1650</v>
      </c>
      <c r="K617">
        <v>1660</v>
      </c>
      <c r="L617">
        <v>1454431080</v>
      </c>
      <c r="M617">
        <v>1451839080</v>
      </c>
      <c r="N617" t="b">
        <v>0</v>
      </c>
      <c r="O617">
        <v>30</v>
      </c>
      <c r="P617" t="b">
        <v>1</v>
      </c>
      <c r="Q617" t="s">
        <v>8271</v>
      </c>
      <c r="R617">
        <v>1.0060606060606061</v>
      </c>
      <c r="S617">
        <v>55.333333333333336</v>
      </c>
      <c r="T617" t="s">
        <v>9224</v>
      </c>
      <c r="U617" t="s">
        <v>9225</v>
      </c>
      <c r="V617" s="10">
        <v>42372.693055555559</v>
      </c>
      <c r="W617" s="10">
        <v>42402.693055555559</v>
      </c>
    </row>
    <row r="618" spans="1:23" x14ac:dyDescent="0.25">
      <c r="A618">
        <v>3484</v>
      </c>
      <c r="B618" t="s">
        <v>3483</v>
      </c>
      <c r="C618" t="s">
        <v>7594</v>
      </c>
      <c r="D618">
        <v>2500</v>
      </c>
      <c r="E618">
        <v>2856</v>
      </c>
      <c r="F618" t="s">
        <v>8219</v>
      </c>
      <c r="G618" t="s">
        <v>8224</v>
      </c>
      <c r="H618" t="s">
        <v>8246</v>
      </c>
      <c r="I618">
        <v>1</v>
      </c>
      <c r="J618">
        <v>2500</v>
      </c>
      <c r="K618">
        <v>2856</v>
      </c>
      <c r="L618">
        <v>1466014499</v>
      </c>
      <c r="M618">
        <v>1463422499</v>
      </c>
      <c r="N618" t="b">
        <v>0</v>
      </c>
      <c r="O618">
        <v>44</v>
      </c>
      <c r="P618" t="b">
        <v>1</v>
      </c>
      <c r="Q618" t="s">
        <v>8271</v>
      </c>
      <c r="R618">
        <v>1.1424000000000001</v>
      </c>
      <c r="S618">
        <v>64.909090909090907</v>
      </c>
      <c r="T618" t="s">
        <v>9224</v>
      </c>
      <c r="U618" t="s">
        <v>9225</v>
      </c>
      <c r="V618" s="10">
        <v>42506.760405092595</v>
      </c>
      <c r="W618" s="10">
        <v>42536.760405092595</v>
      </c>
    </row>
    <row r="619" spans="1:23" x14ac:dyDescent="0.25">
      <c r="A619">
        <v>3483</v>
      </c>
      <c r="B619" t="s">
        <v>3482</v>
      </c>
      <c r="C619" t="s">
        <v>7593</v>
      </c>
      <c r="D619">
        <v>3350</v>
      </c>
      <c r="E619">
        <v>5358</v>
      </c>
      <c r="F619" t="s">
        <v>8219</v>
      </c>
      <c r="G619" t="s">
        <v>8224</v>
      </c>
      <c r="H619" t="s">
        <v>8246</v>
      </c>
      <c r="I619">
        <v>1</v>
      </c>
      <c r="J619">
        <v>3350</v>
      </c>
      <c r="K619">
        <v>5358</v>
      </c>
      <c r="L619">
        <v>1404403381</v>
      </c>
      <c r="M619">
        <v>1401811381</v>
      </c>
      <c r="N619" t="b">
        <v>0</v>
      </c>
      <c r="O619">
        <v>133</v>
      </c>
      <c r="P619" t="b">
        <v>1</v>
      </c>
      <c r="Q619" t="s">
        <v>8271</v>
      </c>
      <c r="R619">
        <v>1.599402985074627</v>
      </c>
      <c r="S619">
        <v>40.285714285714285</v>
      </c>
      <c r="T619" t="s">
        <v>9224</v>
      </c>
      <c r="U619" t="s">
        <v>9225</v>
      </c>
      <c r="V619" s="10">
        <v>41793.668761574074</v>
      </c>
      <c r="W619" s="10">
        <v>41823.668761574074</v>
      </c>
    </row>
    <row r="620" spans="1:23" x14ac:dyDescent="0.25">
      <c r="A620">
        <v>3482</v>
      </c>
      <c r="B620" t="s">
        <v>3481</v>
      </c>
      <c r="C620" t="s">
        <v>7592</v>
      </c>
      <c r="D620">
        <v>3000</v>
      </c>
      <c r="E620">
        <v>4150</v>
      </c>
      <c r="F620" t="s">
        <v>8219</v>
      </c>
      <c r="G620" t="s">
        <v>8225</v>
      </c>
      <c r="H620" t="s">
        <v>8247</v>
      </c>
      <c r="I620">
        <v>1.29405719</v>
      </c>
      <c r="J620">
        <v>3882.17157</v>
      </c>
      <c r="K620">
        <v>5370.3373384999995</v>
      </c>
      <c r="L620">
        <v>1404671466</v>
      </c>
      <c r="M620">
        <v>1402079466</v>
      </c>
      <c r="N620" t="b">
        <v>0</v>
      </c>
      <c r="O620">
        <v>80</v>
      </c>
      <c r="P620" t="b">
        <v>1</v>
      </c>
      <c r="Q620" t="s">
        <v>8271</v>
      </c>
      <c r="R620">
        <v>1.3833333333333333</v>
      </c>
      <c r="S620">
        <v>67.129216731249997</v>
      </c>
      <c r="T620" t="s">
        <v>9224</v>
      </c>
      <c r="U620" t="s">
        <v>9225</v>
      </c>
      <c r="V620" s="10">
        <v>41796.771597222221</v>
      </c>
      <c r="W620" s="10">
        <v>41826.771597222221</v>
      </c>
    </row>
    <row r="621" spans="1:23" x14ac:dyDescent="0.25">
      <c r="A621">
        <v>3481</v>
      </c>
      <c r="B621" t="s">
        <v>3480</v>
      </c>
      <c r="C621" t="s">
        <v>7591</v>
      </c>
      <c r="D621">
        <v>10000</v>
      </c>
      <c r="E621">
        <v>11880</v>
      </c>
      <c r="F621" t="s">
        <v>8219</v>
      </c>
      <c r="G621" t="s">
        <v>8226</v>
      </c>
      <c r="H621" t="s">
        <v>8248</v>
      </c>
      <c r="I621">
        <v>0.70296422999999997</v>
      </c>
      <c r="J621">
        <v>7029.6422999999995</v>
      </c>
      <c r="K621">
        <v>8351.215052399999</v>
      </c>
      <c r="L621">
        <v>1420178188</v>
      </c>
      <c r="M621">
        <v>1418709388</v>
      </c>
      <c r="N621" t="b">
        <v>0</v>
      </c>
      <c r="O621">
        <v>95</v>
      </c>
      <c r="P621" t="b">
        <v>1</v>
      </c>
      <c r="Q621" t="s">
        <v>8271</v>
      </c>
      <c r="R621">
        <v>1.1879999999999999</v>
      </c>
      <c r="S621">
        <v>87.907526867368404</v>
      </c>
      <c r="T621" t="s">
        <v>9224</v>
      </c>
      <c r="U621" t="s">
        <v>9225</v>
      </c>
      <c r="V621" s="10">
        <v>41989.247546296298</v>
      </c>
      <c r="W621" s="10">
        <v>42006.247546296298</v>
      </c>
    </row>
    <row r="622" spans="1:23" x14ac:dyDescent="0.25">
      <c r="A622">
        <v>3480</v>
      </c>
      <c r="B622" t="s">
        <v>3479</v>
      </c>
      <c r="C622" t="s">
        <v>7590</v>
      </c>
      <c r="D622">
        <v>1500</v>
      </c>
      <c r="E622">
        <v>2140</v>
      </c>
      <c r="F622" t="s">
        <v>8219</v>
      </c>
      <c r="G622" t="s">
        <v>8224</v>
      </c>
      <c r="H622" t="s">
        <v>8246</v>
      </c>
      <c r="I622">
        <v>1</v>
      </c>
      <c r="J622">
        <v>1500</v>
      </c>
      <c r="K622">
        <v>2140</v>
      </c>
      <c r="L622">
        <v>1436562000</v>
      </c>
      <c r="M622">
        <v>1434440227</v>
      </c>
      <c r="N622" t="b">
        <v>0</v>
      </c>
      <c r="O622">
        <v>13</v>
      </c>
      <c r="P622" t="b">
        <v>1</v>
      </c>
      <c r="Q622" t="s">
        <v>8271</v>
      </c>
      <c r="R622">
        <v>1.4266666666666667</v>
      </c>
      <c r="S622">
        <v>164.61538461538461</v>
      </c>
      <c r="T622" t="s">
        <v>9224</v>
      </c>
      <c r="U622" t="s">
        <v>9225</v>
      </c>
      <c r="V622" s="10">
        <v>42171.317442129628</v>
      </c>
      <c r="W622" s="10">
        <v>42195.875</v>
      </c>
    </row>
    <row r="623" spans="1:23" x14ac:dyDescent="0.25">
      <c r="A623">
        <v>3479</v>
      </c>
      <c r="B623" t="s">
        <v>3478</v>
      </c>
      <c r="C623" t="s">
        <v>7589</v>
      </c>
      <c r="D623">
        <v>1500</v>
      </c>
      <c r="E623">
        <v>1918</v>
      </c>
      <c r="F623" t="s">
        <v>8219</v>
      </c>
      <c r="G623" t="s">
        <v>8225</v>
      </c>
      <c r="H623" t="s">
        <v>8247</v>
      </c>
      <c r="I623">
        <v>1.29405719</v>
      </c>
      <c r="J623">
        <v>1941.085785</v>
      </c>
      <c r="K623">
        <v>2482.0016904200002</v>
      </c>
      <c r="L623">
        <v>1403382680</v>
      </c>
      <c r="M623">
        <v>1400790680</v>
      </c>
      <c r="N623" t="b">
        <v>0</v>
      </c>
      <c r="O623">
        <v>56</v>
      </c>
      <c r="P623" t="b">
        <v>1</v>
      </c>
      <c r="Q623" t="s">
        <v>8271</v>
      </c>
      <c r="R623">
        <v>1.2786666666666666</v>
      </c>
      <c r="S623">
        <v>44.321458757500004</v>
      </c>
      <c r="T623" t="s">
        <v>9224</v>
      </c>
      <c r="U623" t="s">
        <v>9225</v>
      </c>
      <c r="V623" s="10">
        <v>41781.855092592596</v>
      </c>
      <c r="W623" s="10">
        <v>41811.855092592596</v>
      </c>
    </row>
    <row r="624" spans="1:23" x14ac:dyDescent="0.25">
      <c r="A624">
        <v>3478</v>
      </c>
      <c r="B624" t="s">
        <v>3477</v>
      </c>
      <c r="C624" t="s">
        <v>7588</v>
      </c>
      <c r="D624">
        <v>2000</v>
      </c>
      <c r="E624">
        <v>2257</v>
      </c>
      <c r="F624" t="s">
        <v>8219</v>
      </c>
      <c r="G624" t="s">
        <v>8224</v>
      </c>
      <c r="H624" t="s">
        <v>8246</v>
      </c>
      <c r="I624">
        <v>1</v>
      </c>
      <c r="J624">
        <v>2000</v>
      </c>
      <c r="K624">
        <v>2257</v>
      </c>
      <c r="L624">
        <v>1426539600</v>
      </c>
      <c r="M624">
        <v>1424296822</v>
      </c>
      <c r="N624" t="b">
        <v>0</v>
      </c>
      <c r="O624">
        <v>57</v>
      </c>
      <c r="P624" t="b">
        <v>1</v>
      </c>
      <c r="Q624" t="s">
        <v>8271</v>
      </c>
      <c r="R624">
        <v>1.1285000000000001</v>
      </c>
      <c r="S624">
        <v>39.596491228070178</v>
      </c>
      <c r="T624" t="s">
        <v>9224</v>
      </c>
      <c r="U624" t="s">
        <v>9225</v>
      </c>
      <c r="V624" s="10">
        <v>42053.916921296295</v>
      </c>
      <c r="W624" s="10">
        <v>42079.875</v>
      </c>
    </row>
    <row r="625" spans="1:23" x14ac:dyDescent="0.25">
      <c r="A625">
        <v>3477</v>
      </c>
      <c r="B625" t="s">
        <v>3476</v>
      </c>
      <c r="C625" t="s">
        <v>7587</v>
      </c>
      <c r="D625">
        <v>1800</v>
      </c>
      <c r="E625">
        <v>2076</v>
      </c>
      <c r="F625" t="s">
        <v>8219</v>
      </c>
      <c r="G625" t="s">
        <v>8224</v>
      </c>
      <c r="H625" t="s">
        <v>8246</v>
      </c>
      <c r="I625">
        <v>1</v>
      </c>
      <c r="J625">
        <v>1800</v>
      </c>
      <c r="K625">
        <v>2076</v>
      </c>
      <c r="L625">
        <v>1431831600</v>
      </c>
      <c r="M625">
        <v>1430761243</v>
      </c>
      <c r="N625" t="b">
        <v>0</v>
      </c>
      <c r="O625">
        <v>39</v>
      </c>
      <c r="P625" t="b">
        <v>1</v>
      </c>
      <c r="Q625" t="s">
        <v>8271</v>
      </c>
      <c r="R625">
        <v>1.1533333333333333</v>
      </c>
      <c r="S625">
        <v>53.230769230769234</v>
      </c>
      <c r="T625" t="s">
        <v>9224</v>
      </c>
      <c r="U625" t="s">
        <v>9225</v>
      </c>
      <c r="V625" s="10">
        <v>42128.736608796295</v>
      </c>
      <c r="W625" s="10">
        <v>42141.125</v>
      </c>
    </row>
    <row r="626" spans="1:23" x14ac:dyDescent="0.25">
      <c r="A626">
        <v>3476</v>
      </c>
      <c r="B626" t="s">
        <v>3475</v>
      </c>
      <c r="C626" t="s">
        <v>7586</v>
      </c>
      <c r="D626">
        <v>300</v>
      </c>
      <c r="E626">
        <v>312</v>
      </c>
      <c r="F626" t="s">
        <v>8219</v>
      </c>
      <c r="G626" t="s">
        <v>8224</v>
      </c>
      <c r="H626" t="s">
        <v>8246</v>
      </c>
      <c r="I626">
        <v>1</v>
      </c>
      <c r="J626">
        <v>300</v>
      </c>
      <c r="K626">
        <v>312</v>
      </c>
      <c r="L626">
        <v>1414378800</v>
      </c>
      <c r="M626">
        <v>1412836990</v>
      </c>
      <c r="N626" t="b">
        <v>0</v>
      </c>
      <c r="O626">
        <v>6</v>
      </c>
      <c r="P626" t="b">
        <v>1</v>
      </c>
      <c r="Q626" t="s">
        <v>8271</v>
      </c>
      <c r="R626">
        <v>1.04</v>
      </c>
      <c r="S626">
        <v>52</v>
      </c>
      <c r="T626" t="s">
        <v>9224</v>
      </c>
      <c r="U626" t="s">
        <v>9225</v>
      </c>
      <c r="V626" s="10">
        <v>41921.279976851853</v>
      </c>
      <c r="W626" s="10">
        <v>41939.125</v>
      </c>
    </row>
    <row r="627" spans="1:23" x14ac:dyDescent="0.25">
      <c r="A627">
        <v>3475</v>
      </c>
      <c r="B627" t="s">
        <v>3474</v>
      </c>
      <c r="C627" t="s">
        <v>7585</v>
      </c>
      <c r="D627">
        <v>300</v>
      </c>
      <c r="E627">
        <v>340</v>
      </c>
      <c r="F627" t="s">
        <v>8219</v>
      </c>
      <c r="G627" t="s">
        <v>8225</v>
      </c>
      <c r="H627" t="s">
        <v>8247</v>
      </c>
      <c r="I627">
        <v>1.29405719</v>
      </c>
      <c r="J627">
        <v>388.21715699999999</v>
      </c>
      <c r="K627">
        <v>439.97944459999997</v>
      </c>
      <c r="L627">
        <v>1414972800</v>
      </c>
      <c r="M627">
        <v>1412629704</v>
      </c>
      <c r="N627" t="b">
        <v>0</v>
      </c>
      <c r="O627">
        <v>17</v>
      </c>
      <c r="P627" t="b">
        <v>1</v>
      </c>
      <c r="Q627" t="s">
        <v>8271</v>
      </c>
      <c r="R627">
        <v>1.1333333333333333</v>
      </c>
      <c r="S627">
        <v>25.881143799999997</v>
      </c>
      <c r="T627" t="s">
        <v>9224</v>
      </c>
      <c r="U627" t="s">
        <v>9225</v>
      </c>
      <c r="V627" s="10">
        <v>41918.880833333336</v>
      </c>
      <c r="W627" s="20">
        <v>41946</v>
      </c>
    </row>
    <row r="628" spans="1:23" x14ac:dyDescent="0.25">
      <c r="A628">
        <v>3474</v>
      </c>
      <c r="B628" t="s">
        <v>3473</v>
      </c>
      <c r="C628" t="s">
        <v>7584</v>
      </c>
      <c r="D628">
        <v>2000</v>
      </c>
      <c r="E628">
        <v>2020</v>
      </c>
      <c r="F628" t="s">
        <v>8219</v>
      </c>
      <c r="G628" t="s">
        <v>8225</v>
      </c>
      <c r="H628" t="s">
        <v>8247</v>
      </c>
      <c r="I628">
        <v>1.29405719</v>
      </c>
      <c r="J628">
        <v>2588.11438</v>
      </c>
      <c r="K628">
        <v>2613.9955237999998</v>
      </c>
      <c r="L628">
        <v>1469016131</v>
      </c>
      <c r="M628">
        <v>1466424131</v>
      </c>
      <c r="N628" t="b">
        <v>0</v>
      </c>
      <c r="O628">
        <v>39</v>
      </c>
      <c r="P628" t="b">
        <v>1</v>
      </c>
      <c r="Q628" t="s">
        <v>8271</v>
      </c>
      <c r="R628">
        <v>1.01</v>
      </c>
      <c r="S628">
        <v>67.025526251282045</v>
      </c>
      <c r="T628" t="s">
        <v>9224</v>
      </c>
      <c r="U628" t="s">
        <v>9225</v>
      </c>
      <c r="V628" s="10">
        <v>42541.501516203702</v>
      </c>
      <c r="W628" s="10">
        <v>42571.501516203702</v>
      </c>
    </row>
    <row r="629" spans="1:23" x14ac:dyDescent="0.25">
      <c r="A629">
        <v>3473</v>
      </c>
      <c r="B629" t="s">
        <v>3472</v>
      </c>
      <c r="C629" t="s">
        <v>7583</v>
      </c>
      <c r="D629">
        <v>4900</v>
      </c>
      <c r="E629">
        <v>4900</v>
      </c>
      <c r="F629" t="s">
        <v>8219</v>
      </c>
      <c r="G629" t="s">
        <v>8224</v>
      </c>
      <c r="H629" t="s">
        <v>8246</v>
      </c>
      <c r="I629">
        <v>1</v>
      </c>
      <c r="J629">
        <v>4900</v>
      </c>
      <c r="K629">
        <v>4900</v>
      </c>
      <c r="L629">
        <v>1426883220</v>
      </c>
      <c r="M629">
        <v>1425067296</v>
      </c>
      <c r="N629" t="b">
        <v>0</v>
      </c>
      <c r="O629">
        <v>33</v>
      </c>
      <c r="P629" t="b">
        <v>1</v>
      </c>
      <c r="Q629" t="s">
        <v>8271</v>
      </c>
      <c r="R629">
        <v>1</v>
      </c>
      <c r="S629">
        <v>148.4848484848485</v>
      </c>
      <c r="T629" t="s">
        <v>9224</v>
      </c>
      <c r="U629" t="s">
        <v>9225</v>
      </c>
      <c r="V629" s="10">
        <v>42062.834444444445</v>
      </c>
      <c r="W629" s="10">
        <v>42083.852083333331</v>
      </c>
    </row>
    <row r="630" spans="1:23" x14ac:dyDescent="0.25">
      <c r="A630">
        <v>3472</v>
      </c>
      <c r="B630" t="s">
        <v>3471</v>
      </c>
      <c r="C630" t="s">
        <v>7582</v>
      </c>
      <c r="D630">
        <v>2000</v>
      </c>
      <c r="E630">
        <v>2041</v>
      </c>
      <c r="F630" t="s">
        <v>8219</v>
      </c>
      <c r="G630" t="s">
        <v>8224</v>
      </c>
      <c r="H630" t="s">
        <v>8246</v>
      </c>
      <c r="I630">
        <v>1</v>
      </c>
      <c r="J630">
        <v>2000</v>
      </c>
      <c r="K630">
        <v>2041</v>
      </c>
      <c r="L630">
        <v>1415253540</v>
      </c>
      <c r="M630">
        <v>1413432331</v>
      </c>
      <c r="N630" t="b">
        <v>0</v>
      </c>
      <c r="O630">
        <v>23</v>
      </c>
      <c r="P630" t="b">
        <v>1</v>
      </c>
      <c r="Q630" t="s">
        <v>8271</v>
      </c>
      <c r="R630">
        <v>1.0205</v>
      </c>
      <c r="S630">
        <v>88.739130434782609</v>
      </c>
      <c r="T630" t="s">
        <v>9224</v>
      </c>
      <c r="U630" t="s">
        <v>9225</v>
      </c>
      <c r="V630" s="10">
        <v>41928.170497685183</v>
      </c>
      <c r="W630" s="10">
        <v>41949.249305555553</v>
      </c>
    </row>
    <row r="631" spans="1:23" x14ac:dyDescent="0.25">
      <c r="A631">
        <v>3471</v>
      </c>
      <c r="B631" t="s">
        <v>3470</v>
      </c>
      <c r="C631" t="s">
        <v>7581</v>
      </c>
      <c r="D631">
        <v>500</v>
      </c>
      <c r="E631">
        <v>1073</v>
      </c>
      <c r="F631" t="s">
        <v>8219</v>
      </c>
      <c r="G631" t="s">
        <v>8225</v>
      </c>
      <c r="H631" t="s">
        <v>8247</v>
      </c>
      <c r="I631">
        <v>1.29405719</v>
      </c>
      <c r="J631">
        <v>647.028595</v>
      </c>
      <c r="K631">
        <v>1388.52336487</v>
      </c>
      <c r="L631">
        <v>1409515200</v>
      </c>
      <c r="M631">
        <v>1405971690</v>
      </c>
      <c r="N631" t="b">
        <v>0</v>
      </c>
      <c r="O631">
        <v>30</v>
      </c>
      <c r="P631" t="b">
        <v>1</v>
      </c>
      <c r="Q631" t="s">
        <v>8271</v>
      </c>
      <c r="R631">
        <v>2.1459999999999999</v>
      </c>
      <c r="S631">
        <v>46.284112162333336</v>
      </c>
      <c r="T631" t="s">
        <v>9224</v>
      </c>
      <c r="U631" t="s">
        <v>9225</v>
      </c>
      <c r="V631" s="10">
        <v>41841.820486111108</v>
      </c>
      <c r="W631" s="10">
        <v>41882.833333333336</v>
      </c>
    </row>
    <row r="632" spans="1:23" x14ac:dyDescent="0.25">
      <c r="A632">
        <v>3470</v>
      </c>
      <c r="B632" t="s">
        <v>3469</v>
      </c>
      <c r="C632" t="s">
        <v>7580</v>
      </c>
      <c r="D632">
        <v>250</v>
      </c>
      <c r="E632">
        <v>375</v>
      </c>
      <c r="F632" t="s">
        <v>8219</v>
      </c>
      <c r="G632" t="s">
        <v>8224</v>
      </c>
      <c r="H632" t="s">
        <v>8246</v>
      </c>
      <c r="I632">
        <v>1</v>
      </c>
      <c r="J632">
        <v>250</v>
      </c>
      <c r="K632">
        <v>375</v>
      </c>
      <c r="L632">
        <v>1468618680</v>
      </c>
      <c r="M632">
        <v>1465345902</v>
      </c>
      <c r="N632" t="b">
        <v>0</v>
      </c>
      <c r="O632">
        <v>9</v>
      </c>
      <c r="P632" t="b">
        <v>1</v>
      </c>
      <c r="Q632" t="s">
        <v>8271</v>
      </c>
      <c r="R632">
        <v>1.5</v>
      </c>
      <c r="S632">
        <v>41.666666666666664</v>
      </c>
      <c r="T632" t="s">
        <v>9224</v>
      </c>
      <c r="U632" t="s">
        <v>9225</v>
      </c>
      <c r="V632" s="10">
        <v>42529.022013888891</v>
      </c>
      <c r="W632" s="10">
        <v>42566.901388888888</v>
      </c>
    </row>
    <row r="633" spans="1:23" x14ac:dyDescent="0.25">
      <c r="A633">
        <v>3469</v>
      </c>
      <c r="B633" t="s">
        <v>3468</v>
      </c>
      <c r="C633" t="s">
        <v>7579</v>
      </c>
      <c r="D633">
        <v>2800</v>
      </c>
      <c r="E633">
        <v>3175</v>
      </c>
      <c r="F633" t="s">
        <v>8219</v>
      </c>
      <c r="G633" t="s">
        <v>8224</v>
      </c>
      <c r="H633" t="s">
        <v>8246</v>
      </c>
      <c r="I633">
        <v>1</v>
      </c>
      <c r="J633">
        <v>2800</v>
      </c>
      <c r="K633">
        <v>3175</v>
      </c>
      <c r="L633">
        <v>1461857045</v>
      </c>
      <c r="M633">
        <v>1459265045</v>
      </c>
      <c r="N633" t="b">
        <v>0</v>
      </c>
      <c r="O633">
        <v>63</v>
      </c>
      <c r="P633" t="b">
        <v>1</v>
      </c>
      <c r="Q633" t="s">
        <v>8271</v>
      </c>
      <c r="R633">
        <v>1.1339285714285714</v>
      </c>
      <c r="S633">
        <v>50.396825396825399</v>
      </c>
      <c r="T633" t="s">
        <v>9224</v>
      </c>
      <c r="U633" t="s">
        <v>9225</v>
      </c>
      <c r="V633" s="10">
        <v>42458.641724537039</v>
      </c>
      <c r="W633" s="10">
        <v>42488.641724537039</v>
      </c>
    </row>
    <row r="634" spans="1:23" x14ac:dyDescent="0.25">
      <c r="A634">
        <v>3468</v>
      </c>
      <c r="B634" t="s">
        <v>3467</v>
      </c>
      <c r="C634" t="s">
        <v>7578</v>
      </c>
      <c r="D634">
        <v>10000</v>
      </c>
      <c r="E634">
        <v>12178</v>
      </c>
      <c r="F634" t="s">
        <v>8219</v>
      </c>
      <c r="G634" t="s">
        <v>8224</v>
      </c>
      <c r="H634" t="s">
        <v>8246</v>
      </c>
      <c r="I634">
        <v>1</v>
      </c>
      <c r="J634">
        <v>10000</v>
      </c>
      <c r="K634">
        <v>12178</v>
      </c>
      <c r="L634">
        <v>1474426800</v>
      </c>
      <c r="M634">
        <v>1471976529</v>
      </c>
      <c r="N634" t="b">
        <v>0</v>
      </c>
      <c r="O634">
        <v>17</v>
      </c>
      <c r="P634" t="b">
        <v>1</v>
      </c>
      <c r="Q634" t="s">
        <v>8271</v>
      </c>
      <c r="R634">
        <v>1.2178</v>
      </c>
      <c r="S634">
        <v>716.35294117647061</v>
      </c>
      <c r="T634" t="s">
        <v>9224</v>
      </c>
      <c r="U634" t="s">
        <v>9225</v>
      </c>
      <c r="V634" s="10">
        <v>42605.765381944446</v>
      </c>
      <c r="W634" s="10">
        <v>42634.125</v>
      </c>
    </row>
    <row r="635" spans="1:23" x14ac:dyDescent="0.25">
      <c r="A635">
        <v>3467</v>
      </c>
      <c r="B635" t="s">
        <v>3466</v>
      </c>
      <c r="C635" t="s">
        <v>7577</v>
      </c>
      <c r="D635">
        <v>3000</v>
      </c>
      <c r="E635">
        <v>3030</v>
      </c>
      <c r="F635" t="s">
        <v>8219</v>
      </c>
      <c r="G635" t="s">
        <v>8224</v>
      </c>
      <c r="H635" t="s">
        <v>8246</v>
      </c>
      <c r="I635">
        <v>1</v>
      </c>
      <c r="J635">
        <v>3000</v>
      </c>
      <c r="K635">
        <v>3030</v>
      </c>
      <c r="L635">
        <v>1426864032</v>
      </c>
      <c r="M635">
        <v>1424275632</v>
      </c>
      <c r="N635" t="b">
        <v>0</v>
      </c>
      <c r="O635">
        <v>47</v>
      </c>
      <c r="P635" t="b">
        <v>1</v>
      </c>
      <c r="Q635" t="s">
        <v>8271</v>
      </c>
      <c r="R635">
        <v>1.01</v>
      </c>
      <c r="S635">
        <v>64.468085106382972</v>
      </c>
      <c r="T635" t="s">
        <v>9224</v>
      </c>
      <c r="U635" t="s">
        <v>9225</v>
      </c>
      <c r="V635" s="10">
        <v>42053.671666666669</v>
      </c>
      <c r="W635" s="10">
        <v>42083.63</v>
      </c>
    </row>
    <row r="636" spans="1:23" x14ac:dyDescent="0.25">
      <c r="A636">
        <v>3466</v>
      </c>
      <c r="B636" t="s">
        <v>3465</v>
      </c>
      <c r="C636" t="s">
        <v>7576</v>
      </c>
      <c r="D636">
        <v>3500</v>
      </c>
      <c r="E636">
        <v>4450</v>
      </c>
      <c r="F636" t="s">
        <v>8219</v>
      </c>
      <c r="G636" t="s">
        <v>8224</v>
      </c>
      <c r="H636" t="s">
        <v>8246</v>
      </c>
      <c r="I636">
        <v>1</v>
      </c>
      <c r="J636">
        <v>3500</v>
      </c>
      <c r="K636">
        <v>4450</v>
      </c>
      <c r="L636">
        <v>1461108450</v>
      </c>
      <c r="M636">
        <v>1455928050</v>
      </c>
      <c r="N636" t="b">
        <v>0</v>
      </c>
      <c r="O636">
        <v>61</v>
      </c>
      <c r="P636" t="b">
        <v>1</v>
      </c>
      <c r="Q636" t="s">
        <v>8271</v>
      </c>
      <c r="R636">
        <v>1.2714285714285714</v>
      </c>
      <c r="S636">
        <v>72.950819672131146</v>
      </c>
      <c r="T636" t="s">
        <v>9224</v>
      </c>
      <c r="U636" t="s">
        <v>9225</v>
      </c>
      <c r="V636" s="10">
        <v>42420.019097222219</v>
      </c>
      <c r="W636" s="10">
        <v>42479.977430555555</v>
      </c>
    </row>
    <row r="637" spans="1:23" x14ac:dyDescent="0.25">
      <c r="A637">
        <v>3465</v>
      </c>
      <c r="B637" t="s">
        <v>3464</v>
      </c>
      <c r="C637" t="s">
        <v>7575</v>
      </c>
      <c r="D637">
        <v>2000</v>
      </c>
      <c r="E637">
        <v>2060</v>
      </c>
      <c r="F637" t="s">
        <v>8219</v>
      </c>
      <c r="G637" t="s">
        <v>8225</v>
      </c>
      <c r="H637" t="s">
        <v>8247</v>
      </c>
      <c r="I637">
        <v>1.29405719</v>
      </c>
      <c r="J637">
        <v>2588.11438</v>
      </c>
      <c r="K637">
        <v>2665.7578113999998</v>
      </c>
      <c r="L637">
        <v>1439136000</v>
      </c>
      <c r="M637">
        <v>1436972472</v>
      </c>
      <c r="N637" t="b">
        <v>0</v>
      </c>
      <c r="O637">
        <v>36</v>
      </c>
      <c r="P637" t="b">
        <v>1</v>
      </c>
      <c r="Q637" t="s">
        <v>8271</v>
      </c>
      <c r="R637">
        <v>1.03</v>
      </c>
      <c r="S637">
        <v>74.048828094444445</v>
      </c>
      <c r="T637" t="s">
        <v>9224</v>
      </c>
      <c r="U637" t="s">
        <v>9225</v>
      </c>
      <c r="V637" s="10">
        <v>42200.625833333332</v>
      </c>
      <c r="W637" s="10">
        <v>42225.666666666664</v>
      </c>
    </row>
    <row r="638" spans="1:23" x14ac:dyDescent="0.25">
      <c r="A638">
        <v>3464</v>
      </c>
      <c r="B638" t="s">
        <v>3463</v>
      </c>
      <c r="C638" t="s">
        <v>7574</v>
      </c>
      <c r="D638">
        <v>5000</v>
      </c>
      <c r="E638">
        <v>5116.18</v>
      </c>
      <c r="F638" t="s">
        <v>8219</v>
      </c>
      <c r="G638" t="s">
        <v>8224</v>
      </c>
      <c r="H638" t="s">
        <v>8246</v>
      </c>
      <c r="I638">
        <v>1</v>
      </c>
      <c r="J638">
        <v>5000</v>
      </c>
      <c r="K638">
        <v>5116.18</v>
      </c>
      <c r="L638">
        <v>1471921637</v>
      </c>
      <c r="M638">
        <v>1469329637</v>
      </c>
      <c r="N638" t="b">
        <v>0</v>
      </c>
      <c r="O638">
        <v>93</v>
      </c>
      <c r="P638" t="b">
        <v>1</v>
      </c>
      <c r="Q638" t="s">
        <v>8271</v>
      </c>
      <c r="R638">
        <v>1.023236</v>
      </c>
      <c r="S638">
        <v>55.012688172043013</v>
      </c>
      <c r="T638" t="s">
        <v>9224</v>
      </c>
      <c r="U638" t="s">
        <v>9225</v>
      </c>
      <c r="V638" s="10">
        <v>42575.130057870374</v>
      </c>
      <c r="W638" s="10">
        <v>42605.130057870374</v>
      </c>
    </row>
    <row r="639" spans="1:23" x14ac:dyDescent="0.25">
      <c r="A639">
        <v>3463</v>
      </c>
      <c r="B639" t="s">
        <v>3462</v>
      </c>
      <c r="C639" t="s">
        <v>7573</v>
      </c>
      <c r="D639">
        <v>10000</v>
      </c>
      <c r="E639">
        <v>10338</v>
      </c>
      <c r="F639" t="s">
        <v>8219</v>
      </c>
      <c r="G639" t="s">
        <v>8229</v>
      </c>
      <c r="H639" t="s">
        <v>8251</v>
      </c>
      <c r="I639">
        <v>0.75062424999999999</v>
      </c>
      <c r="J639">
        <v>7506.2425000000003</v>
      </c>
      <c r="K639">
        <v>7759.9534965000003</v>
      </c>
      <c r="L639">
        <v>1476158340</v>
      </c>
      <c r="M639">
        <v>1472594585</v>
      </c>
      <c r="N639" t="b">
        <v>0</v>
      </c>
      <c r="O639">
        <v>114</v>
      </c>
      <c r="P639" t="b">
        <v>1</v>
      </c>
      <c r="Q639" t="s">
        <v>8271</v>
      </c>
      <c r="R639">
        <v>1.0338000000000001</v>
      </c>
      <c r="S639">
        <v>68.069767513157899</v>
      </c>
      <c r="T639" t="s">
        <v>9224</v>
      </c>
      <c r="U639" t="s">
        <v>9225</v>
      </c>
      <c r="V639" s="10">
        <v>42612.918807870374</v>
      </c>
      <c r="W639" s="10">
        <v>42654.165972222225</v>
      </c>
    </row>
    <row r="640" spans="1:23" x14ac:dyDescent="0.25">
      <c r="A640">
        <v>3462</v>
      </c>
      <c r="B640" t="s">
        <v>3461</v>
      </c>
      <c r="C640" t="s">
        <v>7572</v>
      </c>
      <c r="D640">
        <v>250</v>
      </c>
      <c r="E640">
        <v>505</v>
      </c>
      <c r="F640" t="s">
        <v>8219</v>
      </c>
      <c r="G640" t="s">
        <v>8224</v>
      </c>
      <c r="H640" t="s">
        <v>8246</v>
      </c>
      <c r="I640">
        <v>1</v>
      </c>
      <c r="J640">
        <v>250</v>
      </c>
      <c r="K640">
        <v>505</v>
      </c>
      <c r="L640">
        <v>1436551200</v>
      </c>
      <c r="M640">
        <v>1435181628</v>
      </c>
      <c r="N640" t="b">
        <v>0</v>
      </c>
      <c r="O640">
        <v>17</v>
      </c>
      <c r="P640" t="b">
        <v>1</v>
      </c>
      <c r="Q640" t="s">
        <v>8271</v>
      </c>
      <c r="R640">
        <v>2.02</v>
      </c>
      <c r="S640">
        <v>29.705882352941178</v>
      </c>
      <c r="T640" t="s">
        <v>9224</v>
      </c>
      <c r="U640" t="s">
        <v>9225</v>
      </c>
      <c r="V640" s="10">
        <v>42179.898472222223</v>
      </c>
      <c r="W640" s="10">
        <v>42195.75</v>
      </c>
    </row>
    <row r="641" spans="1:23" x14ac:dyDescent="0.25">
      <c r="A641">
        <v>3461</v>
      </c>
      <c r="B641" t="s">
        <v>3460</v>
      </c>
      <c r="C641" t="s">
        <v>7571</v>
      </c>
      <c r="D641">
        <v>500</v>
      </c>
      <c r="E641">
        <v>695</v>
      </c>
      <c r="F641" t="s">
        <v>8219</v>
      </c>
      <c r="G641" t="s">
        <v>8224</v>
      </c>
      <c r="H641" t="s">
        <v>8246</v>
      </c>
      <c r="I641">
        <v>1</v>
      </c>
      <c r="J641">
        <v>500</v>
      </c>
      <c r="K641">
        <v>695</v>
      </c>
      <c r="L641">
        <v>1477710000</v>
      </c>
      <c r="M641">
        <v>1475248279</v>
      </c>
      <c r="N641" t="b">
        <v>0</v>
      </c>
      <c r="O641">
        <v>12</v>
      </c>
      <c r="P641" t="b">
        <v>1</v>
      </c>
      <c r="Q641" t="s">
        <v>8271</v>
      </c>
      <c r="R641">
        <v>1.39</v>
      </c>
      <c r="S641">
        <v>57.916666666666664</v>
      </c>
      <c r="T641" t="s">
        <v>9224</v>
      </c>
      <c r="U641" t="s">
        <v>9225</v>
      </c>
      <c r="V641" s="10">
        <v>42643.6328587963</v>
      </c>
      <c r="W641" s="10">
        <v>42672.125</v>
      </c>
    </row>
    <row r="642" spans="1:23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1.1666915600000001</v>
      </c>
      <c r="J642">
        <v>81.668409199999999</v>
      </c>
      <c r="K642">
        <v>117.83584756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8273</v>
      </c>
      <c r="R642">
        <v>1.4428571428571428</v>
      </c>
      <c r="S642">
        <v>58.917923780000002</v>
      </c>
      <c r="T642" t="s">
        <v>9226</v>
      </c>
      <c r="U642" t="s">
        <v>9228</v>
      </c>
      <c r="V642" s="10">
        <v>42683.420312499999</v>
      </c>
      <c r="W642" s="10">
        <v>42698.958333333336</v>
      </c>
    </row>
    <row r="643" spans="1:23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</v>
      </c>
      <c r="J643">
        <v>40000</v>
      </c>
      <c r="K643">
        <v>47665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8273</v>
      </c>
      <c r="R643">
        <v>1.1916249999999999</v>
      </c>
      <c r="S643">
        <v>151.31746031746033</v>
      </c>
      <c r="T643" t="s">
        <v>9226</v>
      </c>
      <c r="U643" t="s">
        <v>9228</v>
      </c>
      <c r="V643" s="10">
        <v>42199.57</v>
      </c>
      <c r="W643" s="10">
        <v>42229.57</v>
      </c>
    </row>
    <row r="644" spans="1:23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1.1666915600000001</v>
      </c>
      <c r="J644">
        <v>23333.831200000001</v>
      </c>
      <c r="K644">
        <v>340787.10460132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8273</v>
      </c>
      <c r="R644">
        <v>14.604850000000001</v>
      </c>
      <c r="S644">
        <v>156.75579788469182</v>
      </c>
      <c r="T644" t="s">
        <v>9226</v>
      </c>
      <c r="U644" t="s">
        <v>9228</v>
      </c>
      <c r="V644" s="10">
        <v>42199.651319444441</v>
      </c>
      <c r="W644" s="10">
        <v>42235.651319444441</v>
      </c>
    </row>
    <row r="645" spans="1:23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</v>
      </c>
      <c r="J645">
        <v>25000</v>
      </c>
      <c r="K645">
        <v>26452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8273</v>
      </c>
      <c r="R645">
        <v>1.0580799999999999</v>
      </c>
      <c r="S645">
        <v>174.02631578947367</v>
      </c>
      <c r="T645" t="s">
        <v>9226</v>
      </c>
      <c r="U645" t="s">
        <v>9228</v>
      </c>
      <c r="V645" s="10">
        <v>42100.642071759263</v>
      </c>
      <c r="W645" s="10">
        <v>42155.642071759263</v>
      </c>
    </row>
    <row r="646" spans="1:23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</v>
      </c>
      <c r="J646">
        <v>25000</v>
      </c>
      <c r="K646">
        <v>75029.48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8273</v>
      </c>
      <c r="R646">
        <v>3.0011791999999997</v>
      </c>
      <c r="S646">
        <v>73.486268364348675</v>
      </c>
      <c r="T646" t="s">
        <v>9226</v>
      </c>
      <c r="U646" t="s">
        <v>9228</v>
      </c>
      <c r="V646" s="10">
        <v>41898.665960648148</v>
      </c>
      <c r="W646" s="10">
        <v>41941.041666666664</v>
      </c>
    </row>
    <row r="647" spans="1:23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</v>
      </c>
      <c r="J647">
        <v>2000</v>
      </c>
      <c r="K647">
        <v>5574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8273</v>
      </c>
      <c r="R647">
        <v>2.7869999999999999</v>
      </c>
      <c r="S647">
        <v>23.518987341772153</v>
      </c>
      <c r="T647" t="s">
        <v>9226</v>
      </c>
      <c r="U647" t="s">
        <v>9228</v>
      </c>
      <c r="V647" s="10">
        <v>42564.026319444441</v>
      </c>
      <c r="W647" s="10">
        <v>42594.026319444441</v>
      </c>
    </row>
    <row r="648" spans="1:23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</v>
      </c>
      <c r="J648">
        <v>800</v>
      </c>
      <c r="K648">
        <v>1055.01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8273</v>
      </c>
      <c r="R648">
        <v>1.3187625000000001</v>
      </c>
      <c r="S648">
        <v>39.074444444444445</v>
      </c>
      <c r="T648" t="s">
        <v>9226</v>
      </c>
      <c r="U648" t="s">
        <v>9228</v>
      </c>
      <c r="V648" s="10">
        <v>41832.852627314816</v>
      </c>
      <c r="W648" s="10">
        <v>41862.852627314816</v>
      </c>
    </row>
    <row r="649" spans="1:23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0.75062424999999999</v>
      </c>
      <c r="J649">
        <v>1501.2484999999999</v>
      </c>
      <c r="K649">
        <v>1607.08651925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8273</v>
      </c>
      <c r="R649">
        <v>1.0705</v>
      </c>
      <c r="S649">
        <v>94.534501132352943</v>
      </c>
      <c r="T649" t="s">
        <v>9226</v>
      </c>
      <c r="U649" t="s">
        <v>9228</v>
      </c>
      <c r="V649" s="10">
        <v>42416.767928240741</v>
      </c>
      <c r="W649" s="10">
        <v>42446.726261574076</v>
      </c>
    </row>
    <row r="650" spans="1:23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</v>
      </c>
      <c r="J650">
        <v>35000</v>
      </c>
      <c r="K650">
        <v>44388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8273</v>
      </c>
      <c r="R650">
        <v>1.2682285714285715</v>
      </c>
      <c r="S650">
        <v>1644</v>
      </c>
      <c r="T650" t="s">
        <v>9226</v>
      </c>
      <c r="U650" t="s">
        <v>9228</v>
      </c>
      <c r="V650" s="10">
        <v>41891.693379629629</v>
      </c>
      <c r="W650" s="10">
        <v>41926.693379629629</v>
      </c>
    </row>
    <row r="651" spans="1:23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</v>
      </c>
      <c r="J651">
        <v>2500</v>
      </c>
      <c r="K651">
        <v>3499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8273</v>
      </c>
      <c r="R651">
        <v>1.3996</v>
      </c>
      <c r="S651">
        <v>42.670731707317074</v>
      </c>
      <c r="T651" t="s">
        <v>9226</v>
      </c>
      <c r="U651" t="s">
        <v>9228</v>
      </c>
      <c r="V651" s="10">
        <v>41877.912187499998</v>
      </c>
      <c r="W651" s="10">
        <v>41898.912187499998</v>
      </c>
    </row>
    <row r="652" spans="1:23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</v>
      </c>
      <c r="J652">
        <v>1500</v>
      </c>
      <c r="K652">
        <v>1686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8273</v>
      </c>
      <c r="R652">
        <v>1.1240000000000001</v>
      </c>
      <c r="S652">
        <v>35.125</v>
      </c>
      <c r="T652" t="s">
        <v>9226</v>
      </c>
      <c r="U652" t="s">
        <v>9228</v>
      </c>
      <c r="V652" s="10">
        <v>41932.036851851852</v>
      </c>
      <c r="W652" s="10">
        <v>41992.078518518516</v>
      </c>
    </row>
    <row r="653" spans="1:23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</v>
      </c>
      <c r="J653">
        <v>25000</v>
      </c>
      <c r="K653">
        <v>25132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8273</v>
      </c>
      <c r="R653">
        <v>1.00528</v>
      </c>
      <c r="S653">
        <v>239.35238095238094</v>
      </c>
      <c r="T653" t="s">
        <v>9226</v>
      </c>
      <c r="U653" t="s">
        <v>9228</v>
      </c>
      <c r="V653" s="10">
        <v>41956.017488425925</v>
      </c>
      <c r="W653" s="10">
        <v>41986.017488425925</v>
      </c>
    </row>
    <row r="654" spans="1:23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</v>
      </c>
      <c r="J654">
        <v>3000</v>
      </c>
      <c r="K654">
        <v>3014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8273</v>
      </c>
      <c r="R654">
        <v>1.0046666666666666</v>
      </c>
      <c r="S654">
        <v>107.64285714285714</v>
      </c>
      <c r="T654" t="s">
        <v>9226</v>
      </c>
      <c r="U654" t="s">
        <v>9228</v>
      </c>
      <c r="V654" s="10">
        <v>42675.690393518518</v>
      </c>
      <c r="W654" s="10">
        <v>42705.732060185182</v>
      </c>
    </row>
    <row r="655" spans="1:23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</v>
      </c>
      <c r="J655">
        <v>75000</v>
      </c>
      <c r="K655">
        <v>106084.5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8273</v>
      </c>
      <c r="R655">
        <v>1.4144600000000001</v>
      </c>
      <c r="S655">
        <v>95.830623306233065</v>
      </c>
      <c r="T655" t="s">
        <v>9226</v>
      </c>
      <c r="U655" t="s">
        <v>9228</v>
      </c>
      <c r="V655" s="10">
        <v>42199.618518518517</v>
      </c>
      <c r="W655" s="10">
        <v>42236.618518518517</v>
      </c>
    </row>
    <row r="656" spans="1:23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</v>
      </c>
      <c r="J656">
        <v>12000</v>
      </c>
      <c r="K656">
        <v>32075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8273</v>
      </c>
      <c r="R656">
        <v>2.6729166666666666</v>
      </c>
      <c r="S656">
        <v>31.663376110562684</v>
      </c>
      <c r="T656" t="s">
        <v>9226</v>
      </c>
      <c r="U656" t="s">
        <v>9228</v>
      </c>
      <c r="V656" s="10">
        <v>42163.957326388889</v>
      </c>
      <c r="W656" s="10">
        <v>42193.957326388889</v>
      </c>
    </row>
    <row r="657" spans="1:23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</v>
      </c>
      <c r="J657">
        <v>8000</v>
      </c>
      <c r="K657">
        <v>11751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8273</v>
      </c>
      <c r="R657">
        <v>1.4688749999999999</v>
      </c>
      <c r="S657">
        <v>42.886861313868614</v>
      </c>
      <c r="T657" t="s">
        <v>9226</v>
      </c>
      <c r="U657" t="s">
        <v>9228</v>
      </c>
      <c r="V657" s="10">
        <v>42045.957314814812</v>
      </c>
      <c r="W657" s="10">
        <v>42075.915648148148</v>
      </c>
    </row>
    <row r="658" spans="1:23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</v>
      </c>
      <c r="J658">
        <v>5000</v>
      </c>
      <c r="K658">
        <v>10678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8273</v>
      </c>
      <c r="R658">
        <v>2.1356000000000002</v>
      </c>
      <c r="S658">
        <v>122.73563218390805</v>
      </c>
      <c r="T658" t="s">
        <v>9226</v>
      </c>
      <c r="U658" t="s">
        <v>9228</v>
      </c>
      <c r="V658" s="10">
        <v>42417.804618055554</v>
      </c>
      <c r="W658" s="10">
        <v>42477.76295138889</v>
      </c>
    </row>
    <row r="659" spans="1:23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</v>
      </c>
      <c r="J659">
        <v>15000</v>
      </c>
      <c r="K659">
        <v>18855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8273</v>
      </c>
      <c r="R659">
        <v>1.2569999999999999</v>
      </c>
      <c r="S659">
        <v>190.45454545454547</v>
      </c>
      <c r="T659" t="s">
        <v>9226</v>
      </c>
      <c r="U659" t="s">
        <v>9228</v>
      </c>
      <c r="V659" s="10">
        <v>42331.84574074074</v>
      </c>
      <c r="W659" s="10">
        <v>42361.84574074074</v>
      </c>
    </row>
    <row r="660" spans="1:23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</v>
      </c>
      <c r="J660">
        <v>28888</v>
      </c>
      <c r="K660">
        <v>30177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8273</v>
      </c>
      <c r="R660">
        <v>1.0446206037108834</v>
      </c>
      <c r="S660">
        <v>109.33695652173913</v>
      </c>
      <c r="T660" t="s">
        <v>9226</v>
      </c>
      <c r="U660" t="s">
        <v>9228</v>
      </c>
      <c r="V660" s="10">
        <v>42179.160752314812</v>
      </c>
      <c r="W660" s="10">
        <v>42211.75</v>
      </c>
    </row>
    <row r="661" spans="1:23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</v>
      </c>
      <c r="J661">
        <v>3000</v>
      </c>
      <c r="K661">
        <v>3017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8273</v>
      </c>
      <c r="R661">
        <v>1.0056666666666667</v>
      </c>
      <c r="S661">
        <v>143.66666666666666</v>
      </c>
      <c r="T661" t="s">
        <v>9226</v>
      </c>
      <c r="U661" t="s">
        <v>9228</v>
      </c>
      <c r="V661" s="10">
        <v>42209.593692129631</v>
      </c>
      <c r="W661" s="10">
        <v>42239.593692129631</v>
      </c>
    </row>
    <row r="662" spans="1:23" x14ac:dyDescent="0.25">
      <c r="A662">
        <v>3460</v>
      </c>
      <c r="B662" t="s">
        <v>3459</v>
      </c>
      <c r="C662" t="s">
        <v>7570</v>
      </c>
      <c r="D662">
        <v>500</v>
      </c>
      <c r="E662">
        <v>950</v>
      </c>
      <c r="F662" t="s">
        <v>8219</v>
      </c>
      <c r="G662" t="s">
        <v>8225</v>
      </c>
      <c r="H662" t="s">
        <v>8247</v>
      </c>
      <c r="I662">
        <v>1.29405719</v>
      </c>
      <c r="J662">
        <v>647.028595</v>
      </c>
      <c r="K662">
        <v>1229.3543305000001</v>
      </c>
      <c r="L662">
        <v>1408106352</v>
      </c>
      <c r="M662">
        <v>1406896752</v>
      </c>
      <c r="N662" t="b">
        <v>0</v>
      </c>
      <c r="O662">
        <v>19</v>
      </c>
      <c r="P662" t="b">
        <v>1</v>
      </c>
      <c r="Q662" t="s">
        <v>8271</v>
      </c>
      <c r="R662">
        <v>1.9</v>
      </c>
      <c r="S662">
        <v>64.702859500000002</v>
      </c>
      <c r="T662" t="s">
        <v>9224</v>
      </c>
      <c r="U662" t="s">
        <v>9225</v>
      </c>
      <c r="V662" s="10">
        <v>41852.527222222219</v>
      </c>
      <c r="W662" s="10">
        <v>41866.527222222219</v>
      </c>
    </row>
    <row r="663" spans="1:23" x14ac:dyDescent="0.25">
      <c r="A663">
        <v>3459</v>
      </c>
      <c r="B663" t="s">
        <v>3458</v>
      </c>
      <c r="C663" t="s">
        <v>7569</v>
      </c>
      <c r="D663">
        <v>500</v>
      </c>
      <c r="E663">
        <v>631</v>
      </c>
      <c r="F663" t="s">
        <v>8219</v>
      </c>
      <c r="G663" t="s">
        <v>8225</v>
      </c>
      <c r="H663" t="s">
        <v>8247</v>
      </c>
      <c r="I663">
        <v>1.29405719</v>
      </c>
      <c r="J663">
        <v>647.028595</v>
      </c>
      <c r="K663">
        <v>816.55008688999999</v>
      </c>
      <c r="L663">
        <v>1463743860</v>
      </c>
      <c r="M663">
        <v>1461151860</v>
      </c>
      <c r="N663" t="b">
        <v>0</v>
      </c>
      <c r="O663">
        <v>36</v>
      </c>
      <c r="P663" t="b">
        <v>1</v>
      </c>
      <c r="Q663" t="s">
        <v>8271</v>
      </c>
      <c r="R663">
        <v>1.262</v>
      </c>
      <c r="S663">
        <v>22.681946858055554</v>
      </c>
      <c r="T663" t="s">
        <v>9224</v>
      </c>
      <c r="U663" t="s">
        <v>9225</v>
      </c>
      <c r="V663" s="10">
        <v>42480.479861111111</v>
      </c>
      <c r="W663" s="10">
        <v>42510.479861111111</v>
      </c>
    </row>
    <row r="664" spans="1:23" x14ac:dyDescent="0.25">
      <c r="A664">
        <v>3458</v>
      </c>
      <c r="B664" t="s">
        <v>3457</v>
      </c>
      <c r="C664" t="s">
        <v>7568</v>
      </c>
      <c r="D664">
        <v>978</v>
      </c>
      <c r="E664">
        <v>1216</v>
      </c>
      <c r="F664" t="s">
        <v>8219</v>
      </c>
      <c r="G664" t="s">
        <v>8224</v>
      </c>
      <c r="H664" t="s">
        <v>8246</v>
      </c>
      <c r="I664">
        <v>1</v>
      </c>
      <c r="J664">
        <v>978</v>
      </c>
      <c r="K664">
        <v>1216</v>
      </c>
      <c r="L664">
        <v>1422937620</v>
      </c>
      <c r="M664">
        <v>1420606303</v>
      </c>
      <c r="N664" t="b">
        <v>0</v>
      </c>
      <c r="O664">
        <v>27</v>
      </c>
      <c r="P664" t="b">
        <v>1</v>
      </c>
      <c r="Q664" t="s">
        <v>8271</v>
      </c>
      <c r="R664">
        <v>1.2433537832310839</v>
      </c>
      <c r="S664">
        <v>45.037037037037038</v>
      </c>
      <c r="T664" t="s">
        <v>9224</v>
      </c>
      <c r="U664" t="s">
        <v>9225</v>
      </c>
      <c r="V664" s="10">
        <v>42011.202581018515</v>
      </c>
      <c r="W664" s="10">
        <v>42038.185416666667</v>
      </c>
    </row>
    <row r="665" spans="1:23" x14ac:dyDescent="0.25">
      <c r="A665">
        <v>3457</v>
      </c>
      <c r="B665" t="s">
        <v>3456</v>
      </c>
      <c r="C665" t="s">
        <v>7567</v>
      </c>
      <c r="D665">
        <v>2000</v>
      </c>
      <c r="E665">
        <v>2804</v>
      </c>
      <c r="F665" t="s">
        <v>8219</v>
      </c>
      <c r="G665" t="s">
        <v>8224</v>
      </c>
      <c r="H665" t="s">
        <v>8246</v>
      </c>
      <c r="I665">
        <v>1</v>
      </c>
      <c r="J665">
        <v>2000</v>
      </c>
      <c r="K665">
        <v>2804</v>
      </c>
      <c r="L665">
        <v>1423720740</v>
      </c>
      <c r="M665">
        <v>1421081857</v>
      </c>
      <c r="N665" t="b">
        <v>0</v>
      </c>
      <c r="O665">
        <v>55</v>
      </c>
      <c r="P665" t="b">
        <v>1</v>
      </c>
      <c r="Q665" t="s">
        <v>8271</v>
      </c>
      <c r="R665">
        <v>1.4019999999999999</v>
      </c>
      <c r="S665">
        <v>50.981818181818184</v>
      </c>
      <c r="T665" t="s">
        <v>9224</v>
      </c>
      <c r="U665" t="s">
        <v>9225</v>
      </c>
      <c r="V665" s="10">
        <v>42016.706678240742</v>
      </c>
      <c r="W665" s="10">
        <v>42047.249305555553</v>
      </c>
    </row>
    <row r="666" spans="1:23" x14ac:dyDescent="0.25">
      <c r="A666">
        <v>3456</v>
      </c>
      <c r="B666" t="s">
        <v>3455</v>
      </c>
      <c r="C666" t="s">
        <v>7566</v>
      </c>
      <c r="D666">
        <v>3000</v>
      </c>
      <c r="E666">
        <v>5739</v>
      </c>
      <c r="F666" t="s">
        <v>8219</v>
      </c>
      <c r="G666" t="s">
        <v>8224</v>
      </c>
      <c r="H666" t="s">
        <v>8246</v>
      </c>
      <c r="I666">
        <v>1</v>
      </c>
      <c r="J666">
        <v>3000</v>
      </c>
      <c r="K666">
        <v>5739</v>
      </c>
      <c r="L666">
        <v>1406876340</v>
      </c>
      <c r="M666">
        <v>1404190567</v>
      </c>
      <c r="N666" t="b">
        <v>0</v>
      </c>
      <c r="O666">
        <v>16</v>
      </c>
      <c r="P666" t="b">
        <v>1</v>
      </c>
      <c r="Q666" t="s">
        <v>8271</v>
      </c>
      <c r="R666">
        <v>1.913</v>
      </c>
      <c r="S666">
        <v>358.6875</v>
      </c>
      <c r="T666" t="s">
        <v>9224</v>
      </c>
      <c r="U666" t="s">
        <v>9225</v>
      </c>
      <c r="V666" s="10">
        <v>41821.205636574072</v>
      </c>
      <c r="W666" s="10">
        <v>41852.290972222225</v>
      </c>
    </row>
    <row r="667" spans="1:23" x14ac:dyDescent="0.25">
      <c r="A667">
        <v>3455</v>
      </c>
      <c r="B667" t="s">
        <v>3454</v>
      </c>
      <c r="C667" t="s">
        <v>7565</v>
      </c>
      <c r="D667">
        <v>10000</v>
      </c>
      <c r="E667">
        <v>10065</v>
      </c>
      <c r="F667" t="s">
        <v>8219</v>
      </c>
      <c r="G667" t="s">
        <v>8224</v>
      </c>
      <c r="H667" t="s">
        <v>8246</v>
      </c>
      <c r="I667">
        <v>1</v>
      </c>
      <c r="J667">
        <v>10000</v>
      </c>
      <c r="K667">
        <v>10065</v>
      </c>
      <c r="L667">
        <v>1476381627</v>
      </c>
      <c r="M667">
        <v>1473789627</v>
      </c>
      <c r="N667" t="b">
        <v>0</v>
      </c>
      <c r="O667">
        <v>69</v>
      </c>
      <c r="P667" t="b">
        <v>1</v>
      </c>
      <c r="Q667" t="s">
        <v>8271</v>
      </c>
      <c r="R667">
        <v>1.0065</v>
      </c>
      <c r="S667">
        <v>145.86956521739131</v>
      </c>
      <c r="T667" t="s">
        <v>9224</v>
      </c>
      <c r="U667" t="s">
        <v>9225</v>
      </c>
      <c r="V667" s="10">
        <v>42626.7503125</v>
      </c>
      <c r="W667" s="10">
        <v>42656.7503125</v>
      </c>
    </row>
    <row r="668" spans="1:23" x14ac:dyDescent="0.25">
      <c r="A668">
        <v>3454</v>
      </c>
      <c r="B668" t="s">
        <v>3453</v>
      </c>
      <c r="C668" t="s">
        <v>7564</v>
      </c>
      <c r="D668">
        <v>700</v>
      </c>
      <c r="E668">
        <v>705</v>
      </c>
      <c r="F668" t="s">
        <v>8219</v>
      </c>
      <c r="G668" t="s">
        <v>8225</v>
      </c>
      <c r="H668" t="s">
        <v>8247</v>
      </c>
      <c r="I668">
        <v>1.29405719</v>
      </c>
      <c r="J668">
        <v>905.84003299999995</v>
      </c>
      <c r="K668">
        <v>912.31031895000001</v>
      </c>
      <c r="L668">
        <v>1406825159</v>
      </c>
      <c r="M668">
        <v>1404233159</v>
      </c>
      <c r="N668" t="b">
        <v>0</v>
      </c>
      <c r="O668">
        <v>21</v>
      </c>
      <c r="P668" t="b">
        <v>1</v>
      </c>
      <c r="Q668" t="s">
        <v>8271</v>
      </c>
      <c r="R668">
        <v>1.0071428571428571</v>
      </c>
      <c r="S668">
        <v>43.443348521428575</v>
      </c>
      <c r="T668" t="s">
        <v>9224</v>
      </c>
      <c r="U668" t="s">
        <v>9225</v>
      </c>
      <c r="V668" s="10">
        <v>41821.698599537034</v>
      </c>
      <c r="W668" s="10">
        <v>41851.698599537034</v>
      </c>
    </row>
    <row r="669" spans="1:23" x14ac:dyDescent="0.25">
      <c r="A669">
        <v>3453</v>
      </c>
      <c r="B669" t="s">
        <v>3452</v>
      </c>
      <c r="C669" t="s">
        <v>7563</v>
      </c>
      <c r="D669">
        <v>300</v>
      </c>
      <c r="E669">
        <v>385</v>
      </c>
      <c r="F669" t="s">
        <v>8219</v>
      </c>
      <c r="G669" t="s">
        <v>8225</v>
      </c>
      <c r="H669" t="s">
        <v>8247</v>
      </c>
      <c r="I669">
        <v>1.29405719</v>
      </c>
      <c r="J669">
        <v>388.21715699999999</v>
      </c>
      <c r="K669">
        <v>498.21201815000001</v>
      </c>
      <c r="L669">
        <v>1471130956</v>
      </c>
      <c r="M669">
        <v>1465946956</v>
      </c>
      <c r="N669" t="b">
        <v>0</v>
      </c>
      <c r="O669">
        <v>14</v>
      </c>
      <c r="P669" t="b">
        <v>1</v>
      </c>
      <c r="Q669" t="s">
        <v>8271</v>
      </c>
      <c r="R669">
        <v>1.2833333333333334</v>
      </c>
      <c r="S669">
        <v>35.586572725000003</v>
      </c>
      <c r="T669" t="s">
        <v>9224</v>
      </c>
      <c r="U669" t="s">
        <v>9225</v>
      </c>
      <c r="V669" s="10">
        <v>42535.97865740741</v>
      </c>
      <c r="W669" s="10">
        <v>42595.97865740741</v>
      </c>
    </row>
    <row r="670" spans="1:23" x14ac:dyDescent="0.25">
      <c r="A670">
        <v>3452</v>
      </c>
      <c r="B670" t="s">
        <v>3451</v>
      </c>
      <c r="C670" t="s">
        <v>7562</v>
      </c>
      <c r="D670">
        <v>1000</v>
      </c>
      <c r="E670">
        <v>1532</v>
      </c>
      <c r="F670" t="s">
        <v>8219</v>
      </c>
      <c r="G670" t="s">
        <v>8224</v>
      </c>
      <c r="H670" t="s">
        <v>8246</v>
      </c>
      <c r="I670">
        <v>1</v>
      </c>
      <c r="J670">
        <v>1000</v>
      </c>
      <c r="K670">
        <v>1532</v>
      </c>
      <c r="L670">
        <v>1406087940</v>
      </c>
      <c r="M670">
        <v>1404141626</v>
      </c>
      <c r="N670" t="b">
        <v>0</v>
      </c>
      <c r="O670">
        <v>37</v>
      </c>
      <c r="P670" t="b">
        <v>1</v>
      </c>
      <c r="Q670" t="s">
        <v>8271</v>
      </c>
      <c r="R670">
        <v>1.532</v>
      </c>
      <c r="S670">
        <v>41.405405405405403</v>
      </c>
      <c r="T670" t="s">
        <v>9224</v>
      </c>
      <c r="U670" t="s">
        <v>9225</v>
      </c>
      <c r="V670" s="10">
        <v>41820.639189814814</v>
      </c>
      <c r="W670" s="10">
        <v>41843.165972222225</v>
      </c>
    </row>
    <row r="671" spans="1:23" x14ac:dyDescent="0.25">
      <c r="A671">
        <v>3451</v>
      </c>
      <c r="B671" t="s">
        <v>3450</v>
      </c>
      <c r="C671" t="s">
        <v>7561</v>
      </c>
      <c r="D671">
        <v>650</v>
      </c>
      <c r="E671">
        <v>658</v>
      </c>
      <c r="F671" t="s">
        <v>8219</v>
      </c>
      <c r="G671" t="s">
        <v>8224</v>
      </c>
      <c r="H671" t="s">
        <v>8246</v>
      </c>
      <c r="I671">
        <v>1</v>
      </c>
      <c r="J671">
        <v>650</v>
      </c>
      <c r="K671">
        <v>658</v>
      </c>
      <c r="L671">
        <v>1429636927</v>
      </c>
      <c r="M671">
        <v>1427304127</v>
      </c>
      <c r="N671" t="b">
        <v>0</v>
      </c>
      <c r="O671">
        <v>16</v>
      </c>
      <c r="P671" t="b">
        <v>1</v>
      </c>
      <c r="Q671" t="s">
        <v>8271</v>
      </c>
      <c r="R671">
        <v>1.0123076923076924</v>
      </c>
      <c r="S671">
        <v>41.125</v>
      </c>
      <c r="T671" t="s">
        <v>9224</v>
      </c>
      <c r="U671" t="s">
        <v>9225</v>
      </c>
      <c r="V671" s="10">
        <v>42088.723692129628</v>
      </c>
      <c r="W671" s="10">
        <v>42115.723692129628</v>
      </c>
    </row>
    <row r="672" spans="1:23" x14ac:dyDescent="0.25">
      <c r="A672">
        <v>3450</v>
      </c>
      <c r="B672" t="s">
        <v>3449</v>
      </c>
      <c r="C672" t="s">
        <v>7560</v>
      </c>
      <c r="D672">
        <v>500</v>
      </c>
      <c r="E672">
        <v>760</v>
      </c>
      <c r="F672" t="s">
        <v>8219</v>
      </c>
      <c r="G672" t="s">
        <v>8225</v>
      </c>
      <c r="H672" t="s">
        <v>8247</v>
      </c>
      <c r="I672">
        <v>1.29405719</v>
      </c>
      <c r="J672">
        <v>647.028595</v>
      </c>
      <c r="K672">
        <v>983.4834644</v>
      </c>
      <c r="L672">
        <v>1427990071</v>
      </c>
      <c r="M672">
        <v>1422809671</v>
      </c>
      <c r="N672" t="b">
        <v>0</v>
      </c>
      <c r="O672">
        <v>39</v>
      </c>
      <c r="P672" t="b">
        <v>1</v>
      </c>
      <c r="Q672" t="s">
        <v>8271</v>
      </c>
      <c r="R672">
        <v>1.52</v>
      </c>
      <c r="S672">
        <v>25.217524728205127</v>
      </c>
      <c r="T672" t="s">
        <v>9224</v>
      </c>
      <c r="U672" t="s">
        <v>9225</v>
      </c>
      <c r="V672" s="10">
        <v>42036.704525462963</v>
      </c>
      <c r="W672" s="10">
        <v>42096.662858796299</v>
      </c>
    </row>
    <row r="673" spans="1:23" x14ac:dyDescent="0.25">
      <c r="A673">
        <v>3449</v>
      </c>
      <c r="B673" t="s">
        <v>3448</v>
      </c>
      <c r="C673" t="s">
        <v>7559</v>
      </c>
      <c r="D673">
        <v>800</v>
      </c>
      <c r="E673">
        <v>1365</v>
      </c>
      <c r="F673" t="s">
        <v>8219</v>
      </c>
      <c r="G673" t="s">
        <v>8224</v>
      </c>
      <c r="H673" t="s">
        <v>8246</v>
      </c>
      <c r="I673">
        <v>1</v>
      </c>
      <c r="J673">
        <v>800</v>
      </c>
      <c r="K673">
        <v>1365</v>
      </c>
      <c r="L673">
        <v>1468036800</v>
      </c>
      <c r="M673">
        <v>1465607738</v>
      </c>
      <c r="N673" t="b">
        <v>0</v>
      </c>
      <c r="O673">
        <v>20</v>
      </c>
      <c r="P673" t="b">
        <v>1</v>
      </c>
      <c r="Q673" t="s">
        <v>8271</v>
      </c>
      <c r="R673">
        <v>1.70625</v>
      </c>
      <c r="S673">
        <v>68.25</v>
      </c>
      <c r="T673" t="s">
        <v>9224</v>
      </c>
      <c r="U673" t="s">
        <v>9225</v>
      </c>
      <c r="V673" s="10">
        <v>42532.052523148152</v>
      </c>
      <c r="W673" s="10">
        <v>42560.166666666664</v>
      </c>
    </row>
    <row r="674" spans="1:23" x14ac:dyDescent="0.25">
      <c r="A674">
        <v>3448</v>
      </c>
      <c r="B674" t="s">
        <v>3447</v>
      </c>
      <c r="C674" t="s">
        <v>7558</v>
      </c>
      <c r="D674">
        <v>2100</v>
      </c>
      <c r="E674">
        <v>2305</v>
      </c>
      <c r="F674" t="s">
        <v>8219</v>
      </c>
      <c r="G674" t="s">
        <v>8224</v>
      </c>
      <c r="H674" t="s">
        <v>8246</v>
      </c>
      <c r="I674">
        <v>1</v>
      </c>
      <c r="J674">
        <v>2100</v>
      </c>
      <c r="K674">
        <v>2305</v>
      </c>
      <c r="L674">
        <v>1418784689</v>
      </c>
      <c r="M674">
        <v>1416192689</v>
      </c>
      <c r="N674" t="b">
        <v>0</v>
      </c>
      <c r="O674">
        <v>45</v>
      </c>
      <c r="P674" t="b">
        <v>1</v>
      </c>
      <c r="Q674" t="s">
        <v>8271</v>
      </c>
      <c r="R674">
        <v>1.0976190476190477</v>
      </c>
      <c r="S674">
        <v>51.222222222222221</v>
      </c>
      <c r="T674" t="s">
        <v>9224</v>
      </c>
      <c r="U674" t="s">
        <v>9225</v>
      </c>
      <c r="V674" s="10">
        <v>41960.119085648148</v>
      </c>
      <c r="W674" s="10">
        <v>41990.119085648148</v>
      </c>
    </row>
    <row r="675" spans="1:23" x14ac:dyDescent="0.25">
      <c r="A675">
        <v>3447</v>
      </c>
      <c r="B675" t="s">
        <v>3446</v>
      </c>
      <c r="C675" t="s">
        <v>7557</v>
      </c>
      <c r="D675">
        <v>1000</v>
      </c>
      <c r="E675">
        <v>1078</v>
      </c>
      <c r="F675" t="s">
        <v>8219</v>
      </c>
      <c r="G675" t="s">
        <v>8224</v>
      </c>
      <c r="H675" t="s">
        <v>8246</v>
      </c>
      <c r="I675">
        <v>1</v>
      </c>
      <c r="J675">
        <v>1000</v>
      </c>
      <c r="K675">
        <v>1078</v>
      </c>
      <c r="L675">
        <v>1458332412</v>
      </c>
      <c r="M675">
        <v>1454448012</v>
      </c>
      <c r="N675" t="b">
        <v>0</v>
      </c>
      <c r="O675">
        <v>14</v>
      </c>
      <c r="P675" t="b">
        <v>1</v>
      </c>
      <c r="Q675" t="s">
        <v>8271</v>
      </c>
      <c r="R675">
        <v>1.0780000000000001</v>
      </c>
      <c r="S675">
        <v>77</v>
      </c>
      <c r="T675" t="s">
        <v>9224</v>
      </c>
      <c r="U675" t="s">
        <v>9225</v>
      </c>
      <c r="V675" s="10">
        <v>42402.889027777775</v>
      </c>
      <c r="W675" s="10">
        <v>42447.847361111111</v>
      </c>
    </row>
    <row r="676" spans="1:23" x14ac:dyDescent="0.25">
      <c r="A676">
        <v>3446</v>
      </c>
      <c r="B676" t="s">
        <v>3445</v>
      </c>
      <c r="C676" t="s">
        <v>7556</v>
      </c>
      <c r="D676">
        <v>1000</v>
      </c>
      <c r="E676">
        <v>1082</v>
      </c>
      <c r="F676" t="s">
        <v>8219</v>
      </c>
      <c r="G676" t="s">
        <v>8225</v>
      </c>
      <c r="H676" t="s">
        <v>8247</v>
      </c>
      <c r="I676">
        <v>1.29405719</v>
      </c>
      <c r="J676">
        <v>1294.05719</v>
      </c>
      <c r="K676">
        <v>1400.16987958</v>
      </c>
      <c r="L676">
        <v>1423138800</v>
      </c>
      <c r="M676">
        <v>1421092725</v>
      </c>
      <c r="N676" t="b">
        <v>0</v>
      </c>
      <c r="O676">
        <v>25</v>
      </c>
      <c r="P676" t="b">
        <v>1</v>
      </c>
      <c r="Q676" t="s">
        <v>8271</v>
      </c>
      <c r="R676">
        <v>1.0820000000000001</v>
      </c>
      <c r="S676">
        <v>56.006795183200005</v>
      </c>
      <c r="T676" t="s">
        <v>9224</v>
      </c>
      <c r="U676" t="s">
        <v>9225</v>
      </c>
      <c r="V676" s="10">
        <v>42016.832465277781</v>
      </c>
      <c r="W676" s="10">
        <v>42040.513888888891</v>
      </c>
    </row>
    <row r="677" spans="1:23" x14ac:dyDescent="0.25">
      <c r="A677">
        <v>3445</v>
      </c>
      <c r="B677" t="s">
        <v>3444</v>
      </c>
      <c r="C677" t="s">
        <v>7555</v>
      </c>
      <c r="D677">
        <v>2000</v>
      </c>
      <c r="E677">
        <v>2000</v>
      </c>
      <c r="F677" t="s">
        <v>8219</v>
      </c>
      <c r="G677" t="s">
        <v>8225</v>
      </c>
      <c r="H677" t="s">
        <v>8247</v>
      </c>
      <c r="I677">
        <v>1.29405719</v>
      </c>
      <c r="J677">
        <v>2588.11438</v>
      </c>
      <c r="K677">
        <v>2588.11438</v>
      </c>
      <c r="L677">
        <v>1445604236</v>
      </c>
      <c r="M677">
        <v>1443185036</v>
      </c>
      <c r="N677" t="b">
        <v>0</v>
      </c>
      <c r="O677">
        <v>31</v>
      </c>
      <c r="P677" t="b">
        <v>1</v>
      </c>
      <c r="Q677" t="s">
        <v>8271</v>
      </c>
      <c r="R677">
        <v>1</v>
      </c>
      <c r="S677">
        <v>83.487560645161295</v>
      </c>
      <c r="T677" t="s">
        <v>9224</v>
      </c>
      <c r="U677" t="s">
        <v>9225</v>
      </c>
      <c r="V677" s="10">
        <v>42272.530509259261</v>
      </c>
      <c r="W677" s="10">
        <v>42300.530509259261</v>
      </c>
    </row>
    <row r="678" spans="1:23" x14ac:dyDescent="0.25">
      <c r="A678">
        <v>3444</v>
      </c>
      <c r="B678" t="s">
        <v>3443</v>
      </c>
      <c r="C678" t="s">
        <v>7554</v>
      </c>
      <c r="D678">
        <v>300</v>
      </c>
      <c r="E678">
        <v>867</v>
      </c>
      <c r="F678" t="s">
        <v>8219</v>
      </c>
      <c r="G678" t="s">
        <v>8226</v>
      </c>
      <c r="H678" t="s">
        <v>8248</v>
      </c>
      <c r="I678">
        <v>0.70296422999999997</v>
      </c>
      <c r="J678">
        <v>210.88926899999998</v>
      </c>
      <c r="K678">
        <v>609.46998740999993</v>
      </c>
      <c r="L678">
        <v>1465394340</v>
      </c>
      <c r="M678">
        <v>1464677986</v>
      </c>
      <c r="N678" t="b">
        <v>0</v>
      </c>
      <c r="O678">
        <v>20</v>
      </c>
      <c r="P678" t="b">
        <v>1</v>
      </c>
      <c r="Q678" t="s">
        <v>8271</v>
      </c>
      <c r="R678">
        <v>2.89</v>
      </c>
      <c r="S678">
        <v>30.473499370499997</v>
      </c>
      <c r="T678" t="s">
        <v>9224</v>
      </c>
      <c r="U678" t="s">
        <v>9225</v>
      </c>
      <c r="V678" s="10">
        <v>42521.291504629633</v>
      </c>
      <c r="W678" s="10">
        <v>42529.582638888889</v>
      </c>
    </row>
    <row r="679" spans="1:23" x14ac:dyDescent="0.25">
      <c r="A679">
        <v>3443</v>
      </c>
      <c r="B679" t="s">
        <v>3442</v>
      </c>
      <c r="C679" t="s">
        <v>7553</v>
      </c>
      <c r="D679">
        <v>1000</v>
      </c>
      <c r="E679">
        <v>1855</v>
      </c>
      <c r="F679" t="s">
        <v>8219</v>
      </c>
      <c r="G679" t="s">
        <v>8224</v>
      </c>
      <c r="H679" t="s">
        <v>8246</v>
      </c>
      <c r="I679">
        <v>1</v>
      </c>
      <c r="J679">
        <v>1000</v>
      </c>
      <c r="K679">
        <v>1855</v>
      </c>
      <c r="L679">
        <v>1410266146</v>
      </c>
      <c r="M679">
        <v>1407674146</v>
      </c>
      <c r="N679" t="b">
        <v>0</v>
      </c>
      <c r="O679">
        <v>45</v>
      </c>
      <c r="P679" t="b">
        <v>1</v>
      </c>
      <c r="Q679" t="s">
        <v>8271</v>
      </c>
      <c r="R679">
        <v>1.855</v>
      </c>
      <c r="S679">
        <v>41.222222222222221</v>
      </c>
      <c r="T679" t="s">
        <v>9224</v>
      </c>
      <c r="U679" t="s">
        <v>9225</v>
      </c>
      <c r="V679" s="10">
        <v>41861.524837962963</v>
      </c>
      <c r="W679" s="10">
        <v>41891.524837962963</v>
      </c>
    </row>
    <row r="680" spans="1:23" x14ac:dyDescent="0.25">
      <c r="A680">
        <v>3442</v>
      </c>
      <c r="B680" t="s">
        <v>3441</v>
      </c>
      <c r="C680" t="s">
        <v>7552</v>
      </c>
      <c r="D680">
        <v>250</v>
      </c>
      <c r="E680">
        <v>250</v>
      </c>
      <c r="F680" t="s">
        <v>8219</v>
      </c>
      <c r="G680" t="s">
        <v>8224</v>
      </c>
      <c r="H680" t="s">
        <v>8246</v>
      </c>
      <c r="I680">
        <v>1</v>
      </c>
      <c r="J680">
        <v>250</v>
      </c>
      <c r="K680">
        <v>250</v>
      </c>
      <c r="L680">
        <v>1433016672</v>
      </c>
      <c r="M680">
        <v>1430424672</v>
      </c>
      <c r="N680" t="b">
        <v>0</v>
      </c>
      <c r="O680">
        <v>8</v>
      </c>
      <c r="P680" t="b">
        <v>1</v>
      </c>
      <c r="Q680" t="s">
        <v>8271</v>
      </c>
      <c r="R680">
        <v>1</v>
      </c>
      <c r="S680">
        <v>31.25</v>
      </c>
      <c r="T680" t="s">
        <v>9224</v>
      </c>
      <c r="U680" t="s">
        <v>9225</v>
      </c>
      <c r="V680" s="10">
        <v>42124.841111111113</v>
      </c>
      <c r="W680" s="10">
        <v>42154.841111111113</v>
      </c>
    </row>
    <row r="681" spans="1:23" x14ac:dyDescent="0.25">
      <c r="A681">
        <v>3441</v>
      </c>
      <c r="B681" t="s">
        <v>3440</v>
      </c>
      <c r="C681" t="s">
        <v>7551</v>
      </c>
      <c r="D681">
        <v>2500</v>
      </c>
      <c r="E681">
        <v>2565</v>
      </c>
      <c r="F681" t="s">
        <v>8219</v>
      </c>
      <c r="G681" t="s">
        <v>8224</v>
      </c>
      <c r="H681" t="s">
        <v>8246</v>
      </c>
      <c r="I681">
        <v>1</v>
      </c>
      <c r="J681">
        <v>2500</v>
      </c>
      <c r="K681">
        <v>2565</v>
      </c>
      <c r="L681">
        <v>1447445820</v>
      </c>
      <c r="M681">
        <v>1445077121</v>
      </c>
      <c r="N681" t="b">
        <v>0</v>
      </c>
      <c r="O681">
        <v>43</v>
      </c>
      <c r="P681" t="b">
        <v>1</v>
      </c>
      <c r="Q681" t="s">
        <v>8271</v>
      </c>
      <c r="R681">
        <v>1.026</v>
      </c>
      <c r="S681">
        <v>59.651162790697676</v>
      </c>
      <c r="T681" t="s">
        <v>9224</v>
      </c>
      <c r="U681" t="s">
        <v>9225</v>
      </c>
      <c r="V681" s="10">
        <v>42294.4296412037</v>
      </c>
      <c r="W681" s="10">
        <v>42321.845138888886</v>
      </c>
    </row>
    <row r="682" spans="1:23" x14ac:dyDescent="0.25">
      <c r="A682">
        <v>3440</v>
      </c>
      <c r="B682" t="s">
        <v>3439</v>
      </c>
      <c r="C682" t="s">
        <v>7550</v>
      </c>
      <c r="D682">
        <v>5000</v>
      </c>
      <c r="E682">
        <v>5260.92</v>
      </c>
      <c r="F682" t="s">
        <v>8219</v>
      </c>
      <c r="G682" t="s">
        <v>8224</v>
      </c>
      <c r="H682" t="s">
        <v>8246</v>
      </c>
      <c r="I682">
        <v>1</v>
      </c>
      <c r="J682">
        <v>5000</v>
      </c>
      <c r="K682">
        <v>5260.92</v>
      </c>
      <c r="L682">
        <v>1405095300</v>
      </c>
      <c r="M682">
        <v>1403146628</v>
      </c>
      <c r="N682" t="b">
        <v>0</v>
      </c>
      <c r="O682">
        <v>82</v>
      </c>
      <c r="P682" t="b">
        <v>1</v>
      </c>
      <c r="Q682" t="s">
        <v>8271</v>
      </c>
      <c r="R682">
        <v>1.052184</v>
      </c>
      <c r="S682">
        <v>64.157560975609755</v>
      </c>
      <c r="T682" t="s">
        <v>9224</v>
      </c>
      <c r="U682" t="s">
        <v>9225</v>
      </c>
      <c r="V682" s="10">
        <v>41809.12300925926</v>
      </c>
      <c r="W682" s="10">
        <v>41831.677083333336</v>
      </c>
    </row>
    <row r="683" spans="1:23" x14ac:dyDescent="0.25">
      <c r="A683">
        <v>3439</v>
      </c>
      <c r="B683" t="s">
        <v>3438</v>
      </c>
      <c r="C683" t="s">
        <v>7549</v>
      </c>
      <c r="D683">
        <v>1200</v>
      </c>
      <c r="E683">
        <v>1616.14</v>
      </c>
      <c r="F683" t="s">
        <v>8219</v>
      </c>
      <c r="G683" t="s">
        <v>8224</v>
      </c>
      <c r="H683" t="s">
        <v>8246</v>
      </c>
      <c r="I683">
        <v>1</v>
      </c>
      <c r="J683">
        <v>1200</v>
      </c>
      <c r="K683">
        <v>1616.14</v>
      </c>
      <c r="L683">
        <v>1453179540</v>
      </c>
      <c r="M683">
        <v>1452030730</v>
      </c>
      <c r="N683" t="b">
        <v>0</v>
      </c>
      <c r="O683">
        <v>18</v>
      </c>
      <c r="P683" t="b">
        <v>1</v>
      </c>
      <c r="Q683" t="s">
        <v>8271</v>
      </c>
      <c r="R683">
        <v>1.3467833333333334</v>
      </c>
      <c r="S683">
        <v>89.785555555555561</v>
      </c>
      <c r="T683" t="s">
        <v>9224</v>
      </c>
      <c r="U683" t="s">
        <v>9225</v>
      </c>
      <c r="V683" s="10">
        <v>42374.911226851851</v>
      </c>
      <c r="W683" s="10">
        <v>42388.207638888889</v>
      </c>
    </row>
    <row r="684" spans="1:23" x14ac:dyDescent="0.25">
      <c r="A684">
        <v>3438</v>
      </c>
      <c r="B684" t="s">
        <v>3437</v>
      </c>
      <c r="C684" t="s">
        <v>7548</v>
      </c>
      <c r="D684">
        <v>2500</v>
      </c>
      <c r="E684">
        <v>2605</v>
      </c>
      <c r="F684" t="s">
        <v>8219</v>
      </c>
      <c r="G684" t="s">
        <v>8225</v>
      </c>
      <c r="H684" t="s">
        <v>8247</v>
      </c>
      <c r="I684">
        <v>1.29405719</v>
      </c>
      <c r="J684">
        <v>3235.1429749999998</v>
      </c>
      <c r="K684">
        <v>3371.0189799499999</v>
      </c>
      <c r="L684">
        <v>1430600400</v>
      </c>
      <c r="M684">
        <v>1428358567</v>
      </c>
      <c r="N684" t="b">
        <v>0</v>
      </c>
      <c r="O684">
        <v>14</v>
      </c>
      <c r="P684" t="b">
        <v>1</v>
      </c>
      <c r="Q684" t="s">
        <v>8271</v>
      </c>
      <c r="R684">
        <v>1.042</v>
      </c>
      <c r="S684">
        <v>240.78706999642856</v>
      </c>
      <c r="T684" t="s">
        <v>9224</v>
      </c>
      <c r="U684" t="s">
        <v>9225</v>
      </c>
      <c r="V684" s="10">
        <v>42100.927858796298</v>
      </c>
      <c r="W684" s="10">
        <v>42126.875</v>
      </c>
    </row>
    <row r="685" spans="1:23" x14ac:dyDescent="0.25">
      <c r="A685">
        <v>3437</v>
      </c>
      <c r="B685" t="s">
        <v>3436</v>
      </c>
      <c r="C685" t="s">
        <v>7547</v>
      </c>
      <c r="D685">
        <v>3000</v>
      </c>
      <c r="E685">
        <v>3030</v>
      </c>
      <c r="F685" t="s">
        <v>8219</v>
      </c>
      <c r="G685" t="s">
        <v>8224</v>
      </c>
      <c r="H685" t="s">
        <v>8246</v>
      </c>
      <c r="I685">
        <v>1</v>
      </c>
      <c r="J685">
        <v>3000</v>
      </c>
      <c r="K685">
        <v>3030</v>
      </c>
      <c r="L685">
        <v>1440003820</v>
      </c>
      <c r="M685">
        <v>1437411820</v>
      </c>
      <c r="N685" t="b">
        <v>0</v>
      </c>
      <c r="O685">
        <v>36</v>
      </c>
      <c r="P685" t="b">
        <v>1</v>
      </c>
      <c r="Q685" t="s">
        <v>8271</v>
      </c>
      <c r="R685">
        <v>1.01</v>
      </c>
      <c r="S685">
        <v>84.166666666666671</v>
      </c>
      <c r="T685" t="s">
        <v>9224</v>
      </c>
      <c r="U685" t="s">
        <v>9225</v>
      </c>
      <c r="V685" s="10">
        <v>42205.710879629631</v>
      </c>
      <c r="W685" s="10">
        <v>42235.710879629631</v>
      </c>
    </row>
    <row r="686" spans="1:23" x14ac:dyDescent="0.25">
      <c r="A686">
        <v>3436</v>
      </c>
      <c r="B686" t="s">
        <v>3435</v>
      </c>
      <c r="C686" t="s">
        <v>7546</v>
      </c>
      <c r="D686">
        <v>5000</v>
      </c>
      <c r="E686">
        <v>5295</v>
      </c>
      <c r="F686" t="s">
        <v>8219</v>
      </c>
      <c r="G686" t="s">
        <v>8224</v>
      </c>
      <c r="H686" t="s">
        <v>8246</v>
      </c>
      <c r="I686">
        <v>1</v>
      </c>
      <c r="J686">
        <v>5000</v>
      </c>
      <c r="K686">
        <v>5295</v>
      </c>
      <c r="L686">
        <v>1408638480</v>
      </c>
      <c r="M686">
        <v>1406811593</v>
      </c>
      <c r="N686" t="b">
        <v>0</v>
      </c>
      <c r="O686">
        <v>37</v>
      </c>
      <c r="P686" t="b">
        <v>1</v>
      </c>
      <c r="Q686" t="s">
        <v>8271</v>
      </c>
      <c r="R686">
        <v>1.0589999999999999</v>
      </c>
      <c r="S686">
        <v>143.1081081081081</v>
      </c>
      <c r="T686" t="s">
        <v>9224</v>
      </c>
      <c r="U686" t="s">
        <v>9225</v>
      </c>
      <c r="V686" s="10">
        <v>41851.541585648149</v>
      </c>
      <c r="W686" s="10">
        <v>41872.686111111114</v>
      </c>
    </row>
    <row r="687" spans="1:23" x14ac:dyDescent="0.25">
      <c r="A687">
        <v>3435</v>
      </c>
      <c r="B687" t="s">
        <v>3434</v>
      </c>
      <c r="C687" t="s">
        <v>7545</v>
      </c>
      <c r="D687">
        <v>1000</v>
      </c>
      <c r="E687">
        <v>1120</v>
      </c>
      <c r="F687" t="s">
        <v>8219</v>
      </c>
      <c r="G687" t="s">
        <v>8224</v>
      </c>
      <c r="H687" t="s">
        <v>8246</v>
      </c>
      <c r="I687">
        <v>1</v>
      </c>
      <c r="J687">
        <v>1000</v>
      </c>
      <c r="K687">
        <v>1120</v>
      </c>
      <c r="L687">
        <v>1470538800</v>
      </c>
      <c r="M687">
        <v>1469112493</v>
      </c>
      <c r="N687" t="b">
        <v>0</v>
      </c>
      <c r="O687">
        <v>19</v>
      </c>
      <c r="P687" t="b">
        <v>1</v>
      </c>
      <c r="Q687" t="s">
        <v>8271</v>
      </c>
      <c r="R687">
        <v>1.1200000000000001</v>
      </c>
      <c r="S687">
        <v>58.94736842105263</v>
      </c>
      <c r="T687" t="s">
        <v>9224</v>
      </c>
      <c r="U687" t="s">
        <v>9225</v>
      </c>
      <c r="V687" s="10">
        <v>42572.61681712963</v>
      </c>
      <c r="W687" s="10">
        <v>42589.125</v>
      </c>
    </row>
    <row r="688" spans="1:23" x14ac:dyDescent="0.25">
      <c r="A688">
        <v>3434</v>
      </c>
      <c r="B688" t="s">
        <v>3433</v>
      </c>
      <c r="C688" t="s">
        <v>7544</v>
      </c>
      <c r="D688">
        <v>10000</v>
      </c>
      <c r="E688">
        <v>10555</v>
      </c>
      <c r="F688" t="s">
        <v>8219</v>
      </c>
      <c r="G688" t="s">
        <v>8224</v>
      </c>
      <c r="H688" t="s">
        <v>8246</v>
      </c>
      <c r="I688">
        <v>1</v>
      </c>
      <c r="J688">
        <v>10000</v>
      </c>
      <c r="K688">
        <v>10555</v>
      </c>
      <c r="L688">
        <v>1404983269</v>
      </c>
      <c r="M688">
        <v>1402391269</v>
      </c>
      <c r="N688" t="b">
        <v>0</v>
      </c>
      <c r="O688">
        <v>168</v>
      </c>
      <c r="P688" t="b">
        <v>1</v>
      </c>
      <c r="Q688" t="s">
        <v>8271</v>
      </c>
      <c r="R688">
        <v>1.0555000000000001</v>
      </c>
      <c r="S688">
        <v>62.827380952380949</v>
      </c>
      <c r="T688" t="s">
        <v>9224</v>
      </c>
      <c r="U688" t="s">
        <v>9225</v>
      </c>
      <c r="V688" s="10">
        <v>41800.380428240744</v>
      </c>
      <c r="W688" s="10">
        <v>41830.380428240744</v>
      </c>
    </row>
    <row r="689" spans="1:23" x14ac:dyDescent="0.25">
      <c r="A689">
        <v>3433</v>
      </c>
      <c r="B689" t="s">
        <v>3432</v>
      </c>
      <c r="C689" s="3" t="s">
        <v>7543</v>
      </c>
      <c r="D689">
        <v>9500</v>
      </c>
      <c r="E689">
        <v>9525</v>
      </c>
      <c r="F689" t="s">
        <v>8219</v>
      </c>
      <c r="G689" t="s">
        <v>8224</v>
      </c>
      <c r="H689" t="s">
        <v>8246</v>
      </c>
      <c r="I689">
        <v>1</v>
      </c>
      <c r="J689">
        <v>9500</v>
      </c>
      <c r="K689">
        <v>9525</v>
      </c>
      <c r="L689">
        <v>1402974000</v>
      </c>
      <c r="M689">
        <v>1400290255</v>
      </c>
      <c r="N689" t="b">
        <v>0</v>
      </c>
      <c r="O689">
        <v>71</v>
      </c>
      <c r="P689" t="b">
        <v>1</v>
      </c>
      <c r="Q689" t="s">
        <v>8271</v>
      </c>
      <c r="R689">
        <v>1.0026315789473683</v>
      </c>
      <c r="S689">
        <v>134.1549295774648</v>
      </c>
      <c r="T689" t="s">
        <v>9224</v>
      </c>
      <c r="U689" t="s">
        <v>9225</v>
      </c>
      <c r="V689" s="10">
        <v>41776.063136574077</v>
      </c>
      <c r="W689" s="10">
        <v>41807.125</v>
      </c>
    </row>
    <row r="690" spans="1:23" x14ac:dyDescent="0.25">
      <c r="A690">
        <v>3432</v>
      </c>
      <c r="B690" t="s">
        <v>3431</v>
      </c>
      <c r="C690" t="s">
        <v>7542</v>
      </c>
      <c r="D690">
        <v>2000</v>
      </c>
      <c r="E690">
        <v>2193</v>
      </c>
      <c r="F690" t="s">
        <v>8219</v>
      </c>
      <c r="G690" t="s">
        <v>8224</v>
      </c>
      <c r="H690" t="s">
        <v>8246</v>
      </c>
      <c r="I690">
        <v>1</v>
      </c>
      <c r="J690">
        <v>2000</v>
      </c>
      <c r="K690">
        <v>2193</v>
      </c>
      <c r="L690">
        <v>1454709600</v>
      </c>
      <c r="M690">
        <v>1452520614</v>
      </c>
      <c r="N690" t="b">
        <v>0</v>
      </c>
      <c r="O690">
        <v>42</v>
      </c>
      <c r="P690" t="b">
        <v>1</v>
      </c>
      <c r="Q690" t="s">
        <v>8271</v>
      </c>
      <c r="R690">
        <v>1.0965</v>
      </c>
      <c r="S690">
        <v>52.214285714285715</v>
      </c>
      <c r="T690" t="s">
        <v>9224</v>
      </c>
      <c r="U690" t="s">
        <v>9225</v>
      </c>
      <c r="V690" s="10">
        <v>42380.581180555557</v>
      </c>
      <c r="W690" s="10">
        <v>42405.916666666664</v>
      </c>
    </row>
    <row r="691" spans="1:23" x14ac:dyDescent="0.25">
      <c r="A691">
        <v>3431</v>
      </c>
      <c r="B691" t="s">
        <v>3430</v>
      </c>
      <c r="C691" t="s">
        <v>7541</v>
      </c>
      <c r="D691">
        <v>2000</v>
      </c>
      <c r="E691">
        <v>2000</v>
      </c>
      <c r="F691" t="s">
        <v>8219</v>
      </c>
      <c r="G691" t="s">
        <v>8224</v>
      </c>
      <c r="H691" t="s">
        <v>8246</v>
      </c>
      <c r="I691">
        <v>1</v>
      </c>
      <c r="J691">
        <v>2000</v>
      </c>
      <c r="K691">
        <v>2000</v>
      </c>
      <c r="L691">
        <v>1408383153</v>
      </c>
      <c r="M691">
        <v>1405791153</v>
      </c>
      <c r="N691" t="b">
        <v>0</v>
      </c>
      <c r="O691">
        <v>21</v>
      </c>
      <c r="P691" t="b">
        <v>1</v>
      </c>
      <c r="Q691" t="s">
        <v>8271</v>
      </c>
      <c r="R691">
        <v>1</v>
      </c>
      <c r="S691">
        <v>95.238095238095241</v>
      </c>
      <c r="T691" t="s">
        <v>9224</v>
      </c>
      <c r="U691" t="s">
        <v>9225</v>
      </c>
      <c r="V691" s="10">
        <v>41839.730937499997</v>
      </c>
      <c r="W691" s="10">
        <v>41869.730937499997</v>
      </c>
    </row>
    <row r="692" spans="1:23" x14ac:dyDescent="0.25">
      <c r="A692">
        <v>3430</v>
      </c>
      <c r="B692" t="s">
        <v>3429</v>
      </c>
      <c r="C692" t="s">
        <v>7540</v>
      </c>
      <c r="D692">
        <v>2000</v>
      </c>
      <c r="E692">
        <v>2170.9899999999998</v>
      </c>
      <c r="F692" t="s">
        <v>8219</v>
      </c>
      <c r="G692" t="s">
        <v>8225</v>
      </c>
      <c r="H692" t="s">
        <v>8247</v>
      </c>
      <c r="I692">
        <v>1.29405719</v>
      </c>
      <c r="J692">
        <v>2588.11438</v>
      </c>
      <c r="K692">
        <v>2809.3852189180998</v>
      </c>
      <c r="L692">
        <v>1406760101</v>
      </c>
      <c r="M692">
        <v>1404168101</v>
      </c>
      <c r="N692" t="b">
        <v>0</v>
      </c>
      <c r="O692">
        <v>72</v>
      </c>
      <c r="P692" t="b">
        <v>1</v>
      </c>
      <c r="Q692" t="s">
        <v>8271</v>
      </c>
      <c r="R692">
        <v>1.0854949999999999</v>
      </c>
      <c r="S692">
        <v>39.019239151640278</v>
      </c>
      <c r="T692" t="s">
        <v>9224</v>
      </c>
      <c r="U692" t="s">
        <v>9225</v>
      </c>
      <c r="V692" s="10">
        <v>41820.945613425924</v>
      </c>
      <c r="W692" s="10">
        <v>41850.945613425924</v>
      </c>
    </row>
    <row r="693" spans="1:23" x14ac:dyDescent="0.25">
      <c r="A693">
        <v>3429</v>
      </c>
      <c r="B693" t="s">
        <v>3428</v>
      </c>
      <c r="C693" t="s">
        <v>7539</v>
      </c>
      <c r="D693">
        <v>150</v>
      </c>
      <c r="E693">
        <v>195</v>
      </c>
      <c r="F693" t="s">
        <v>8219</v>
      </c>
      <c r="G693" t="s">
        <v>8225</v>
      </c>
      <c r="H693" t="s">
        <v>8247</v>
      </c>
      <c r="I693">
        <v>1.29405719</v>
      </c>
      <c r="J693">
        <v>194.10857849999999</v>
      </c>
      <c r="K693">
        <v>252.34115205000001</v>
      </c>
      <c r="L693">
        <v>1478046661</v>
      </c>
      <c r="M693">
        <v>1476837061</v>
      </c>
      <c r="N693" t="b">
        <v>0</v>
      </c>
      <c r="O693">
        <v>12</v>
      </c>
      <c r="P693" t="b">
        <v>1</v>
      </c>
      <c r="Q693" t="s">
        <v>8271</v>
      </c>
      <c r="R693">
        <v>1.3</v>
      </c>
      <c r="S693">
        <v>21.0284293375</v>
      </c>
      <c r="T693" t="s">
        <v>9224</v>
      </c>
      <c r="U693" t="s">
        <v>9225</v>
      </c>
      <c r="V693" s="10">
        <v>42662.021539351852</v>
      </c>
      <c r="W693" s="10">
        <v>42676.021539351852</v>
      </c>
    </row>
    <row r="694" spans="1:23" x14ac:dyDescent="0.25">
      <c r="A694">
        <v>3428</v>
      </c>
      <c r="B694" t="s">
        <v>3427</v>
      </c>
      <c r="C694" t="s">
        <v>7538</v>
      </c>
      <c r="D694">
        <v>2000</v>
      </c>
      <c r="E694">
        <v>2055</v>
      </c>
      <c r="F694" t="s">
        <v>8219</v>
      </c>
      <c r="G694" t="s">
        <v>8225</v>
      </c>
      <c r="H694" t="s">
        <v>8247</v>
      </c>
      <c r="I694">
        <v>1.29405719</v>
      </c>
      <c r="J694">
        <v>2588.11438</v>
      </c>
      <c r="K694">
        <v>2659.28752545</v>
      </c>
      <c r="L694">
        <v>1425142800</v>
      </c>
      <c r="M694">
        <v>1422983847</v>
      </c>
      <c r="N694" t="b">
        <v>0</v>
      </c>
      <c r="O694">
        <v>51</v>
      </c>
      <c r="P694" t="b">
        <v>1</v>
      </c>
      <c r="Q694" t="s">
        <v>8271</v>
      </c>
      <c r="R694">
        <v>1.0275000000000001</v>
      </c>
      <c r="S694">
        <v>52.142892655882349</v>
      </c>
      <c r="T694" t="s">
        <v>9224</v>
      </c>
      <c r="U694" t="s">
        <v>9225</v>
      </c>
      <c r="V694" s="10">
        <v>42038.720451388886</v>
      </c>
      <c r="W694" s="10">
        <v>42063.708333333336</v>
      </c>
    </row>
    <row r="695" spans="1:23" x14ac:dyDescent="0.25">
      <c r="A695">
        <v>3427</v>
      </c>
      <c r="B695" t="s">
        <v>3426</v>
      </c>
      <c r="C695" t="s">
        <v>7537</v>
      </c>
      <c r="D695">
        <v>1500</v>
      </c>
      <c r="E695">
        <v>1500</v>
      </c>
      <c r="F695" t="s">
        <v>8219</v>
      </c>
      <c r="G695" t="s">
        <v>8225</v>
      </c>
      <c r="H695" t="s">
        <v>8247</v>
      </c>
      <c r="I695">
        <v>1.29405719</v>
      </c>
      <c r="J695">
        <v>1941.085785</v>
      </c>
      <c r="K695">
        <v>1941.085785</v>
      </c>
      <c r="L695">
        <v>1404314952</v>
      </c>
      <c r="M695">
        <v>1401722952</v>
      </c>
      <c r="N695" t="b">
        <v>0</v>
      </c>
      <c r="O695">
        <v>29</v>
      </c>
      <c r="P695" t="b">
        <v>1</v>
      </c>
      <c r="Q695" t="s">
        <v>8271</v>
      </c>
      <c r="R695">
        <v>1</v>
      </c>
      <c r="S695">
        <v>66.933992586206898</v>
      </c>
      <c r="T695" t="s">
        <v>9224</v>
      </c>
      <c r="U695" t="s">
        <v>9225</v>
      </c>
      <c r="V695" s="10">
        <v>41792.645277777781</v>
      </c>
      <c r="W695" s="10">
        <v>41822.645277777781</v>
      </c>
    </row>
    <row r="696" spans="1:23" x14ac:dyDescent="0.25">
      <c r="A696">
        <v>3426</v>
      </c>
      <c r="B696" t="s">
        <v>3425</v>
      </c>
      <c r="C696" t="s">
        <v>7536</v>
      </c>
      <c r="D696">
        <v>3750</v>
      </c>
      <c r="E696">
        <v>4055</v>
      </c>
      <c r="F696" t="s">
        <v>8219</v>
      </c>
      <c r="G696" t="s">
        <v>8224</v>
      </c>
      <c r="H696" t="s">
        <v>8246</v>
      </c>
      <c r="I696">
        <v>1</v>
      </c>
      <c r="J696">
        <v>3750</v>
      </c>
      <c r="K696">
        <v>4055</v>
      </c>
      <c r="L696">
        <v>1411264800</v>
      </c>
      <c r="M696">
        <v>1409620903</v>
      </c>
      <c r="N696" t="b">
        <v>0</v>
      </c>
      <c r="O696">
        <v>87</v>
      </c>
      <c r="P696" t="b">
        <v>1</v>
      </c>
      <c r="Q696" t="s">
        <v>8271</v>
      </c>
      <c r="R696">
        <v>1.0813333333333333</v>
      </c>
      <c r="S696">
        <v>46.609195402298852</v>
      </c>
      <c r="T696" t="s">
        <v>9224</v>
      </c>
      <c r="U696" t="s">
        <v>9225</v>
      </c>
      <c r="V696" s="10">
        <v>41884.056747685187</v>
      </c>
      <c r="W696" s="10">
        <v>41903.083333333336</v>
      </c>
    </row>
    <row r="697" spans="1:23" x14ac:dyDescent="0.25">
      <c r="A697">
        <v>3425</v>
      </c>
      <c r="B697" t="s">
        <v>3424</v>
      </c>
      <c r="C697" t="s">
        <v>7535</v>
      </c>
      <c r="D697">
        <v>30000</v>
      </c>
      <c r="E697">
        <v>30891.1</v>
      </c>
      <c r="F697" t="s">
        <v>8219</v>
      </c>
      <c r="G697" t="s">
        <v>8224</v>
      </c>
      <c r="H697" t="s">
        <v>8246</v>
      </c>
      <c r="I697">
        <v>1</v>
      </c>
      <c r="J697">
        <v>30000</v>
      </c>
      <c r="K697">
        <v>30891.1</v>
      </c>
      <c r="L697">
        <v>1412434136</v>
      </c>
      <c r="M697">
        <v>1409669336</v>
      </c>
      <c r="N697" t="b">
        <v>0</v>
      </c>
      <c r="O697">
        <v>104</v>
      </c>
      <c r="P697" t="b">
        <v>1</v>
      </c>
      <c r="Q697" t="s">
        <v>8271</v>
      </c>
      <c r="R697">
        <v>1.0297033333333332</v>
      </c>
      <c r="S697">
        <v>297.02980769230766</v>
      </c>
      <c r="T697" t="s">
        <v>9224</v>
      </c>
      <c r="U697" t="s">
        <v>9225</v>
      </c>
      <c r="V697" s="10">
        <v>41884.617314814815</v>
      </c>
      <c r="W697" s="10">
        <v>41916.617314814815</v>
      </c>
    </row>
    <row r="698" spans="1:23" x14ac:dyDescent="0.25">
      <c r="A698">
        <v>3424</v>
      </c>
      <c r="B698" t="s">
        <v>3423</v>
      </c>
      <c r="C698" t="s">
        <v>7534</v>
      </c>
      <c r="D698">
        <v>6000</v>
      </c>
      <c r="E698">
        <v>6215</v>
      </c>
      <c r="F698" t="s">
        <v>8219</v>
      </c>
      <c r="G698" t="s">
        <v>8224</v>
      </c>
      <c r="H698" t="s">
        <v>8246</v>
      </c>
      <c r="I698">
        <v>1</v>
      </c>
      <c r="J698">
        <v>6000</v>
      </c>
      <c r="K698">
        <v>6215</v>
      </c>
      <c r="L698">
        <v>1423119540</v>
      </c>
      <c r="M698">
        <v>1421252084</v>
      </c>
      <c r="N698" t="b">
        <v>0</v>
      </c>
      <c r="O698">
        <v>76</v>
      </c>
      <c r="P698" t="b">
        <v>1</v>
      </c>
      <c r="Q698" t="s">
        <v>8271</v>
      </c>
      <c r="R698">
        <v>1.0358333333333334</v>
      </c>
      <c r="S698">
        <v>81.776315789473685</v>
      </c>
      <c r="T698" t="s">
        <v>9224</v>
      </c>
      <c r="U698" t="s">
        <v>9225</v>
      </c>
      <c r="V698" s="10">
        <v>42018.676898148151</v>
      </c>
      <c r="W698" s="10">
        <v>42040.290972222225</v>
      </c>
    </row>
    <row r="699" spans="1:23" x14ac:dyDescent="0.25">
      <c r="A699">
        <v>3423</v>
      </c>
      <c r="B699" t="s">
        <v>3422</v>
      </c>
      <c r="C699" t="s">
        <v>7533</v>
      </c>
      <c r="D699">
        <v>250</v>
      </c>
      <c r="E699">
        <v>350</v>
      </c>
      <c r="F699" t="s">
        <v>8219</v>
      </c>
      <c r="G699" t="s">
        <v>8224</v>
      </c>
      <c r="H699" t="s">
        <v>8246</v>
      </c>
      <c r="I699">
        <v>1</v>
      </c>
      <c r="J699">
        <v>250</v>
      </c>
      <c r="K699">
        <v>350</v>
      </c>
      <c r="L699">
        <v>1429912341</v>
      </c>
      <c r="M699">
        <v>1427320341</v>
      </c>
      <c r="N699" t="b">
        <v>0</v>
      </c>
      <c r="O699">
        <v>10</v>
      </c>
      <c r="P699" t="b">
        <v>1</v>
      </c>
      <c r="Q699" t="s">
        <v>8271</v>
      </c>
      <c r="R699">
        <v>1.4</v>
      </c>
      <c r="S699">
        <v>35</v>
      </c>
      <c r="T699" t="s">
        <v>9224</v>
      </c>
      <c r="U699" t="s">
        <v>9225</v>
      </c>
      <c r="V699" s="10">
        <v>42088.911354166667</v>
      </c>
      <c r="W699" s="10">
        <v>42118.911354166667</v>
      </c>
    </row>
    <row r="700" spans="1:23" x14ac:dyDescent="0.25">
      <c r="A700">
        <v>3422</v>
      </c>
      <c r="B700" t="s">
        <v>3421</v>
      </c>
      <c r="C700" t="s">
        <v>7532</v>
      </c>
      <c r="D700">
        <v>3000</v>
      </c>
      <c r="E700">
        <v>3273</v>
      </c>
      <c r="F700" t="s">
        <v>8219</v>
      </c>
      <c r="G700" t="s">
        <v>8225</v>
      </c>
      <c r="H700" t="s">
        <v>8247</v>
      </c>
      <c r="I700">
        <v>1.29405719</v>
      </c>
      <c r="J700">
        <v>3882.17157</v>
      </c>
      <c r="K700">
        <v>4235.4491828700002</v>
      </c>
      <c r="L700">
        <v>1450051200</v>
      </c>
      <c r="M700">
        <v>1447594176</v>
      </c>
      <c r="N700" t="b">
        <v>0</v>
      </c>
      <c r="O700">
        <v>46</v>
      </c>
      <c r="P700" t="b">
        <v>1</v>
      </c>
      <c r="Q700" t="s">
        <v>8271</v>
      </c>
      <c r="R700">
        <v>1.091</v>
      </c>
      <c r="S700">
        <v>92.074982236304351</v>
      </c>
      <c r="T700" t="s">
        <v>9224</v>
      </c>
      <c r="U700" t="s">
        <v>9225</v>
      </c>
      <c r="V700" s="10">
        <v>42323.562222222223</v>
      </c>
      <c r="W700" s="20">
        <v>42352</v>
      </c>
    </row>
    <row r="701" spans="1:23" x14ac:dyDescent="0.25">
      <c r="A701">
        <v>3421</v>
      </c>
      <c r="B701" t="s">
        <v>3420</v>
      </c>
      <c r="C701" t="s">
        <v>7531</v>
      </c>
      <c r="D701">
        <v>10000</v>
      </c>
      <c r="E701">
        <v>10115</v>
      </c>
      <c r="F701" t="s">
        <v>8219</v>
      </c>
      <c r="G701" t="s">
        <v>8224</v>
      </c>
      <c r="H701" t="s">
        <v>8246</v>
      </c>
      <c r="I701">
        <v>1</v>
      </c>
      <c r="J701">
        <v>10000</v>
      </c>
      <c r="K701">
        <v>10115</v>
      </c>
      <c r="L701">
        <v>1425495563</v>
      </c>
      <c r="M701">
        <v>1422903563</v>
      </c>
      <c r="N701" t="b">
        <v>0</v>
      </c>
      <c r="O701">
        <v>98</v>
      </c>
      <c r="P701" t="b">
        <v>1</v>
      </c>
      <c r="Q701" t="s">
        <v>8271</v>
      </c>
      <c r="R701">
        <v>1.0115000000000001</v>
      </c>
      <c r="S701">
        <v>103.21428571428571</v>
      </c>
      <c r="T701" t="s">
        <v>9224</v>
      </c>
      <c r="U701" t="s">
        <v>9225</v>
      </c>
      <c r="V701" s="10">
        <v>42037.791238425925</v>
      </c>
      <c r="W701" s="10">
        <v>42067.791238425925</v>
      </c>
    </row>
    <row r="702" spans="1:23" x14ac:dyDescent="0.25">
      <c r="A702">
        <v>3420</v>
      </c>
      <c r="B702" t="s">
        <v>3419</v>
      </c>
      <c r="C702" t="s">
        <v>7530</v>
      </c>
      <c r="D702">
        <v>700</v>
      </c>
      <c r="E702">
        <v>966</v>
      </c>
      <c r="F702" t="s">
        <v>8219</v>
      </c>
      <c r="G702" t="s">
        <v>8225</v>
      </c>
      <c r="H702" t="s">
        <v>8247</v>
      </c>
      <c r="I702">
        <v>1.29405719</v>
      </c>
      <c r="J702">
        <v>905.84003299999995</v>
      </c>
      <c r="K702">
        <v>1250.0592455399999</v>
      </c>
      <c r="L702">
        <v>1455408000</v>
      </c>
      <c r="M702">
        <v>1454638202</v>
      </c>
      <c r="N702" t="b">
        <v>0</v>
      </c>
      <c r="O702">
        <v>34</v>
      </c>
      <c r="P702" t="b">
        <v>1</v>
      </c>
      <c r="Q702" t="s">
        <v>8271</v>
      </c>
      <c r="R702">
        <v>1.38</v>
      </c>
      <c r="S702">
        <v>36.766448398235291</v>
      </c>
      <c r="T702" t="s">
        <v>9224</v>
      </c>
      <c r="U702" t="s">
        <v>9225</v>
      </c>
      <c r="V702" s="10">
        <v>42405.090300925927</v>
      </c>
      <c r="W702" s="20">
        <v>42414</v>
      </c>
    </row>
    <row r="703" spans="1:23" x14ac:dyDescent="0.25">
      <c r="A703">
        <v>3419</v>
      </c>
      <c r="B703" t="s">
        <v>3418</v>
      </c>
      <c r="C703" t="s">
        <v>7529</v>
      </c>
      <c r="D703">
        <v>2750</v>
      </c>
      <c r="E703">
        <v>2930</v>
      </c>
      <c r="F703" t="s">
        <v>8219</v>
      </c>
      <c r="G703" t="s">
        <v>8241</v>
      </c>
      <c r="H703" t="s">
        <v>8249</v>
      </c>
      <c r="I703">
        <v>1.1666915600000001</v>
      </c>
      <c r="J703">
        <v>3208.4017900000003</v>
      </c>
      <c r="K703">
        <v>3418.4062708000001</v>
      </c>
      <c r="L703">
        <v>1459978200</v>
      </c>
      <c r="M703">
        <v>1458416585</v>
      </c>
      <c r="N703" t="b">
        <v>0</v>
      </c>
      <c r="O703">
        <v>46</v>
      </c>
      <c r="P703" t="b">
        <v>1</v>
      </c>
      <c r="Q703" t="s">
        <v>8271</v>
      </c>
      <c r="R703">
        <v>1.0654545454545454</v>
      </c>
      <c r="S703">
        <v>74.3131798</v>
      </c>
      <c r="T703" t="s">
        <v>9224</v>
      </c>
      <c r="U703" t="s">
        <v>9225</v>
      </c>
      <c r="V703" s="10">
        <v>42448.821585648147</v>
      </c>
      <c r="W703" s="10">
        <v>42466.895833333336</v>
      </c>
    </row>
    <row r="704" spans="1:23" x14ac:dyDescent="0.25">
      <c r="A704">
        <v>3418</v>
      </c>
      <c r="B704" t="s">
        <v>3417</v>
      </c>
      <c r="C704" t="s">
        <v>7528</v>
      </c>
      <c r="D704">
        <v>4000</v>
      </c>
      <c r="E704">
        <v>4035</v>
      </c>
      <c r="F704" t="s">
        <v>8219</v>
      </c>
      <c r="G704" t="s">
        <v>8224</v>
      </c>
      <c r="H704" t="s">
        <v>8246</v>
      </c>
      <c r="I704">
        <v>1</v>
      </c>
      <c r="J704">
        <v>4000</v>
      </c>
      <c r="K704">
        <v>4035</v>
      </c>
      <c r="L704">
        <v>1400875307</v>
      </c>
      <c r="M704">
        <v>1398283307</v>
      </c>
      <c r="N704" t="b">
        <v>0</v>
      </c>
      <c r="O704">
        <v>56</v>
      </c>
      <c r="P704" t="b">
        <v>1</v>
      </c>
      <c r="Q704" t="s">
        <v>8271</v>
      </c>
      <c r="R704">
        <v>1.00875</v>
      </c>
      <c r="S704">
        <v>72.053571428571431</v>
      </c>
      <c r="T704" t="s">
        <v>9224</v>
      </c>
      <c r="U704" t="s">
        <v>9225</v>
      </c>
      <c r="V704" s="10">
        <v>41752.83457175926</v>
      </c>
      <c r="W704" s="10">
        <v>41782.83457175926</v>
      </c>
    </row>
    <row r="705" spans="1:23" x14ac:dyDescent="0.25">
      <c r="A705">
        <v>3417</v>
      </c>
      <c r="B705" t="s">
        <v>3416</v>
      </c>
      <c r="C705" t="s">
        <v>7527</v>
      </c>
      <c r="D705">
        <v>1700</v>
      </c>
      <c r="E705">
        <v>1700.01</v>
      </c>
      <c r="F705" t="s">
        <v>8219</v>
      </c>
      <c r="G705" t="s">
        <v>8224</v>
      </c>
      <c r="H705" t="s">
        <v>8246</v>
      </c>
      <c r="I705">
        <v>1</v>
      </c>
      <c r="J705">
        <v>1700</v>
      </c>
      <c r="K705">
        <v>1700.01</v>
      </c>
      <c r="L705">
        <v>1414284180</v>
      </c>
      <c r="M705">
        <v>1410558948</v>
      </c>
      <c r="N705" t="b">
        <v>0</v>
      </c>
      <c r="O705">
        <v>45</v>
      </c>
      <c r="P705" t="b">
        <v>1</v>
      </c>
      <c r="Q705" t="s">
        <v>8271</v>
      </c>
      <c r="R705">
        <v>1.0000058823529412</v>
      </c>
      <c r="S705">
        <v>37.777999999999999</v>
      </c>
      <c r="T705" t="s">
        <v>9224</v>
      </c>
      <c r="U705" t="s">
        <v>9225</v>
      </c>
      <c r="V705" s="10">
        <v>41894.91375</v>
      </c>
      <c r="W705" s="10">
        <v>41938.029861111114</v>
      </c>
    </row>
    <row r="706" spans="1:23" x14ac:dyDescent="0.25">
      <c r="A706">
        <v>3416</v>
      </c>
      <c r="B706" t="s">
        <v>3415</v>
      </c>
      <c r="C706" t="s">
        <v>7526</v>
      </c>
      <c r="D706">
        <v>4000</v>
      </c>
      <c r="E706">
        <v>4784</v>
      </c>
      <c r="F706" t="s">
        <v>8219</v>
      </c>
      <c r="G706" t="s">
        <v>8225</v>
      </c>
      <c r="H706" t="s">
        <v>8247</v>
      </c>
      <c r="I706">
        <v>1.29405719</v>
      </c>
      <c r="J706">
        <v>5176.22876</v>
      </c>
      <c r="K706">
        <v>6190.7695969599999</v>
      </c>
      <c r="L706">
        <v>1429813800</v>
      </c>
      <c r="M706">
        <v>1427363645</v>
      </c>
      <c r="N706" t="b">
        <v>0</v>
      </c>
      <c r="O706">
        <v>30</v>
      </c>
      <c r="P706" t="b">
        <v>1</v>
      </c>
      <c r="Q706" t="s">
        <v>8271</v>
      </c>
      <c r="R706">
        <v>1.196</v>
      </c>
      <c r="S706">
        <v>206.35898656533334</v>
      </c>
      <c r="T706" t="s">
        <v>9224</v>
      </c>
      <c r="U706" t="s">
        <v>9225</v>
      </c>
      <c r="V706" s="10">
        <v>42089.412557870368</v>
      </c>
      <c r="W706" s="10">
        <v>42117.770833333336</v>
      </c>
    </row>
    <row r="707" spans="1:23" x14ac:dyDescent="0.25">
      <c r="A707">
        <v>3415</v>
      </c>
      <c r="B707" t="s">
        <v>3414</v>
      </c>
      <c r="C707" t="s">
        <v>7525</v>
      </c>
      <c r="D707">
        <v>200</v>
      </c>
      <c r="E707">
        <v>200</v>
      </c>
      <c r="F707" t="s">
        <v>8219</v>
      </c>
      <c r="G707" t="s">
        <v>8224</v>
      </c>
      <c r="H707" t="s">
        <v>8246</v>
      </c>
      <c r="I707">
        <v>1</v>
      </c>
      <c r="J707">
        <v>200</v>
      </c>
      <c r="K707">
        <v>200</v>
      </c>
      <c r="L707">
        <v>1460935800</v>
      </c>
      <c r="M707">
        <v>1459999656</v>
      </c>
      <c r="N707" t="b">
        <v>0</v>
      </c>
      <c r="O707">
        <v>9</v>
      </c>
      <c r="P707" t="b">
        <v>1</v>
      </c>
      <c r="Q707" t="s">
        <v>8271</v>
      </c>
      <c r="R707">
        <v>1</v>
      </c>
      <c r="S707">
        <v>22.222222222222221</v>
      </c>
      <c r="T707" t="s">
        <v>9224</v>
      </c>
      <c r="U707" t="s">
        <v>9225</v>
      </c>
      <c r="V707" s="10">
        <v>42467.144166666665</v>
      </c>
      <c r="W707" s="10">
        <v>42477.979166666664</v>
      </c>
    </row>
    <row r="708" spans="1:23" x14ac:dyDescent="0.25">
      <c r="A708">
        <v>3414</v>
      </c>
      <c r="B708" t="s">
        <v>3413</v>
      </c>
      <c r="C708" t="s">
        <v>7524</v>
      </c>
      <c r="D708">
        <v>3000</v>
      </c>
      <c r="E708">
        <v>3105</v>
      </c>
      <c r="F708" t="s">
        <v>8219</v>
      </c>
      <c r="G708" t="s">
        <v>8224</v>
      </c>
      <c r="H708" t="s">
        <v>8246</v>
      </c>
      <c r="I708">
        <v>1</v>
      </c>
      <c r="J708">
        <v>3000</v>
      </c>
      <c r="K708">
        <v>3105</v>
      </c>
      <c r="L708">
        <v>1480579140</v>
      </c>
      <c r="M708">
        <v>1478030325</v>
      </c>
      <c r="N708" t="b">
        <v>0</v>
      </c>
      <c r="O708">
        <v>44</v>
      </c>
      <c r="P708" t="b">
        <v>1</v>
      </c>
      <c r="Q708" t="s">
        <v>8271</v>
      </c>
      <c r="R708">
        <v>1.0349999999999999</v>
      </c>
      <c r="S708">
        <v>70.568181818181813</v>
      </c>
      <c r="T708" t="s">
        <v>9224</v>
      </c>
      <c r="U708" t="s">
        <v>9225</v>
      </c>
      <c r="V708" s="10">
        <v>42675.832465277781</v>
      </c>
      <c r="W708" s="10">
        <v>42705.332638888889</v>
      </c>
    </row>
    <row r="709" spans="1:23" x14ac:dyDescent="0.25">
      <c r="A709">
        <v>3413</v>
      </c>
      <c r="B709" t="s">
        <v>3412</v>
      </c>
      <c r="C709" t="s">
        <v>7523</v>
      </c>
      <c r="D709">
        <v>500</v>
      </c>
      <c r="E709">
        <v>650</v>
      </c>
      <c r="F709" t="s">
        <v>8219</v>
      </c>
      <c r="G709" t="s">
        <v>8224</v>
      </c>
      <c r="H709" t="s">
        <v>8246</v>
      </c>
      <c r="I709">
        <v>1</v>
      </c>
      <c r="J709">
        <v>500</v>
      </c>
      <c r="K709">
        <v>650</v>
      </c>
      <c r="L709">
        <v>1425099540</v>
      </c>
      <c r="M709">
        <v>1424280938</v>
      </c>
      <c r="N709" t="b">
        <v>0</v>
      </c>
      <c r="O709">
        <v>14</v>
      </c>
      <c r="P709" t="b">
        <v>1</v>
      </c>
      <c r="Q709" t="s">
        <v>8271</v>
      </c>
      <c r="R709">
        <v>1.3</v>
      </c>
      <c r="S709">
        <v>46.428571428571431</v>
      </c>
      <c r="T709" t="s">
        <v>9224</v>
      </c>
      <c r="U709" t="s">
        <v>9225</v>
      </c>
      <c r="V709" s="10">
        <v>42053.733078703706</v>
      </c>
      <c r="W709" s="10">
        <v>42063.207638888889</v>
      </c>
    </row>
    <row r="710" spans="1:23" x14ac:dyDescent="0.25">
      <c r="A710">
        <v>3412</v>
      </c>
      <c r="B710" t="s">
        <v>3411</v>
      </c>
      <c r="C710" t="s">
        <v>7522</v>
      </c>
      <c r="D710">
        <v>3000</v>
      </c>
      <c r="E710">
        <v>3000</v>
      </c>
      <c r="F710" t="s">
        <v>8219</v>
      </c>
      <c r="G710" t="s">
        <v>8225</v>
      </c>
      <c r="H710" t="s">
        <v>8247</v>
      </c>
      <c r="I710">
        <v>1.29405719</v>
      </c>
      <c r="J710">
        <v>3882.17157</v>
      </c>
      <c r="K710">
        <v>3882.17157</v>
      </c>
      <c r="L710">
        <v>1411858862</v>
      </c>
      <c r="M710">
        <v>1409266862</v>
      </c>
      <c r="N710" t="b">
        <v>0</v>
      </c>
      <c r="O710">
        <v>26</v>
      </c>
      <c r="P710" t="b">
        <v>1</v>
      </c>
      <c r="Q710" t="s">
        <v>8271</v>
      </c>
      <c r="R710">
        <v>1</v>
      </c>
      <c r="S710">
        <v>149.31429115384614</v>
      </c>
      <c r="T710" t="s">
        <v>9224</v>
      </c>
      <c r="U710" t="s">
        <v>9225</v>
      </c>
      <c r="V710" s="10">
        <v>41879.959050925929</v>
      </c>
      <c r="W710" s="10">
        <v>41909.959050925929</v>
      </c>
    </row>
    <row r="711" spans="1:23" x14ac:dyDescent="0.25">
      <c r="A711">
        <v>3411</v>
      </c>
      <c r="B711" t="s">
        <v>3410</v>
      </c>
      <c r="C711" t="s">
        <v>7521</v>
      </c>
      <c r="D711">
        <v>15000</v>
      </c>
      <c r="E711">
        <v>15535</v>
      </c>
      <c r="F711" t="s">
        <v>8219</v>
      </c>
      <c r="G711" t="s">
        <v>8224</v>
      </c>
      <c r="H711" t="s">
        <v>8246</v>
      </c>
      <c r="I711">
        <v>1</v>
      </c>
      <c r="J711">
        <v>15000</v>
      </c>
      <c r="K711">
        <v>15535</v>
      </c>
      <c r="L711">
        <v>1444264372</v>
      </c>
      <c r="M711">
        <v>1442536372</v>
      </c>
      <c r="N711" t="b">
        <v>0</v>
      </c>
      <c r="O711">
        <v>78</v>
      </c>
      <c r="P711" t="b">
        <v>1</v>
      </c>
      <c r="Q711" t="s">
        <v>8271</v>
      </c>
      <c r="R711">
        <v>1.0356666666666667</v>
      </c>
      <c r="S711">
        <v>199.16666666666666</v>
      </c>
      <c r="T711" t="s">
        <v>9224</v>
      </c>
      <c r="U711" t="s">
        <v>9225</v>
      </c>
      <c r="V711" s="10">
        <v>42265.022824074076</v>
      </c>
      <c r="W711" s="10">
        <v>42285.022824074076</v>
      </c>
    </row>
    <row r="712" spans="1:23" x14ac:dyDescent="0.25">
      <c r="A712">
        <v>3410</v>
      </c>
      <c r="B712" t="s">
        <v>3409</v>
      </c>
      <c r="C712" t="s">
        <v>7520</v>
      </c>
      <c r="D712">
        <v>3000</v>
      </c>
      <c r="E712">
        <v>3255</v>
      </c>
      <c r="F712" t="s">
        <v>8219</v>
      </c>
      <c r="G712" t="s">
        <v>8224</v>
      </c>
      <c r="H712" t="s">
        <v>8246</v>
      </c>
      <c r="I712">
        <v>1</v>
      </c>
      <c r="J712">
        <v>3000</v>
      </c>
      <c r="K712">
        <v>3255</v>
      </c>
      <c r="L712">
        <v>1465196400</v>
      </c>
      <c r="M712">
        <v>1462841990</v>
      </c>
      <c r="N712" t="b">
        <v>0</v>
      </c>
      <c r="O712">
        <v>40</v>
      </c>
      <c r="P712" t="b">
        <v>1</v>
      </c>
      <c r="Q712" t="s">
        <v>8271</v>
      </c>
      <c r="R712">
        <v>1.085</v>
      </c>
      <c r="S712">
        <v>81.375</v>
      </c>
      <c r="T712" t="s">
        <v>9224</v>
      </c>
      <c r="U712" t="s">
        <v>9225</v>
      </c>
      <c r="V712" s="10">
        <v>42500.041550925926</v>
      </c>
      <c r="W712" s="10">
        <v>42527.291666666664</v>
      </c>
    </row>
    <row r="713" spans="1:23" x14ac:dyDescent="0.25">
      <c r="A713">
        <v>3409</v>
      </c>
      <c r="B713" t="s">
        <v>3408</v>
      </c>
      <c r="C713" t="s">
        <v>7519</v>
      </c>
      <c r="D713">
        <v>500</v>
      </c>
      <c r="E713">
        <v>618</v>
      </c>
      <c r="F713" t="s">
        <v>8219</v>
      </c>
      <c r="G713" t="s">
        <v>8225</v>
      </c>
      <c r="H713" t="s">
        <v>8247</v>
      </c>
      <c r="I713">
        <v>1.29405719</v>
      </c>
      <c r="J713">
        <v>647.028595</v>
      </c>
      <c r="K713">
        <v>799.72734342000001</v>
      </c>
      <c r="L713">
        <v>1469998680</v>
      </c>
      <c r="M713">
        <v>1466710358</v>
      </c>
      <c r="N713" t="b">
        <v>0</v>
      </c>
      <c r="O713">
        <v>21</v>
      </c>
      <c r="P713" t="b">
        <v>1</v>
      </c>
      <c r="Q713" t="s">
        <v>8271</v>
      </c>
      <c r="R713">
        <v>1.236</v>
      </c>
      <c r="S713">
        <v>38.082254448571426</v>
      </c>
      <c r="T713" t="s">
        <v>9224</v>
      </c>
      <c r="U713" t="s">
        <v>9225</v>
      </c>
      <c r="V713" s="10">
        <v>42544.814328703702</v>
      </c>
      <c r="W713" s="10">
        <v>42582.873611111114</v>
      </c>
    </row>
    <row r="714" spans="1:23" x14ac:dyDescent="0.25">
      <c r="A714">
        <v>3408</v>
      </c>
      <c r="B714" t="s">
        <v>3407</v>
      </c>
      <c r="C714" t="s">
        <v>7518</v>
      </c>
      <c r="D714">
        <v>500</v>
      </c>
      <c r="E714">
        <v>1055</v>
      </c>
      <c r="F714" t="s">
        <v>8219</v>
      </c>
      <c r="G714" t="s">
        <v>8224</v>
      </c>
      <c r="H714" t="s">
        <v>8246</v>
      </c>
      <c r="I714">
        <v>1</v>
      </c>
      <c r="J714">
        <v>500</v>
      </c>
      <c r="K714">
        <v>1055</v>
      </c>
      <c r="L714">
        <v>1405727304</v>
      </c>
      <c r="M714">
        <v>1403135304</v>
      </c>
      <c r="N714" t="b">
        <v>0</v>
      </c>
      <c r="O714">
        <v>18</v>
      </c>
      <c r="P714" t="b">
        <v>1</v>
      </c>
      <c r="Q714" t="s">
        <v>8271</v>
      </c>
      <c r="R714">
        <v>2.11</v>
      </c>
      <c r="S714">
        <v>58.611111111111114</v>
      </c>
      <c r="T714" t="s">
        <v>9224</v>
      </c>
      <c r="U714" t="s">
        <v>9225</v>
      </c>
      <c r="V714" s="10">
        <v>41808.991944444446</v>
      </c>
      <c r="W714" s="10">
        <v>41838.991944444446</v>
      </c>
    </row>
    <row r="715" spans="1:23" x14ac:dyDescent="0.25">
      <c r="A715">
        <v>3407</v>
      </c>
      <c r="B715" t="s">
        <v>3406</v>
      </c>
      <c r="C715" s="3" t="s">
        <v>7517</v>
      </c>
      <c r="D715">
        <v>2000</v>
      </c>
      <c r="E715">
        <v>2142</v>
      </c>
      <c r="F715" t="s">
        <v>8219</v>
      </c>
      <c r="G715" t="s">
        <v>8225</v>
      </c>
      <c r="H715" t="s">
        <v>8247</v>
      </c>
      <c r="I715">
        <v>1.29405719</v>
      </c>
      <c r="J715">
        <v>2588.11438</v>
      </c>
      <c r="K715">
        <v>2771.8705009800001</v>
      </c>
      <c r="L715">
        <v>1404641289</v>
      </c>
      <c r="M715">
        <v>1402049289</v>
      </c>
      <c r="N715" t="b">
        <v>0</v>
      </c>
      <c r="O715">
        <v>67</v>
      </c>
      <c r="P715" t="b">
        <v>1</v>
      </c>
      <c r="Q715" t="s">
        <v>8271</v>
      </c>
      <c r="R715">
        <v>1.071</v>
      </c>
      <c r="S715">
        <v>41.37120150716418</v>
      </c>
      <c r="T715" t="s">
        <v>9224</v>
      </c>
      <c r="U715" t="s">
        <v>9225</v>
      </c>
      <c r="V715" s="10">
        <v>41796.422326388885</v>
      </c>
      <c r="W715" s="10">
        <v>41826.422326388885</v>
      </c>
    </row>
    <row r="716" spans="1:23" x14ac:dyDescent="0.25">
      <c r="A716">
        <v>3406</v>
      </c>
      <c r="B716" t="s">
        <v>3405</v>
      </c>
      <c r="C716" t="s">
        <v>7516</v>
      </c>
      <c r="D716">
        <v>10000</v>
      </c>
      <c r="E716">
        <v>10031</v>
      </c>
      <c r="F716" t="s">
        <v>8219</v>
      </c>
      <c r="G716" t="s">
        <v>8224</v>
      </c>
      <c r="H716" t="s">
        <v>8246</v>
      </c>
      <c r="I716">
        <v>1</v>
      </c>
      <c r="J716">
        <v>10000</v>
      </c>
      <c r="K716">
        <v>10031</v>
      </c>
      <c r="L716">
        <v>1405511376</v>
      </c>
      <c r="M716">
        <v>1401623376</v>
      </c>
      <c r="N716" t="b">
        <v>0</v>
      </c>
      <c r="O716">
        <v>91</v>
      </c>
      <c r="P716" t="b">
        <v>1</v>
      </c>
      <c r="Q716" t="s">
        <v>8271</v>
      </c>
      <c r="R716">
        <v>1.0031000000000001</v>
      </c>
      <c r="S716">
        <v>110.23076923076923</v>
      </c>
      <c r="T716" t="s">
        <v>9224</v>
      </c>
      <c r="U716" t="s">
        <v>9225</v>
      </c>
      <c r="V716" s="10">
        <v>41791.492777777778</v>
      </c>
      <c r="W716" s="10">
        <v>41836.492777777778</v>
      </c>
    </row>
    <row r="717" spans="1:23" x14ac:dyDescent="0.25">
      <c r="A717">
        <v>3405</v>
      </c>
      <c r="B717" t="s">
        <v>3404</v>
      </c>
      <c r="C717" t="s">
        <v>7515</v>
      </c>
      <c r="D717">
        <v>350</v>
      </c>
      <c r="E717">
        <v>481.5</v>
      </c>
      <c r="F717" t="s">
        <v>8219</v>
      </c>
      <c r="G717" t="s">
        <v>8225</v>
      </c>
      <c r="H717" t="s">
        <v>8247</v>
      </c>
      <c r="I717">
        <v>1.29405719</v>
      </c>
      <c r="J717">
        <v>452.92001649999997</v>
      </c>
      <c r="K717">
        <v>623.08853698500002</v>
      </c>
      <c r="L717">
        <v>1456876740</v>
      </c>
      <c r="M717">
        <v>1455063886</v>
      </c>
      <c r="N717" t="b">
        <v>0</v>
      </c>
      <c r="O717">
        <v>17</v>
      </c>
      <c r="P717" t="b">
        <v>1</v>
      </c>
      <c r="Q717" t="s">
        <v>8271</v>
      </c>
      <c r="R717">
        <v>1.3757142857142857</v>
      </c>
      <c r="S717">
        <v>36.652266881470588</v>
      </c>
      <c r="T717" t="s">
        <v>9224</v>
      </c>
      <c r="U717" t="s">
        <v>9225</v>
      </c>
      <c r="V717" s="10">
        <v>42410.017199074071</v>
      </c>
      <c r="W717" s="10">
        <v>42430.999305555553</v>
      </c>
    </row>
    <row r="718" spans="1:23" x14ac:dyDescent="0.25">
      <c r="A718">
        <v>3404</v>
      </c>
      <c r="B718" t="s">
        <v>3403</v>
      </c>
      <c r="C718" t="s">
        <v>7514</v>
      </c>
      <c r="D718">
        <v>500</v>
      </c>
      <c r="E718">
        <v>610</v>
      </c>
      <c r="F718" t="s">
        <v>8219</v>
      </c>
      <c r="G718" t="s">
        <v>8224</v>
      </c>
      <c r="H718" t="s">
        <v>8246</v>
      </c>
      <c r="I718">
        <v>1</v>
      </c>
      <c r="J718">
        <v>500</v>
      </c>
      <c r="K718">
        <v>610</v>
      </c>
      <c r="L718">
        <v>1434542702</v>
      </c>
      <c r="M718">
        <v>1432814702</v>
      </c>
      <c r="N718" t="b">
        <v>0</v>
      </c>
      <c r="O718">
        <v>3</v>
      </c>
      <c r="P718" t="b">
        <v>1</v>
      </c>
      <c r="Q718" t="s">
        <v>8271</v>
      </c>
      <c r="R718">
        <v>1.22</v>
      </c>
      <c r="S718">
        <v>203.33333333333334</v>
      </c>
      <c r="T718" t="s">
        <v>9224</v>
      </c>
      <c r="U718" t="s">
        <v>9225</v>
      </c>
      <c r="V718" s="10">
        <v>42152.503495370373</v>
      </c>
      <c r="W718" s="10">
        <v>42172.503495370373</v>
      </c>
    </row>
    <row r="719" spans="1:23" x14ac:dyDescent="0.25">
      <c r="A719">
        <v>3403</v>
      </c>
      <c r="B719" t="s">
        <v>3402</v>
      </c>
      <c r="C719" s="3" t="s">
        <v>7513</v>
      </c>
      <c r="D719">
        <v>2000</v>
      </c>
      <c r="E719">
        <v>2000</v>
      </c>
      <c r="F719" t="s">
        <v>8219</v>
      </c>
      <c r="G719" t="s">
        <v>8225</v>
      </c>
      <c r="H719" t="s">
        <v>8247</v>
      </c>
      <c r="I719">
        <v>1.29405719</v>
      </c>
      <c r="J719">
        <v>2588.11438</v>
      </c>
      <c r="K719">
        <v>2588.11438</v>
      </c>
      <c r="L719">
        <v>1435230324</v>
      </c>
      <c r="M719">
        <v>1432638324</v>
      </c>
      <c r="N719" t="b">
        <v>0</v>
      </c>
      <c r="O719">
        <v>17</v>
      </c>
      <c r="P719" t="b">
        <v>1</v>
      </c>
      <c r="Q719" t="s">
        <v>8271</v>
      </c>
      <c r="R719">
        <v>1</v>
      </c>
      <c r="S719">
        <v>152.24202235294118</v>
      </c>
      <c r="T719" t="s">
        <v>9224</v>
      </c>
      <c r="U719" t="s">
        <v>9225</v>
      </c>
      <c r="V719" s="10">
        <v>42150.462083333332</v>
      </c>
      <c r="W719" s="10">
        <v>42180.462083333332</v>
      </c>
    </row>
    <row r="720" spans="1:23" x14ac:dyDescent="0.25">
      <c r="A720">
        <v>3402</v>
      </c>
      <c r="B720" t="s">
        <v>3401</v>
      </c>
      <c r="C720" t="s">
        <v>7512</v>
      </c>
      <c r="D720">
        <v>15000</v>
      </c>
      <c r="E720">
        <v>16465</v>
      </c>
      <c r="F720" t="s">
        <v>8219</v>
      </c>
      <c r="G720" t="s">
        <v>8224</v>
      </c>
      <c r="H720" t="s">
        <v>8246</v>
      </c>
      <c r="I720">
        <v>1</v>
      </c>
      <c r="J720">
        <v>15000</v>
      </c>
      <c r="K720">
        <v>16465</v>
      </c>
      <c r="L720">
        <v>1447295460</v>
      </c>
      <c r="M720">
        <v>1444747843</v>
      </c>
      <c r="N720" t="b">
        <v>0</v>
      </c>
      <c r="O720">
        <v>165</v>
      </c>
      <c r="P720" t="b">
        <v>1</v>
      </c>
      <c r="Q720" t="s">
        <v>8271</v>
      </c>
      <c r="R720">
        <v>1.0976666666666666</v>
      </c>
      <c r="S720">
        <v>99.787878787878782</v>
      </c>
      <c r="T720" t="s">
        <v>9224</v>
      </c>
      <c r="U720" t="s">
        <v>9225</v>
      </c>
      <c r="V720" s="10">
        <v>42290.61855324074</v>
      </c>
      <c r="W720" s="10">
        <v>42320.104861111111</v>
      </c>
    </row>
    <row r="721" spans="1:23" x14ac:dyDescent="0.25">
      <c r="A721">
        <v>3401</v>
      </c>
      <c r="B721" t="s">
        <v>3400</v>
      </c>
      <c r="C721" s="3" t="s">
        <v>7511</v>
      </c>
      <c r="D721">
        <v>2900</v>
      </c>
      <c r="E721">
        <v>2954</v>
      </c>
      <c r="F721" t="s">
        <v>8219</v>
      </c>
      <c r="G721" t="s">
        <v>8225</v>
      </c>
      <c r="H721" t="s">
        <v>8247</v>
      </c>
      <c r="I721">
        <v>1.29405719</v>
      </c>
      <c r="J721">
        <v>3752.7658510000001</v>
      </c>
      <c r="K721">
        <v>3822.6449392599998</v>
      </c>
      <c r="L721">
        <v>1438968146</v>
      </c>
      <c r="M721">
        <v>1436376146</v>
      </c>
      <c r="N721" t="b">
        <v>0</v>
      </c>
      <c r="O721">
        <v>66</v>
      </c>
      <c r="P721" t="b">
        <v>1</v>
      </c>
      <c r="Q721" t="s">
        <v>8271</v>
      </c>
      <c r="R721">
        <v>1.0186206896551724</v>
      </c>
      <c r="S721">
        <v>57.918862716060602</v>
      </c>
      <c r="T721" t="s">
        <v>9224</v>
      </c>
      <c r="U721" t="s">
        <v>9225</v>
      </c>
      <c r="V721" s="10">
        <v>42193.723912037036</v>
      </c>
      <c r="W721" s="10">
        <v>42223.723912037036</v>
      </c>
    </row>
    <row r="722" spans="1:23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</v>
      </c>
      <c r="J722">
        <v>1900</v>
      </c>
      <c r="K722">
        <v>2735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8274</v>
      </c>
      <c r="R722">
        <v>1.4394736842105262</v>
      </c>
      <c r="S722">
        <v>66.707317073170728</v>
      </c>
      <c r="T722" t="s">
        <v>9229</v>
      </c>
      <c r="U722" t="s">
        <v>9230</v>
      </c>
      <c r="V722" s="10">
        <v>40909.649201388886</v>
      </c>
      <c r="W722" s="10">
        <v>40937.649201388886</v>
      </c>
    </row>
    <row r="723" spans="1:23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</v>
      </c>
      <c r="J723">
        <v>8200</v>
      </c>
      <c r="K723">
        <v>10013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8274</v>
      </c>
      <c r="R723">
        <v>1.2210975609756098</v>
      </c>
      <c r="S723">
        <v>84.142857142857139</v>
      </c>
      <c r="T723" t="s">
        <v>9229</v>
      </c>
      <c r="U723" t="s">
        <v>9230</v>
      </c>
      <c r="V723" s="10">
        <v>41807.571840277778</v>
      </c>
      <c r="W723" s="10">
        <v>41852.571840277778</v>
      </c>
    </row>
    <row r="724" spans="1:23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</v>
      </c>
      <c r="J724">
        <v>25000</v>
      </c>
      <c r="K724">
        <v>33006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8274</v>
      </c>
      <c r="R724">
        <v>1.3202400000000001</v>
      </c>
      <c r="S724">
        <v>215.72549019607843</v>
      </c>
      <c r="T724" t="s">
        <v>9229</v>
      </c>
      <c r="U724" t="s">
        <v>9230</v>
      </c>
      <c r="V724" s="10">
        <v>40977.805300925924</v>
      </c>
      <c r="W724" s="10">
        <v>41007.76363425926</v>
      </c>
    </row>
    <row r="725" spans="1:23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</v>
      </c>
      <c r="J725">
        <v>5000</v>
      </c>
      <c r="K725">
        <v>5469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8274</v>
      </c>
      <c r="R725">
        <v>1.0938000000000001</v>
      </c>
      <c r="S725">
        <v>54.69</v>
      </c>
      <c r="T725" t="s">
        <v>9229</v>
      </c>
      <c r="U725" t="s">
        <v>9230</v>
      </c>
      <c r="V725" s="10">
        <v>42184.81653935185</v>
      </c>
      <c r="W725" s="10">
        <v>42215.165972222225</v>
      </c>
    </row>
    <row r="726" spans="1:23" x14ac:dyDescent="0.25">
      <c r="A726">
        <v>724</v>
      </c>
      <c r="B726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</v>
      </c>
      <c r="J726">
        <v>7000</v>
      </c>
      <c r="K726">
        <v>7383.01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8274</v>
      </c>
      <c r="R726">
        <v>1.0547157142857144</v>
      </c>
      <c r="S726">
        <v>51.62944055944056</v>
      </c>
      <c r="T726" t="s">
        <v>9229</v>
      </c>
      <c r="U726" t="s">
        <v>9230</v>
      </c>
      <c r="V726" s="10">
        <v>40694.638460648152</v>
      </c>
      <c r="W726" s="10">
        <v>40724.638460648152</v>
      </c>
    </row>
    <row r="727" spans="1:23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</v>
      </c>
      <c r="J727">
        <v>20000</v>
      </c>
      <c r="K727">
        <v>20070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8274</v>
      </c>
      <c r="R727">
        <v>1.0035000000000001</v>
      </c>
      <c r="S727">
        <v>143.35714285714286</v>
      </c>
      <c r="T727" t="s">
        <v>9229</v>
      </c>
      <c r="U727" t="s">
        <v>9230</v>
      </c>
      <c r="V727" s="10">
        <v>42321.626296296294</v>
      </c>
      <c r="W727" s="10">
        <v>42351.626296296294</v>
      </c>
    </row>
    <row r="728" spans="1:23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</v>
      </c>
      <c r="J728">
        <v>2500</v>
      </c>
      <c r="K728">
        <v>2535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8274</v>
      </c>
      <c r="R728">
        <v>1.014</v>
      </c>
      <c r="S728">
        <v>72.428571428571431</v>
      </c>
      <c r="T728" t="s">
        <v>9229</v>
      </c>
      <c r="U728" t="s">
        <v>9230</v>
      </c>
      <c r="V728" s="10">
        <v>41346.042673611111</v>
      </c>
      <c r="W728" s="10">
        <v>41376.042673611111</v>
      </c>
    </row>
    <row r="729" spans="1:23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</v>
      </c>
      <c r="J729">
        <v>3500</v>
      </c>
      <c r="K729">
        <v>5443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8274</v>
      </c>
      <c r="R729">
        <v>1.5551428571428572</v>
      </c>
      <c r="S729">
        <v>36.530201342281877</v>
      </c>
      <c r="T729" t="s">
        <v>9229</v>
      </c>
      <c r="U729" t="s">
        <v>9230</v>
      </c>
      <c r="V729" s="10">
        <v>41247.020243055558</v>
      </c>
      <c r="W729" s="10">
        <v>41288.888888888891</v>
      </c>
    </row>
    <row r="730" spans="1:23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</v>
      </c>
      <c r="J730">
        <v>7500</v>
      </c>
      <c r="K730">
        <v>7917.45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8274</v>
      </c>
      <c r="R730">
        <v>1.05566</v>
      </c>
      <c r="S730">
        <v>60.903461538461535</v>
      </c>
      <c r="T730" t="s">
        <v>9229</v>
      </c>
      <c r="U730" t="s">
        <v>9230</v>
      </c>
      <c r="V730" s="10">
        <v>40731.837465277778</v>
      </c>
      <c r="W730" s="10">
        <v>40776.837465277778</v>
      </c>
    </row>
    <row r="731" spans="1:23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</v>
      </c>
      <c r="J731">
        <v>4000</v>
      </c>
      <c r="K731">
        <v>5226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8274</v>
      </c>
      <c r="R731">
        <v>1.3065</v>
      </c>
      <c r="S731">
        <v>43.55</v>
      </c>
      <c r="T731" t="s">
        <v>9229</v>
      </c>
      <c r="U731" t="s">
        <v>9230</v>
      </c>
      <c r="V731" s="10">
        <v>41111.185891203706</v>
      </c>
      <c r="W731" s="10">
        <v>41171.185891203706</v>
      </c>
    </row>
    <row r="732" spans="1:23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</v>
      </c>
      <c r="J732">
        <v>20000</v>
      </c>
      <c r="K732">
        <v>26438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8274</v>
      </c>
      <c r="R732">
        <v>1.3219000000000001</v>
      </c>
      <c r="S732">
        <v>99.766037735849054</v>
      </c>
      <c r="T732" t="s">
        <v>9229</v>
      </c>
      <c r="U732" t="s">
        <v>9230</v>
      </c>
      <c r="V732" s="10">
        <v>40854.745266203703</v>
      </c>
      <c r="W732" s="10">
        <v>40884.745266203703</v>
      </c>
    </row>
    <row r="733" spans="1:23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</v>
      </c>
      <c r="J733">
        <v>5000</v>
      </c>
      <c r="K733">
        <v>6300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8274</v>
      </c>
      <c r="R733">
        <v>1.26</v>
      </c>
      <c r="S733">
        <v>88.732394366197184</v>
      </c>
      <c r="T733" t="s">
        <v>9229</v>
      </c>
      <c r="U733" t="s">
        <v>9230</v>
      </c>
      <c r="V733" s="10">
        <v>40879.795682870368</v>
      </c>
      <c r="W733" s="10">
        <v>40930.25</v>
      </c>
    </row>
    <row r="734" spans="1:23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1.29405719</v>
      </c>
      <c r="J734">
        <v>51.762287600000001</v>
      </c>
      <c r="K734">
        <v>82.819660159999998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8274</v>
      </c>
      <c r="R734">
        <v>1.6</v>
      </c>
      <c r="S734">
        <v>6.3707430892307695</v>
      </c>
      <c r="T734" t="s">
        <v>9229</v>
      </c>
      <c r="U734" t="s">
        <v>9230</v>
      </c>
      <c r="V734" s="10">
        <v>41486.424317129633</v>
      </c>
      <c r="W734" s="10">
        <v>41546.424317129633</v>
      </c>
    </row>
    <row r="735" spans="1:23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1.29405719</v>
      </c>
      <c r="J735">
        <v>3235.1429749999998</v>
      </c>
      <c r="K735">
        <v>3897.7002562799998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8274</v>
      </c>
      <c r="R735">
        <v>1.2048000000000001</v>
      </c>
      <c r="S735">
        <v>23.06331512591716</v>
      </c>
      <c r="T735" t="s">
        <v>9229</v>
      </c>
      <c r="U735" t="s">
        <v>9230</v>
      </c>
      <c r="V735" s="10">
        <v>41598.420046296298</v>
      </c>
      <c r="W735" s="10">
        <v>41628.420046296298</v>
      </c>
    </row>
    <row r="736" spans="1:23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0.75062424999999999</v>
      </c>
      <c r="J736">
        <v>6380.3061250000001</v>
      </c>
      <c r="K736">
        <v>8009.1607475000001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8274</v>
      </c>
      <c r="R736">
        <v>1.2552941176470589</v>
      </c>
      <c r="S736">
        <v>140.51159206140352</v>
      </c>
      <c r="T736" t="s">
        <v>9229</v>
      </c>
      <c r="U736" t="s">
        <v>9230</v>
      </c>
      <c r="V736" s="10">
        <v>42102.164583333331</v>
      </c>
      <c r="W736" s="10">
        <v>42133.208333333336</v>
      </c>
    </row>
    <row r="737" spans="1:23" x14ac:dyDescent="0.25">
      <c r="A737">
        <v>735</v>
      </c>
      <c r="B737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</v>
      </c>
      <c r="J737">
        <v>47000</v>
      </c>
      <c r="K737">
        <v>53771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8274</v>
      </c>
      <c r="R737">
        <v>1.1440638297872341</v>
      </c>
      <c r="S737">
        <v>234.80786026200875</v>
      </c>
      <c r="T737" t="s">
        <v>9229</v>
      </c>
      <c r="U737" t="s">
        <v>9230</v>
      </c>
      <c r="V737" s="10">
        <v>41946.029467592591</v>
      </c>
      <c r="W737" s="10">
        <v>41977.027083333334</v>
      </c>
    </row>
    <row r="738" spans="1:23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</v>
      </c>
      <c r="J738">
        <v>3600</v>
      </c>
      <c r="K738">
        <v>11345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8274</v>
      </c>
      <c r="R738">
        <v>3.151388888888889</v>
      </c>
      <c r="S738">
        <v>105.04629629629629</v>
      </c>
      <c r="T738" t="s">
        <v>9229</v>
      </c>
      <c r="U738" t="s">
        <v>9230</v>
      </c>
      <c r="V738" s="10">
        <v>41579.734259259261</v>
      </c>
      <c r="W738" s="10">
        <v>41599.207638888889</v>
      </c>
    </row>
    <row r="739" spans="1:23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</v>
      </c>
      <c r="J739">
        <v>5000</v>
      </c>
      <c r="K739">
        <v>6120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8274</v>
      </c>
      <c r="R739">
        <v>1.224</v>
      </c>
      <c r="S739">
        <v>56.666666666666664</v>
      </c>
      <c r="T739" t="s">
        <v>9229</v>
      </c>
      <c r="U739" t="s">
        <v>9230</v>
      </c>
      <c r="V739" s="10">
        <v>41667.275312500002</v>
      </c>
      <c r="W739" s="10">
        <v>41684.833333333336</v>
      </c>
    </row>
    <row r="740" spans="1:23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</v>
      </c>
      <c r="J740">
        <v>1500</v>
      </c>
      <c r="K740">
        <v>1601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8274</v>
      </c>
      <c r="R740">
        <v>1.0673333333333332</v>
      </c>
      <c r="S740">
        <v>39.048780487804876</v>
      </c>
      <c r="T740" t="s">
        <v>9229</v>
      </c>
      <c r="U740" t="s">
        <v>9230</v>
      </c>
      <c r="V740" s="10">
        <v>41943.604097222225</v>
      </c>
      <c r="W740" s="10">
        <v>41974.207638888889</v>
      </c>
    </row>
    <row r="741" spans="1:23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</v>
      </c>
      <c r="J741">
        <v>6000</v>
      </c>
      <c r="K741">
        <v>9500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8274</v>
      </c>
      <c r="R741">
        <v>1.5833333333333333</v>
      </c>
      <c r="S741">
        <v>68.345323741007192</v>
      </c>
      <c r="T741" t="s">
        <v>9229</v>
      </c>
      <c r="U741" t="s">
        <v>9230</v>
      </c>
      <c r="V741" s="10">
        <v>41829.502650462964</v>
      </c>
      <c r="W741" s="10">
        <v>41862.502650462964</v>
      </c>
    </row>
    <row r="742" spans="1:23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</v>
      </c>
      <c r="J742">
        <v>3000</v>
      </c>
      <c r="K742">
        <v>3222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8274</v>
      </c>
      <c r="R742">
        <v>1.0740000000000001</v>
      </c>
      <c r="S742">
        <v>169.57894736842104</v>
      </c>
      <c r="T742" t="s">
        <v>9229</v>
      </c>
      <c r="U742" t="s">
        <v>9230</v>
      </c>
      <c r="V742" s="10">
        <v>42162.146782407406</v>
      </c>
      <c r="W742" s="10">
        <v>42176.146782407406</v>
      </c>
    </row>
    <row r="743" spans="1:23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</v>
      </c>
      <c r="J743">
        <v>13000</v>
      </c>
      <c r="K743">
        <v>13293.8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8274</v>
      </c>
      <c r="R743">
        <v>1.0226</v>
      </c>
      <c r="S743">
        <v>141.42340425531913</v>
      </c>
      <c r="T743" t="s">
        <v>9229</v>
      </c>
      <c r="U743" t="s">
        <v>9230</v>
      </c>
      <c r="V743" s="10">
        <v>41401.648217592592</v>
      </c>
      <c r="W743" s="10">
        <v>41436.648217592592</v>
      </c>
    </row>
    <row r="744" spans="1:23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</v>
      </c>
      <c r="J744">
        <v>1400</v>
      </c>
      <c r="K744">
        <v>1550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8274</v>
      </c>
      <c r="R744">
        <v>1.1071428571428572</v>
      </c>
      <c r="S744">
        <v>67.391304347826093</v>
      </c>
      <c r="T744" t="s">
        <v>9229</v>
      </c>
      <c r="U744" t="s">
        <v>9230</v>
      </c>
      <c r="V744" s="10">
        <v>41689.917962962965</v>
      </c>
      <c r="W744" s="10">
        <v>41719.876296296294</v>
      </c>
    </row>
    <row r="745" spans="1:23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</v>
      </c>
      <c r="J745">
        <v>550</v>
      </c>
      <c r="K745">
        <v>814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8274</v>
      </c>
      <c r="R745">
        <v>1.48</v>
      </c>
      <c r="S745">
        <v>54.266666666666666</v>
      </c>
      <c r="T745" t="s">
        <v>9229</v>
      </c>
      <c r="U745" t="s">
        <v>9230</v>
      </c>
      <c r="V745" s="10">
        <v>40990.709317129629</v>
      </c>
      <c r="W745" s="10">
        <v>41015.875</v>
      </c>
    </row>
    <row r="746" spans="1:23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</v>
      </c>
      <c r="J746">
        <v>5000</v>
      </c>
      <c r="K746">
        <v>5116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8274</v>
      </c>
      <c r="R746">
        <v>1.0232000000000001</v>
      </c>
      <c r="S746">
        <v>82.516129032258064</v>
      </c>
      <c r="T746" t="s">
        <v>9229</v>
      </c>
      <c r="U746" t="s">
        <v>9230</v>
      </c>
      <c r="V746" s="10">
        <v>41226.95721064815</v>
      </c>
      <c r="W746" s="10">
        <v>41256.95721064815</v>
      </c>
    </row>
    <row r="747" spans="1:23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</v>
      </c>
      <c r="J747">
        <v>2220</v>
      </c>
      <c r="K747">
        <v>3976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8274</v>
      </c>
      <c r="R747">
        <v>1.7909909909909909</v>
      </c>
      <c r="S747">
        <v>53.729729729729726</v>
      </c>
      <c r="T747" t="s">
        <v>9229</v>
      </c>
      <c r="U747" t="s">
        <v>9230</v>
      </c>
      <c r="V747" s="10">
        <v>41367.572280092594</v>
      </c>
      <c r="W747" s="10">
        <v>41397.572280092594</v>
      </c>
    </row>
    <row r="748" spans="1:23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</v>
      </c>
      <c r="J748">
        <v>2987</v>
      </c>
      <c r="K748">
        <v>3318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8274</v>
      </c>
      <c r="R748">
        <v>1.1108135252761968</v>
      </c>
      <c r="S748">
        <v>34.206185567010309</v>
      </c>
      <c r="T748" t="s">
        <v>9229</v>
      </c>
      <c r="U748" t="s">
        <v>9230</v>
      </c>
      <c r="V748" s="10">
        <v>41157.042928240742</v>
      </c>
      <c r="W748" s="10">
        <v>41175.165972222225</v>
      </c>
    </row>
    <row r="749" spans="1:23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1.1666915600000001</v>
      </c>
      <c r="J749">
        <v>8166.8409200000006</v>
      </c>
      <c r="K749">
        <v>8170.3409946800002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8274</v>
      </c>
      <c r="R749">
        <v>1.0004285714285714</v>
      </c>
      <c r="S749">
        <v>148.55165444872728</v>
      </c>
      <c r="T749" t="s">
        <v>9229</v>
      </c>
      <c r="U749" t="s">
        <v>9230</v>
      </c>
      <c r="V749" s="10">
        <v>41988.548831018517</v>
      </c>
      <c r="W749" s="10">
        <v>42019.45416666667</v>
      </c>
    </row>
    <row r="750" spans="1:23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</v>
      </c>
      <c r="J750">
        <v>2000</v>
      </c>
      <c r="K750">
        <v>2005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8274</v>
      </c>
      <c r="R750">
        <v>1.0024999999999999</v>
      </c>
      <c r="S750">
        <v>45.56818181818182</v>
      </c>
      <c r="T750" t="s">
        <v>9229</v>
      </c>
      <c r="U750" t="s">
        <v>9230</v>
      </c>
      <c r="V750" s="10">
        <v>41831.846828703703</v>
      </c>
      <c r="W750" s="10">
        <v>41861.846828703703</v>
      </c>
    </row>
    <row r="751" spans="1:23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</v>
      </c>
      <c r="J751">
        <v>10000</v>
      </c>
      <c r="K751">
        <v>10556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8274</v>
      </c>
      <c r="R751">
        <v>1.0556000000000001</v>
      </c>
      <c r="S751">
        <v>95.963636363636368</v>
      </c>
      <c r="T751" t="s">
        <v>9229</v>
      </c>
      <c r="U751" t="s">
        <v>9230</v>
      </c>
      <c r="V751" s="10">
        <v>42733.941319444442</v>
      </c>
      <c r="W751" s="10">
        <v>42763.941319444442</v>
      </c>
    </row>
    <row r="752" spans="1:23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</v>
      </c>
      <c r="J752">
        <v>4444</v>
      </c>
      <c r="K752">
        <v>4559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8274</v>
      </c>
      <c r="R752">
        <v>1.0258775877587758</v>
      </c>
      <c r="S752">
        <v>77.271186440677965</v>
      </c>
      <c r="T752" t="s">
        <v>9229</v>
      </c>
      <c r="U752" t="s">
        <v>9230</v>
      </c>
      <c r="V752" s="10">
        <v>41299.878148148149</v>
      </c>
      <c r="W752" s="10">
        <v>41329.878148148149</v>
      </c>
    </row>
    <row r="753" spans="1:23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</v>
      </c>
      <c r="J753">
        <v>3000</v>
      </c>
      <c r="K753">
        <v>3555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8274</v>
      </c>
      <c r="R753">
        <v>1.1850000000000001</v>
      </c>
      <c r="S753">
        <v>57.338709677419352</v>
      </c>
      <c r="T753" t="s">
        <v>9229</v>
      </c>
      <c r="U753" t="s">
        <v>9230</v>
      </c>
      <c r="V753" s="10">
        <v>40713.630497685182</v>
      </c>
      <c r="W753" s="10">
        <v>40759.630497685182</v>
      </c>
    </row>
    <row r="754" spans="1:23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0.70296422999999997</v>
      </c>
      <c r="J754">
        <v>3514.8211499999998</v>
      </c>
      <c r="K754">
        <v>3926.0552245499998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8274</v>
      </c>
      <c r="R754">
        <v>1.117</v>
      </c>
      <c r="S754">
        <v>37.39100213857143</v>
      </c>
      <c r="T754" t="s">
        <v>9229</v>
      </c>
      <c r="U754" t="s">
        <v>9230</v>
      </c>
      <c r="V754" s="10">
        <v>42639.421493055554</v>
      </c>
      <c r="W754" s="10">
        <v>42659.458333333336</v>
      </c>
    </row>
    <row r="755" spans="1:23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</v>
      </c>
      <c r="J755">
        <v>10000</v>
      </c>
      <c r="K755">
        <v>12800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8274</v>
      </c>
      <c r="R755">
        <v>1.28</v>
      </c>
      <c r="S755">
        <v>492.30769230769232</v>
      </c>
      <c r="T755" t="s">
        <v>9229</v>
      </c>
      <c r="U755" t="s">
        <v>9230</v>
      </c>
      <c r="V755" s="10">
        <v>42019.590173611112</v>
      </c>
      <c r="W755" s="10">
        <v>42049.590173611112</v>
      </c>
    </row>
    <row r="756" spans="1:23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</v>
      </c>
      <c r="J756">
        <v>2000</v>
      </c>
      <c r="K756">
        <v>2075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8274</v>
      </c>
      <c r="R756">
        <v>1.0375000000000001</v>
      </c>
      <c r="S756">
        <v>42.346938775510203</v>
      </c>
      <c r="T756" t="s">
        <v>9229</v>
      </c>
      <c r="U756" t="s">
        <v>9230</v>
      </c>
      <c r="V756" s="10">
        <v>41249.749085648145</v>
      </c>
      <c r="W756" s="10">
        <v>41279.749085648145</v>
      </c>
    </row>
    <row r="757" spans="1:23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</v>
      </c>
      <c r="J757">
        <v>2500</v>
      </c>
      <c r="K757">
        <v>2547.69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8274</v>
      </c>
      <c r="R757">
        <v>1.0190760000000001</v>
      </c>
      <c r="S757">
        <v>37.466029411764708</v>
      </c>
      <c r="T757" t="s">
        <v>9229</v>
      </c>
      <c r="U757" t="s">
        <v>9230</v>
      </c>
      <c r="V757" s="10">
        <v>41383.605057870373</v>
      </c>
      <c r="W757" s="10">
        <v>41414.02847222222</v>
      </c>
    </row>
    <row r="758" spans="1:23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</v>
      </c>
      <c r="J758">
        <v>700</v>
      </c>
      <c r="K758">
        <v>824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8274</v>
      </c>
      <c r="R758">
        <v>1.177142857142857</v>
      </c>
      <c r="S758">
        <v>37.454545454545453</v>
      </c>
      <c r="T758" t="s">
        <v>9229</v>
      </c>
      <c r="U758" t="s">
        <v>9230</v>
      </c>
      <c r="V758" s="10">
        <v>40590.766886574071</v>
      </c>
      <c r="W758" s="10">
        <v>40651.725219907406</v>
      </c>
    </row>
    <row r="759" spans="1:23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</v>
      </c>
      <c r="J759">
        <v>250</v>
      </c>
      <c r="K759">
        <v>595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8274</v>
      </c>
      <c r="R759">
        <v>2.38</v>
      </c>
      <c r="S759">
        <v>33.055555555555557</v>
      </c>
      <c r="T759" t="s">
        <v>9229</v>
      </c>
      <c r="U759" t="s">
        <v>9230</v>
      </c>
      <c r="V759" s="10">
        <v>41235.054560185185</v>
      </c>
      <c r="W759" s="10">
        <v>41249.054560185185</v>
      </c>
    </row>
    <row r="760" spans="1:23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</v>
      </c>
      <c r="J760">
        <v>2500</v>
      </c>
      <c r="K760">
        <v>2550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8274</v>
      </c>
      <c r="R760">
        <v>1.02</v>
      </c>
      <c r="S760">
        <v>134.21052631578948</v>
      </c>
      <c r="T760" t="s">
        <v>9229</v>
      </c>
      <c r="U760" t="s">
        <v>9230</v>
      </c>
      <c r="V760" s="10">
        <v>40429.836435185185</v>
      </c>
      <c r="W760" s="10">
        <v>40459.836435185185</v>
      </c>
    </row>
    <row r="761" spans="1:23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1.29405719</v>
      </c>
      <c r="J761">
        <v>6470.2859499999995</v>
      </c>
      <c r="K761">
        <v>6594.5154402399994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8274</v>
      </c>
      <c r="R761">
        <v>1.0192000000000001</v>
      </c>
      <c r="S761">
        <v>66.611267073131302</v>
      </c>
      <c r="T761" t="s">
        <v>9229</v>
      </c>
      <c r="U761" t="s">
        <v>9230</v>
      </c>
      <c r="V761" s="10">
        <v>41789.330312500002</v>
      </c>
      <c r="W761" s="10">
        <v>41829.330312500002</v>
      </c>
    </row>
    <row r="762" spans="1:23" x14ac:dyDescent="0.25">
      <c r="A762">
        <v>3400</v>
      </c>
      <c r="B762" t="s">
        <v>3399</v>
      </c>
      <c r="C762" t="s">
        <v>7510</v>
      </c>
      <c r="D762">
        <v>10000</v>
      </c>
      <c r="E762">
        <v>10041</v>
      </c>
      <c r="F762" t="s">
        <v>8219</v>
      </c>
      <c r="G762" t="s">
        <v>8224</v>
      </c>
      <c r="H762" t="s">
        <v>8246</v>
      </c>
      <c r="I762">
        <v>1</v>
      </c>
      <c r="J762">
        <v>10000</v>
      </c>
      <c r="K762">
        <v>10041</v>
      </c>
      <c r="L762">
        <v>1409266414</v>
      </c>
      <c r="M762">
        <v>1405378414</v>
      </c>
      <c r="N762" t="b">
        <v>0</v>
      </c>
      <c r="O762">
        <v>85</v>
      </c>
      <c r="P762" t="b">
        <v>1</v>
      </c>
      <c r="Q762" t="s">
        <v>8271</v>
      </c>
      <c r="R762">
        <v>1.0041</v>
      </c>
      <c r="S762">
        <v>118.12941176470588</v>
      </c>
      <c r="T762" t="s">
        <v>9224</v>
      </c>
      <c r="U762" t="s">
        <v>9225</v>
      </c>
      <c r="V762" s="10">
        <v>41834.953865740739</v>
      </c>
      <c r="W762" s="10">
        <v>41879.953865740739</v>
      </c>
    </row>
    <row r="763" spans="1:23" x14ac:dyDescent="0.25">
      <c r="A763">
        <v>3399</v>
      </c>
      <c r="B763" t="s">
        <v>3398</v>
      </c>
      <c r="C763" t="s">
        <v>7509</v>
      </c>
      <c r="D763">
        <v>1200</v>
      </c>
      <c r="E763">
        <v>1245</v>
      </c>
      <c r="F763" t="s">
        <v>8219</v>
      </c>
      <c r="G763" t="s">
        <v>8225</v>
      </c>
      <c r="H763" t="s">
        <v>8247</v>
      </c>
      <c r="I763">
        <v>1.29405719</v>
      </c>
      <c r="J763">
        <v>1552.8686279999999</v>
      </c>
      <c r="K763">
        <v>1611.10120155</v>
      </c>
      <c r="L763">
        <v>1424556325</v>
      </c>
      <c r="M763">
        <v>1421964325</v>
      </c>
      <c r="N763" t="b">
        <v>0</v>
      </c>
      <c r="O763">
        <v>46</v>
      </c>
      <c r="P763" t="b">
        <v>1</v>
      </c>
      <c r="Q763" t="s">
        <v>8271</v>
      </c>
      <c r="R763">
        <v>1.0375000000000001</v>
      </c>
      <c r="S763">
        <v>35.023939164130432</v>
      </c>
      <c r="T763" t="s">
        <v>9224</v>
      </c>
      <c r="U763" t="s">
        <v>9225</v>
      </c>
      <c r="V763" s="10">
        <v>42026.920428240737</v>
      </c>
      <c r="W763" s="10">
        <v>42056.920428240737</v>
      </c>
    </row>
    <row r="764" spans="1:23" x14ac:dyDescent="0.25">
      <c r="A764">
        <v>3398</v>
      </c>
      <c r="B764" t="s">
        <v>3397</v>
      </c>
      <c r="C764" t="s">
        <v>7508</v>
      </c>
      <c r="D764">
        <v>4000</v>
      </c>
      <c r="E764">
        <v>4443</v>
      </c>
      <c r="F764" t="s">
        <v>8219</v>
      </c>
      <c r="G764" t="s">
        <v>8224</v>
      </c>
      <c r="H764" t="s">
        <v>8246</v>
      </c>
      <c r="I764">
        <v>1</v>
      </c>
      <c r="J764">
        <v>4000</v>
      </c>
      <c r="K764">
        <v>4443</v>
      </c>
      <c r="L764">
        <v>1416589200</v>
      </c>
      <c r="M764">
        <v>1414605776</v>
      </c>
      <c r="N764" t="b">
        <v>0</v>
      </c>
      <c r="O764">
        <v>65</v>
      </c>
      <c r="P764" t="b">
        <v>1</v>
      </c>
      <c r="Q764" t="s">
        <v>8271</v>
      </c>
      <c r="R764">
        <v>1.1107499999999999</v>
      </c>
      <c r="S764">
        <v>68.353846153846149</v>
      </c>
      <c r="T764" t="s">
        <v>9224</v>
      </c>
      <c r="U764" t="s">
        <v>9225</v>
      </c>
      <c r="V764" s="10">
        <v>41941.75203703704</v>
      </c>
      <c r="W764" s="10">
        <v>41964.708333333336</v>
      </c>
    </row>
    <row r="765" spans="1:23" x14ac:dyDescent="0.25">
      <c r="A765">
        <v>3397</v>
      </c>
      <c r="B765" t="s">
        <v>3396</v>
      </c>
      <c r="C765" t="s">
        <v>7507</v>
      </c>
      <c r="D765">
        <v>250</v>
      </c>
      <c r="E765">
        <v>280</v>
      </c>
      <c r="F765" t="s">
        <v>8219</v>
      </c>
      <c r="G765" t="s">
        <v>8225</v>
      </c>
      <c r="H765" t="s">
        <v>8247</v>
      </c>
      <c r="I765">
        <v>1.29405719</v>
      </c>
      <c r="J765">
        <v>323.5142975</v>
      </c>
      <c r="K765">
        <v>362.33601319999997</v>
      </c>
      <c r="L765">
        <v>1455832800</v>
      </c>
      <c r="M765">
        <v>1452338929</v>
      </c>
      <c r="N765" t="b">
        <v>0</v>
      </c>
      <c r="O765">
        <v>24</v>
      </c>
      <c r="P765" t="b">
        <v>1</v>
      </c>
      <c r="Q765" t="s">
        <v>8271</v>
      </c>
      <c r="R765">
        <v>1.1200000000000001</v>
      </c>
      <c r="S765">
        <v>15.097333883333333</v>
      </c>
      <c r="T765" t="s">
        <v>9224</v>
      </c>
      <c r="U765" t="s">
        <v>9225</v>
      </c>
      <c r="V765" s="10">
        <v>42378.478344907409</v>
      </c>
      <c r="W765" s="10">
        <v>42418.916666666664</v>
      </c>
    </row>
    <row r="766" spans="1:23" x14ac:dyDescent="0.25">
      <c r="A766">
        <v>3396</v>
      </c>
      <c r="B766" t="s">
        <v>3395</v>
      </c>
      <c r="C766" t="s">
        <v>7506</v>
      </c>
      <c r="D766">
        <v>1500</v>
      </c>
      <c r="E766">
        <v>1565</v>
      </c>
      <c r="F766" t="s">
        <v>8219</v>
      </c>
      <c r="G766" t="s">
        <v>8224</v>
      </c>
      <c r="H766" t="s">
        <v>8246</v>
      </c>
      <c r="I766">
        <v>1</v>
      </c>
      <c r="J766">
        <v>1500</v>
      </c>
      <c r="K766">
        <v>1565</v>
      </c>
      <c r="L766">
        <v>1401595140</v>
      </c>
      <c r="M766">
        <v>1399286589</v>
      </c>
      <c r="N766" t="b">
        <v>0</v>
      </c>
      <c r="O766">
        <v>28</v>
      </c>
      <c r="P766" t="b">
        <v>1</v>
      </c>
      <c r="Q766" t="s">
        <v>8271</v>
      </c>
      <c r="R766">
        <v>1.0433333333333332</v>
      </c>
      <c r="S766">
        <v>55.892857142857146</v>
      </c>
      <c r="T766" t="s">
        <v>9224</v>
      </c>
      <c r="U766" t="s">
        <v>9225</v>
      </c>
      <c r="V766" s="10">
        <v>41764.446631944447</v>
      </c>
      <c r="W766" s="10">
        <v>41791.165972222225</v>
      </c>
    </row>
    <row r="767" spans="1:23" x14ac:dyDescent="0.25">
      <c r="A767">
        <v>3395</v>
      </c>
      <c r="B767" t="s">
        <v>3394</v>
      </c>
      <c r="C767" t="s">
        <v>7505</v>
      </c>
      <c r="D767">
        <v>500</v>
      </c>
      <c r="E767">
        <v>920</v>
      </c>
      <c r="F767" t="s">
        <v>8219</v>
      </c>
      <c r="G767" t="s">
        <v>8225</v>
      </c>
      <c r="H767" t="s">
        <v>8247</v>
      </c>
      <c r="I767">
        <v>1.29405719</v>
      </c>
      <c r="J767">
        <v>647.028595</v>
      </c>
      <c r="K767">
        <v>1190.5326147999999</v>
      </c>
      <c r="L767">
        <v>1433009400</v>
      </c>
      <c r="M767">
        <v>1431795944</v>
      </c>
      <c r="N767" t="b">
        <v>0</v>
      </c>
      <c r="O767">
        <v>38</v>
      </c>
      <c r="P767" t="b">
        <v>1</v>
      </c>
      <c r="Q767" t="s">
        <v>8271</v>
      </c>
      <c r="R767">
        <v>1.84</v>
      </c>
      <c r="S767">
        <v>31.329805652631578</v>
      </c>
      <c r="T767" t="s">
        <v>9224</v>
      </c>
      <c r="U767" t="s">
        <v>9225</v>
      </c>
      <c r="V767" s="10">
        <v>42140.712314814817</v>
      </c>
      <c r="W767" s="10">
        <v>42154.756944444445</v>
      </c>
    </row>
    <row r="768" spans="1:23" x14ac:dyDescent="0.25">
      <c r="A768">
        <v>3394</v>
      </c>
      <c r="B768" t="s">
        <v>3393</v>
      </c>
      <c r="C768" t="s">
        <v>7504</v>
      </c>
      <c r="D768">
        <v>550</v>
      </c>
      <c r="E768">
        <v>783</v>
      </c>
      <c r="F768" t="s">
        <v>8219</v>
      </c>
      <c r="G768" t="s">
        <v>8225</v>
      </c>
      <c r="H768" t="s">
        <v>8247</v>
      </c>
      <c r="I768">
        <v>1.29405719</v>
      </c>
      <c r="J768">
        <v>711.73145449999993</v>
      </c>
      <c r="K768">
        <v>1013.24677977</v>
      </c>
      <c r="L768">
        <v>1406470645</v>
      </c>
      <c r="M768">
        <v>1403878645</v>
      </c>
      <c r="N768" t="b">
        <v>0</v>
      </c>
      <c r="O768">
        <v>27</v>
      </c>
      <c r="P768" t="b">
        <v>1</v>
      </c>
      <c r="Q768" t="s">
        <v>8271</v>
      </c>
      <c r="R768">
        <v>1.4236363636363636</v>
      </c>
      <c r="S768">
        <v>37.527658510000002</v>
      </c>
      <c r="T768" t="s">
        <v>9224</v>
      </c>
      <c r="U768" t="s">
        <v>9225</v>
      </c>
      <c r="V768" s="10">
        <v>41817.59542824074</v>
      </c>
      <c r="W768" s="10">
        <v>41847.59542824074</v>
      </c>
    </row>
    <row r="769" spans="1:23" x14ac:dyDescent="0.25">
      <c r="A769">
        <v>3393</v>
      </c>
      <c r="B769" t="s">
        <v>3392</v>
      </c>
      <c r="C769" t="s">
        <v>7503</v>
      </c>
      <c r="D769">
        <v>1500</v>
      </c>
      <c r="E769">
        <v>1587</v>
      </c>
      <c r="F769" t="s">
        <v>8219</v>
      </c>
      <c r="G769" t="s">
        <v>8224</v>
      </c>
      <c r="H769" t="s">
        <v>8246</v>
      </c>
      <c r="I769">
        <v>1</v>
      </c>
      <c r="J769">
        <v>1500</v>
      </c>
      <c r="K769">
        <v>1587</v>
      </c>
      <c r="L769">
        <v>1415234760</v>
      </c>
      <c r="M769">
        <v>1413065230</v>
      </c>
      <c r="N769" t="b">
        <v>0</v>
      </c>
      <c r="O769">
        <v>44</v>
      </c>
      <c r="P769" t="b">
        <v>1</v>
      </c>
      <c r="Q769" t="s">
        <v>8271</v>
      </c>
      <c r="R769">
        <v>1.0580000000000001</v>
      </c>
      <c r="S769">
        <v>36.06818181818182</v>
      </c>
      <c r="T769" t="s">
        <v>9224</v>
      </c>
      <c r="U769" t="s">
        <v>9225</v>
      </c>
      <c r="V769" s="10">
        <v>41923.921643518515</v>
      </c>
      <c r="W769" s="10">
        <v>41949.031944444447</v>
      </c>
    </row>
    <row r="770" spans="1:23" x14ac:dyDescent="0.25">
      <c r="A770">
        <v>3392</v>
      </c>
      <c r="B770" t="s">
        <v>3391</v>
      </c>
      <c r="C770" t="s">
        <v>7502</v>
      </c>
      <c r="D770">
        <v>500</v>
      </c>
      <c r="E770">
        <v>500</v>
      </c>
      <c r="F770" t="s">
        <v>8219</v>
      </c>
      <c r="G770" t="s">
        <v>8225</v>
      </c>
      <c r="H770" t="s">
        <v>8247</v>
      </c>
      <c r="I770">
        <v>1.29405719</v>
      </c>
      <c r="J770">
        <v>647.028595</v>
      </c>
      <c r="K770">
        <v>647.028595</v>
      </c>
      <c r="L770">
        <v>1462565855</v>
      </c>
      <c r="M770">
        <v>1458245855</v>
      </c>
      <c r="N770" t="b">
        <v>0</v>
      </c>
      <c r="O770">
        <v>12</v>
      </c>
      <c r="P770" t="b">
        <v>1</v>
      </c>
      <c r="Q770" t="s">
        <v>8271</v>
      </c>
      <c r="R770">
        <v>1</v>
      </c>
      <c r="S770">
        <v>53.919049583333333</v>
      </c>
      <c r="T770" t="s">
        <v>9224</v>
      </c>
      <c r="U770" t="s">
        <v>9225</v>
      </c>
      <c r="V770" s="10">
        <v>42446.845543981479</v>
      </c>
      <c r="W770" s="10">
        <v>42496.845543981479</v>
      </c>
    </row>
    <row r="771" spans="1:23" x14ac:dyDescent="0.25">
      <c r="A771">
        <v>3391</v>
      </c>
      <c r="B771" t="s">
        <v>3390</v>
      </c>
      <c r="C771" t="s">
        <v>7501</v>
      </c>
      <c r="D771">
        <v>500</v>
      </c>
      <c r="E771">
        <v>1115</v>
      </c>
      <c r="F771" t="s">
        <v>8219</v>
      </c>
      <c r="G771" t="s">
        <v>8224</v>
      </c>
      <c r="H771" t="s">
        <v>8246</v>
      </c>
      <c r="I771">
        <v>1</v>
      </c>
      <c r="J771">
        <v>500</v>
      </c>
      <c r="K771">
        <v>1115</v>
      </c>
      <c r="L771">
        <v>1407536880</v>
      </c>
      <c r="M771">
        <v>1404997548</v>
      </c>
      <c r="N771" t="b">
        <v>0</v>
      </c>
      <c r="O771">
        <v>18</v>
      </c>
      <c r="P771" t="b">
        <v>1</v>
      </c>
      <c r="Q771" t="s">
        <v>8271</v>
      </c>
      <c r="R771">
        <v>2.23</v>
      </c>
      <c r="S771">
        <v>61.944444444444443</v>
      </c>
      <c r="T771" t="s">
        <v>9224</v>
      </c>
      <c r="U771" t="s">
        <v>9225</v>
      </c>
      <c r="V771" s="10">
        <v>41830.545694444445</v>
      </c>
      <c r="W771" s="10">
        <v>41859.936111111114</v>
      </c>
    </row>
    <row r="772" spans="1:23" x14ac:dyDescent="0.25">
      <c r="A772">
        <v>3390</v>
      </c>
      <c r="B772" t="s">
        <v>3389</v>
      </c>
      <c r="C772" t="s">
        <v>7500</v>
      </c>
      <c r="D772">
        <v>1500</v>
      </c>
      <c r="E772">
        <v>1536</v>
      </c>
      <c r="F772" t="s">
        <v>8219</v>
      </c>
      <c r="G772" t="s">
        <v>8224</v>
      </c>
      <c r="H772" t="s">
        <v>8246</v>
      </c>
      <c r="I772">
        <v>1</v>
      </c>
      <c r="J772">
        <v>1500</v>
      </c>
      <c r="K772">
        <v>1536</v>
      </c>
      <c r="L772">
        <v>1405017345</v>
      </c>
      <c r="M772">
        <v>1403721345</v>
      </c>
      <c r="N772" t="b">
        <v>0</v>
      </c>
      <c r="O772">
        <v>22</v>
      </c>
      <c r="P772" t="b">
        <v>1</v>
      </c>
      <c r="Q772" t="s">
        <v>8271</v>
      </c>
      <c r="R772">
        <v>1.024</v>
      </c>
      <c r="S772">
        <v>69.818181818181813</v>
      </c>
      <c r="T772" t="s">
        <v>9224</v>
      </c>
      <c r="U772" t="s">
        <v>9225</v>
      </c>
      <c r="V772" s="10">
        <v>41815.774826388886</v>
      </c>
      <c r="W772" s="10">
        <v>41830.774826388886</v>
      </c>
    </row>
    <row r="773" spans="1:23" x14ac:dyDescent="0.25">
      <c r="A773">
        <v>3389</v>
      </c>
      <c r="B773" t="s">
        <v>3388</v>
      </c>
      <c r="C773" t="s">
        <v>7499</v>
      </c>
      <c r="D773">
        <v>10000</v>
      </c>
      <c r="E773">
        <v>11450</v>
      </c>
      <c r="F773" t="s">
        <v>8219</v>
      </c>
      <c r="G773" t="s">
        <v>8224</v>
      </c>
      <c r="H773" t="s">
        <v>8246</v>
      </c>
      <c r="I773">
        <v>1</v>
      </c>
      <c r="J773">
        <v>10000</v>
      </c>
      <c r="K773">
        <v>11450</v>
      </c>
      <c r="L773">
        <v>1464960682</v>
      </c>
      <c r="M773">
        <v>1462368682</v>
      </c>
      <c r="N773" t="b">
        <v>0</v>
      </c>
      <c r="O773">
        <v>62</v>
      </c>
      <c r="P773" t="b">
        <v>1</v>
      </c>
      <c r="Q773" t="s">
        <v>8271</v>
      </c>
      <c r="R773">
        <v>1.145</v>
      </c>
      <c r="S773">
        <v>184.67741935483872</v>
      </c>
      <c r="T773" t="s">
        <v>9224</v>
      </c>
      <c r="U773" t="s">
        <v>9225</v>
      </c>
      <c r="V773" s="10">
        <v>42494.563449074078</v>
      </c>
      <c r="W773" s="10">
        <v>42524.563449074078</v>
      </c>
    </row>
    <row r="774" spans="1:23" x14ac:dyDescent="0.25">
      <c r="A774">
        <v>3388</v>
      </c>
      <c r="B774" t="s">
        <v>3387</v>
      </c>
      <c r="C774" t="s">
        <v>7498</v>
      </c>
      <c r="D774">
        <v>1500</v>
      </c>
      <c r="E774">
        <v>1557</v>
      </c>
      <c r="F774" t="s">
        <v>8219</v>
      </c>
      <c r="G774" t="s">
        <v>8225</v>
      </c>
      <c r="H774" t="s">
        <v>8247</v>
      </c>
      <c r="I774">
        <v>1.29405719</v>
      </c>
      <c r="J774">
        <v>1941.085785</v>
      </c>
      <c r="K774">
        <v>2014.84704483</v>
      </c>
      <c r="L774">
        <v>1434625441</v>
      </c>
      <c r="M774">
        <v>1432033441</v>
      </c>
      <c r="N774" t="b">
        <v>0</v>
      </c>
      <c r="O774">
        <v>45</v>
      </c>
      <c r="P774" t="b">
        <v>1</v>
      </c>
      <c r="Q774" t="s">
        <v>8271</v>
      </c>
      <c r="R774">
        <v>1.038</v>
      </c>
      <c r="S774">
        <v>44.774378773999999</v>
      </c>
      <c r="T774" t="s">
        <v>9224</v>
      </c>
      <c r="U774" t="s">
        <v>9225</v>
      </c>
      <c r="V774" s="10">
        <v>42143.461122685185</v>
      </c>
      <c r="W774" s="10">
        <v>42173.461122685185</v>
      </c>
    </row>
    <row r="775" spans="1:23" x14ac:dyDescent="0.25">
      <c r="A775">
        <v>3387</v>
      </c>
      <c r="B775" t="s">
        <v>3386</v>
      </c>
      <c r="C775" t="s">
        <v>7497</v>
      </c>
      <c r="D775">
        <v>3000</v>
      </c>
      <c r="E775">
        <v>3506</v>
      </c>
      <c r="F775" t="s">
        <v>8219</v>
      </c>
      <c r="G775" t="s">
        <v>8224</v>
      </c>
      <c r="H775" t="s">
        <v>8246</v>
      </c>
      <c r="I775">
        <v>1</v>
      </c>
      <c r="J775">
        <v>3000</v>
      </c>
      <c r="K775">
        <v>3506</v>
      </c>
      <c r="L775">
        <v>1418581088</v>
      </c>
      <c r="M775">
        <v>1415125088</v>
      </c>
      <c r="N775" t="b">
        <v>0</v>
      </c>
      <c r="O775">
        <v>35</v>
      </c>
      <c r="P775" t="b">
        <v>1</v>
      </c>
      <c r="Q775" t="s">
        <v>8271</v>
      </c>
      <c r="R775">
        <v>1.1686666666666667</v>
      </c>
      <c r="S775">
        <v>100.17142857142858</v>
      </c>
      <c r="T775" t="s">
        <v>9224</v>
      </c>
      <c r="U775" t="s">
        <v>9225</v>
      </c>
      <c r="V775" s="10">
        <v>41947.762592592589</v>
      </c>
      <c r="W775" s="10">
        <v>41987.762592592589</v>
      </c>
    </row>
    <row r="776" spans="1:23" x14ac:dyDescent="0.25">
      <c r="A776">
        <v>3386</v>
      </c>
      <c r="B776" t="s">
        <v>3385</v>
      </c>
      <c r="C776" t="s">
        <v>7496</v>
      </c>
      <c r="D776">
        <v>2000</v>
      </c>
      <c r="E776">
        <v>2100</v>
      </c>
      <c r="F776" t="s">
        <v>8219</v>
      </c>
      <c r="G776" t="s">
        <v>8224</v>
      </c>
      <c r="H776" t="s">
        <v>8246</v>
      </c>
      <c r="I776">
        <v>1</v>
      </c>
      <c r="J776">
        <v>2000</v>
      </c>
      <c r="K776">
        <v>2100</v>
      </c>
      <c r="L776">
        <v>1417620506</v>
      </c>
      <c r="M776">
        <v>1415028506</v>
      </c>
      <c r="N776" t="b">
        <v>0</v>
      </c>
      <c r="O776">
        <v>41</v>
      </c>
      <c r="P776" t="b">
        <v>1</v>
      </c>
      <c r="Q776" t="s">
        <v>8271</v>
      </c>
      <c r="R776">
        <v>1.05</v>
      </c>
      <c r="S776">
        <v>51.219512195121951</v>
      </c>
      <c r="T776" t="s">
        <v>9224</v>
      </c>
      <c r="U776" t="s">
        <v>9225</v>
      </c>
      <c r="V776" s="10">
        <v>41946.644745370373</v>
      </c>
      <c r="W776" s="10">
        <v>41976.644745370373</v>
      </c>
    </row>
    <row r="777" spans="1:23" x14ac:dyDescent="0.25">
      <c r="A777">
        <v>3385</v>
      </c>
      <c r="B777" t="s">
        <v>3384</v>
      </c>
      <c r="C777" t="s">
        <v>7495</v>
      </c>
      <c r="D777">
        <v>2000</v>
      </c>
      <c r="E777">
        <v>2000</v>
      </c>
      <c r="F777" t="s">
        <v>8219</v>
      </c>
      <c r="G777" t="s">
        <v>8224</v>
      </c>
      <c r="H777" t="s">
        <v>8246</v>
      </c>
      <c r="I777">
        <v>1</v>
      </c>
      <c r="J777">
        <v>2000</v>
      </c>
      <c r="K777">
        <v>2000</v>
      </c>
      <c r="L777">
        <v>1418244552</v>
      </c>
      <c r="M777">
        <v>1415652552</v>
      </c>
      <c r="N777" t="b">
        <v>0</v>
      </c>
      <c r="O777">
        <v>15</v>
      </c>
      <c r="P777" t="b">
        <v>1</v>
      </c>
      <c r="Q777" t="s">
        <v>8271</v>
      </c>
      <c r="R777">
        <v>1</v>
      </c>
      <c r="S777">
        <v>133.33333333333334</v>
      </c>
      <c r="T777" t="s">
        <v>9224</v>
      </c>
      <c r="U777" t="s">
        <v>9225</v>
      </c>
      <c r="V777" s="10">
        <v>41953.8675</v>
      </c>
      <c r="W777" s="10">
        <v>41983.8675</v>
      </c>
    </row>
    <row r="778" spans="1:23" x14ac:dyDescent="0.25">
      <c r="A778">
        <v>3384</v>
      </c>
      <c r="B778" t="s">
        <v>3383</v>
      </c>
      <c r="C778" t="s">
        <v>7494</v>
      </c>
      <c r="D778">
        <v>6000</v>
      </c>
      <c r="E778">
        <v>6000.66</v>
      </c>
      <c r="F778" t="s">
        <v>8219</v>
      </c>
      <c r="G778" t="s">
        <v>8224</v>
      </c>
      <c r="H778" t="s">
        <v>8246</v>
      </c>
      <c r="I778">
        <v>1</v>
      </c>
      <c r="J778">
        <v>6000</v>
      </c>
      <c r="K778">
        <v>6000.66</v>
      </c>
      <c r="L778">
        <v>1448074800</v>
      </c>
      <c r="M778">
        <v>1444874768</v>
      </c>
      <c r="N778" t="b">
        <v>0</v>
      </c>
      <c r="O778">
        <v>64</v>
      </c>
      <c r="P778" t="b">
        <v>1</v>
      </c>
      <c r="Q778" t="s">
        <v>8271</v>
      </c>
      <c r="R778">
        <v>1.0001100000000001</v>
      </c>
      <c r="S778">
        <v>93.760312499999998</v>
      </c>
      <c r="T778" t="s">
        <v>9224</v>
      </c>
      <c r="U778" t="s">
        <v>9225</v>
      </c>
      <c r="V778" s="10">
        <v>42292.087592592594</v>
      </c>
      <c r="W778" s="10">
        <v>42329.125</v>
      </c>
    </row>
    <row r="779" spans="1:23" x14ac:dyDescent="0.25">
      <c r="A779">
        <v>3383</v>
      </c>
      <c r="B779" t="s">
        <v>3382</v>
      </c>
      <c r="C779" t="s">
        <v>7493</v>
      </c>
      <c r="D779">
        <v>1750</v>
      </c>
      <c r="E779">
        <v>1955</v>
      </c>
      <c r="F779" t="s">
        <v>8219</v>
      </c>
      <c r="G779" t="s">
        <v>8224</v>
      </c>
      <c r="H779" t="s">
        <v>8246</v>
      </c>
      <c r="I779">
        <v>1</v>
      </c>
      <c r="J779">
        <v>1750</v>
      </c>
      <c r="K779">
        <v>1955</v>
      </c>
      <c r="L779">
        <v>1466707620</v>
      </c>
      <c r="M779">
        <v>1464979620</v>
      </c>
      <c r="N779" t="b">
        <v>0</v>
      </c>
      <c r="O779">
        <v>30</v>
      </c>
      <c r="P779" t="b">
        <v>1</v>
      </c>
      <c r="Q779" t="s">
        <v>8271</v>
      </c>
      <c r="R779">
        <v>1.1171428571428572</v>
      </c>
      <c r="S779">
        <v>65.166666666666671</v>
      </c>
      <c r="T779" t="s">
        <v>9224</v>
      </c>
      <c r="U779" t="s">
        <v>9225</v>
      </c>
      <c r="V779" s="10">
        <v>42524.782638888886</v>
      </c>
      <c r="W779" s="10">
        <v>42544.782638888886</v>
      </c>
    </row>
    <row r="780" spans="1:23" x14ac:dyDescent="0.25">
      <c r="A780">
        <v>3382</v>
      </c>
      <c r="B780" t="s">
        <v>3381</v>
      </c>
      <c r="C780" t="s">
        <v>7492</v>
      </c>
      <c r="D780">
        <v>3500</v>
      </c>
      <c r="E780">
        <v>3526</v>
      </c>
      <c r="F780" t="s">
        <v>8219</v>
      </c>
      <c r="G780" t="s">
        <v>8225</v>
      </c>
      <c r="H780" t="s">
        <v>8247</v>
      </c>
      <c r="I780">
        <v>1.29405719</v>
      </c>
      <c r="J780">
        <v>4529.2001650000002</v>
      </c>
      <c r="K780">
        <v>4562.8456519399997</v>
      </c>
      <c r="L780">
        <v>1470092340</v>
      </c>
      <c r="M780">
        <v>1467973256</v>
      </c>
      <c r="N780" t="b">
        <v>0</v>
      </c>
      <c r="O780">
        <v>46</v>
      </c>
      <c r="P780" t="b">
        <v>1</v>
      </c>
      <c r="Q780" t="s">
        <v>8271</v>
      </c>
      <c r="R780">
        <v>1.0074285714285713</v>
      </c>
      <c r="S780">
        <v>99.192296781304336</v>
      </c>
      <c r="T780" t="s">
        <v>9224</v>
      </c>
      <c r="U780" t="s">
        <v>9225</v>
      </c>
      <c r="V780" s="10">
        <v>42559.431203703702</v>
      </c>
      <c r="W780" s="10">
        <v>42583.957638888889</v>
      </c>
    </row>
    <row r="781" spans="1:23" x14ac:dyDescent="0.25">
      <c r="A781">
        <v>3381</v>
      </c>
      <c r="B781" t="s">
        <v>3380</v>
      </c>
      <c r="C781" t="s">
        <v>7491</v>
      </c>
      <c r="D781">
        <v>4000</v>
      </c>
      <c r="E781">
        <v>4090</v>
      </c>
      <c r="F781" t="s">
        <v>8219</v>
      </c>
      <c r="G781" t="s">
        <v>8224</v>
      </c>
      <c r="H781" t="s">
        <v>8246</v>
      </c>
      <c r="I781">
        <v>1</v>
      </c>
      <c r="J781">
        <v>4000</v>
      </c>
      <c r="K781">
        <v>4090</v>
      </c>
      <c r="L781">
        <v>1426044383</v>
      </c>
      <c r="M781">
        <v>1423455983</v>
      </c>
      <c r="N781" t="b">
        <v>0</v>
      </c>
      <c r="O781">
        <v>48</v>
      </c>
      <c r="P781" t="b">
        <v>1</v>
      </c>
      <c r="Q781" t="s">
        <v>8271</v>
      </c>
      <c r="R781">
        <v>1.0225</v>
      </c>
      <c r="S781">
        <v>85.208333333333329</v>
      </c>
      <c r="T781" t="s">
        <v>9224</v>
      </c>
      <c r="U781" t="s">
        <v>9225</v>
      </c>
      <c r="V781" s="10">
        <v>42044.184988425928</v>
      </c>
      <c r="W781" s="10">
        <v>42074.143321759257</v>
      </c>
    </row>
    <row r="782" spans="1:23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</v>
      </c>
      <c r="J782">
        <v>1000</v>
      </c>
      <c r="K782">
        <v>1040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8276</v>
      </c>
      <c r="R782">
        <v>1.04</v>
      </c>
      <c r="S782">
        <v>38.518518518518519</v>
      </c>
      <c r="T782" t="s">
        <v>9214</v>
      </c>
      <c r="U782" t="s">
        <v>9213</v>
      </c>
      <c r="V782" s="10">
        <v>40636.673900462964</v>
      </c>
      <c r="W782" s="10">
        <v>40666.673900462964</v>
      </c>
    </row>
    <row r="783" spans="1:23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</v>
      </c>
      <c r="J783">
        <v>800</v>
      </c>
      <c r="K783">
        <v>1065.23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8276</v>
      </c>
      <c r="R783">
        <v>1.3315375</v>
      </c>
      <c r="S783">
        <v>42.609200000000001</v>
      </c>
      <c r="T783" t="s">
        <v>9214</v>
      </c>
      <c r="U783" t="s">
        <v>9213</v>
      </c>
      <c r="V783" s="10">
        <v>41403.000856481478</v>
      </c>
      <c r="W783" s="10">
        <v>41433.000856481478</v>
      </c>
    </row>
    <row r="784" spans="1:23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</v>
      </c>
      <c r="J784">
        <v>700</v>
      </c>
      <c r="K784">
        <v>700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8276</v>
      </c>
      <c r="R784">
        <v>1</v>
      </c>
      <c r="S784">
        <v>50</v>
      </c>
      <c r="T784" t="s">
        <v>9214</v>
      </c>
      <c r="U784" t="s">
        <v>9213</v>
      </c>
      <c r="V784" s="10">
        <v>41116.758125</v>
      </c>
      <c r="W784" s="10">
        <v>41146.758125</v>
      </c>
    </row>
    <row r="785" spans="1:23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</v>
      </c>
      <c r="J785">
        <v>1500</v>
      </c>
      <c r="K785">
        <v>2222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8276</v>
      </c>
      <c r="R785">
        <v>1.4813333333333334</v>
      </c>
      <c r="S785">
        <v>63.485714285714288</v>
      </c>
      <c r="T785" t="s">
        <v>9214</v>
      </c>
      <c r="U785" t="s">
        <v>9213</v>
      </c>
      <c r="V785" s="10">
        <v>40987.773715277777</v>
      </c>
      <c r="W785" s="10">
        <v>41026.916666666664</v>
      </c>
    </row>
    <row r="786" spans="1:23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</v>
      </c>
      <c r="J786">
        <v>1000</v>
      </c>
      <c r="K786">
        <v>1025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8276</v>
      </c>
      <c r="R786">
        <v>1.0249999999999999</v>
      </c>
      <c r="S786">
        <v>102.5</v>
      </c>
      <c r="T786" t="s">
        <v>9214</v>
      </c>
      <c r="U786" t="s">
        <v>9213</v>
      </c>
      <c r="V786" s="10">
        <v>41675.149525462963</v>
      </c>
      <c r="W786" s="10">
        <v>41715.107858796298</v>
      </c>
    </row>
    <row r="787" spans="1:23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</v>
      </c>
      <c r="J787">
        <v>500</v>
      </c>
      <c r="K787">
        <v>903.14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8276</v>
      </c>
      <c r="R787">
        <v>1.8062799999999999</v>
      </c>
      <c r="S787">
        <v>31.142758620689655</v>
      </c>
      <c r="T787" t="s">
        <v>9214</v>
      </c>
      <c r="U787" t="s">
        <v>9213</v>
      </c>
      <c r="V787" s="10">
        <v>41303.593923611108</v>
      </c>
      <c r="W787" s="10">
        <v>41333.593923611108</v>
      </c>
    </row>
    <row r="788" spans="1:23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</v>
      </c>
      <c r="J788">
        <v>5000</v>
      </c>
      <c r="K788">
        <v>7140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8276</v>
      </c>
      <c r="R788">
        <v>1.4279999999999999</v>
      </c>
      <c r="S788">
        <v>162.27272727272728</v>
      </c>
      <c r="T788" t="s">
        <v>9214</v>
      </c>
      <c r="U788" t="s">
        <v>9213</v>
      </c>
      <c r="V788" s="10">
        <v>40983.055949074071</v>
      </c>
      <c r="W788" s="10">
        <v>41040.657638888886</v>
      </c>
    </row>
    <row r="789" spans="1:23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</v>
      </c>
      <c r="J789">
        <v>1200</v>
      </c>
      <c r="K789">
        <v>1370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8276</v>
      </c>
      <c r="R789">
        <v>1.1416666666666666</v>
      </c>
      <c r="S789">
        <v>80.588235294117652</v>
      </c>
      <c r="T789" t="s">
        <v>9214</v>
      </c>
      <c r="U789" t="s">
        <v>9213</v>
      </c>
      <c r="V789" s="10">
        <v>41549.627615740741</v>
      </c>
      <c r="W789" s="10">
        <v>41579.627615740741</v>
      </c>
    </row>
    <row r="790" spans="1:23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</v>
      </c>
      <c r="J790">
        <v>1000</v>
      </c>
      <c r="K790">
        <v>2035.05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8276</v>
      </c>
      <c r="R790">
        <v>2.03505</v>
      </c>
      <c r="S790">
        <v>59.85441176470588</v>
      </c>
      <c r="T790" t="s">
        <v>9214</v>
      </c>
      <c r="U790" t="s">
        <v>9213</v>
      </c>
      <c r="V790" s="10">
        <v>41059.006805555553</v>
      </c>
      <c r="W790" s="10">
        <v>41097.165972222225</v>
      </c>
    </row>
    <row r="791" spans="1:23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</v>
      </c>
      <c r="J791">
        <v>1700</v>
      </c>
      <c r="K791">
        <v>1860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8276</v>
      </c>
      <c r="R791">
        <v>1.0941176470588236</v>
      </c>
      <c r="S791">
        <v>132.85714285714286</v>
      </c>
      <c r="T791" t="s">
        <v>9214</v>
      </c>
      <c r="U791" t="s">
        <v>9213</v>
      </c>
      <c r="V791" s="10">
        <v>41277.186111111114</v>
      </c>
      <c r="W791" s="10">
        <v>41295.332638888889</v>
      </c>
    </row>
    <row r="792" spans="1:23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</v>
      </c>
      <c r="J792">
        <v>10000</v>
      </c>
      <c r="K792">
        <v>14437.46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8276</v>
      </c>
      <c r="R792">
        <v>1.443746</v>
      </c>
      <c r="S792">
        <v>92.547820512820508</v>
      </c>
      <c r="T792" t="s">
        <v>9214</v>
      </c>
      <c r="U792" t="s">
        <v>9213</v>
      </c>
      <c r="V792" s="10">
        <v>41276.047905092593</v>
      </c>
      <c r="W792" s="10">
        <v>41306.047905092593</v>
      </c>
    </row>
    <row r="793" spans="1:23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</v>
      </c>
      <c r="J793">
        <v>7500</v>
      </c>
      <c r="K793">
        <v>7790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8276</v>
      </c>
      <c r="R793">
        <v>1.0386666666666666</v>
      </c>
      <c r="S793">
        <v>60.859375</v>
      </c>
      <c r="T793" t="s">
        <v>9214</v>
      </c>
      <c r="U793" t="s">
        <v>9213</v>
      </c>
      <c r="V793" s="10">
        <v>41557.780624999999</v>
      </c>
      <c r="W793" s="10">
        <v>41591.249305555553</v>
      </c>
    </row>
    <row r="794" spans="1:23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</v>
      </c>
      <c r="J794">
        <v>2500</v>
      </c>
      <c r="K794">
        <v>2511.11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8276</v>
      </c>
      <c r="R794">
        <v>1.0044440000000001</v>
      </c>
      <c r="S794">
        <v>41.851833333333339</v>
      </c>
      <c r="T794" t="s">
        <v>9214</v>
      </c>
      <c r="U794" t="s">
        <v>9213</v>
      </c>
      <c r="V794" s="10">
        <v>41555.873645833337</v>
      </c>
      <c r="W794" s="10">
        <v>41585.915312500001</v>
      </c>
    </row>
    <row r="795" spans="1:23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</v>
      </c>
      <c r="J795">
        <v>2750</v>
      </c>
      <c r="K795">
        <v>2826.43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8276</v>
      </c>
      <c r="R795">
        <v>1.0277927272727272</v>
      </c>
      <c r="S795">
        <v>88.325937499999995</v>
      </c>
      <c r="T795" t="s">
        <v>9214</v>
      </c>
      <c r="U795" t="s">
        <v>9213</v>
      </c>
      <c r="V795" s="10">
        <v>41442.741249999999</v>
      </c>
      <c r="W795" s="10">
        <v>41458.207638888889</v>
      </c>
    </row>
    <row r="796" spans="1:23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</v>
      </c>
      <c r="J796">
        <v>8000</v>
      </c>
      <c r="K796">
        <v>8425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8276</v>
      </c>
      <c r="R796">
        <v>1.0531250000000001</v>
      </c>
      <c r="S796">
        <v>158.96226415094338</v>
      </c>
      <c r="T796" t="s">
        <v>9214</v>
      </c>
      <c r="U796" t="s">
        <v>9213</v>
      </c>
      <c r="V796" s="10">
        <v>40736.115011574075</v>
      </c>
      <c r="W796" s="10">
        <v>40791.712500000001</v>
      </c>
    </row>
    <row r="797" spans="1:23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</v>
      </c>
      <c r="J797">
        <v>14000</v>
      </c>
      <c r="K797">
        <v>15650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8276</v>
      </c>
      <c r="R797">
        <v>1.1178571428571429</v>
      </c>
      <c r="S797">
        <v>85.054347826086953</v>
      </c>
      <c r="T797" t="s">
        <v>9214</v>
      </c>
      <c r="U797" t="s">
        <v>9213</v>
      </c>
      <c r="V797" s="10">
        <v>40963.613032407404</v>
      </c>
      <c r="W797" s="10">
        <v>41006.207638888889</v>
      </c>
    </row>
    <row r="798" spans="1:23" x14ac:dyDescent="0.25">
      <c r="A798">
        <v>796</v>
      </c>
      <c r="B798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</v>
      </c>
      <c r="J798">
        <v>10000</v>
      </c>
      <c r="K798">
        <v>10135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8276</v>
      </c>
      <c r="R798">
        <v>1.0135000000000001</v>
      </c>
      <c r="S798">
        <v>112.61111111111111</v>
      </c>
      <c r="T798" t="s">
        <v>9214</v>
      </c>
      <c r="U798" t="s">
        <v>9213</v>
      </c>
      <c r="V798" s="10">
        <v>41502.882928240739</v>
      </c>
      <c r="W798" s="10">
        <v>41532.881944444445</v>
      </c>
    </row>
    <row r="799" spans="1:23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</v>
      </c>
      <c r="J799">
        <v>3000</v>
      </c>
      <c r="K799">
        <v>3226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8276</v>
      </c>
      <c r="R799">
        <v>1.0753333333333333</v>
      </c>
      <c r="S799">
        <v>45.436619718309856</v>
      </c>
      <c r="T799" t="s">
        <v>9214</v>
      </c>
      <c r="U799" t="s">
        <v>9213</v>
      </c>
      <c r="V799" s="10">
        <v>40996.994074074071</v>
      </c>
      <c r="W799" s="10">
        <v>41028.166666666664</v>
      </c>
    </row>
    <row r="800" spans="1:23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</v>
      </c>
      <c r="J800">
        <v>3500</v>
      </c>
      <c r="K800">
        <v>4021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8276</v>
      </c>
      <c r="R800">
        <v>1.1488571428571428</v>
      </c>
      <c r="S800">
        <v>46.218390804597703</v>
      </c>
      <c r="T800" t="s">
        <v>9214</v>
      </c>
      <c r="U800" t="s">
        <v>9213</v>
      </c>
      <c r="V800" s="10">
        <v>41882.590127314812</v>
      </c>
      <c r="W800" s="10">
        <v>41912.590127314812</v>
      </c>
    </row>
    <row r="801" spans="1:23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</v>
      </c>
      <c r="J801">
        <v>5000</v>
      </c>
      <c r="K801">
        <v>5001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8276</v>
      </c>
      <c r="R801">
        <v>1.0002</v>
      </c>
      <c r="S801">
        <v>178.60714285714286</v>
      </c>
      <c r="T801" t="s">
        <v>9214</v>
      </c>
      <c r="U801" t="s">
        <v>9213</v>
      </c>
      <c r="V801" s="10">
        <v>40996.667199074072</v>
      </c>
      <c r="W801" s="10">
        <v>41026.667199074072</v>
      </c>
    </row>
    <row r="802" spans="1:23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1.29405719</v>
      </c>
      <c r="J802">
        <v>1941.085785</v>
      </c>
      <c r="K802">
        <v>2953.03850758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8276</v>
      </c>
      <c r="R802">
        <v>1.5213333333333334</v>
      </c>
      <c r="S802">
        <v>52.7328304925</v>
      </c>
      <c r="T802" t="s">
        <v>9214</v>
      </c>
      <c r="U802" t="s">
        <v>9213</v>
      </c>
      <c r="V802" s="10">
        <v>41863.433495370373</v>
      </c>
      <c r="W802" s="10">
        <v>41893.433495370373</v>
      </c>
    </row>
    <row r="803" spans="1:23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</v>
      </c>
      <c r="J803">
        <v>2000</v>
      </c>
      <c r="K803">
        <v>2230.4299999999998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8276</v>
      </c>
      <c r="R803">
        <v>1.1152149999999998</v>
      </c>
      <c r="S803">
        <v>43.733921568627444</v>
      </c>
      <c r="T803" t="s">
        <v>9214</v>
      </c>
      <c r="U803" t="s">
        <v>9213</v>
      </c>
      <c r="V803" s="10">
        <v>40695.795370370368</v>
      </c>
      <c r="W803" s="10">
        <v>40725.795370370368</v>
      </c>
    </row>
    <row r="804" spans="1:23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</v>
      </c>
      <c r="J804">
        <v>6000</v>
      </c>
      <c r="K804">
        <v>6080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8276</v>
      </c>
      <c r="R804">
        <v>1.0133333333333334</v>
      </c>
      <c r="S804">
        <v>81.066666666666663</v>
      </c>
      <c r="T804" t="s">
        <v>9214</v>
      </c>
      <c r="U804" t="s">
        <v>9213</v>
      </c>
      <c r="V804" s="10">
        <v>41123.022268518522</v>
      </c>
      <c r="W804" s="10">
        <v>41169.170138888891</v>
      </c>
    </row>
    <row r="805" spans="1:23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</v>
      </c>
      <c r="J805">
        <v>2300</v>
      </c>
      <c r="K805">
        <v>2835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8276</v>
      </c>
      <c r="R805">
        <v>1.232608695652174</v>
      </c>
      <c r="S805">
        <v>74.60526315789474</v>
      </c>
      <c r="T805" t="s">
        <v>9214</v>
      </c>
      <c r="U805" t="s">
        <v>9213</v>
      </c>
      <c r="V805" s="10">
        <v>40665.949976851851</v>
      </c>
      <c r="W805" s="10">
        <v>40692.041666666664</v>
      </c>
    </row>
    <row r="806" spans="1:23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</v>
      </c>
      <c r="J806">
        <v>5500</v>
      </c>
      <c r="K806">
        <v>5500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8276</v>
      </c>
      <c r="R806">
        <v>1</v>
      </c>
      <c r="S806">
        <v>305.55555555555554</v>
      </c>
      <c r="T806" t="s">
        <v>9214</v>
      </c>
      <c r="U806" t="s">
        <v>9213</v>
      </c>
      <c r="V806" s="10">
        <v>40730.105624999997</v>
      </c>
      <c r="W806" s="10">
        <v>40747.165972222225</v>
      </c>
    </row>
    <row r="807" spans="1:23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</v>
      </c>
      <c r="J807">
        <v>3000</v>
      </c>
      <c r="K807">
        <v>3150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8276</v>
      </c>
      <c r="R807">
        <v>1.05</v>
      </c>
      <c r="S807">
        <v>58.333333333333336</v>
      </c>
      <c r="T807" t="s">
        <v>9214</v>
      </c>
      <c r="U807" t="s">
        <v>9213</v>
      </c>
      <c r="V807" s="10">
        <v>40690.823055555556</v>
      </c>
      <c r="W807" s="10">
        <v>40740.958333333336</v>
      </c>
    </row>
    <row r="808" spans="1:23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</v>
      </c>
      <c r="J808">
        <v>8000</v>
      </c>
      <c r="K808">
        <v>8355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8276</v>
      </c>
      <c r="R808">
        <v>1.0443750000000001</v>
      </c>
      <c r="S808">
        <v>117.67605633802818</v>
      </c>
      <c r="T808" t="s">
        <v>9214</v>
      </c>
      <c r="U808" t="s">
        <v>9213</v>
      </c>
      <c r="V808" s="10">
        <v>40763.691423611112</v>
      </c>
      <c r="W808" s="10">
        <v>40793.691423611112</v>
      </c>
    </row>
    <row r="809" spans="1:23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</v>
      </c>
      <c r="J809">
        <v>4000</v>
      </c>
      <c r="K809">
        <v>4205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8276</v>
      </c>
      <c r="R809">
        <v>1.05125</v>
      </c>
      <c r="S809">
        <v>73.771929824561397</v>
      </c>
      <c r="T809" t="s">
        <v>9214</v>
      </c>
      <c r="U809" t="s">
        <v>9213</v>
      </c>
      <c r="V809" s="10">
        <v>42759.628599537034</v>
      </c>
      <c r="W809" s="10">
        <v>42795.083333333336</v>
      </c>
    </row>
    <row r="810" spans="1:23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0.75062424999999999</v>
      </c>
      <c r="J810">
        <v>3377.8091249999998</v>
      </c>
      <c r="K810">
        <v>3377.8091249999998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8276</v>
      </c>
      <c r="R810">
        <v>1</v>
      </c>
      <c r="S810">
        <v>78.553700581395347</v>
      </c>
      <c r="T810" t="s">
        <v>9214</v>
      </c>
      <c r="U810" t="s">
        <v>9213</v>
      </c>
      <c r="V810" s="10">
        <v>41962.100532407407</v>
      </c>
      <c r="W810" s="10">
        <v>41995.207638888889</v>
      </c>
    </row>
    <row r="811" spans="1:23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</v>
      </c>
      <c r="J811">
        <v>4000</v>
      </c>
      <c r="K811">
        <v>4151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8276</v>
      </c>
      <c r="R811">
        <v>1.03775</v>
      </c>
      <c r="S811">
        <v>79.82692307692308</v>
      </c>
      <c r="T811" t="s">
        <v>9214</v>
      </c>
      <c r="U811" t="s">
        <v>9213</v>
      </c>
      <c r="V811" s="10">
        <v>41628.833680555559</v>
      </c>
      <c r="W811" s="10">
        <v>41658.833680555559</v>
      </c>
    </row>
    <row r="812" spans="1:23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</v>
      </c>
      <c r="J812">
        <v>1500</v>
      </c>
      <c r="K812">
        <v>1575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8276</v>
      </c>
      <c r="R812">
        <v>1.05</v>
      </c>
      <c r="S812">
        <v>58.333333333333336</v>
      </c>
      <c r="T812" t="s">
        <v>9214</v>
      </c>
      <c r="U812" t="s">
        <v>9213</v>
      </c>
      <c r="V812" s="10">
        <v>41123.056273148148</v>
      </c>
      <c r="W812" s="10">
        <v>41153.056273148148</v>
      </c>
    </row>
    <row r="813" spans="1:23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</v>
      </c>
      <c r="J813">
        <v>1000</v>
      </c>
      <c r="K813">
        <v>1040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8276</v>
      </c>
      <c r="R813">
        <v>1.04</v>
      </c>
      <c r="S813">
        <v>86.666666666666671</v>
      </c>
      <c r="T813" t="s">
        <v>9214</v>
      </c>
      <c r="U813" t="s">
        <v>9213</v>
      </c>
      <c r="V813" s="10">
        <v>41443.643541666665</v>
      </c>
      <c r="W813" s="10">
        <v>41465.702777777777</v>
      </c>
    </row>
    <row r="814" spans="1:23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</v>
      </c>
      <c r="J814">
        <v>600</v>
      </c>
      <c r="K814">
        <v>911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8276</v>
      </c>
      <c r="R814">
        <v>1.5183333333333333</v>
      </c>
      <c r="S814">
        <v>27.606060606060606</v>
      </c>
      <c r="T814" t="s">
        <v>9214</v>
      </c>
      <c r="U814" t="s">
        <v>9213</v>
      </c>
      <c r="V814" s="10">
        <v>41282.017962962964</v>
      </c>
      <c r="W814" s="10">
        <v>41334.581944444442</v>
      </c>
    </row>
    <row r="815" spans="1:23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</v>
      </c>
      <c r="J815">
        <v>1500</v>
      </c>
      <c r="K815">
        <v>2399.94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8276</v>
      </c>
      <c r="R815">
        <v>1.59996</v>
      </c>
      <c r="S815">
        <v>24.999375000000001</v>
      </c>
      <c r="T815" t="s">
        <v>9214</v>
      </c>
      <c r="U815" t="s">
        <v>9213</v>
      </c>
      <c r="V815" s="10">
        <v>41080.960243055553</v>
      </c>
      <c r="W815" s="10">
        <v>41110.960243055553</v>
      </c>
    </row>
    <row r="816" spans="1:23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</v>
      </c>
      <c r="J816">
        <v>1000</v>
      </c>
      <c r="K816">
        <v>1273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8276</v>
      </c>
      <c r="R816">
        <v>1.2729999999999999</v>
      </c>
      <c r="S816">
        <v>45.464285714285715</v>
      </c>
      <c r="T816" t="s">
        <v>9214</v>
      </c>
      <c r="U816" t="s">
        <v>9213</v>
      </c>
      <c r="V816" s="10">
        <v>40679.743067129632</v>
      </c>
      <c r="W816" s="10">
        <v>40694.75277777778</v>
      </c>
    </row>
    <row r="817" spans="1:23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</v>
      </c>
      <c r="J817">
        <v>4000</v>
      </c>
      <c r="K817">
        <v>4280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8276</v>
      </c>
      <c r="R817">
        <v>1.07</v>
      </c>
      <c r="S817">
        <v>99.534883720930239</v>
      </c>
      <c r="T817" t="s">
        <v>9214</v>
      </c>
      <c r="U817" t="s">
        <v>9213</v>
      </c>
      <c r="V817" s="10">
        <v>41914.917858796296</v>
      </c>
      <c r="W817" s="10">
        <v>41944.917858796296</v>
      </c>
    </row>
    <row r="818" spans="1:23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</v>
      </c>
      <c r="J818">
        <v>7000</v>
      </c>
      <c r="K818">
        <v>8058.55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8276</v>
      </c>
      <c r="R818">
        <v>1.1512214285714286</v>
      </c>
      <c r="S818">
        <v>39.31</v>
      </c>
      <c r="T818" t="s">
        <v>9214</v>
      </c>
      <c r="U818" t="s">
        <v>9213</v>
      </c>
      <c r="V818" s="10">
        <v>41341.870868055557</v>
      </c>
      <c r="W818" s="10">
        <v>41373.270833333336</v>
      </c>
    </row>
    <row r="819" spans="1:23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</v>
      </c>
      <c r="J819">
        <v>1500</v>
      </c>
      <c r="K819">
        <v>2056.66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8276</v>
      </c>
      <c r="R819">
        <v>1.3711066666666665</v>
      </c>
      <c r="S819">
        <v>89.419999999999987</v>
      </c>
      <c r="T819" t="s">
        <v>9214</v>
      </c>
      <c r="U819" t="s">
        <v>9213</v>
      </c>
      <c r="V819" s="10">
        <v>40925.599664351852</v>
      </c>
      <c r="W819" s="10">
        <v>40979.207638888889</v>
      </c>
    </row>
    <row r="820" spans="1:23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</v>
      </c>
      <c r="J820">
        <v>350</v>
      </c>
      <c r="K820">
        <v>545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8276</v>
      </c>
      <c r="R820">
        <v>1.5571428571428572</v>
      </c>
      <c r="S820">
        <v>28.684210526315791</v>
      </c>
      <c r="T820" t="s">
        <v>9214</v>
      </c>
      <c r="U820" t="s">
        <v>9213</v>
      </c>
      <c r="V820" s="10">
        <v>41120.882881944446</v>
      </c>
      <c r="W820" s="10">
        <v>41128.709027777775</v>
      </c>
    </row>
    <row r="821" spans="1:23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</v>
      </c>
      <c r="J821">
        <v>400</v>
      </c>
      <c r="K821">
        <v>435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8276</v>
      </c>
      <c r="R821">
        <v>1.0874999999999999</v>
      </c>
      <c r="S821">
        <v>31.071428571428573</v>
      </c>
      <c r="T821" t="s">
        <v>9214</v>
      </c>
      <c r="U821" t="s">
        <v>9213</v>
      </c>
      <c r="V821" s="10">
        <v>41619.998310185183</v>
      </c>
      <c r="W821" s="10">
        <v>41629.197222222225</v>
      </c>
    </row>
    <row r="822" spans="1:23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</v>
      </c>
      <c r="J822">
        <v>2000</v>
      </c>
      <c r="K822">
        <v>2681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8276</v>
      </c>
      <c r="R822">
        <v>1.3405</v>
      </c>
      <c r="S822">
        <v>70.55263157894737</v>
      </c>
      <c r="T822" t="s">
        <v>9214</v>
      </c>
      <c r="U822" t="s">
        <v>9213</v>
      </c>
      <c r="V822" s="10">
        <v>41768.841921296298</v>
      </c>
      <c r="W822" s="10">
        <v>41799.208333333336</v>
      </c>
    </row>
    <row r="823" spans="1:23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</v>
      </c>
      <c r="J823">
        <v>17482</v>
      </c>
      <c r="K823">
        <v>17482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8276</v>
      </c>
      <c r="R823">
        <v>1</v>
      </c>
      <c r="S823">
        <v>224.12820512820514</v>
      </c>
      <c r="T823" t="s">
        <v>9214</v>
      </c>
      <c r="U823" t="s">
        <v>9213</v>
      </c>
      <c r="V823" s="10">
        <v>42093.922048611108</v>
      </c>
      <c r="W823" s="10">
        <v>42128.167361111111</v>
      </c>
    </row>
    <row r="824" spans="1:23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</v>
      </c>
      <c r="J824">
        <v>3000</v>
      </c>
      <c r="K824">
        <v>3575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8276</v>
      </c>
      <c r="R824">
        <v>1.1916666666666667</v>
      </c>
      <c r="S824">
        <v>51.811594202898547</v>
      </c>
      <c r="T824" t="s">
        <v>9214</v>
      </c>
      <c r="U824" t="s">
        <v>9213</v>
      </c>
      <c r="V824" s="10">
        <v>41157.947337962964</v>
      </c>
      <c r="W824" s="10">
        <v>41187.947337962964</v>
      </c>
    </row>
    <row r="825" spans="1:23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</v>
      </c>
      <c r="J825">
        <v>800</v>
      </c>
      <c r="K825">
        <v>1436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8276</v>
      </c>
      <c r="R825">
        <v>1.7949999999999999</v>
      </c>
      <c r="S825">
        <v>43.515151515151516</v>
      </c>
      <c r="T825" t="s">
        <v>9214</v>
      </c>
      <c r="U825" t="s">
        <v>9213</v>
      </c>
      <c r="V825" s="10">
        <v>42055.972824074073</v>
      </c>
      <c r="W825" s="10">
        <v>42085.931157407409</v>
      </c>
    </row>
    <row r="826" spans="1:23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</v>
      </c>
      <c r="J826">
        <v>1600</v>
      </c>
      <c r="K826">
        <v>2150.1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8276</v>
      </c>
      <c r="R826">
        <v>1.3438124999999999</v>
      </c>
      <c r="S826">
        <v>39.816666666666663</v>
      </c>
      <c r="T826" t="s">
        <v>9214</v>
      </c>
      <c r="U826" t="s">
        <v>9213</v>
      </c>
      <c r="V826" s="10">
        <v>40250.242106481484</v>
      </c>
      <c r="W826" s="10">
        <v>40286.290972222225</v>
      </c>
    </row>
    <row r="827" spans="1:23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</v>
      </c>
      <c r="J827">
        <v>12500</v>
      </c>
      <c r="K827">
        <v>12554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8276</v>
      </c>
      <c r="R827">
        <v>1.0043200000000001</v>
      </c>
      <c r="S827">
        <v>126.8080808080808</v>
      </c>
      <c r="T827" t="s">
        <v>9214</v>
      </c>
      <c r="U827" t="s">
        <v>9213</v>
      </c>
      <c r="V827" s="10">
        <v>41186.306527777779</v>
      </c>
      <c r="W827" s="10">
        <v>41211.306527777779</v>
      </c>
    </row>
    <row r="828" spans="1:23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</v>
      </c>
      <c r="J828">
        <v>5500</v>
      </c>
      <c r="K828">
        <v>5580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8276</v>
      </c>
      <c r="R828">
        <v>1.0145454545454546</v>
      </c>
      <c r="S828">
        <v>113.87755102040816</v>
      </c>
      <c r="T828" t="s">
        <v>9214</v>
      </c>
      <c r="U828" t="s">
        <v>9213</v>
      </c>
      <c r="V828" s="10">
        <v>40973.038541666669</v>
      </c>
      <c r="W828" s="10">
        <v>40993.996874999997</v>
      </c>
    </row>
    <row r="829" spans="1:23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</v>
      </c>
      <c r="J829">
        <v>300</v>
      </c>
      <c r="K829">
        <v>310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8276</v>
      </c>
      <c r="R829">
        <v>1.0333333333333334</v>
      </c>
      <c r="S829">
        <v>28.181818181818183</v>
      </c>
      <c r="T829" t="s">
        <v>9214</v>
      </c>
      <c r="U829" t="s">
        <v>9213</v>
      </c>
      <c r="V829" s="10">
        <v>40927.473460648151</v>
      </c>
      <c r="W829" s="10">
        <v>40953.825694444444</v>
      </c>
    </row>
    <row r="830" spans="1:23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</v>
      </c>
      <c r="J830">
        <v>1300</v>
      </c>
      <c r="K830">
        <v>1391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8276</v>
      </c>
      <c r="R830">
        <v>1.07</v>
      </c>
      <c r="S830">
        <v>36.60526315789474</v>
      </c>
      <c r="T830" t="s">
        <v>9214</v>
      </c>
      <c r="U830" t="s">
        <v>9213</v>
      </c>
      <c r="V830" s="10">
        <v>41073.050717592596</v>
      </c>
      <c r="W830" s="10">
        <v>41085.683333333334</v>
      </c>
    </row>
    <row r="831" spans="1:23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1.29405719</v>
      </c>
      <c r="J831">
        <v>647.028595</v>
      </c>
      <c r="K831">
        <v>672.90973880000001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8276</v>
      </c>
      <c r="R831">
        <v>1.04</v>
      </c>
      <c r="S831">
        <v>42.056858675000001</v>
      </c>
      <c r="T831" t="s">
        <v>9214</v>
      </c>
      <c r="U831" t="s">
        <v>9213</v>
      </c>
      <c r="V831" s="10">
        <v>42504.801388888889</v>
      </c>
      <c r="W831" s="10">
        <v>42564.801388888889</v>
      </c>
    </row>
    <row r="832" spans="1:23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</v>
      </c>
      <c r="J832">
        <v>1800</v>
      </c>
      <c r="K832">
        <v>1941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8276</v>
      </c>
      <c r="R832">
        <v>1.0783333333333334</v>
      </c>
      <c r="S832">
        <v>60.65625</v>
      </c>
      <c r="T832" t="s">
        <v>9214</v>
      </c>
      <c r="U832" t="s">
        <v>9213</v>
      </c>
      <c r="V832" s="10">
        <v>41325.525752314818</v>
      </c>
      <c r="W832" s="10">
        <v>41355.484085648146</v>
      </c>
    </row>
    <row r="833" spans="1:23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</v>
      </c>
      <c r="J833">
        <v>1500</v>
      </c>
      <c r="K833">
        <v>3500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8276</v>
      </c>
      <c r="R833">
        <v>2.3333333333333335</v>
      </c>
      <c r="S833">
        <v>175</v>
      </c>
      <c r="T833" t="s">
        <v>9214</v>
      </c>
      <c r="U833" t="s">
        <v>9213</v>
      </c>
      <c r="V833" s="10">
        <v>40996.646921296298</v>
      </c>
      <c r="W833" s="10">
        <v>41026.646921296298</v>
      </c>
    </row>
    <row r="834" spans="1:23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</v>
      </c>
      <c r="J834">
        <v>15000</v>
      </c>
      <c r="K834">
        <v>15091.06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8276</v>
      </c>
      <c r="R834">
        <v>1.0060706666666666</v>
      </c>
      <c r="S834">
        <v>97.993896103896105</v>
      </c>
      <c r="T834" t="s">
        <v>9214</v>
      </c>
      <c r="U834" t="s">
        <v>9213</v>
      </c>
      <c r="V834" s="10">
        <v>40869.675173611111</v>
      </c>
      <c r="W834" s="10">
        <v>40929.342361111114</v>
      </c>
    </row>
    <row r="835" spans="1:23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</v>
      </c>
      <c r="J835">
        <v>6000</v>
      </c>
      <c r="K835">
        <v>6100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8276</v>
      </c>
      <c r="R835">
        <v>1.0166666666666666</v>
      </c>
      <c r="S835">
        <v>148.78048780487805</v>
      </c>
      <c r="T835" t="s">
        <v>9214</v>
      </c>
      <c r="U835" t="s">
        <v>9213</v>
      </c>
      <c r="V835" s="10">
        <v>41718.878182870372</v>
      </c>
      <c r="W835" s="10">
        <v>41748.878182870372</v>
      </c>
    </row>
    <row r="836" spans="1:23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</v>
      </c>
      <c r="J836">
        <v>5500</v>
      </c>
      <c r="K836">
        <v>7206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8276</v>
      </c>
      <c r="R836">
        <v>1.3101818181818181</v>
      </c>
      <c r="S836">
        <v>96.08</v>
      </c>
      <c r="T836" t="s">
        <v>9214</v>
      </c>
      <c r="U836" t="s">
        <v>9213</v>
      </c>
      <c r="V836" s="10">
        <v>41422.822824074072</v>
      </c>
      <c r="W836" s="10">
        <v>41456.165972222225</v>
      </c>
    </row>
    <row r="837" spans="1:23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</v>
      </c>
      <c r="J837">
        <v>2000</v>
      </c>
      <c r="K837">
        <v>2345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8276</v>
      </c>
      <c r="R837">
        <v>1.1725000000000001</v>
      </c>
      <c r="S837">
        <v>58.625</v>
      </c>
      <c r="T837" t="s">
        <v>9214</v>
      </c>
      <c r="U837" t="s">
        <v>9213</v>
      </c>
      <c r="V837" s="10">
        <v>41005.45784722222</v>
      </c>
      <c r="W837" s="10">
        <v>41048.125</v>
      </c>
    </row>
    <row r="838" spans="1:23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</v>
      </c>
      <c r="J838">
        <v>5000</v>
      </c>
      <c r="K838">
        <v>5046.5200000000004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8276</v>
      </c>
      <c r="R838">
        <v>1.009304</v>
      </c>
      <c r="S838">
        <v>109.70695652173914</v>
      </c>
      <c r="T838" t="s">
        <v>9214</v>
      </c>
      <c r="U838" t="s">
        <v>9213</v>
      </c>
      <c r="V838" s="10">
        <v>41524.056921296295</v>
      </c>
      <c r="W838" s="10">
        <v>41554.056921296295</v>
      </c>
    </row>
    <row r="839" spans="1:23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</v>
      </c>
      <c r="J839">
        <v>2500</v>
      </c>
      <c r="K839">
        <v>3045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8276</v>
      </c>
      <c r="R839">
        <v>1.218</v>
      </c>
      <c r="S839">
        <v>49.112903225806448</v>
      </c>
      <c r="T839" t="s">
        <v>9214</v>
      </c>
      <c r="U839" t="s">
        <v>9213</v>
      </c>
      <c r="V839" s="10">
        <v>41730.998402777775</v>
      </c>
      <c r="W839" s="10">
        <v>41760.998402777775</v>
      </c>
    </row>
    <row r="840" spans="1:23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</v>
      </c>
      <c r="J840">
        <v>2000</v>
      </c>
      <c r="K840">
        <v>2908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8276</v>
      </c>
      <c r="R840">
        <v>1.454</v>
      </c>
      <c r="S840">
        <v>47.672131147540981</v>
      </c>
      <c r="T840" t="s">
        <v>9214</v>
      </c>
      <c r="U840" t="s">
        <v>9213</v>
      </c>
      <c r="V840" s="10">
        <v>40895.897974537038</v>
      </c>
      <c r="W840" s="10">
        <v>40925.897974537038</v>
      </c>
    </row>
    <row r="841" spans="1:23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</v>
      </c>
      <c r="J841">
        <v>5000</v>
      </c>
      <c r="K841">
        <v>5830.83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8276</v>
      </c>
      <c r="R841">
        <v>1.166166</v>
      </c>
      <c r="S841">
        <v>60.737812499999997</v>
      </c>
      <c r="T841" t="s">
        <v>9214</v>
      </c>
      <c r="U841" t="s">
        <v>9213</v>
      </c>
      <c r="V841" s="10">
        <v>41144.763379629629</v>
      </c>
      <c r="W841" s="10">
        <v>41174.763379629629</v>
      </c>
    </row>
    <row r="842" spans="1:23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</v>
      </c>
      <c r="J842">
        <v>10000</v>
      </c>
      <c r="K842">
        <v>12041.66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8277</v>
      </c>
      <c r="R842">
        <v>1.2041660000000001</v>
      </c>
      <c r="S842">
        <v>63.37715789473684</v>
      </c>
      <c r="T842" t="s">
        <v>9214</v>
      </c>
      <c r="U842" t="s">
        <v>9231</v>
      </c>
      <c r="V842" s="10">
        <v>42607.226701388892</v>
      </c>
      <c r="W842" s="10">
        <v>42637.226701388892</v>
      </c>
    </row>
    <row r="843" spans="1:23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</v>
      </c>
      <c r="J843">
        <v>5000</v>
      </c>
      <c r="K843">
        <v>5066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8277</v>
      </c>
      <c r="R843">
        <v>1.0132000000000001</v>
      </c>
      <c r="S843">
        <v>53.893617021276597</v>
      </c>
      <c r="T843" t="s">
        <v>9214</v>
      </c>
      <c r="U843" t="s">
        <v>9231</v>
      </c>
      <c r="V843" s="10">
        <v>41923.838692129626</v>
      </c>
      <c r="W843" s="10">
        <v>41953.880358796298</v>
      </c>
    </row>
    <row r="844" spans="1:23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0.75062424999999999</v>
      </c>
      <c r="J844">
        <v>1876.5606250000001</v>
      </c>
      <c r="K844">
        <v>1957.628044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8277</v>
      </c>
      <c r="R844">
        <v>1.0431999999999999</v>
      </c>
      <c r="S844">
        <v>50.19559087179487</v>
      </c>
      <c r="T844" t="s">
        <v>9214</v>
      </c>
      <c r="U844" t="s">
        <v>9231</v>
      </c>
      <c r="V844" s="10">
        <v>41526.592395833337</v>
      </c>
      <c r="W844" s="10">
        <v>41561.165972222225</v>
      </c>
    </row>
    <row r="845" spans="1:23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</v>
      </c>
      <c r="J845">
        <v>3000</v>
      </c>
      <c r="K845">
        <v>8014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8277</v>
      </c>
      <c r="R845">
        <v>2.6713333333333331</v>
      </c>
      <c r="S845">
        <v>63.102362204724407</v>
      </c>
      <c r="T845" t="s">
        <v>9214</v>
      </c>
      <c r="U845" t="s">
        <v>9231</v>
      </c>
      <c r="V845" s="10">
        <v>42695.257870370369</v>
      </c>
      <c r="W845" s="10">
        <v>42712.333333333336</v>
      </c>
    </row>
    <row r="846" spans="1:23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</v>
      </c>
      <c r="J846">
        <v>3000</v>
      </c>
      <c r="K846">
        <v>5824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8277</v>
      </c>
      <c r="R846">
        <v>1.9413333333333334</v>
      </c>
      <c r="S846">
        <v>36.628930817610062</v>
      </c>
      <c r="T846" t="s">
        <v>9214</v>
      </c>
      <c r="U846" t="s">
        <v>9231</v>
      </c>
      <c r="V846" s="10">
        <v>41905.684629629628</v>
      </c>
      <c r="W846" s="10">
        <v>41944.207638888889</v>
      </c>
    </row>
    <row r="847" spans="1:23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</v>
      </c>
      <c r="J847">
        <v>5000</v>
      </c>
      <c r="K847">
        <v>6019.01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8277</v>
      </c>
      <c r="R847">
        <v>1.203802</v>
      </c>
      <c r="S847">
        <v>34.005706214689269</v>
      </c>
      <c r="T847" t="s">
        <v>9214</v>
      </c>
      <c r="U847" t="s">
        <v>9231</v>
      </c>
      <c r="V847" s="10">
        <v>42578.205972222226</v>
      </c>
      <c r="W847" s="10">
        <v>42618.165972222225</v>
      </c>
    </row>
    <row r="848" spans="1:23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1.29405719</v>
      </c>
      <c r="J848">
        <v>1423.4629089999999</v>
      </c>
      <c r="K848">
        <v>1736.6376895518999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8277</v>
      </c>
      <c r="R848">
        <v>1.2200090909090908</v>
      </c>
      <c r="S848">
        <v>36.949738075572341</v>
      </c>
      <c r="T848" t="s">
        <v>9214</v>
      </c>
      <c r="U848" t="s">
        <v>9231</v>
      </c>
      <c r="V848" s="10">
        <v>41694.391840277778</v>
      </c>
      <c r="W848" s="10">
        <v>41708.583333333336</v>
      </c>
    </row>
    <row r="849" spans="1:23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</v>
      </c>
      <c r="J849">
        <v>10</v>
      </c>
      <c r="K849">
        <v>10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8277</v>
      </c>
      <c r="R849">
        <v>1</v>
      </c>
      <c r="S849">
        <v>10</v>
      </c>
      <c r="T849" t="s">
        <v>9214</v>
      </c>
      <c r="U849" t="s">
        <v>9231</v>
      </c>
      <c r="V849" s="10">
        <v>42165.798333333332</v>
      </c>
      <c r="W849" s="10">
        <v>42195.798333333332</v>
      </c>
    </row>
    <row r="850" spans="1:23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</v>
      </c>
      <c r="J850">
        <v>300</v>
      </c>
      <c r="K850">
        <v>300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8277</v>
      </c>
      <c r="R850">
        <v>1</v>
      </c>
      <c r="S850">
        <v>18.75</v>
      </c>
      <c r="T850" t="s">
        <v>9214</v>
      </c>
      <c r="U850" t="s">
        <v>9231</v>
      </c>
      <c r="V850" s="10">
        <v>42078.792048611111</v>
      </c>
      <c r="W850" s="10">
        <v>42108.792048611111</v>
      </c>
    </row>
    <row r="851" spans="1:23" x14ac:dyDescent="0.25">
      <c r="A851">
        <v>849</v>
      </c>
      <c r="B851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</v>
      </c>
      <c r="J851">
        <v>4000</v>
      </c>
      <c r="K851">
        <v>4796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8277</v>
      </c>
      <c r="R851">
        <v>1.1990000000000001</v>
      </c>
      <c r="S851">
        <v>41.704347826086959</v>
      </c>
      <c r="T851" t="s">
        <v>9214</v>
      </c>
      <c r="U851" t="s">
        <v>9231</v>
      </c>
      <c r="V851" s="10">
        <v>42051.148888888885</v>
      </c>
      <c r="W851" s="10">
        <v>42079.107222222221</v>
      </c>
    </row>
    <row r="852" spans="1:23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</v>
      </c>
      <c r="J852">
        <v>4000</v>
      </c>
      <c r="K852">
        <v>6207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8277</v>
      </c>
      <c r="R852">
        <v>1.55175</v>
      </c>
      <c r="S852">
        <v>46.669172932330824</v>
      </c>
      <c r="T852" t="s">
        <v>9214</v>
      </c>
      <c r="U852" t="s">
        <v>9231</v>
      </c>
      <c r="V852" s="10">
        <v>42452.827743055554</v>
      </c>
      <c r="W852" s="10">
        <v>42485.207638888889</v>
      </c>
    </row>
    <row r="853" spans="1:23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1.1666915600000001</v>
      </c>
      <c r="J853">
        <v>2333.38312</v>
      </c>
      <c r="K853">
        <v>3043.8982800400004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8277</v>
      </c>
      <c r="R853">
        <v>1.3045</v>
      </c>
      <c r="S853">
        <v>43.484261143428576</v>
      </c>
      <c r="T853" t="s">
        <v>9214</v>
      </c>
      <c r="U853" t="s">
        <v>9231</v>
      </c>
      <c r="V853" s="10">
        <v>42522.880243055559</v>
      </c>
      <c r="W853" s="10">
        <v>42582.822916666664</v>
      </c>
    </row>
    <row r="854" spans="1:23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</v>
      </c>
      <c r="J854">
        <v>3500</v>
      </c>
      <c r="K854">
        <v>3674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8277</v>
      </c>
      <c r="R854">
        <v>1.0497142857142858</v>
      </c>
      <c r="S854">
        <v>59.258064516129032</v>
      </c>
      <c r="T854" t="s">
        <v>9214</v>
      </c>
      <c r="U854" t="s">
        <v>9231</v>
      </c>
      <c r="V854" s="10">
        <v>42656.805497685185</v>
      </c>
      <c r="W854" s="10">
        <v>42667.875</v>
      </c>
    </row>
    <row r="855" spans="1:23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</v>
      </c>
      <c r="J855">
        <v>300</v>
      </c>
      <c r="K855">
        <v>300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8277</v>
      </c>
      <c r="R855">
        <v>1</v>
      </c>
      <c r="S855">
        <v>30</v>
      </c>
      <c r="T855" t="s">
        <v>9214</v>
      </c>
      <c r="U855" t="s">
        <v>9231</v>
      </c>
      <c r="V855" s="10">
        <v>42021.832280092596</v>
      </c>
      <c r="W855" s="10">
        <v>42051.832280092596</v>
      </c>
    </row>
    <row r="856" spans="1:23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</v>
      </c>
      <c r="J856">
        <v>27800</v>
      </c>
      <c r="K856">
        <v>32865.300000000003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8277</v>
      </c>
      <c r="R856">
        <v>1.1822050359712231</v>
      </c>
      <c r="S856">
        <v>65.8623246492986</v>
      </c>
      <c r="T856" t="s">
        <v>9214</v>
      </c>
      <c r="U856" t="s">
        <v>9231</v>
      </c>
      <c r="V856" s="10">
        <v>42702.212337962963</v>
      </c>
      <c r="W856" s="10">
        <v>42732.212337962963</v>
      </c>
    </row>
    <row r="857" spans="1:23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</v>
      </c>
      <c r="J857">
        <v>1450</v>
      </c>
      <c r="K857">
        <v>1500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8277</v>
      </c>
      <c r="R857">
        <v>1.0344827586206897</v>
      </c>
      <c r="S857">
        <v>31.914893617021278</v>
      </c>
      <c r="T857" t="s">
        <v>9214</v>
      </c>
      <c r="U857" t="s">
        <v>9231</v>
      </c>
      <c r="V857" s="10">
        <v>42545.125196759262</v>
      </c>
      <c r="W857" s="10">
        <v>42575.125196759262</v>
      </c>
    </row>
    <row r="858" spans="1:23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1.1666915600000001</v>
      </c>
      <c r="J858">
        <v>291.67289</v>
      </c>
      <c r="K858">
        <v>635.84690020000005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8277</v>
      </c>
      <c r="R858">
        <v>2.1800000000000002</v>
      </c>
      <c r="S858">
        <v>22.708817864285717</v>
      </c>
      <c r="T858" t="s">
        <v>9214</v>
      </c>
      <c r="U858" t="s">
        <v>9231</v>
      </c>
      <c r="V858" s="10">
        <v>42609.311990740738</v>
      </c>
      <c r="W858" s="10">
        <v>42668.791666666664</v>
      </c>
    </row>
    <row r="859" spans="1:23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1.1666915600000001</v>
      </c>
      <c r="J859">
        <v>1400.0298720000001</v>
      </c>
      <c r="K859">
        <v>1400.0298720000001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8277</v>
      </c>
      <c r="R859">
        <v>1</v>
      </c>
      <c r="S859">
        <v>58.334578</v>
      </c>
      <c r="T859" t="s">
        <v>9214</v>
      </c>
      <c r="U859" t="s">
        <v>9231</v>
      </c>
      <c r="V859" s="10">
        <v>42291.581377314818</v>
      </c>
      <c r="W859" s="10">
        <v>42333.623043981483</v>
      </c>
    </row>
    <row r="860" spans="1:23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1.29405719</v>
      </c>
      <c r="J860">
        <v>1552.8686279999999</v>
      </c>
      <c r="K860">
        <v>2236.2214083232998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8277</v>
      </c>
      <c r="R860">
        <v>1.4400583333333332</v>
      </c>
      <c r="S860">
        <v>29.423965898990787</v>
      </c>
      <c r="T860" t="s">
        <v>9214</v>
      </c>
      <c r="U860" t="s">
        <v>9231</v>
      </c>
      <c r="V860" s="10">
        <v>42079.745578703703</v>
      </c>
      <c r="W860" s="10">
        <v>42109.957638888889</v>
      </c>
    </row>
    <row r="861" spans="1:23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</v>
      </c>
      <c r="J861">
        <v>4000</v>
      </c>
      <c r="K861">
        <v>4187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8277</v>
      </c>
      <c r="R861">
        <v>1.0467500000000001</v>
      </c>
      <c r="S861">
        <v>42.724489795918366</v>
      </c>
      <c r="T861" t="s">
        <v>9214</v>
      </c>
      <c r="U861" t="s">
        <v>9231</v>
      </c>
      <c r="V861" s="10">
        <v>42128.820231481484</v>
      </c>
      <c r="W861" s="20">
        <v>42159</v>
      </c>
    </row>
    <row r="862" spans="1:23" x14ac:dyDescent="0.25">
      <c r="A862">
        <v>3380</v>
      </c>
      <c r="B862" t="s">
        <v>3379</v>
      </c>
      <c r="C862" t="s">
        <v>7490</v>
      </c>
      <c r="D862">
        <v>3000</v>
      </c>
      <c r="E862">
        <v>3133</v>
      </c>
      <c r="F862" t="s">
        <v>8219</v>
      </c>
      <c r="G862" t="s">
        <v>8224</v>
      </c>
      <c r="H862" t="s">
        <v>8246</v>
      </c>
      <c r="I862">
        <v>1</v>
      </c>
      <c r="J862">
        <v>3000</v>
      </c>
      <c r="K862">
        <v>3133</v>
      </c>
      <c r="L862">
        <v>1417305178</v>
      </c>
      <c r="M862">
        <v>1414277578</v>
      </c>
      <c r="N862" t="b">
        <v>0</v>
      </c>
      <c r="O862">
        <v>28</v>
      </c>
      <c r="P862" t="b">
        <v>1</v>
      </c>
      <c r="Q862" t="s">
        <v>8271</v>
      </c>
      <c r="R862">
        <v>1.0443333333333333</v>
      </c>
      <c r="S862">
        <v>111.89285714285714</v>
      </c>
      <c r="T862" t="s">
        <v>9224</v>
      </c>
      <c r="U862" t="s">
        <v>9225</v>
      </c>
      <c r="V862" s="10">
        <v>41937.953449074077</v>
      </c>
      <c r="W862" s="10">
        <v>41972.995115740741</v>
      </c>
    </row>
    <row r="863" spans="1:23" x14ac:dyDescent="0.25">
      <c r="A863">
        <v>3379</v>
      </c>
      <c r="B863" t="s">
        <v>3378</v>
      </c>
      <c r="C863" t="s">
        <v>7489</v>
      </c>
      <c r="D863">
        <v>2000</v>
      </c>
      <c r="E863">
        <v>2073</v>
      </c>
      <c r="F863" t="s">
        <v>8219</v>
      </c>
      <c r="G863" t="s">
        <v>8225</v>
      </c>
      <c r="H863" t="s">
        <v>8247</v>
      </c>
      <c r="I863">
        <v>1.29405719</v>
      </c>
      <c r="J863">
        <v>2588.11438</v>
      </c>
      <c r="K863">
        <v>2682.58055487</v>
      </c>
      <c r="L863">
        <v>1440630000</v>
      </c>
      <c r="M863">
        <v>1439122800</v>
      </c>
      <c r="N863" t="b">
        <v>0</v>
      </c>
      <c r="O863">
        <v>38</v>
      </c>
      <c r="P863" t="b">
        <v>1</v>
      </c>
      <c r="Q863" t="s">
        <v>8271</v>
      </c>
      <c r="R863">
        <v>1.0365</v>
      </c>
      <c r="S863">
        <v>70.594225128157902</v>
      </c>
      <c r="T863" t="s">
        <v>9224</v>
      </c>
      <c r="U863" t="s">
        <v>9225</v>
      </c>
      <c r="V863" s="10">
        <v>42225.513888888891</v>
      </c>
      <c r="W863" s="10">
        <v>42242.958333333336</v>
      </c>
    </row>
    <row r="864" spans="1:23" x14ac:dyDescent="0.25">
      <c r="A864">
        <v>3378</v>
      </c>
      <c r="B864" t="s">
        <v>3377</v>
      </c>
      <c r="C864" s="3" t="s">
        <v>7488</v>
      </c>
      <c r="D864">
        <v>550</v>
      </c>
      <c r="E864">
        <v>592</v>
      </c>
      <c r="F864" t="s">
        <v>8219</v>
      </c>
      <c r="G864" t="s">
        <v>8225</v>
      </c>
      <c r="H864" t="s">
        <v>8247</v>
      </c>
      <c r="I864">
        <v>1.29405719</v>
      </c>
      <c r="J864">
        <v>711.73145449999993</v>
      </c>
      <c r="K864">
        <v>766.08185647999994</v>
      </c>
      <c r="L864">
        <v>1409490480</v>
      </c>
      <c r="M864">
        <v>1407400306</v>
      </c>
      <c r="N864" t="b">
        <v>0</v>
      </c>
      <c r="O864">
        <v>21</v>
      </c>
      <c r="P864" t="b">
        <v>1</v>
      </c>
      <c r="Q864" t="s">
        <v>8271</v>
      </c>
      <c r="R864">
        <v>1.0763636363636364</v>
      </c>
      <c r="S864">
        <v>36.480088403809518</v>
      </c>
      <c r="T864" t="s">
        <v>9224</v>
      </c>
      <c r="U864" t="s">
        <v>9225</v>
      </c>
      <c r="V864" s="10">
        <v>41858.355393518519</v>
      </c>
      <c r="W864" s="10">
        <v>41882.547222222223</v>
      </c>
    </row>
    <row r="865" spans="1:23" x14ac:dyDescent="0.25">
      <c r="A865">
        <v>3377</v>
      </c>
      <c r="B865" t="s">
        <v>3376</v>
      </c>
      <c r="C865" t="s">
        <v>7487</v>
      </c>
      <c r="D865">
        <v>8000</v>
      </c>
      <c r="E865">
        <v>8084</v>
      </c>
      <c r="F865" t="s">
        <v>8219</v>
      </c>
      <c r="G865" t="s">
        <v>8225</v>
      </c>
      <c r="H865" t="s">
        <v>8247</v>
      </c>
      <c r="I865">
        <v>1.29405719</v>
      </c>
      <c r="J865">
        <v>10352.45752</v>
      </c>
      <c r="K865">
        <v>10461.15832396</v>
      </c>
      <c r="L865">
        <v>1426870560</v>
      </c>
      <c r="M865">
        <v>1424280899</v>
      </c>
      <c r="N865" t="b">
        <v>0</v>
      </c>
      <c r="O865">
        <v>77</v>
      </c>
      <c r="P865" t="b">
        <v>1</v>
      </c>
      <c r="Q865" t="s">
        <v>8271</v>
      </c>
      <c r="R865">
        <v>1.0105</v>
      </c>
      <c r="S865">
        <v>135.85919901246754</v>
      </c>
      <c r="T865" t="s">
        <v>9224</v>
      </c>
      <c r="U865" t="s">
        <v>9225</v>
      </c>
      <c r="V865" s="10">
        <v>42053.732627314814</v>
      </c>
      <c r="W865" s="10">
        <v>42083.705555555556</v>
      </c>
    </row>
    <row r="866" spans="1:23" x14ac:dyDescent="0.25">
      <c r="A866">
        <v>3376</v>
      </c>
      <c r="B866" t="s">
        <v>3375</v>
      </c>
      <c r="C866" t="s">
        <v>7486</v>
      </c>
      <c r="D866">
        <v>8000</v>
      </c>
      <c r="E866">
        <v>8001</v>
      </c>
      <c r="F866" t="s">
        <v>8219</v>
      </c>
      <c r="G866" t="s">
        <v>8224</v>
      </c>
      <c r="H866" t="s">
        <v>8246</v>
      </c>
      <c r="I866">
        <v>1</v>
      </c>
      <c r="J866">
        <v>8000</v>
      </c>
      <c r="K866">
        <v>8001</v>
      </c>
      <c r="L866">
        <v>1429976994</v>
      </c>
      <c r="M866">
        <v>1424796594</v>
      </c>
      <c r="N866" t="b">
        <v>0</v>
      </c>
      <c r="O866">
        <v>19</v>
      </c>
      <c r="P866" t="b">
        <v>1</v>
      </c>
      <c r="Q866" t="s">
        <v>8271</v>
      </c>
      <c r="R866">
        <v>1.0001249999999999</v>
      </c>
      <c r="S866">
        <v>421.10526315789474</v>
      </c>
      <c r="T866" t="s">
        <v>9224</v>
      </c>
      <c r="U866" t="s">
        <v>9225</v>
      </c>
      <c r="V866" s="10">
        <v>42059.701319444444</v>
      </c>
      <c r="W866" s="10">
        <v>42119.65965277778</v>
      </c>
    </row>
    <row r="867" spans="1:23" x14ac:dyDescent="0.25">
      <c r="A867">
        <v>3375</v>
      </c>
      <c r="B867" t="s">
        <v>3374</v>
      </c>
      <c r="C867" t="s">
        <v>7485</v>
      </c>
      <c r="D867">
        <v>3000</v>
      </c>
      <c r="E867">
        <v>3000</v>
      </c>
      <c r="F867" t="s">
        <v>8219</v>
      </c>
      <c r="G867" t="s">
        <v>8225</v>
      </c>
      <c r="H867" t="s">
        <v>8247</v>
      </c>
      <c r="I867">
        <v>1.29405719</v>
      </c>
      <c r="J867">
        <v>3882.17157</v>
      </c>
      <c r="K867">
        <v>3882.17157</v>
      </c>
      <c r="L867">
        <v>1400423973</v>
      </c>
      <c r="M867">
        <v>1399387173</v>
      </c>
      <c r="N867" t="b">
        <v>0</v>
      </c>
      <c r="O867">
        <v>17</v>
      </c>
      <c r="P867" t="b">
        <v>1</v>
      </c>
      <c r="Q867" t="s">
        <v>8271</v>
      </c>
      <c r="R867">
        <v>1</v>
      </c>
      <c r="S867">
        <v>228.36303352941175</v>
      </c>
      <c r="T867" t="s">
        <v>9224</v>
      </c>
      <c r="U867" t="s">
        <v>9225</v>
      </c>
      <c r="V867" s="10">
        <v>41765.610798611109</v>
      </c>
      <c r="W867" s="10">
        <v>41777.610798611109</v>
      </c>
    </row>
    <row r="868" spans="1:23" x14ac:dyDescent="0.25">
      <c r="A868">
        <v>3374</v>
      </c>
      <c r="B868" t="s">
        <v>3373</v>
      </c>
      <c r="C868" t="s">
        <v>7484</v>
      </c>
      <c r="D868">
        <v>3500</v>
      </c>
      <c r="E868">
        <v>3730</v>
      </c>
      <c r="F868" t="s">
        <v>8219</v>
      </c>
      <c r="G868" t="s">
        <v>8229</v>
      </c>
      <c r="H868" t="s">
        <v>8251</v>
      </c>
      <c r="I868">
        <v>0.75062424999999999</v>
      </c>
      <c r="J868">
        <v>2627.1848749999999</v>
      </c>
      <c r="K868">
        <v>2799.8284524999999</v>
      </c>
      <c r="L868">
        <v>1446053616</v>
      </c>
      <c r="M868">
        <v>1443461616</v>
      </c>
      <c r="N868" t="b">
        <v>0</v>
      </c>
      <c r="O868">
        <v>52</v>
      </c>
      <c r="P868" t="b">
        <v>1</v>
      </c>
      <c r="Q868" t="s">
        <v>8271</v>
      </c>
      <c r="R868">
        <v>1.0657142857142856</v>
      </c>
      <c r="S868">
        <v>53.842854855769232</v>
      </c>
      <c r="T868" t="s">
        <v>9224</v>
      </c>
      <c r="U868" t="s">
        <v>9225</v>
      </c>
      <c r="V868" s="10">
        <v>42275.731666666667</v>
      </c>
      <c r="W868" s="10">
        <v>42305.731666666667</v>
      </c>
    </row>
    <row r="869" spans="1:23" x14ac:dyDescent="0.25">
      <c r="A869">
        <v>3373</v>
      </c>
      <c r="B869" t="s">
        <v>3372</v>
      </c>
      <c r="C869" t="s">
        <v>7483</v>
      </c>
      <c r="D869">
        <v>2000</v>
      </c>
      <c r="E869">
        <v>2005</v>
      </c>
      <c r="F869" t="s">
        <v>8219</v>
      </c>
      <c r="G869" t="s">
        <v>8225</v>
      </c>
      <c r="H869" t="s">
        <v>8247</v>
      </c>
      <c r="I869">
        <v>1.29405719</v>
      </c>
      <c r="J869">
        <v>2588.11438</v>
      </c>
      <c r="K869">
        <v>2594.5846659499998</v>
      </c>
      <c r="L869">
        <v>1437235200</v>
      </c>
      <c r="M869">
        <v>1435177840</v>
      </c>
      <c r="N869" t="b">
        <v>0</v>
      </c>
      <c r="O869">
        <v>30</v>
      </c>
      <c r="P869" t="b">
        <v>1</v>
      </c>
      <c r="Q869" t="s">
        <v>8271</v>
      </c>
      <c r="R869">
        <v>1.0024999999999999</v>
      </c>
      <c r="S869">
        <v>86.486155531666654</v>
      </c>
      <c r="T869" t="s">
        <v>9224</v>
      </c>
      <c r="U869" t="s">
        <v>9225</v>
      </c>
      <c r="V869" s="10">
        <v>42179.854629629626</v>
      </c>
      <c r="W869" s="10">
        <v>42203.666666666664</v>
      </c>
    </row>
    <row r="870" spans="1:23" x14ac:dyDescent="0.25">
      <c r="A870">
        <v>3372</v>
      </c>
      <c r="B870" t="s">
        <v>3371</v>
      </c>
      <c r="C870" t="s">
        <v>7482</v>
      </c>
      <c r="D870">
        <v>1000</v>
      </c>
      <c r="E870">
        <v>1035</v>
      </c>
      <c r="F870" t="s">
        <v>8219</v>
      </c>
      <c r="G870" t="s">
        <v>8224</v>
      </c>
      <c r="H870" t="s">
        <v>8246</v>
      </c>
      <c r="I870">
        <v>1</v>
      </c>
      <c r="J870">
        <v>1000</v>
      </c>
      <c r="K870">
        <v>1035</v>
      </c>
      <c r="L870">
        <v>1408942740</v>
      </c>
      <c r="M870">
        <v>1407157756</v>
      </c>
      <c r="N870" t="b">
        <v>0</v>
      </c>
      <c r="O870">
        <v>27</v>
      </c>
      <c r="P870" t="b">
        <v>1</v>
      </c>
      <c r="Q870" t="s">
        <v>8271</v>
      </c>
      <c r="R870">
        <v>1.0349999999999999</v>
      </c>
      <c r="S870">
        <v>38.333333333333336</v>
      </c>
      <c r="T870" t="s">
        <v>9224</v>
      </c>
      <c r="U870" t="s">
        <v>9225</v>
      </c>
      <c r="V870" s="10">
        <v>41855.548101851855</v>
      </c>
      <c r="W870" s="10">
        <v>41876.207638888889</v>
      </c>
    </row>
    <row r="871" spans="1:23" x14ac:dyDescent="0.25">
      <c r="A871">
        <v>3371</v>
      </c>
      <c r="B871" t="s">
        <v>3370</v>
      </c>
      <c r="C871" t="s">
        <v>7481</v>
      </c>
      <c r="D871">
        <v>200</v>
      </c>
      <c r="E871">
        <v>277</v>
      </c>
      <c r="F871" t="s">
        <v>8219</v>
      </c>
      <c r="G871" t="s">
        <v>8224</v>
      </c>
      <c r="H871" t="s">
        <v>8246</v>
      </c>
      <c r="I871">
        <v>1</v>
      </c>
      <c r="J871">
        <v>200</v>
      </c>
      <c r="K871">
        <v>277</v>
      </c>
      <c r="L871">
        <v>1449089965</v>
      </c>
      <c r="M871">
        <v>1446670765</v>
      </c>
      <c r="N871" t="b">
        <v>0</v>
      </c>
      <c r="O871">
        <v>9</v>
      </c>
      <c r="P871" t="b">
        <v>1</v>
      </c>
      <c r="Q871" t="s">
        <v>8271</v>
      </c>
      <c r="R871">
        <v>1.385</v>
      </c>
      <c r="S871">
        <v>30.777777777777779</v>
      </c>
      <c r="T871" t="s">
        <v>9224</v>
      </c>
      <c r="U871" t="s">
        <v>9225</v>
      </c>
      <c r="V871" s="10">
        <v>42312.874594907407</v>
      </c>
      <c r="W871" s="10">
        <v>42340.874594907407</v>
      </c>
    </row>
    <row r="872" spans="1:23" x14ac:dyDescent="0.25">
      <c r="A872">
        <v>3370</v>
      </c>
      <c r="B872" t="s">
        <v>3369</v>
      </c>
      <c r="C872" t="s">
        <v>7480</v>
      </c>
      <c r="D872">
        <v>1500</v>
      </c>
      <c r="E872">
        <v>1766</v>
      </c>
      <c r="F872" t="s">
        <v>8219</v>
      </c>
      <c r="G872" t="s">
        <v>8224</v>
      </c>
      <c r="H872" t="s">
        <v>8246</v>
      </c>
      <c r="I872">
        <v>1</v>
      </c>
      <c r="J872">
        <v>1500</v>
      </c>
      <c r="K872">
        <v>1766</v>
      </c>
      <c r="L872">
        <v>1481961600</v>
      </c>
      <c r="M872">
        <v>1479283285</v>
      </c>
      <c r="N872" t="b">
        <v>0</v>
      </c>
      <c r="O872">
        <v>26</v>
      </c>
      <c r="P872" t="b">
        <v>1</v>
      </c>
      <c r="Q872" t="s">
        <v>8271</v>
      </c>
      <c r="R872">
        <v>1.1773333333333333</v>
      </c>
      <c r="S872">
        <v>67.92307692307692</v>
      </c>
      <c r="T872" t="s">
        <v>9224</v>
      </c>
      <c r="U872" t="s">
        <v>9225</v>
      </c>
      <c r="V872" s="10">
        <v>42690.334317129629</v>
      </c>
      <c r="W872" s="10">
        <v>42721.333333333336</v>
      </c>
    </row>
    <row r="873" spans="1:23" x14ac:dyDescent="0.25">
      <c r="A873">
        <v>3369</v>
      </c>
      <c r="B873" t="s">
        <v>3368</v>
      </c>
      <c r="C873" t="s">
        <v>7479</v>
      </c>
      <c r="D873">
        <v>5000</v>
      </c>
      <c r="E873">
        <v>5195</v>
      </c>
      <c r="F873" t="s">
        <v>8219</v>
      </c>
      <c r="G873" t="s">
        <v>8241</v>
      </c>
      <c r="H873" t="s">
        <v>8249</v>
      </c>
      <c r="I873">
        <v>1.1666915600000001</v>
      </c>
      <c r="J873">
        <v>5833.4578000000001</v>
      </c>
      <c r="K873">
        <v>6060.9626542000005</v>
      </c>
      <c r="L873">
        <v>1484441980</v>
      </c>
      <c r="M873">
        <v>1479257980</v>
      </c>
      <c r="N873" t="b">
        <v>0</v>
      </c>
      <c r="O873">
        <v>54</v>
      </c>
      <c r="P873" t="b">
        <v>1</v>
      </c>
      <c r="Q873" t="s">
        <v>8271</v>
      </c>
      <c r="R873">
        <v>1.0389999999999999</v>
      </c>
      <c r="S873">
        <v>112.24004915185186</v>
      </c>
      <c r="T873" t="s">
        <v>9224</v>
      </c>
      <c r="U873" t="s">
        <v>9225</v>
      </c>
      <c r="V873" s="10">
        <v>42690.041435185187</v>
      </c>
      <c r="W873" s="10">
        <v>42750.041435185187</v>
      </c>
    </row>
    <row r="874" spans="1:23" x14ac:dyDescent="0.25">
      <c r="A874">
        <v>3368</v>
      </c>
      <c r="B874" t="s">
        <v>3367</v>
      </c>
      <c r="C874" t="s">
        <v>7478</v>
      </c>
      <c r="D874">
        <v>1000</v>
      </c>
      <c r="E874">
        <v>1046</v>
      </c>
      <c r="F874" t="s">
        <v>8219</v>
      </c>
      <c r="G874" t="s">
        <v>8224</v>
      </c>
      <c r="H874" t="s">
        <v>8246</v>
      </c>
      <c r="I874">
        <v>1</v>
      </c>
      <c r="J874">
        <v>1000</v>
      </c>
      <c r="K874">
        <v>1046</v>
      </c>
      <c r="L874">
        <v>1420088400</v>
      </c>
      <c r="M874">
        <v>1416977259</v>
      </c>
      <c r="N874" t="b">
        <v>0</v>
      </c>
      <c r="O874">
        <v>23</v>
      </c>
      <c r="P874" t="b">
        <v>1</v>
      </c>
      <c r="Q874" t="s">
        <v>8271</v>
      </c>
      <c r="R874">
        <v>1.046</v>
      </c>
      <c r="S874">
        <v>45.478260869565219</v>
      </c>
      <c r="T874" t="s">
        <v>9224</v>
      </c>
      <c r="U874" t="s">
        <v>9225</v>
      </c>
      <c r="V874" s="10">
        <v>41969.199756944443</v>
      </c>
      <c r="W874" s="10">
        <v>42005.208333333336</v>
      </c>
    </row>
    <row r="875" spans="1:23" x14ac:dyDescent="0.25">
      <c r="A875">
        <v>3367</v>
      </c>
      <c r="B875" t="s">
        <v>3366</v>
      </c>
      <c r="C875" t="s">
        <v>7477</v>
      </c>
      <c r="D875">
        <v>750</v>
      </c>
      <c r="E875">
        <v>890</v>
      </c>
      <c r="F875" t="s">
        <v>8219</v>
      </c>
      <c r="G875" t="s">
        <v>8225</v>
      </c>
      <c r="H875" t="s">
        <v>8247</v>
      </c>
      <c r="I875">
        <v>1.29405719</v>
      </c>
      <c r="J875">
        <v>970.54289249999999</v>
      </c>
      <c r="K875">
        <v>1151.7108991</v>
      </c>
      <c r="L875">
        <v>1438467894</v>
      </c>
      <c r="M875">
        <v>1436307894</v>
      </c>
      <c r="N875" t="b">
        <v>0</v>
      </c>
      <c r="O875">
        <v>30</v>
      </c>
      <c r="P875" t="b">
        <v>1</v>
      </c>
      <c r="Q875" t="s">
        <v>8271</v>
      </c>
      <c r="R875">
        <v>1.1866666666666668</v>
      </c>
      <c r="S875">
        <v>38.390363303333331</v>
      </c>
      <c r="T875" t="s">
        <v>9224</v>
      </c>
      <c r="U875" t="s">
        <v>9225</v>
      </c>
      <c r="V875" s="10">
        <v>42192.933958333335</v>
      </c>
      <c r="W875" s="10">
        <v>42217.933958333335</v>
      </c>
    </row>
    <row r="876" spans="1:23" x14ac:dyDescent="0.25">
      <c r="A876">
        <v>3366</v>
      </c>
      <c r="B876" t="s">
        <v>3365</v>
      </c>
      <c r="C876" t="s">
        <v>7476</v>
      </c>
      <c r="D876">
        <v>500</v>
      </c>
      <c r="E876">
        <v>1105</v>
      </c>
      <c r="F876" t="s">
        <v>8219</v>
      </c>
      <c r="G876" t="s">
        <v>8224</v>
      </c>
      <c r="H876" t="s">
        <v>8246</v>
      </c>
      <c r="I876">
        <v>1</v>
      </c>
      <c r="J876">
        <v>500</v>
      </c>
      <c r="K876">
        <v>1105</v>
      </c>
      <c r="L876">
        <v>1431481037</v>
      </c>
      <c r="M876">
        <v>1428889037</v>
      </c>
      <c r="N876" t="b">
        <v>0</v>
      </c>
      <c r="O876">
        <v>18</v>
      </c>
      <c r="P876" t="b">
        <v>1</v>
      </c>
      <c r="Q876" t="s">
        <v>8271</v>
      </c>
      <c r="R876">
        <v>2.21</v>
      </c>
      <c r="S876">
        <v>61.388888888888886</v>
      </c>
      <c r="T876" t="s">
        <v>9224</v>
      </c>
      <c r="U876" t="s">
        <v>9225</v>
      </c>
      <c r="V876" s="10">
        <v>42107.067557870374</v>
      </c>
      <c r="W876" s="10">
        <v>42137.067557870374</v>
      </c>
    </row>
    <row r="877" spans="1:23" x14ac:dyDescent="0.25">
      <c r="A877">
        <v>3365</v>
      </c>
      <c r="B877" t="s">
        <v>3364</v>
      </c>
      <c r="C877" t="s">
        <v>7475</v>
      </c>
      <c r="D877">
        <v>2500</v>
      </c>
      <c r="E877">
        <v>2600</v>
      </c>
      <c r="F877" t="s">
        <v>8219</v>
      </c>
      <c r="G877" t="s">
        <v>8224</v>
      </c>
      <c r="H877" t="s">
        <v>8246</v>
      </c>
      <c r="I877">
        <v>1</v>
      </c>
      <c r="J877">
        <v>2500</v>
      </c>
      <c r="K877">
        <v>2600</v>
      </c>
      <c r="L877">
        <v>1449973592</v>
      </c>
      <c r="M877">
        <v>1447381592</v>
      </c>
      <c r="N877" t="b">
        <v>0</v>
      </c>
      <c r="O877">
        <v>3</v>
      </c>
      <c r="P877" t="b">
        <v>1</v>
      </c>
      <c r="Q877" t="s">
        <v>8271</v>
      </c>
      <c r="R877">
        <v>1.04</v>
      </c>
      <c r="S877">
        <v>866.66666666666663</v>
      </c>
      <c r="T877" t="s">
        <v>9224</v>
      </c>
      <c r="U877" t="s">
        <v>9225</v>
      </c>
      <c r="V877" s="10">
        <v>42321.101759259262</v>
      </c>
      <c r="W877" s="10">
        <v>42351.101759259262</v>
      </c>
    </row>
    <row r="878" spans="1:23" x14ac:dyDescent="0.25">
      <c r="A878">
        <v>3364</v>
      </c>
      <c r="B878" t="s">
        <v>3363</v>
      </c>
      <c r="C878" t="s">
        <v>7474</v>
      </c>
      <c r="D878">
        <v>3000</v>
      </c>
      <c r="E878">
        <v>3178</v>
      </c>
      <c r="F878" t="s">
        <v>8219</v>
      </c>
      <c r="G878" t="s">
        <v>8225</v>
      </c>
      <c r="H878" t="s">
        <v>8247</v>
      </c>
      <c r="I878">
        <v>1.29405719</v>
      </c>
      <c r="J878">
        <v>3882.17157</v>
      </c>
      <c r="K878">
        <v>4112.5137498200002</v>
      </c>
      <c r="L878">
        <v>1458075600</v>
      </c>
      <c r="M878">
        <v>1456183649</v>
      </c>
      <c r="N878" t="b">
        <v>0</v>
      </c>
      <c r="O878">
        <v>72</v>
      </c>
      <c r="P878" t="b">
        <v>1</v>
      </c>
      <c r="Q878" t="s">
        <v>8271</v>
      </c>
      <c r="R878">
        <v>1.0593333333333332</v>
      </c>
      <c r="S878">
        <v>57.118246525277783</v>
      </c>
      <c r="T878" t="s">
        <v>9224</v>
      </c>
      <c r="U878" t="s">
        <v>9225</v>
      </c>
      <c r="V878" s="10">
        <v>42422.977418981478</v>
      </c>
      <c r="W878" s="10">
        <v>42444.875</v>
      </c>
    </row>
    <row r="879" spans="1:23" x14ac:dyDescent="0.25">
      <c r="A879">
        <v>3363</v>
      </c>
      <c r="B879" t="s">
        <v>3362</v>
      </c>
      <c r="C879" t="s">
        <v>7473</v>
      </c>
      <c r="D879">
        <v>7750</v>
      </c>
      <c r="E879">
        <v>7860</v>
      </c>
      <c r="F879" t="s">
        <v>8219</v>
      </c>
      <c r="G879" t="s">
        <v>8224</v>
      </c>
      <c r="H879" t="s">
        <v>8246</v>
      </c>
      <c r="I879">
        <v>1</v>
      </c>
      <c r="J879">
        <v>7750</v>
      </c>
      <c r="K879">
        <v>7860</v>
      </c>
      <c r="L879">
        <v>1408464000</v>
      </c>
      <c r="M879">
        <v>1406831445</v>
      </c>
      <c r="N879" t="b">
        <v>0</v>
      </c>
      <c r="O879">
        <v>26</v>
      </c>
      <c r="P879" t="b">
        <v>1</v>
      </c>
      <c r="Q879" t="s">
        <v>8271</v>
      </c>
      <c r="R879">
        <v>1.0141935483870967</v>
      </c>
      <c r="S879">
        <v>302.30769230769232</v>
      </c>
      <c r="T879" t="s">
        <v>9224</v>
      </c>
      <c r="U879" t="s">
        <v>9225</v>
      </c>
      <c r="V879" s="10">
        <v>41851.771354166667</v>
      </c>
      <c r="W879" s="10">
        <v>41870.666666666664</v>
      </c>
    </row>
    <row r="880" spans="1:23" x14ac:dyDescent="0.25">
      <c r="A880">
        <v>3362</v>
      </c>
      <c r="B880" t="s">
        <v>3361</v>
      </c>
      <c r="C880" t="s">
        <v>7472</v>
      </c>
      <c r="D880">
        <v>500</v>
      </c>
      <c r="E880">
        <v>1090</v>
      </c>
      <c r="F880" t="s">
        <v>8219</v>
      </c>
      <c r="G880" t="s">
        <v>8224</v>
      </c>
      <c r="H880" t="s">
        <v>8246</v>
      </c>
      <c r="I880">
        <v>1</v>
      </c>
      <c r="J880">
        <v>500</v>
      </c>
      <c r="K880">
        <v>1090</v>
      </c>
      <c r="L880">
        <v>1425704100</v>
      </c>
      <c r="M880">
        <v>1424484717</v>
      </c>
      <c r="N880" t="b">
        <v>0</v>
      </c>
      <c r="O880">
        <v>20</v>
      </c>
      <c r="P880" t="b">
        <v>1</v>
      </c>
      <c r="Q880" t="s">
        <v>8271</v>
      </c>
      <c r="R880">
        <v>2.1800000000000002</v>
      </c>
      <c r="S880">
        <v>54.5</v>
      </c>
      <c r="T880" t="s">
        <v>9224</v>
      </c>
      <c r="U880" t="s">
        <v>9225</v>
      </c>
      <c r="V880" s="10">
        <v>42056.091631944444</v>
      </c>
      <c r="W880" s="10">
        <v>42070.204861111109</v>
      </c>
    </row>
    <row r="881" spans="1:23" x14ac:dyDescent="0.25">
      <c r="A881">
        <v>3361</v>
      </c>
      <c r="B881" t="s">
        <v>3360</v>
      </c>
      <c r="C881" t="s">
        <v>7471</v>
      </c>
      <c r="D881">
        <v>5000</v>
      </c>
      <c r="E881">
        <v>5673</v>
      </c>
      <c r="F881" t="s">
        <v>8219</v>
      </c>
      <c r="G881" t="s">
        <v>8224</v>
      </c>
      <c r="H881" t="s">
        <v>8246</v>
      </c>
      <c r="I881">
        <v>1</v>
      </c>
      <c r="J881">
        <v>5000</v>
      </c>
      <c r="K881">
        <v>5673</v>
      </c>
      <c r="L881">
        <v>1409587140</v>
      </c>
      <c r="M881">
        <v>1408062990</v>
      </c>
      <c r="N881" t="b">
        <v>0</v>
      </c>
      <c r="O881">
        <v>68</v>
      </c>
      <c r="P881" t="b">
        <v>1</v>
      </c>
      <c r="Q881" t="s">
        <v>8271</v>
      </c>
      <c r="R881">
        <v>1.1346000000000001</v>
      </c>
      <c r="S881">
        <v>83.42647058823529</v>
      </c>
      <c r="T881" t="s">
        <v>9224</v>
      </c>
      <c r="U881" t="s">
        <v>9225</v>
      </c>
      <c r="V881" s="10">
        <v>41866.025347222225</v>
      </c>
      <c r="W881" s="10">
        <v>41883.665972222225</v>
      </c>
    </row>
    <row r="882" spans="1:23" x14ac:dyDescent="0.25">
      <c r="A882">
        <v>3360</v>
      </c>
      <c r="B882" t="s">
        <v>3359</v>
      </c>
      <c r="C882" t="s">
        <v>7470</v>
      </c>
      <c r="D882">
        <v>9000</v>
      </c>
      <c r="E882">
        <v>9124</v>
      </c>
      <c r="F882" t="s">
        <v>8219</v>
      </c>
      <c r="G882" t="s">
        <v>8244</v>
      </c>
      <c r="H882" t="s">
        <v>8258</v>
      </c>
      <c r="I882">
        <v>0.73235612000000005</v>
      </c>
      <c r="J882">
        <v>6591.2050800000006</v>
      </c>
      <c r="K882">
        <v>6682.0172388800001</v>
      </c>
      <c r="L882">
        <v>1481731140</v>
      </c>
      <c r="M882">
        <v>1479866343</v>
      </c>
      <c r="N882" t="b">
        <v>0</v>
      </c>
      <c r="O882">
        <v>72</v>
      </c>
      <c r="P882" t="b">
        <v>1</v>
      </c>
      <c r="Q882" t="s">
        <v>8271</v>
      </c>
      <c r="R882">
        <v>1.0137777777777779</v>
      </c>
      <c r="S882">
        <v>92.805794984444447</v>
      </c>
      <c r="T882" t="s">
        <v>9224</v>
      </c>
      <c r="U882" t="s">
        <v>9225</v>
      </c>
      <c r="V882" s="10">
        <v>42697.082673611112</v>
      </c>
      <c r="W882" s="10">
        <v>42718.665972222225</v>
      </c>
    </row>
    <row r="883" spans="1:23" x14ac:dyDescent="0.25">
      <c r="A883">
        <v>3359</v>
      </c>
      <c r="B883" t="s">
        <v>3358</v>
      </c>
      <c r="C883" t="s">
        <v>7469</v>
      </c>
      <c r="D883">
        <v>4000</v>
      </c>
      <c r="E883">
        <v>4250</v>
      </c>
      <c r="F883" t="s">
        <v>8219</v>
      </c>
      <c r="G883" t="s">
        <v>8224</v>
      </c>
      <c r="H883" t="s">
        <v>8246</v>
      </c>
      <c r="I883">
        <v>1</v>
      </c>
      <c r="J883">
        <v>4000</v>
      </c>
      <c r="K883">
        <v>4250</v>
      </c>
      <c r="L883">
        <v>1487985734</v>
      </c>
      <c r="M883">
        <v>1484097734</v>
      </c>
      <c r="N883" t="b">
        <v>0</v>
      </c>
      <c r="O883">
        <v>23</v>
      </c>
      <c r="P883" t="b">
        <v>1</v>
      </c>
      <c r="Q883" t="s">
        <v>8271</v>
      </c>
      <c r="R883">
        <v>1.0625</v>
      </c>
      <c r="S883">
        <v>184.78260869565219</v>
      </c>
      <c r="T883" t="s">
        <v>9224</v>
      </c>
      <c r="U883" t="s">
        <v>9225</v>
      </c>
      <c r="V883" s="10">
        <v>42746.057106481479</v>
      </c>
      <c r="W883" s="10">
        <v>42791.057106481479</v>
      </c>
    </row>
    <row r="884" spans="1:23" x14ac:dyDescent="0.25">
      <c r="A884">
        <v>3358</v>
      </c>
      <c r="B884" t="s">
        <v>3357</v>
      </c>
      <c r="C884" t="s">
        <v>7468</v>
      </c>
      <c r="D884">
        <v>10000</v>
      </c>
      <c r="E884">
        <v>10299</v>
      </c>
      <c r="F884" t="s">
        <v>8219</v>
      </c>
      <c r="G884" t="s">
        <v>8224</v>
      </c>
      <c r="H884" t="s">
        <v>8246</v>
      </c>
      <c r="I884">
        <v>1</v>
      </c>
      <c r="J884">
        <v>10000</v>
      </c>
      <c r="K884">
        <v>10299</v>
      </c>
      <c r="L884">
        <v>1416385679</v>
      </c>
      <c r="M884">
        <v>1413790079</v>
      </c>
      <c r="N884" t="b">
        <v>0</v>
      </c>
      <c r="O884">
        <v>162</v>
      </c>
      <c r="P884" t="b">
        <v>1</v>
      </c>
      <c r="Q884" t="s">
        <v>8271</v>
      </c>
      <c r="R884">
        <v>1.0299</v>
      </c>
      <c r="S884">
        <v>63.574074074074076</v>
      </c>
      <c r="T884" t="s">
        <v>9224</v>
      </c>
      <c r="U884" t="s">
        <v>9225</v>
      </c>
      <c r="V884" s="10">
        <v>41932.311099537037</v>
      </c>
      <c r="W884" s="10">
        <v>41962.352766203701</v>
      </c>
    </row>
    <row r="885" spans="1:23" x14ac:dyDescent="0.25">
      <c r="A885">
        <v>3357</v>
      </c>
      <c r="B885" t="s">
        <v>3356</v>
      </c>
      <c r="C885" t="s">
        <v>7467</v>
      </c>
      <c r="D885">
        <v>2000</v>
      </c>
      <c r="E885">
        <v>2020</v>
      </c>
      <c r="F885" t="s">
        <v>8219</v>
      </c>
      <c r="G885" t="s">
        <v>8225</v>
      </c>
      <c r="H885" t="s">
        <v>8247</v>
      </c>
      <c r="I885">
        <v>1.29405719</v>
      </c>
      <c r="J885">
        <v>2588.11438</v>
      </c>
      <c r="K885">
        <v>2613.9955237999998</v>
      </c>
      <c r="L885">
        <v>1406887310</v>
      </c>
      <c r="M885">
        <v>1404295310</v>
      </c>
      <c r="N885" t="b">
        <v>0</v>
      </c>
      <c r="O885">
        <v>21</v>
      </c>
      <c r="P885" t="b">
        <v>1</v>
      </c>
      <c r="Q885" t="s">
        <v>8271</v>
      </c>
      <c r="R885">
        <v>1.01</v>
      </c>
      <c r="S885">
        <v>124.47597732380952</v>
      </c>
      <c r="T885" t="s">
        <v>9224</v>
      </c>
      <c r="U885" t="s">
        <v>9225</v>
      </c>
      <c r="V885" s="10">
        <v>41822.417939814812</v>
      </c>
      <c r="W885" s="10">
        <v>41852.417939814812</v>
      </c>
    </row>
    <row r="886" spans="1:23" x14ac:dyDescent="0.25">
      <c r="A886">
        <v>3356</v>
      </c>
      <c r="B886" t="s">
        <v>3355</v>
      </c>
      <c r="C886" t="s">
        <v>7466</v>
      </c>
      <c r="D886">
        <v>1500</v>
      </c>
      <c r="E886">
        <v>1521</v>
      </c>
      <c r="F886" t="s">
        <v>8219</v>
      </c>
      <c r="G886" t="s">
        <v>8225</v>
      </c>
      <c r="H886" t="s">
        <v>8247</v>
      </c>
      <c r="I886">
        <v>1.29405719</v>
      </c>
      <c r="J886">
        <v>1941.085785</v>
      </c>
      <c r="K886">
        <v>1968.2609859899999</v>
      </c>
      <c r="L886">
        <v>1468611272</v>
      </c>
      <c r="M886">
        <v>1466019272</v>
      </c>
      <c r="N886" t="b">
        <v>0</v>
      </c>
      <c r="O886">
        <v>27</v>
      </c>
      <c r="P886" t="b">
        <v>1</v>
      </c>
      <c r="Q886" t="s">
        <v>8271</v>
      </c>
      <c r="R886">
        <v>1.014</v>
      </c>
      <c r="S886">
        <v>72.898555036666664</v>
      </c>
      <c r="T886" t="s">
        <v>9224</v>
      </c>
      <c r="U886" t="s">
        <v>9225</v>
      </c>
      <c r="V886" s="10">
        <v>42536.815648148149</v>
      </c>
      <c r="W886" s="10">
        <v>42566.815648148149</v>
      </c>
    </row>
    <row r="887" spans="1:23" x14ac:dyDescent="0.25">
      <c r="A887">
        <v>3355</v>
      </c>
      <c r="B887" t="s">
        <v>3354</v>
      </c>
      <c r="C887" t="s">
        <v>7465</v>
      </c>
      <c r="D887">
        <v>1750</v>
      </c>
      <c r="E887">
        <v>2210</v>
      </c>
      <c r="F887" t="s">
        <v>8219</v>
      </c>
      <c r="G887" t="s">
        <v>8225</v>
      </c>
      <c r="H887" t="s">
        <v>8247</v>
      </c>
      <c r="I887">
        <v>1.29405719</v>
      </c>
      <c r="J887">
        <v>2264.6000825000001</v>
      </c>
      <c r="K887">
        <v>2859.8663898999998</v>
      </c>
      <c r="L887">
        <v>1462879020</v>
      </c>
      <c r="M887">
        <v>1461941527</v>
      </c>
      <c r="N887" t="b">
        <v>0</v>
      </c>
      <c r="O887">
        <v>15</v>
      </c>
      <c r="P887" t="b">
        <v>1</v>
      </c>
      <c r="Q887" t="s">
        <v>8271</v>
      </c>
      <c r="R887">
        <v>1.2628571428571429</v>
      </c>
      <c r="S887">
        <v>190.65775932666665</v>
      </c>
      <c r="T887" t="s">
        <v>9224</v>
      </c>
      <c r="U887" t="s">
        <v>9225</v>
      </c>
      <c r="V887" s="10">
        <v>42489.619525462964</v>
      </c>
      <c r="W887" s="10">
        <v>42500.470138888886</v>
      </c>
    </row>
    <row r="888" spans="1:23" x14ac:dyDescent="0.25">
      <c r="A888">
        <v>3354</v>
      </c>
      <c r="B888" t="s">
        <v>3353</v>
      </c>
      <c r="C888" t="s">
        <v>7464</v>
      </c>
      <c r="D888">
        <v>3000</v>
      </c>
      <c r="E888">
        <v>3058</v>
      </c>
      <c r="F888" t="s">
        <v>8219</v>
      </c>
      <c r="G888" t="s">
        <v>8224</v>
      </c>
      <c r="H888" t="s">
        <v>8246</v>
      </c>
      <c r="I888">
        <v>1</v>
      </c>
      <c r="J888">
        <v>3000</v>
      </c>
      <c r="K888">
        <v>3058</v>
      </c>
      <c r="L888">
        <v>1446091260</v>
      </c>
      <c r="M888">
        <v>1443029206</v>
      </c>
      <c r="N888" t="b">
        <v>0</v>
      </c>
      <c r="O888">
        <v>55</v>
      </c>
      <c r="P888" t="b">
        <v>1</v>
      </c>
      <c r="Q888" t="s">
        <v>8271</v>
      </c>
      <c r="R888">
        <v>1.0193333333333334</v>
      </c>
      <c r="S888">
        <v>55.6</v>
      </c>
      <c r="T888" t="s">
        <v>9224</v>
      </c>
      <c r="U888" t="s">
        <v>9225</v>
      </c>
      <c r="V888" s="10">
        <v>42270.726921296293</v>
      </c>
      <c r="W888" s="10">
        <v>42306.167361111111</v>
      </c>
    </row>
    <row r="889" spans="1:23" x14ac:dyDescent="0.25">
      <c r="A889">
        <v>3353</v>
      </c>
      <c r="B889" t="s">
        <v>3352</v>
      </c>
      <c r="C889" t="s">
        <v>7463</v>
      </c>
      <c r="D889">
        <v>500</v>
      </c>
      <c r="E889">
        <v>1575</v>
      </c>
      <c r="F889" t="s">
        <v>8219</v>
      </c>
      <c r="G889" t="s">
        <v>8225</v>
      </c>
      <c r="H889" t="s">
        <v>8247</v>
      </c>
      <c r="I889">
        <v>1.29405719</v>
      </c>
      <c r="J889">
        <v>647.028595</v>
      </c>
      <c r="K889">
        <v>2038.14007425</v>
      </c>
      <c r="L889">
        <v>1462230000</v>
      </c>
      <c r="M889">
        <v>1461061350</v>
      </c>
      <c r="N889" t="b">
        <v>0</v>
      </c>
      <c r="O889">
        <v>44</v>
      </c>
      <c r="P889" t="b">
        <v>1</v>
      </c>
      <c r="Q889" t="s">
        <v>8271</v>
      </c>
      <c r="R889">
        <v>3.15</v>
      </c>
      <c r="S889">
        <v>46.321365323863638</v>
      </c>
      <c r="T889" t="s">
        <v>9224</v>
      </c>
      <c r="U889" t="s">
        <v>9225</v>
      </c>
      <c r="V889" s="10">
        <v>42479.432291666664</v>
      </c>
      <c r="W889" s="10">
        <v>42492.958333333336</v>
      </c>
    </row>
    <row r="890" spans="1:23" x14ac:dyDescent="0.25">
      <c r="A890">
        <v>3352</v>
      </c>
      <c r="B890" t="s">
        <v>3351</v>
      </c>
      <c r="C890" t="s">
        <v>7462</v>
      </c>
      <c r="D890">
        <v>5000</v>
      </c>
      <c r="E890">
        <v>5376</v>
      </c>
      <c r="F890" t="s">
        <v>8219</v>
      </c>
      <c r="G890" t="s">
        <v>8225</v>
      </c>
      <c r="H890" t="s">
        <v>8247</v>
      </c>
      <c r="I890">
        <v>1.29405719</v>
      </c>
      <c r="J890">
        <v>6470.2859499999995</v>
      </c>
      <c r="K890">
        <v>6956.8514534400001</v>
      </c>
      <c r="L890">
        <v>1467414000</v>
      </c>
      <c r="M890">
        <v>1462492178</v>
      </c>
      <c r="N890" t="b">
        <v>0</v>
      </c>
      <c r="O890">
        <v>70</v>
      </c>
      <c r="P890" t="b">
        <v>1</v>
      </c>
      <c r="Q890" t="s">
        <v>8271</v>
      </c>
      <c r="R890">
        <v>1.0751999999999999</v>
      </c>
      <c r="S890">
        <v>99.383592191999995</v>
      </c>
      <c r="T890" t="s">
        <v>9224</v>
      </c>
      <c r="U890" t="s">
        <v>9225</v>
      </c>
      <c r="V890" s="10">
        <v>42495.992800925924</v>
      </c>
      <c r="W890" s="10">
        <v>42552.958333333336</v>
      </c>
    </row>
    <row r="891" spans="1:23" x14ac:dyDescent="0.25">
      <c r="A891">
        <v>3351</v>
      </c>
      <c r="B891" t="s">
        <v>3350</v>
      </c>
      <c r="C891" t="s">
        <v>7461</v>
      </c>
      <c r="D891">
        <v>5000</v>
      </c>
      <c r="E891">
        <v>5055</v>
      </c>
      <c r="F891" t="s">
        <v>8219</v>
      </c>
      <c r="G891" t="s">
        <v>8225</v>
      </c>
      <c r="H891" t="s">
        <v>8247</v>
      </c>
      <c r="I891">
        <v>1.29405719</v>
      </c>
      <c r="J891">
        <v>6470.2859499999995</v>
      </c>
      <c r="K891">
        <v>6541.4590954499999</v>
      </c>
      <c r="L891">
        <v>1406113200</v>
      </c>
      <c r="M891">
        <v>1402910965</v>
      </c>
      <c r="N891" t="b">
        <v>0</v>
      </c>
      <c r="O891">
        <v>54</v>
      </c>
      <c r="P891" t="b">
        <v>1</v>
      </c>
      <c r="Q891" t="s">
        <v>8271</v>
      </c>
      <c r="R891">
        <v>1.0109999999999999</v>
      </c>
      <c r="S891">
        <v>121.13813139722222</v>
      </c>
      <c r="T891" t="s">
        <v>9224</v>
      </c>
      <c r="U891" t="s">
        <v>9225</v>
      </c>
      <c r="V891" s="10">
        <v>41806.395428240743</v>
      </c>
      <c r="W891" s="10">
        <v>41843.458333333336</v>
      </c>
    </row>
    <row r="892" spans="1:23" x14ac:dyDescent="0.25">
      <c r="A892">
        <v>3350</v>
      </c>
      <c r="B892" t="s">
        <v>3349</v>
      </c>
      <c r="C892" t="s">
        <v>7460</v>
      </c>
      <c r="D892">
        <v>3500</v>
      </c>
      <c r="E892">
        <v>3655</v>
      </c>
      <c r="F892" t="s">
        <v>8219</v>
      </c>
      <c r="G892" t="s">
        <v>8243</v>
      </c>
      <c r="H892" t="s">
        <v>8249</v>
      </c>
      <c r="I892">
        <v>1.1666915600000001</v>
      </c>
      <c r="J892">
        <v>4083.4204600000003</v>
      </c>
      <c r="K892">
        <v>4264.2576518000005</v>
      </c>
      <c r="L892">
        <v>1448838000</v>
      </c>
      <c r="M892">
        <v>1445791811</v>
      </c>
      <c r="N892" t="b">
        <v>0</v>
      </c>
      <c r="O892">
        <v>51</v>
      </c>
      <c r="P892" t="b">
        <v>1</v>
      </c>
      <c r="Q892" t="s">
        <v>8271</v>
      </c>
      <c r="R892">
        <v>1.0442857142857143</v>
      </c>
      <c r="S892">
        <v>83.612895133333339</v>
      </c>
      <c r="T892" t="s">
        <v>9224</v>
      </c>
      <c r="U892" t="s">
        <v>9225</v>
      </c>
      <c r="V892" s="10">
        <v>42302.701516203706</v>
      </c>
      <c r="W892" s="10">
        <v>42337.958333333336</v>
      </c>
    </row>
    <row r="893" spans="1:23" x14ac:dyDescent="0.25">
      <c r="A893">
        <v>3349</v>
      </c>
      <c r="B893" t="s">
        <v>3348</v>
      </c>
      <c r="C893" t="s">
        <v>7459</v>
      </c>
      <c r="D893">
        <v>1000</v>
      </c>
      <c r="E893">
        <v>1534</v>
      </c>
      <c r="F893" t="s">
        <v>8219</v>
      </c>
      <c r="G893" t="s">
        <v>8224</v>
      </c>
      <c r="H893" t="s">
        <v>8246</v>
      </c>
      <c r="I893">
        <v>1</v>
      </c>
      <c r="J893">
        <v>1000</v>
      </c>
      <c r="K893">
        <v>1534</v>
      </c>
      <c r="L893">
        <v>1465837200</v>
      </c>
      <c r="M893">
        <v>1463971172</v>
      </c>
      <c r="N893" t="b">
        <v>0</v>
      </c>
      <c r="O893">
        <v>14</v>
      </c>
      <c r="P893" t="b">
        <v>1</v>
      </c>
      <c r="Q893" t="s">
        <v>8271</v>
      </c>
      <c r="R893">
        <v>1.534</v>
      </c>
      <c r="S893">
        <v>109.57142857142857</v>
      </c>
      <c r="T893" t="s">
        <v>9224</v>
      </c>
      <c r="U893" t="s">
        <v>9225</v>
      </c>
      <c r="V893" s="10">
        <v>42513.11078703704</v>
      </c>
      <c r="W893" s="10">
        <v>42534.708333333336</v>
      </c>
    </row>
    <row r="894" spans="1:23" x14ac:dyDescent="0.25">
      <c r="A894">
        <v>3348</v>
      </c>
      <c r="B894" t="s">
        <v>3266</v>
      </c>
      <c r="C894" t="s">
        <v>7458</v>
      </c>
      <c r="D894">
        <v>5500</v>
      </c>
      <c r="E894">
        <v>5516</v>
      </c>
      <c r="F894" t="s">
        <v>8219</v>
      </c>
      <c r="G894" t="s">
        <v>8224</v>
      </c>
      <c r="H894" t="s">
        <v>8246</v>
      </c>
      <c r="I894">
        <v>1</v>
      </c>
      <c r="J894">
        <v>5500</v>
      </c>
      <c r="K894">
        <v>5516</v>
      </c>
      <c r="L894">
        <v>1461988740</v>
      </c>
      <c r="M894">
        <v>1459949080</v>
      </c>
      <c r="N894" t="b">
        <v>0</v>
      </c>
      <c r="O894">
        <v>79</v>
      </c>
      <c r="P894" t="b">
        <v>1</v>
      </c>
      <c r="Q894" t="s">
        <v>8271</v>
      </c>
      <c r="R894">
        <v>1.002909090909091</v>
      </c>
      <c r="S894">
        <v>69.822784810126578</v>
      </c>
      <c r="T894" t="s">
        <v>9224</v>
      </c>
      <c r="U894" t="s">
        <v>9225</v>
      </c>
      <c r="V894" s="10">
        <v>42466.558796296296</v>
      </c>
      <c r="W894" s="10">
        <v>42490.165972222225</v>
      </c>
    </row>
    <row r="895" spans="1:23" x14ac:dyDescent="0.25">
      <c r="A895">
        <v>3347</v>
      </c>
      <c r="B895" t="s">
        <v>3347</v>
      </c>
      <c r="C895" t="s">
        <v>7457</v>
      </c>
      <c r="D895">
        <v>2000</v>
      </c>
      <c r="E895">
        <v>2389</v>
      </c>
      <c r="F895" t="s">
        <v>8219</v>
      </c>
      <c r="G895" t="s">
        <v>8225</v>
      </c>
      <c r="H895" t="s">
        <v>8247</v>
      </c>
      <c r="I895">
        <v>1.29405719</v>
      </c>
      <c r="J895">
        <v>2588.11438</v>
      </c>
      <c r="K895">
        <v>3091.5026269099999</v>
      </c>
      <c r="L895">
        <v>1462741200</v>
      </c>
      <c r="M895">
        <v>1461503654</v>
      </c>
      <c r="N895" t="b">
        <v>0</v>
      </c>
      <c r="O895">
        <v>22</v>
      </c>
      <c r="P895" t="b">
        <v>1</v>
      </c>
      <c r="Q895" t="s">
        <v>8271</v>
      </c>
      <c r="R895">
        <v>1.1944999999999999</v>
      </c>
      <c r="S895">
        <v>140.52284667772727</v>
      </c>
      <c r="T895" t="s">
        <v>9224</v>
      </c>
      <c r="U895" t="s">
        <v>9225</v>
      </c>
      <c r="V895" s="10">
        <v>42484.551550925928</v>
      </c>
      <c r="W895" s="10">
        <v>42498.875</v>
      </c>
    </row>
    <row r="896" spans="1:23" x14ac:dyDescent="0.25">
      <c r="A896">
        <v>3346</v>
      </c>
      <c r="B896" t="s">
        <v>3346</v>
      </c>
      <c r="C896" t="s">
        <v>7456</v>
      </c>
      <c r="D896">
        <v>1500</v>
      </c>
      <c r="E896">
        <v>1650</v>
      </c>
      <c r="F896" t="s">
        <v>8219</v>
      </c>
      <c r="G896" t="s">
        <v>8224</v>
      </c>
      <c r="H896" t="s">
        <v>8246</v>
      </c>
      <c r="I896">
        <v>1</v>
      </c>
      <c r="J896">
        <v>1500</v>
      </c>
      <c r="K896">
        <v>1650</v>
      </c>
      <c r="L896">
        <v>1424910910</v>
      </c>
      <c r="M896">
        <v>1424306110</v>
      </c>
      <c r="N896" t="b">
        <v>0</v>
      </c>
      <c r="O896">
        <v>18</v>
      </c>
      <c r="P896" t="b">
        <v>1</v>
      </c>
      <c r="Q896" t="s">
        <v>8271</v>
      </c>
      <c r="R896">
        <v>1.1000000000000001</v>
      </c>
      <c r="S896">
        <v>91.666666666666671</v>
      </c>
      <c r="T896" t="s">
        <v>9224</v>
      </c>
      <c r="U896" t="s">
        <v>9225</v>
      </c>
      <c r="V896" s="10">
        <v>42054.024421296293</v>
      </c>
      <c r="W896" s="10">
        <v>42061.024421296293</v>
      </c>
    </row>
    <row r="897" spans="1:23" x14ac:dyDescent="0.25">
      <c r="A897">
        <v>3345</v>
      </c>
      <c r="B897" t="s">
        <v>3345</v>
      </c>
      <c r="C897" t="s">
        <v>7455</v>
      </c>
      <c r="D897">
        <v>500</v>
      </c>
      <c r="E897">
        <v>650</v>
      </c>
      <c r="F897" t="s">
        <v>8219</v>
      </c>
      <c r="G897" t="s">
        <v>8224</v>
      </c>
      <c r="H897" t="s">
        <v>8246</v>
      </c>
      <c r="I897">
        <v>1</v>
      </c>
      <c r="J897">
        <v>500</v>
      </c>
      <c r="K897">
        <v>650</v>
      </c>
      <c r="L897">
        <v>1429317420</v>
      </c>
      <c r="M897">
        <v>1424226768</v>
      </c>
      <c r="N897" t="b">
        <v>0</v>
      </c>
      <c r="O897">
        <v>13</v>
      </c>
      <c r="P897" t="b">
        <v>1</v>
      </c>
      <c r="Q897" t="s">
        <v>8271</v>
      </c>
      <c r="R897">
        <v>1.3</v>
      </c>
      <c r="S897">
        <v>50</v>
      </c>
      <c r="T897" t="s">
        <v>9224</v>
      </c>
      <c r="U897" t="s">
        <v>9225</v>
      </c>
      <c r="V897" s="10">
        <v>42053.106111111112</v>
      </c>
      <c r="W897" s="10">
        <v>42112.025694444441</v>
      </c>
    </row>
    <row r="898" spans="1:23" x14ac:dyDescent="0.25">
      <c r="A898">
        <v>3344</v>
      </c>
      <c r="B898" t="s">
        <v>3344</v>
      </c>
      <c r="C898" t="s">
        <v>7454</v>
      </c>
      <c r="D898">
        <v>4500</v>
      </c>
      <c r="E898">
        <v>4565</v>
      </c>
      <c r="F898" t="s">
        <v>8219</v>
      </c>
      <c r="G898" t="s">
        <v>8224</v>
      </c>
      <c r="H898" t="s">
        <v>8246</v>
      </c>
      <c r="I898">
        <v>1</v>
      </c>
      <c r="J898">
        <v>4500</v>
      </c>
      <c r="K898">
        <v>4565</v>
      </c>
      <c r="L898">
        <v>1409374093</v>
      </c>
      <c r="M898">
        <v>1406782093</v>
      </c>
      <c r="N898" t="b">
        <v>0</v>
      </c>
      <c r="O898">
        <v>40</v>
      </c>
      <c r="P898" t="b">
        <v>1</v>
      </c>
      <c r="Q898" t="s">
        <v>8271</v>
      </c>
      <c r="R898">
        <v>1.0144444444444445</v>
      </c>
      <c r="S898">
        <v>114.125</v>
      </c>
      <c r="T898" t="s">
        <v>9224</v>
      </c>
      <c r="U898" t="s">
        <v>9225</v>
      </c>
      <c r="V898" s="10">
        <v>41851.200150462966</v>
      </c>
      <c r="W898" s="10">
        <v>41881.200150462966</v>
      </c>
    </row>
    <row r="899" spans="1:23" x14ac:dyDescent="0.25">
      <c r="A899">
        <v>3343</v>
      </c>
      <c r="B899" t="s">
        <v>3343</v>
      </c>
      <c r="C899" t="s">
        <v>7453</v>
      </c>
      <c r="D899">
        <v>700</v>
      </c>
      <c r="E899">
        <v>1200</v>
      </c>
      <c r="F899" t="s">
        <v>8219</v>
      </c>
      <c r="G899" t="s">
        <v>8225</v>
      </c>
      <c r="H899" t="s">
        <v>8247</v>
      </c>
      <c r="I899">
        <v>1.29405719</v>
      </c>
      <c r="J899">
        <v>905.84003299999995</v>
      </c>
      <c r="K899">
        <v>1552.8686279999999</v>
      </c>
      <c r="L899">
        <v>1460553480</v>
      </c>
      <c r="M899">
        <v>1458770384</v>
      </c>
      <c r="N899" t="b">
        <v>0</v>
      </c>
      <c r="O899">
        <v>23</v>
      </c>
      <c r="P899" t="b">
        <v>1</v>
      </c>
      <c r="Q899" t="s">
        <v>8271</v>
      </c>
      <c r="R899">
        <v>1.7142857142857142</v>
      </c>
      <c r="S899">
        <v>67.51602730434783</v>
      </c>
      <c r="T899" t="s">
        <v>9224</v>
      </c>
      <c r="U899" t="s">
        <v>9225</v>
      </c>
      <c r="V899" s="10">
        <v>42452.916481481479</v>
      </c>
      <c r="W899" s="10">
        <v>42473.554166666669</v>
      </c>
    </row>
    <row r="900" spans="1:23" x14ac:dyDescent="0.25">
      <c r="A900">
        <v>3342</v>
      </c>
      <c r="B900" t="s">
        <v>3342</v>
      </c>
      <c r="C900" t="s">
        <v>7452</v>
      </c>
      <c r="D900">
        <v>6000</v>
      </c>
      <c r="E900">
        <v>6100</v>
      </c>
      <c r="F900" t="s">
        <v>8219</v>
      </c>
      <c r="G900" t="s">
        <v>8224</v>
      </c>
      <c r="H900" t="s">
        <v>8246</v>
      </c>
      <c r="I900">
        <v>1</v>
      </c>
      <c r="J900">
        <v>6000</v>
      </c>
      <c r="K900">
        <v>6100</v>
      </c>
      <c r="L900">
        <v>1427864340</v>
      </c>
      <c r="M900">
        <v>1425020810</v>
      </c>
      <c r="N900" t="b">
        <v>0</v>
      </c>
      <c r="O900">
        <v>78</v>
      </c>
      <c r="P900" t="b">
        <v>1</v>
      </c>
      <c r="Q900" t="s">
        <v>8271</v>
      </c>
      <c r="R900">
        <v>1.0166666666666666</v>
      </c>
      <c r="S900">
        <v>78.205128205128204</v>
      </c>
      <c r="T900" t="s">
        <v>9224</v>
      </c>
      <c r="U900" t="s">
        <v>9225</v>
      </c>
      <c r="V900" s="10">
        <v>42062.296412037038</v>
      </c>
      <c r="W900" s="10">
        <v>42095.207638888889</v>
      </c>
    </row>
    <row r="901" spans="1:23" x14ac:dyDescent="0.25">
      <c r="A901">
        <v>3341</v>
      </c>
      <c r="B901" t="s">
        <v>3341</v>
      </c>
      <c r="C901" t="s">
        <v>7451</v>
      </c>
      <c r="D901">
        <v>3350</v>
      </c>
      <c r="E901">
        <v>3350</v>
      </c>
      <c r="F901" t="s">
        <v>8219</v>
      </c>
      <c r="G901" t="s">
        <v>8225</v>
      </c>
      <c r="H901" t="s">
        <v>8247</v>
      </c>
      <c r="I901">
        <v>1.29405719</v>
      </c>
      <c r="J901">
        <v>4335.0915864999997</v>
      </c>
      <c r="K901">
        <v>4335.0915864999997</v>
      </c>
      <c r="L901">
        <v>1465750800</v>
      </c>
      <c r="M901">
        <v>1463771421</v>
      </c>
      <c r="N901" t="b">
        <v>0</v>
      </c>
      <c r="O901">
        <v>28</v>
      </c>
      <c r="P901" t="b">
        <v>1</v>
      </c>
      <c r="Q901" t="s">
        <v>8271</v>
      </c>
      <c r="R901">
        <v>1</v>
      </c>
      <c r="S901">
        <v>154.82469951785714</v>
      </c>
      <c r="T901" t="s">
        <v>9224</v>
      </c>
      <c r="U901" t="s">
        <v>9225</v>
      </c>
      <c r="V901" s="10">
        <v>42510.798854166664</v>
      </c>
      <c r="W901" s="10">
        <v>42533.708333333336</v>
      </c>
    </row>
    <row r="902" spans="1:23" x14ac:dyDescent="0.25">
      <c r="A902">
        <v>3340</v>
      </c>
      <c r="B902" t="s">
        <v>3340</v>
      </c>
      <c r="C902" t="s">
        <v>7450</v>
      </c>
      <c r="D902">
        <v>3000</v>
      </c>
      <c r="E902">
        <v>4145</v>
      </c>
      <c r="F902" t="s">
        <v>8219</v>
      </c>
      <c r="G902" t="s">
        <v>8224</v>
      </c>
      <c r="H902" t="s">
        <v>8246</v>
      </c>
      <c r="I902">
        <v>1</v>
      </c>
      <c r="J902">
        <v>3000</v>
      </c>
      <c r="K902">
        <v>4145</v>
      </c>
      <c r="L902">
        <v>1481066554</v>
      </c>
      <c r="M902">
        <v>1478906554</v>
      </c>
      <c r="N902" t="b">
        <v>0</v>
      </c>
      <c r="O902">
        <v>38</v>
      </c>
      <c r="P902" t="b">
        <v>1</v>
      </c>
      <c r="Q902" t="s">
        <v>8271</v>
      </c>
      <c r="R902">
        <v>1.3816666666666666</v>
      </c>
      <c r="S902">
        <v>109.07894736842105</v>
      </c>
      <c r="T902" t="s">
        <v>9224</v>
      </c>
      <c r="U902" t="s">
        <v>9225</v>
      </c>
      <c r="V902" s="10">
        <v>42685.974004629628</v>
      </c>
      <c r="W902" s="10">
        <v>42710.974004629628</v>
      </c>
    </row>
    <row r="903" spans="1:23" x14ac:dyDescent="0.25">
      <c r="A903">
        <v>3339</v>
      </c>
      <c r="B903" t="s">
        <v>3339</v>
      </c>
      <c r="C903" t="s">
        <v>7449</v>
      </c>
      <c r="D903">
        <v>8000</v>
      </c>
      <c r="E903">
        <v>8348</v>
      </c>
      <c r="F903" t="s">
        <v>8219</v>
      </c>
      <c r="G903" t="s">
        <v>8224</v>
      </c>
      <c r="H903" t="s">
        <v>8246</v>
      </c>
      <c r="I903">
        <v>1</v>
      </c>
      <c r="J903">
        <v>8000</v>
      </c>
      <c r="K903">
        <v>8348</v>
      </c>
      <c r="L903">
        <v>1469721518</v>
      </c>
      <c r="M903">
        <v>1467129518</v>
      </c>
      <c r="N903" t="b">
        <v>0</v>
      </c>
      <c r="O903">
        <v>47</v>
      </c>
      <c r="P903" t="b">
        <v>1</v>
      </c>
      <c r="Q903" t="s">
        <v>8271</v>
      </c>
      <c r="R903">
        <v>1.0435000000000001</v>
      </c>
      <c r="S903">
        <v>177.61702127659575</v>
      </c>
      <c r="T903" t="s">
        <v>9224</v>
      </c>
      <c r="U903" t="s">
        <v>9225</v>
      </c>
      <c r="V903" s="10">
        <v>42549.665717592594</v>
      </c>
      <c r="W903" s="10">
        <v>42579.665717592594</v>
      </c>
    </row>
    <row r="904" spans="1:23" x14ac:dyDescent="0.25">
      <c r="A904">
        <v>3338</v>
      </c>
      <c r="B904" t="s">
        <v>3338</v>
      </c>
      <c r="C904" t="s">
        <v>7448</v>
      </c>
      <c r="D904">
        <v>15000</v>
      </c>
      <c r="E904">
        <v>15327</v>
      </c>
      <c r="F904" t="s">
        <v>8219</v>
      </c>
      <c r="G904" t="s">
        <v>8224</v>
      </c>
      <c r="H904" t="s">
        <v>8246</v>
      </c>
      <c r="I904">
        <v>1</v>
      </c>
      <c r="J904">
        <v>15000</v>
      </c>
      <c r="K904">
        <v>15327</v>
      </c>
      <c r="L904">
        <v>1487944080</v>
      </c>
      <c r="M904">
        <v>1486129680</v>
      </c>
      <c r="N904" t="b">
        <v>0</v>
      </c>
      <c r="O904">
        <v>112</v>
      </c>
      <c r="P904" t="b">
        <v>1</v>
      </c>
      <c r="Q904" t="s">
        <v>8271</v>
      </c>
      <c r="R904">
        <v>1.0218</v>
      </c>
      <c r="S904">
        <v>136.84821428571428</v>
      </c>
      <c r="T904" t="s">
        <v>9224</v>
      </c>
      <c r="U904" t="s">
        <v>9225</v>
      </c>
      <c r="V904" s="10">
        <v>42769.574999999997</v>
      </c>
      <c r="W904" s="10">
        <v>42790.574999999997</v>
      </c>
    </row>
    <row r="905" spans="1:23" x14ac:dyDescent="0.25">
      <c r="A905">
        <v>3337</v>
      </c>
      <c r="B905" t="s">
        <v>3337</v>
      </c>
      <c r="C905" t="s">
        <v>7447</v>
      </c>
      <c r="D905">
        <v>2500</v>
      </c>
      <c r="E905">
        <v>2755</v>
      </c>
      <c r="F905" t="s">
        <v>8219</v>
      </c>
      <c r="G905" t="s">
        <v>8225</v>
      </c>
      <c r="H905" t="s">
        <v>8247</v>
      </c>
      <c r="I905">
        <v>1.29405719</v>
      </c>
      <c r="J905">
        <v>3235.1429749999998</v>
      </c>
      <c r="K905">
        <v>3565.1275584499999</v>
      </c>
      <c r="L905">
        <v>1412974800</v>
      </c>
      <c r="M905">
        <v>1411109167</v>
      </c>
      <c r="N905" t="b">
        <v>0</v>
      </c>
      <c r="O905">
        <v>34</v>
      </c>
      <c r="P905" t="b">
        <v>1</v>
      </c>
      <c r="Q905" t="s">
        <v>8271</v>
      </c>
      <c r="R905">
        <v>1.1020000000000001</v>
      </c>
      <c r="S905">
        <v>104.85669289558824</v>
      </c>
      <c r="T905" t="s">
        <v>9224</v>
      </c>
      <c r="U905" t="s">
        <v>9225</v>
      </c>
      <c r="V905" s="10">
        <v>41901.282025462962</v>
      </c>
      <c r="W905" s="10">
        <v>41922.875</v>
      </c>
    </row>
    <row r="906" spans="1:23" x14ac:dyDescent="0.25">
      <c r="A906">
        <v>3336</v>
      </c>
      <c r="B906" t="s">
        <v>3336</v>
      </c>
      <c r="C906" t="s">
        <v>7446</v>
      </c>
      <c r="D906">
        <v>250</v>
      </c>
      <c r="E906">
        <v>250</v>
      </c>
      <c r="F906" t="s">
        <v>8219</v>
      </c>
      <c r="G906" t="s">
        <v>8225</v>
      </c>
      <c r="H906" t="s">
        <v>8247</v>
      </c>
      <c r="I906">
        <v>1.29405719</v>
      </c>
      <c r="J906">
        <v>323.5142975</v>
      </c>
      <c r="K906">
        <v>323.5142975</v>
      </c>
      <c r="L906">
        <v>1459845246</v>
      </c>
      <c r="M906">
        <v>1457429646</v>
      </c>
      <c r="N906" t="b">
        <v>0</v>
      </c>
      <c r="O906">
        <v>9</v>
      </c>
      <c r="P906" t="b">
        <v>1</v>
      </c>
      <c r="Q906" t="s">
        <v>8271</v>
      </c>
      <c r="R906">
        <v>1</v>
      </c>
      <c r="S906">
        <v>35.946033055555553</v>
      </c>
      <c r="T906" t="s">
        <v>9224</v>
      </c>
      <c r="U906" t="s">
        <v>9225</v>
      </c>
      <c r="V906" s="10">
        <v>42437.398680555554</v>
      </c>
      <c r="W906" s="10">
        <v>42465.35701388889</v>
      </c>
    </row>
    <row r="907" spans="1:23" x14ac:dyDescent="0.25">
      <c r="A907">
        <v>3335</v>
      </c>
      <c r="B907" t="s">
        <v>3335</v>
      </c>
      <c r="C907" t="s">
        <v>7445</v>
      </c>
      <c r="D907">
        <v>5000</v>
      </c>
      <c r="E907">
        <v>5016</v>
      </c>
      <c r="F907" t="s">
        <v>8219</v>
      </c>
      <c r="G907" t="s">
        <v>8225</v>
      </c>
      <c r="H907" t="s">
        <v>8247</v>
      </c>
      <c r="I907">
        <v>1.29405719</v>
      </c>
      <c r="J907">
        <v>6470.2859499999995</v>
      </c>
      <c r="K907">
        <v>6490.9908650400002</v>
      </c>
      <c r="L907">
        <v>1407106800</v>
      </c>
      <c r="M907">
        <v>1404749446</v>
      </c>
      <c r="N907" t="b">
        <v>0</v>
      </c>
      <c r="O907">
        <v>63</v>
      </c>
      <c r="P907" t="b">
        <v>1</v>
      </c>
      <c r="Q907" t="s">
        <v>8271</v>
      </c>
      <c r="R907">
        <v>1.0032000000000001</v>
      </c>
      <c r="S907">
        <v>103.03160103238096</v>
      </c>
      <c r="T907" t="s">
        <v>9224</v>
      </c>
      <c r="U907" t="s">
        <v>9225</v>
      </c>
      <c r="V907" s="10">
        <v>41827.674143518518</v>
      </c>
      <c r="W907" s="10">
        <v>41854.958333333336</v>
      </c>
    </row>
    <row r="908" spans="1:23" x14ac:dyDescent="0.25">
      <c r="A908">
        <v>3334</v>
      </c>
      <c r="B908" t="s">
        <v>3334</v>
      </c>
      <c r="C908" t="s">
        <v>7444</v>
      </c>
      <c r="D908">
        <v>3871</v>
      </c>
      <c r="E908">
        <v>5366</v>
      </c>
      <c r="F908" t="s">
        <v>8219</v>
      </c>
      <c r="G908" t="s">
        <v>8224</v>
      </c>
      <c r="H908" t="s">
        <v>8246</v>
      </c>
      <c r="I908">
        <v>1</v>
      </c>
      <c r="J908">
        <v>3871</v>
      </c>
      <c r="K908">
        <v>5366</v>
      </c>
      <c r="L908">
        <v>1438259422</v>
      </c>
      <c r="M908">
        <v>1435667422</v>
      </c>
      <c r="N908" t="b">
        <v>0</v>
      </c>
      <c r="O908">
        <v>46</v>
      </c>
      <c r="P908" t="b">
        <v>1</v>
      </c>
      <c r="Q908" t="s">
        <v>8271</v>
      </c>
      <c r="R908">
        <v>1.3862051149573753</v>
      </c>
      <c r="S908">
        <v>116.65217391304348</v>
      </c>
      <c r="T908" t="s">
        <v>9224</v>
      </c>
      <c r="U908" t="s">
        <v>9225</v>
      </c>
      <c r="V908" s="10">
        <v>42185.521087962959</v>
      </c>
      <c r="W908" s="10">
        <v>42215.521087962959</v>
      </c>
    </row>
    <row r="909" spans="1:23" x14ac:dyDescent="0.25">
      <c r="A909">
        <v>3333</v>
      </c>
      <c r="B909" t="s">
        <v>3333</v>
      </c>
      <c r="C909" t="s">
        <v>7443</v>
      </c>
      <c r="D909">
        <v>3500</v>
      </c>
      <c r="E909">
        <v>3660</v>
      </c>
      <c r="F909" t="s">
        <v>8219</v>
      </c>
      <c r="G909" t="s">
        <v>8224</v>
      </c>
      <c r="H909" t="s">
        <v>8246</v>
      </c>
      <c r="I909">
        <v>1</v>
      </c>
      <c r="J909">
        <v>3500</v>
      </c>
      <c r="K909">
        <v>3660</v>
      </c>
      <c r="L909">
        <v>1434384880</v>
      </c>
      <c r="M909">
        <v>1432484080</v>
      </c>
      <c r="N909" t="b">
        <v>0</v>
      </c>
      <c r="O909">
        <v>111</v>
      </c>
      <c r="P909" t="b">
        <v>1</v>
      </c>
      <c r="Q909" t="s">
        <v>8271</v>
      </c>
      <c r="R909">
        <v>1.0457142857142858</v>
      </c>
      <c r="S909">
        <v>32.972972972972975</v>
      </c>
      <c r="T909" t="s">
        <v>9224</v>
      </c>
      <c r="U909" t="s">
        <v>9225</v>
      </c>
      <c r="V909" s="10">
        <v>42148.676851851851</v>
      </c>
      <c r="W909" s="10">
        <v>42170.676851851851</v>
      </c>
    </row>
    <row r="910" spans="1:23" x14ac:dyDescent="0.25">
      <c r="A910">
        <v>3332</v>
      </c>
      <c r="B910" t="s">
        <v>3332</v>
      </c>
      <c r="C910" t="s">
        <v>7442</v>
      </c>
      <c r="D910">
        <v>6000</v>
      </c>
      <c r="E910">
        <v>6000</v>
      </c>
      <c r="F910" t="s">
        <v>8219</v>
      </c>
      <c r="G910" t="s">
        <v>8224</v>
      </c>
      <c r="H910" t="s">
        <v>8246</v>
      </c>
      <c r="I910">
        <v>1</v>
      </c>
      <c r="J910">
        <v>6000</v>
      </c>
      <c r="K910">
        <v>6000</v>
      </c>
      <c r="L910">
        <v>1405802330</v>
      </c>
      <c r="M910">
        <v>1403210330</v>
      </c>
      <c r="N910" t="b">
        <v>0</v>
      </c>
      <c r="O910">
        <v>83</v>
      </c>
      <c r="P910" t="b">
        <v>1</v>
      </c>
      <c r="Q910" t="s">
        <v>8271</v>
      </c>
      <c r="R910">
        <v>1</v>
      </c>
      <c r="S910">
        <v>72.289156626506028</v>
      </c>
      <c r="T910" t="s">
        <v>9224</v>
      </c>
      <c r="U910" t="s">
        <v>9225</v>
      </c>
      <c r="V910" s="10">
        <v>41809.860300925924</v>
      </c>
      <c r="W910" s="10">
        <v>41839.860300925924</v>
      </c>
    </row>
    <row r="911" spans="1:23" x14ac:dyDescent="0.25">
      <c r="A911">
        <v>3331</v>
      </c>
      <c r="B911" t="s">
        <v>3331</v>
      </c>
      <c r="C911" t="s">
        <v>7441</v>
      </c>
      <c r="D911">
        <v>5000</v>
      </c>
      <c r="E911">
        <v>5226</v>
      </c>
      <c r="F911" t="s">
        <v>8219</v>
      </c>
      <c r="G911" t="s">
        <v>8224</v>
      </c>
      <c r="H911" t="s">
        <v>8246</v>
      </c>
      <c r="I911">
        <v>1</v>
      </c>
      <c r="J911">
        <v>5000</v>
      </c>
      <c r="K911">
        <v>5226</v>
      </c>
      <c r="L911">
        <v>1444149886</v>
      </c>
      <c r="M911">
        <v>1441125886</v>
      </c>
      <c r="N911" t="b">
        <v>0</v>
      </c>
      <c r="O911">
        <v>65</v>
      </c>
      <c r="P911" t="b">
        <v>1</v>
      </c>
      <c r="Q911" t="s">
        <v>8271</v>
      </c>
      <c r="R911">
        <v>1.0451999999999999</v>
      </c>
      <c r="S911">
        <v>80.400000000000006</v>
      </c>
      <c r="T911" t="s">
        <v>9224</v>
      </c>
      <c r="U911" t="s">
        <v>9225</v>
      </c>
      <c r="V911" s="10">
        <v>42248.697754629633</v>
      </c>
      <c r="W911" s="10">
        <v>42283.697754629633</v>
      </c>
    </row>
    <row r="912" spans="1:23" x14ac:dyDescent="0.25">
      <c r="A912">
        <v>3330</v>
      </c>
      <c r="B912" t="s">
        <v>3330</v>
      </c>
      <c r="C912" t="s">
        <v>7440</v>
      </c>
      <c r="D912">
        <v>1500</v>
      </c>
      <c r="E912">
        <v>1594</v>
      </c>
      <c r="F912" t="s">
        <v>8219</v>
      </c>
      <c r="G912" t="s">
        <v>8225</v>
      </c>
      <c r="H912" t="s">
        <v>8247</v>
      </c>
      <c r="I912">
        <v>1.29405719</v>
      </c>
      <c r="J912">
        <v>1941.085785</v>
      </c>
      <c r="K912">
        <v>2062.7271608599999</v>
      </c>
      <c r="L912">
        <v>1427919468</v>
      </c>
      <c r="M912">
        <v>1425331068</v>
      </c>
      <c r="N912" t="b">
        <v>0</v>
      </c>
      <c r="O912">
        <v>69</v>
      </c>
      <c r="P912" t="b">
        <v>1</v>
      </c>
      <c r="Q912" t="s">
        <v>8271</v>
      </c>
      <c r="R912">
        <v>1.0626666666666666</v>
      </c>
      <c r="S912">
        <v>29.894596534202897</v>
      </c>
      <c r="T912" t="s">
        <v>9224</v>
      </c>
      <c r="U912" t="s">
        <v>9225</v>
      </c>
      <c r="V912" s="10">
        <v>42065.887361111112</v>
      </c>
      <c r="W912" s="10">
        <v>42095.845694444448</v>
      </c>
    </row>
    <row r="913" spans="1:23" x14ac:dyDescent="0.25">
      <c r="A913">
        <v>3329</v>
      </c>
      <c r="B913" t="s">
        <v>3329</v>
      </c>
      <c r="C913" t="s">
        <v>7439</v>
      </c>
      <c r="D913">
        <v>1000</v>
      </c>
      <c r="E913">
        <v>1168</v>
      </c>
      <c r="F913" t="s">
        <v>8219</v>
      </c>
      <c r="G913" t="s">
        <v>8225</v>
      </c>
      <c r="H913" t="s">
        <v>8247</v>
      </c>
      <c r="I913">
        <v>1.29405719</v>
      </c>
      <c r="J913">
        <v>1294.05719</v>
      </c>
      <c r="K913">
        <v>1511.4587979200001</v>
      </c>
      <c r="L913">
        <v>1406502000</v>
      </c>
      <c r="M913">
        <v>1405583108</v>
      </c>
      <c r="N913" t="b">
        <v>0</v>
      </c>
      <c r="O913">
        <v>26</v>
      </c>
      <c r="P913" t="b">
        <v>1</v>
      </c>
      <c r="Q913" t="s">
        <v>8271</v>
      </c>
      <c r="R913">
        <v>1.1679999999999999</v>
      </c>
      <c r="S913">
        <v>58.133030689230772</v>
      </c>
      <c r="T913" t="s">
        <v>9224</v>
      </c>
      <c r="U913" t="s">
        <v>9225</v>
      </c>
      <c r="V913" s="10">
        <v>41837.323009259257</v>
      </c>
      <c r="W913" s="10">
        <v>41847.958333333336</v>
      </c>
    </row>
    <row r="914" spans="1:23" x14ac:dyDescent="0.25">
      <c r="A914">
        <v>3328</v>
      </c>
      <c r="B914" t="s">
        <v>3328</v>
      </c>
      <c r="C914" t="s">
        <v>7438</v>
      </c>
      <c r="D914">
        <v>1800</v>
      </c>
      <c r="E914">
        <v>2635</v>
      </c>
      <c r="F914" t="s">
        <v>8219</v>
      </c>
      <c r="G914" t="s">
        <v>8224</v>
      </c>
      <c r="H914" t="s">
        <v>8246</v>
      </c>
      <c r="I914">
        <v>1</v>
      </c>
      <c r="J914">
        <v>1800</v>
      </c>
      <c r="K914">
        <v>2635</v>
      </c>
      <c r="L914">
        <v>1404522000</v>
      </c>
      <c r="M914">
        <v>1404308883</v>
      </c>
      <c r="N914" t="b">
        <v>0</v>
      </c>
      <c r="O914">
        <v>9</v>
      </c>
      <c r="P914" t="b">
        <v>1</v>
      </c>
      <c r="Q914" t="s">
        <v>8271</v>
      </c>
      <c r="R914">
        <v>1.4638888888888888</v>
      </c>
      <c r="S914">
        <v>292.77777777777777</v>
      </c>
      <c r="T914" t="s">
        <v>9224</v>
      </c>
      <c r="U914" t="s">
        <v>9225</v>
      </c>
      <c r="V914" s="10">
        <v>41822.57503472222</v>
      </c>
      <c r="W914" s="10">
        <v>41825.041666666664</v>
      </c>
    </row>
    <row r="915" spans="1:23" x14ac:dyDescent="0.25">
      <c r="A915">
        <v>3327</v>
      </c>
      <c r="B915" t="s">
        <v>3327</v>
      </c>
      <c r="C915" t="s">
        <v>7437</v>
      </c>
      <c r="D915">
        <v>800</v>
      </c>
      <c r="E915">
        <v>810</v>
      </c>
      <c r="F915" t="s">
        <v>8219</v>
      </c>
      <c r="G915" t="s">
        <v>8225</v>
      </c>
      <c r="H915" t="s">
        <v>8247</v>
      </c>
      <c r="I915">
        <v>1.29405719</v>
      </c>
      <c r="J915">
        <v>1035.245752</v>
      </c>
      <c r="K915">
        <v>1048.1863238999999</v>
      </c>
      <c r="L915">
        <v>1462697966</v>
      </c>
      <c r="M915">
        <v>1460105966</v>
      </c>
      <c r="N915" t="b">
        <v>0</v>
      </c>
      <c r="O915">
        <v>33</v>
      </c>
      <c r="P915" t="b">
        <v>1</v>
      </c>
      <c r="Q915" t="s">
        <v>8271</v>
      </c>
      <c r="R915">
        <v>1.0125</v>
      </c>
      <c r="S915">
        <v>31.763221936363635</v>
      </c>
      <c r="T915" t="s">
        <v>9224</v>
      </c>
      <c r="U915" t="s">
        <v>9225</v>
      </c>
      <c r="V915" s="10">
        <v>42468.374606481484</v>
      </c>
      <c r="W915" s="10">
        <v>42498.374606481484</v>
      </c>
    </row>
    <row r="916" spans="1:23" x14ac:dyDescent="0.25">
      <c r="A916">
        <v>3326</v>
      </c>
      <c r="B916" t="s">
        <v>3326</v>
      </c>
      <c r="C916" t="s">
        <v>7436</v>
      </c>
      <c r="D916">
        <v>8000</v>
      </c>
      <c r="E916">
        <v>8110</v>
      </c>
      <c r="F916" t="s">
        <v>8219</v>
      </c>
      <c r="G916" t="s">
        <v>8224</v>
      </c>
      <c r="H916" t="s">
        <v>8246</v>
      </c>
      <c r="I916">
        <v>1</v>
      </c>
      <c r="J916">
        <v>8000</v>
      </c>
      <c r="K916">
        <v>8110</v>
      </c>
      <c r="L916">
        <v>1425830905</v>
      </c>
      <c r="M916">
        <v>1423242505</v>
      </c>
      <c r="N916" t="b">
        <v>0</v>
      </c>
      <c r="O916">
        <v>57</v>
      </c>
      <c r="P916" t="b">
        <v>1</v>
      </c>
      <c r="Q916" t="s">
        <v>8271</v>
      </c>
      <c r="R916">
        <v>1.0137499999999999</v>
      </c>
      <c r="S916">
        <v>142.28070175438597</v>
      </c>
      <c r="T916" t="s">
        <v>9224</v>
      </c>
      <c r="U916" t="s">
        <v>9225</v>
      </c>
      <c r="V916" s="10">
        <v>42041.714178240742</v>
      </c>
      <c r="W916" s="10">
        <v>42071.672511574077</v>
      </c>
    </row>
    <row r="917" spans="1:23" x14ac:dyDescent="0.25">
      <c r="A917">
        <v>3325</v>
      </c>
      <c r="B917" t="s">
        <v>3325</v>
      </c>
      <c r="C917" t="s">
        <v>7435</v>
      </c>
      <c r="D917">
        <v>400</v>
      </c>
      <c r="E917">
        <v>450</v>
      </c>
      <c r="F917" t="s">
        <v>8219</v>
      </c>
      <c r="G917" t="s">
        <v>8225</v>
      </c>
      <c r="H917" t="s">
        <v>8247</v>
      </c>
      <c r="I917">
        <v>1.29405719</v>
      </c>
      <c r="J917">
        <v>517.62287600000002</v>
      </c>
      <c r="K917">
        <v>582.32573549999995</v>
      </c>
      <c r="L917">
        <v>1428256277</v>
      </c>
      <c r="M917">
        <v>1425235877</v>
      </c>
      <c r="N917" t="b">
        <v>0</v>
      </c>
      <c r="O917">
        <v>15</v>
      </c>
      <c r="P917" t="b">
        <v>1</v>
      </c>
      <c r="Q917" t="s">
        <v>8271</v>
      </c>
      <c r="R917">
        <v>1.125</v>
      </c>
      <c r="S917">
        <v>38.821715699999999</v>
      </c>
      <c r="T917" t="s">
        <v>9224</v>
      </c>
      <c r="U917" t="s">
        <v>9225</v>
      </c>
      <c r="V917" s="10">
        <v>42064.785613425927</v>
      </c>
      <c r="W917" s="10">
        <v>42099.743946759256</v>
      </c>
    </row>
    <row r="918" spans="1:23" x14ac:dyDescent="0.25">
      <c r="A918">
        <v>3324</v>
      </c>
      <c r="B918" t="s">
        <v>3324</v>
      </c>
      <c r="C918" t="s">
        <v>7434</v>
      </c>
      <c r="D918">
        <v>1500</v>
      </c>
      <c r="E918">
        <v>1525</v>
      </c>
      <c r="F918" t="s">
        <v>8219</v>
      </c>
      <c r="G918" t="s">
        <v>8241</v>
      </c>
      <c r="H918" t="s">
        <v>8249</v>
      </c>
      <c r="I918">
        <v>1.1666915600000001</v>
      </c>
      <c r="J918">
        <v>1750.0373400000001</v>
      </c>
      <c r="K918">
        <v>1779.2046290000001</v>
      </c>
      <c r="L918">
        <v>1465135190</v>
      </c>
      <c r="M918">
        <v>1463925590</v>
      </c>
      <c r="N918" t="b">
        <v>0</v>
      </c>
      <c r="O918">
        <v>10</v>
      </c>
      <c r="P918" t="b">
        <v>1</v>
      </c>
      <c r="Q918" t="s">
        <v>8271</v>
      </c>
      <c r="R918">
        <v>1.0166666666666666</v>
      </c>
      <c r="S918">
        <v>177.92046290000002</v>
      </c>
      <c r="T918" t="s">
        <v>9224</v>
      </c>
      <c r="U918" t="s">
        <v>9225</v>
      </c>
      <c r="V918" s="10">
        <v>42512.58321759259</v>
      </c>
      <c r="W918" s="10">
        <v>42526.58321759259</v>
      </c>
    </row>
    <row r="919" spans="1:23" x14ac:dyDescent="0.25">
      <c r="A919">
        <v>3323</v>
      </c>
      <c r="B919" t="s">
        <v>3323</v>
      </c>
      <c r="C919" t="s">
        <v>7433</v>
      </c>
      <c r="D919">
        <v>1000</v>
      </c>
      <c r="E919">
        <v>1259</v>
      </c>
      <c r="F919" t="s">
        <v>8219</v>
      </c>
      <c r="G919" t="s">
        <v>8225</v>
      </c>
      <c r="H919" t="s">
        <v>8247</v>
      </c>
      <c r="I919">
        <v>1.29405719</v>
      </c>
      <c r="J919">
        <v>1294.05719</v>
      </c>
      <c r="K919">
        <v>1629.2180022099999</v>
      </c>
      <c r="L919">
        <v>1474793208</v>
      </c>
      <c r="M919">
        <v>1472201208</v>
      </c>
      <c r="N919" t="b">
        <v>0</v>
      </c>
      <c r="O919">
        <v>49</v>
      </c>
      <c r="P919" t="b">
        <v>1</v>
      </c>
      <c r="Q919" t="s">
        <v>8271</v>
      </c>
      <c r="R919">
        <v>1.2589999999999999</v>
      </c>
      <c r="S919">
        <v>33.249346983877551</v>
      </c>
      <c r="T919" t="s">
        <v>9224</v>
      </c>
      <c r="U919" t="s">
        <v>9225</v>
      </c>
      <c r="V919" s="10">
        <v>42608.365833333337</v>
      </c>
      <c r="W919" s="10">
        <v>42638.365833333337</v>
      </c>
    </row>
    <row r="920" spans="1:23" x14ac:dyDescent="0.25">
      <c r="A920">
        <v>3322</v>
      </c>
      <c r="B920" t="s">
        <v>3322</v>
      </c>
      <c r="C920" t="s">
        <v>7432</v>
      </c>
      <c r="D920">
        <v>3300</v>
      </c>
      <c r="E920">
        <v>3350</v>
      </c>
      <c r="F920" t="s">
        <v>8219</v>
      </c>
      <c r="G920" t="s">
        <v>8224</v>
      </c>
      <c r="H920" t="s">
        <v>8246</v>
      </c>
      <c r="I920">
        <v>1</v>
      </c>
      <c r="J920">
        <v>3300</v>
      </c>
      <c r="K920">
        <v>3350</v>
      </c>
      <c r="L920">
        <v>1466567700</v>
      </c>
      <c r="M920">
        <v>1464653696</v>
      </c>
      <c r="N920" t="b">
        <v>0</v>
      </c>
      <c r="O920">
        <v>23</v>
      </c>
      <c r="P920" t="b">
        <v>1</v>
      </c>
      <c r="Q920" t="s">
        <v>8271</v>
      </c>
      <c r="R920">
        <v>1.0151515151515151</v>
      </c>
      <c r="S920">
        <v>145.65217391304347</v>
      </c>
      <c r="T920" t="s">
        <v>9224</v>
      </c>
      <c r="U920" t="s">
        <v>9225</v>
      </c>
      <c r="V920" s="10">
        <v>42521.010370370372</v>
      </c>
      <c r="W920" s="10">
        <v>42543.163194444445</v>
      </c>
    </row>
    <row r="921" spans="1:23" x14ac:dyDescent="0.25">
      <c r="A921">
        <v>3321</v>
      </c>
      <c r="B921" t="s">
        <v>3321</v>
      </c>
      <c r="C921" t="s">
        <v>7431</v>
      </c>
      <c r="D921">
        <v>500</v>
      </c>
      <c r="E921">
        <v>537</v>
      </c>
      <c r="F921" t="s">
        <v>8219</v>
      </c>
      <c r="G921" t="s">
        <v>8224</v>
      </c>
      <c r="H921" t="s">
        <v>8246</v>
      </c>
      <c r="I921">
        <v>1</v>
      </c>
      <c r="J921">
        <v>500</v>
      </c>
      <c r="K921">
        <v>537</v>
      </c>
      <c r="L921">
        <v>1413431940</v>
      </c>
      <c r="M921">
        <v>1412216665</v>
      </c>
      <c r="N921" t="b">
        <v>0</v>
      </c>
      <c r="O921">
        <v>15</v>
      </c>
      <c r="P921" t="b">
        <v>1</v>
      </c>
      <c r="Q921" t="s">
        <v>8271</v>
      </c>
      <c r="R921">
        <v>1.0740000000000001</v>
      </c>
      <c r="S921">
        <v>35.799999999999997</v>
      </c>
      <c r="T921" t="s">
        <v>9224</v>
      </c>
      <c r="U921" t="s">
        <v>9225</v>
      </c>
      <c r="V921" s="10">
        <v>41914.100289351853</v>
      </c>
      <c r="W921" s="10">
        <v>41928.165972222225</v>
      </c>
    </row>
    <row r="922" spans="1:23" x14ac:dyDescent="0.25">
      <c r="A922">
        <v>3320</v>
      </c>
      <c r="B922" t="s">
        <v>3320</v>
      </c>
      <c r="C922" t="s">
        <v>7430</v>
      </c>
      <c r="D922">
        <v>2500</v>
      </c>
      <c r="E922">
        <v>2525</v>
      </c>
      <c r="F922" t="s">
        <v>8219</v>
      </c>
      <c r="G922" t="s">
        <v>8224</v>
      </c>
      <c r="H922" t="s">
        <v>8246</v>
      </c>
      <c r="I922">
        <v>1</v>
      </c>
      <c r="J922">
        <v>2500</v>
      </c>
      <c r="K922">
        <v>2525</v>
      </c>
      <c r="L922">
        <v>1466557557</v>
      </c>
      <c r="M922">
        <v>1463965557</v>
      </c>
      <c r="N922" t="b">
        <v>0</v>
      </c>
      <c r="O922">
        <v>38</v>
      </c>
      <c r="P922" t="b">
        <v>1</v>
      </c>
      <c r="Q922" t="s">
        <v>8271</v>
      </c>
      <c r="R922">
        <v>1.01</v>
      </c>
      <c r="S922">
        <v>66.44736842105263</v>
      </c>
      <c r="T922" t="s">
        <v>9224</v>
      </c>
      <c r="U922" t="s">
        <v>9225</v>
      </c>
      <c r="V922" s="10">
        <v>42513.045798611114</v>
      </c>
      <c r="W922" s="10">
        <v>42543.045798611114</v>
      </c>
    </row>
    <row r="923" spans="1:23" x14ac:dyDescent="0.25">
      <c r="A923">
        <v>3319</v>
      </c>
      <c r="B923" t="s">
        <v>3319</v>
      </c>
      <c r="C923" t="s">
        <v>7429</v>
      </c>
      <c r="D923">
        <v>500</v>
      </c>
      <c r="E923">
        <v>540</v>
      </c>
      <c r="F923" t="s">
        <v>8219</v>
      </c>
      <c r="G923" t="s">
        <v>8225</v>
      </c>
      <c r="H923" t="s">
        <v>8247</v>
      </c>
      <c r="I923">
        <v>1.29405719</v>
      </c>
      <c r="J923">
        <v>647.028595</v>
      </c>
      <c r="K923">
        <v>698.79088260000003</v>
      </c>
      <c r="L923">
        <v>1422712986</v>
      </c>
      <c r="M923">
        <v>1418824986</v>
      </c>
      <c r="N923" t="b">
        <v>0</v>
      </c>
      <c r="O923">
        <v>16</v>
      </c>
      <c r="P923" t="b">
        <v>1</v>
      </c>
      <c r="Q923" t="s">
        <v>8271</v>
      </c>
      <c r="R923">
        <v>1.08</v>
      </c>
      <c r="S923">
        <v>43.674430162500002</v>
      </c>
      <c r="T923" t="s">
        <v>9224</v>
      </c>
      <c r="U923" t="s">
        <v>9225</v>
      </c>
      <c r="V923" s="10">
        <v>41990.585486111115</v>
      </c>
      <c r="W923" s="10">
        <v>42035.585486111115</v>
      </c>
    </row>
    <row r="924" spans="1:23" x14ac:dyDescent="0.25">
      <c r="A924">
        <v>3318</v>
      </c>
      <c r="B924" t="s">
        <v>3318</v>
      </c>
      <c r="C924" t="s">
        <v>7428</v>
      </c>
      <c r="D924">
        <v>2000</v>
      </c>
      <c r="E924">
        <v>2512</v>
      </c>
      <c r="F924" t="s">
        <v>8219</v>
      </c>
      <c r="G924" t="s">
        <v>8229</v>
      </c>
      <c r="H924" t="s">
        <v>8251</v>
      </c>
      <c r="I924">
        <v>0.75062424999999999</v>
      </c>
      <c r="J924">
        <v>1501.2484999999999</v>
      </c>
      <c r="K924">
        <v>1885.5681159999999</v>
      </c>
      <c r="L924">
        <v>1460341800</v>
      </c>
      <c r="M924">
        <v>1456902893</v>
      </c>
      <c r="N924" t="b">
        <v>0</v>
      </c>
      <c r="O924">
        <v>32</v>
      </c>
      <c r="P924" t="b">
        <v>1</v>
      </c>
      <c r="Q924" t="s">
        <v>8271</v>
      </c>
      <c r="R924">
        <v>1.256</v>
      </c>
      <c r="S924">
        <v>58.924003624999997</v>
      </c>
      <c r="T924" t="s">
        <v>9224</v>
      </c>
      <c r="U924" t="s">
        <v>9225</v>
      </c>
      <c r="V924" s="10">
        <v>42431.302002314813</v>
      </c>
      <c r="W924" s="10">
        <v>42471.104166666664</v>
      </c>
    </row>
    <row r="925" spans="1:23" x14ac:dyDescent="0.25">
      <c r="A925">
        <v>3317</v>
      </c>
      <c r="B925" t="s">
        <v>3317</v>
      </c>
      <c r="C925" t="s">
        <v>7427</v>
      </c>
      <c r="D925">
        <v>1050</v>
      </c>
      <c r="E925">
        <v>1115</v>
      </c>
      <c r="F925" t="s">
        <v>8219</v>
      </c>
      <c r="G925" t="s">
        <v>8224</v>
      </c>
      <c r="H925" t="s">
        <v>8246</v>
      </c>
      <c r="I925">
        <v>1</v>
      </c>
      <c r="J925">
        <v>1050</v>
      </c>
      <c r="K925">
        <v>1115</v>
      </c>
      <c r="L925">
        <v>1465347424</v>
      </c>
      <c r="M925">
        <v>1462755424</v>
      </c>
      <c r="N925" t="b">
        <v>0</v>
      </c>
      <c r="O925">
        <v>18</v>
      </c>
      <c r="P925" t="b">
        <v>1</v>
      </c>
      <c r="Q925" t="s">
        <v>8271</v>
      </c>
      <c r="R925">
        <v>1.0619047619047619</v>
      </c>
      <c r="S925">
        <v>61.944444444444443</v>
      </c>
      <c r="T925" t="s">
        <v>9224</v>
      </c>
      <c r="U925" t="s">
        <v>9225</v>
      </c>
      <c r="V925" s="10">
        <v>42499.039629629631</v>
      </c>
      <c r="W925" s="10">
        <v>42529.039629629631</v>
      </c>
    </row>
    <row r="926" spans="1:23" x14ac:dyDescent="0.25">
      <c r="A926">
        <v>3316</v>
      </c>
      <c r="B926" t="s">
        <v>3316</v>
      </c>
      <c r="C926" s="3" t="s">
        <v>7426</v>
      </c>
      <c r="D926">
        <v>11737</v>
      </c>
      <c r="E926">
        <v>11747.18</v>
      </c>
      <c r="F926" t="s">
        <v>8219</v>
      </c>
      <c r="G926" t="s">
        <v>8224</v>
      </c>
      <c r="H926" t="s">
        <v>8246</v>
      </c>
      <c r="I926">
        <v>1</v>
      </c>
      <c r="J926">
        <v>11737</v>
      </c>
      <c r="K926">
        <v>11747.18</v>
      </c>
      <c r="L926">
        <v>1407506040</v>
      </c>
      <c r="M926">
        <v>1404680075</v>
      </c>
      <c r="N926" t="b">
        <v>0</v>
      </c>
      <c r="O926">
        <v>125</v>
      </c>
      <c r="P926" t="b">
        <v>1</v>
      </c>
      <c r="Q926" t="s">
        <v>8271</v>
      </c>
      <c r="R926">
        <v>1.0008673425918038</v>
      </c>
      <c r="S926">
        <v>93.977440000000001</v>
      </c>
      <c r="T926" t="s">
        <v>9224</v>
      </c>
      <c r="U926" t="s">
        <v>9225</v>
      </c>
      <c r="V926" s="10">
        <v>41826.871238425927</v>
      </c>
      <c r="W926" s="10">
        <v>41859.57916666667</v>
      </c>
    </row>
    <row r="927" spans="1:23" x14ac:dyDescent="0.25">
      <c r="A927">
        <v>3315</v>
      </c>
      <c r="B927" t="s">
        <v>3315</v>
      </c>
      <c r="C927" t="s">
        <v>7425</v>
      </c>
      <c r="D927">
        <v>4000</v>
      </c>
      <c r="E927">
        <v>4400</v>
      </c>
      <c r="F927" t="s">
        <v>8219</v>
      </c>
      <c r="G927" t="s">
        <v>8225</v>
      </c>
      <c r="H927" t="s">
        <v>8247</v>
      </c>
      <c r="I927">
        <v>1.29405719</v>
      </c>
      <c r="J927">
        <v>5176.22876</v>
      </c>
      <c r="K927">
        <v>5693.8516359999994</v>
      </c>
      <c r="L927">
        <v>1462519041</v>
      </c>
      <c r="M927">
        <v>1459927041</v>
      </c>
      <c r="N927" t="b">
        <v>0</v>
      </c>
      <c r="O927">
        <v>89</v>
      </c>
      <c r="P927" t="b">
        <v>1</v>
      </c>
      <c r="Q927" t="s">
        <v>8271</v>
      </c>
      <c r="R927">
        <v>1.1000000000000001</v>
      </c>
      <c r="S927">
        <v>63.975861078651675</v>
      </c>
      <c r="T927" t="s">
        <v>9224</v>
      </c>
      <c r="U927" t="s">
        <v>9225</v>
      </c>
      <c r="V927" s="10">
        <v>42466.303715277776</v>
      </c>
      <c r="W927" s="10">
        <v>42496.303715277776</v>
      </c>
    </row>
    <row r="928" spans="1:23" x14ac:dyDescent="0.25">
      <c r="A928">
        <v>3314</v>
      </c>
      <c r="B928" t="s">
        <v>3314</v>
      </c>
      <c r="C928" t="s">
        <v>7424</v>
      </c>
      <c r="D928">
        <v>800</v>
      </c>
      <c r="E928">
        <v>1686</v>
      </c>
      <c r="F928" t="s">
        <v>8219</v>
      </c>
      <c r="G928" t="s">
        <v>8225</v>
      </c>
      <c r="H928" t="s">
        <v>8247</v>
      </c>
      <c r="I928">
        <v>1.29405719</v>
      </c>
      <c r="J928">
        <v>1035.245752</v>
      </c>
      <c r="K928">
        <v>2181.7804223399999</v>
      </c>
      <c r="L928">
        <v>1431115500</v>
      </c>
      <c r="M928">
        <v>1428733511</v>
      </c>
      <c r="N928" t="b">
        <v>0</v>
      </c>
      <c r="O928">
        <v>58</v>
      </c>
      <c r="P928" t="b">
        <v>1</v>
      </c>
      <c r="Q928" t="s">
        <v>8271</v>
      </c>
      <c r="R928">
        <v>2.1074999999999999</v>
      </c>
      <c r="S928">
        <v>37.616903833448276</v>
      </c>
      <c r="T928" t="s">
        <v>9224</v>
      </c>
      <c r="U928" t="s">
        <v>9225</v>
      </c>
      <c r="V928" s="10">
        <v>42105.267488425925</v>
      </c>
      <c r="W928" s="10">
        <v>42132.836805555555</v>
      </c>
    </row>
    <row r="929" spans="1:23" x14ac:dyDescent="0.25">
      <c r="A929">
        <v>3313</v>
      </c>
      <c r="B929" t="s">
        <v>3313</v>
      </c>
      <c r="C929" t="s">
        <v>7423</v>
      </c>
      <c r="D929">
        <v>2000</v>
      </c>
      <c r="E929">
        <v>2321</v>
      </c>
      <c r="F929" t="s">
        <v>8219</v>
      </c>
      <c r="G929" t="s">
        <v>8224</v>
      </c>
      <c r="H929" t="s">
        <v>8246</v>
      </c>
      <c r="I929">
        <v>1</v>
      </c>
      <c r="J929">
        <v>2000</v>
      </c>
      <c r="K929">
        <v>2321</v>
      </c>
      <c r="L929">
        <v>1453856400</v>
      </c>
      <c r="M929">
        <v>1452664317</v>
      </c>
      <c r="N929" t="b">
        <v>0</v>
      </c>
      <c r="O929">
        <v>29</v>
      </c>
      <c r="P929" t="b">
        <v>1</v>
      </c>
      <c r="Q929" t="s">
        <v>8271</v>
      </c>
      <c r="R929">
        <v>1.1605000000000001</v>
      </c>
      <c r="S929">
        <v>80.034482758620683</v>
      </c>
      <c r="T929" t="s">
        <v>9224</v>
      </c>
      <c r="U929" t="s">
        <v>9225</v>
      </c>
      <c r="V929" s="10">
        <v>42382.244409722225</v>
      </c>
      <c r="W929" s="10">
        <v>42396.041666666664</v>
      </c>
    </row>
    <row r="930" spans="1:23" x14ac:dyDescent="0.25">
      <c r="A930">
        <v>3312</v>
      </c>
      <c r="B930" t="s">
        <v>3312</v>
      </c>
      <c r="C930" t="s">
        <v>7422</v>
      </c>
      <c r="D930">
        <v>2500</v>
      </c>
      <c r="E930">
        <v>2501</v>
      </c>
      <c r="F930" t="s">
        <v>8219</v>
      </c>
      <c r="G930" t="s">
        <v>8224</v>
      </c>
      <c r="H930" t="s">
        <v>8246</v>
      </c>
      <c r="I930">
        <v>1</v>
      </c>
      <c r="J930">
        <v>2500</v>
      </c>
      <c r="K930">
        <v>2501</v>
      </c>
      <c r="L930">
        <v>1478901600</v>
      </c>
      <c r="M930">
        <v>1477077946</v>
      </c>
      <c r="N930" t="b">
        <v>0</v>
      </c>
      <c r="O930">
        <v>41</v>
      </c>
      <c r="P930" t="b">
        <v>1</v>
      </c>
      <c r="Q930" t="s">
        <v>8271</v>
      </c>
      <c r="R930">
        <v>1.0004</v>
      </c>
      <c r="S930">
        <v>61</v>
      </c>
      <c r="T930" t="s">
        <v>9224</v>
      </c>
      <c r="U930" t="s">
        <v>9225</v>
      </c>
      <c r="V930" s="10">
        <v>42664.809560185182</v>
      </c>
      <c r="W930" s="10">
        <v>42685.916666666664</v>
      </c>
    </row>
    <row r="931" spans="1:23" x14ac:dyDescent="0.25">
      <c r="A931">
        <v>3311</v>
      </c>
      <c r="B931" t="s">
        <v>3311</v>
      </c>
      <c r="C931" t="s">
        <v>7421</v>
      </c>
      <c r="D931">
        <v>2500</v>
      </c>
      <c r="E931">
        <v>2746</v>
      </c>
      <c r="F931" t="s">
        <v>8219</v>
      </c>
      <c r="G931" t="s">
        <v>8224</v>
      </c>
      <c r="H931" t="s">
        <v>8246</v>
      </c>
      <c r="I931">
        <v>1</v>
      </c>
      <c r="J931">
        <v>2500</v>
      </c>
      <c r="K931">
        <v>2746</v>
      </c>
      <c r="L931">
        <v>1445065210</v>
      </c>
      <c r="M931">
        <v>1442473210</v>
      </c>
      <c r="N931" t="b">
        <v>0</v>
      </c>
      <c r="O931">
        <v>45</v>
      </c>
      <c r="P931" t="b">
        <v>1</v>
      </c>
      <c r="Q931" t="s">
        <v>8271</v>
      </c>
      <c r="R931">
        <v>1.0984</v>
      </c>
      <c r="S931">
        <v>61.022222222222226</v>
      </c>
      <c r="T931" t="s">
        <v>9224</v>
      </c>
      <c r="U931" t="s">
        <v>9225</v>
      </c>
      <c r="V931" s="10">
        <v>42264.29178240741</v>
      </c>
      <c r="W931" s="10">
        <v>42294.29178240741</v>
      </c>
    </row>
    <row r="932" spans="1:23" x14ac:dyDescent="0.25">
      <c r="A932">
        <v>3310</v>
      </c>
      <c r="B932" t="s">
        <v>3310</v>
      </c>
      <c r="C932" t="s">
        <v>7420</v>
      </c>
      <c r="D932">
        <v>6500</v>
      </c>
      <c r="E932">
        <v>6505</v>
      </c>
      <c r="F932" t="s">
        <v>8219</v>
      </c>
      <c r="G932" t="s">
        <v>8224</v>
      </c>
      <c r="H932" t="s">
        <v>8246</v>
      </c>
      <c r="I932">
        <v>1</v>
      </c>
      <c r="J932">
        <v>6500</v>
      </c>
      <c r="K932">
        <v>6505</v>
      </c>
      <c r="L932">
        <v>1444169825</v>
      </c>
      <c r="M932">
        <v>1441577825</v>
      </c>
      <c r="N932" t="b">
        <v>0</v>
      </c>
      <c r="O932">
        <v>31</v>
      </c>
      <c r="P932" t="b">
        <v>1</v>
      </c>
      <c r="Q932" t="s">
        <v>8271</v>
      </c>
      <c r="R932">
        <v>1.0007692307692309</v>
      </c>
      <c r="S932">
        <v>209.83870967741936</v>
      </c>
      <c r="T932" t="s">
        <v>9224</v>
      </c>
      <c r="U932" t="s">
        <v>9225</v>
      </c>
      <c r="V932" s="10">
        <v>42253.928530092591</v>
      </c>
      <c r="W932" s="10">
        <v>42283.928530092591</v>
      </c>
    </row>
    <row r="933" spans="1:23" x14ac:dyDescent="0.25">
      <c r="A933">
        <v>3309</v>
      </c>
      <c r="B933" t="s">
        <v>3309</v>
      </c>
      <c r="C933" t="s">
        <v>7419</v>
      </c>
      <c r="D933">
        <v>350</v>
      </c>
      <c r="E933">
        <v>558</v>
      </c>
      <c r="F933" t="s">
        <v>8219</v>
      </c>
      <c r="G933" t="s">
        <v>8225</v>
      </c>
      <c r="H933" t="s">
        <v>8247</v>
      </c>
      <c r="I933">
        <v>1.29405719</v>
      </c>
      <c r="J933">
        <v>452.92001649999997</v>
      </c>
      <c r="K933">
        <v>722.08391201999996</v>
      </c>
      <c r="L933">
        <v>1476632178</v>
      </c>
      <c r="M933">
        <v>1473953778</v>
      </c>
      <c r="N933" t="b">
        <v>0</v>
      </c>
      <c r="O933">
        <v>31</v>
      </c>
      <c r="P933" t="b">
        <v>1</v>
      </c>
      <c r="Q933" t="s">
        <v>8271</v>
      </c>
      <c r="R933">
        <v>1.5942857142857143</v>
      </c>
      <c r="S933">
        <v>23.29302942</v>
      </c>
      <c r="T933" t="s">
        <v>9224</v>
      </c>
      <c r="U933" t="s">
        <v>9225</v>
      </c>
      <c r="V933" s="10">
        <v>42628.650208333333</v>
      </c>
      <c r="W933" s="10">
        <v>42659.650208333333</v>
      </c>
    </row>
    <row r="934" spans="1:23" x14ac:dyDescent="0.25">
      <c r="A934">
        <v>3308</v>
      </c>
      <c r="B934" t="s">
        <v>3308</v>
      </c>
      <c r="C934" t="s">
        <v>7418</v>
      </c>
      <c r="D934">
        <v>3500</v>
      </c>
      <c r="E934">
        <v>4280</v>
      </c>
      <c r="F934" t="s">
        <v>8219</v>
      </c>
      <c r="G934" t="s">
        <v>8224</v>
      </c>
      <c r="H934" t="s">
        <v>8246</v>
      </c>
      <c r="I934">
        <v>1</v>
      </c>
      <c r="J934">
        <v>3500</v>
      </c>
      <c r="K934">
        <v>4280</v>
      </c>
      <c r="L934">
        <v>1460581365</v>
      </c>
      <c r="M934">
        <v>1458766965</v>
      </c>
      <c r="N934" t="b">
        <v>0</v>
      </c>
      <c r="O934">
        <v>57</v>
      </c>
      <c r="P934" t="b">
        <v>1</v>
      </c>
      <c r="Q934" t="s">
        <v>8271</v>
      </c>
      <c r="R934">
        <v>1.2228571428571429</v>
      </c>
      <c r="S934">
        <v>75.087719298245617</v>
      </c>
      <c r="T934" t="s">
        <v>9224</v>
      </c>
      <c r="U934" t="s">
        <v>9225</v>
      </c>
      <c r="V934" s="10">
        <v>42452.876909722225</v>
      </c>
      <c r="W934" s="10">
        <v>42473.876909722225</v>
      </c>
    </row>
    <row r="935" spans="1:23" x14ac:dyDescent="0.25">
      <c r="A935">
        <v>3307</v>
      </c>
      <c r="B935" t="s">
        <v>3307</v>
      </c>
      <c r="C935" t="s">
        <v>7417</v>
      </c>
      <c r="D935">
        <v>1000</v>
      </c>
      <c r="E935">
        <v>1066.8</v>
      </c>
      <c r="F935" t="s">
        <v>8219</v>
      </c>
      <c r="G935" t="s">
        <v>8224</v>
      </c>
      <c r="H935" t="s">
        <v>8246</v>
      </c>
      <c r="I935">
        <v>1</v>
      </c>
      <c r="J935">
        <v>1000</v>
      </c>
      <c r="K935">
        <v>1066.8</v>
      </c>
      <c r="L935">
        <v>1463275339</v>
      </c>
      <c r="M935">
        <v>1460683339</v>
      </c>
      <c r="N935" t="b">
        <v>0</v>
      </c>
      <c r="O935">
        <v>20</v>
      </c>
      <c r="P935" t="b">
        <v>1</v>
      </c>
      <c r="Q935" t="s">
        <v>8271</v>
      </c>
      <c r="R935">
        <v>1.0668</v>
      </c>
      <c r="S935">
        <v>53.339999999999996</v>
      </c>
      <c r="T935" t="s">
        <v>9224</v>
      </c>
      <c r="U935" t="s">
        <v>9225</v>
      </c>
      <c r="V935" s="10">
        <v>42475.057164351849</v>
      </c>
      <c r="W935" s="10">
        <v>42505.057164351849</v>
      </c>
    </row>
    <row r="936" spans="1:23" x14ac:dyDescent="0.25">
      <c r="A936">
        <v>3306</v>
      </c>
      <c r="B936" t="s">
        <v>3306</v>
      </c>
      <c r="C936" t="s">
        <v>7416</v>
      </c>
      <c r="D936">
        <v>1500</v>
      </c>
      <c r="E936">
        <v>2630</v>
      </c>
      <c r="F936" t="s">
        <v>8219</v>
      </c>
      <c r="G936" t="s">
        <v>8224</v>
      </c>
      <c r="H936" t="s">
        <v>8246</v>
      </c>
      <c r="I936">
        <v>1</v>
      </c>
      <c r="J936">
        <v>1500</v>
      </c>
      <c r="K936">
        <v>2630</v>
      </c>
      <c r="L936">
        <v>1465527600</v>
      </c>
      <c r="M936">
        <v>1462252542</v>
      </c>
      <c r="N936" t="b">
        <v>0</v>
      </c>
      <c r="O936">
        <v>54</v>
      </c>
      <c r="P936" t="b">
        <v>1</v>
      </c>
      <c r="Q936" t="s">
        <v>8271</v>
      </c>
      <c r="R936">
        <v>1.7533333333333334</v>
      </c>
      <c r="S936">
        <v>48.703703703703702</v>
      </c>
      <c r="T936" t="s">
        <v>9224</v>
      </c>
      <c r="U936" t="s">
        <v>9225</v>
      </c>
      <c r="V936" s="10">
        <v>42493.219236111108</v>
      </c>
      <c r="W936" s="10">
        <v>42531.125</v>
      </c>
    </row>
    <row r="937" spans="1:23" x14ac:dyDescent="0.25">
      <c r="A937">
        <v>3305</v>
      </c>
      <c r="B937" t="s">
        <v>3305</v>
      </c>
      <c r="C937" t="s">
        <v>7415</v>
      </c>
      <c r="D937">
        <v>4000</v>
      </c>
      <c r="E937">
        <v>4081</v>
      </c>
      <c r="F937" t="s">
        <v>8219</v>
      </c>
      <c r="G937" t="s">
        <v>8224</v>
      </c>
      <c r="H937" t="s">
        <v>8246</v>
      </c>
      <c r="I937">
        <v>1</v>
      </c>
      <c r="J937">
        <v>4000</v>
      </c>
      <c r="K937">
        <v>4081</v>
      </c>
      <c r="L937">
        <v>1438374748</v>
      </c>
      <c r="M937">
        <v>1435782748</v>
      </c>
      <c r="N937" t="b">
        <v>0</v>
      </c>
      <c r="O937">
        <v>20</v>
      </c>
      <c r="P937" t="b">
        <v>1</v>
      </c>
      <c r="Q937" t="s">
        <v>8271</v>
      </c>
      <c r="R937">
        <v>1.0202500000000001</v>
      </c>
      <c r="S937">
        <v>204.05</v>
      </c>
      <c r="T937" t="s">
        <v>9224</v>
      </c>
      <c r="U937" t="s">
        <v>9225</v>
      </c>
      <c r="V937" s="10">
        <v>42186.855879629627</v>
      </c>
      <c r="W937" s="10">
        <v>42216.855879629627</v>
      </c>
    </row>
    <row r="938" spans="1:23" x14ac:dyDescent="0.25">
      <c r="A938">
        <v>3304</v>
      </c>
      <c r="B938" t="s">
        <v>3304</v>
      </c>
      <c r="C938" t="s">
        <v>7414</v>
      </c>
      <c r="D938">
        <v>15000</v>
      </c>
      <c r="E938">
        <v>15677.5</v>
      </c>
      <c r="F938" t="s">
        <v>8219</v>
      </c>
      <c r="G938" t="s">
        <v>8224</v>
      </c>
      <c r="H938" t="s">
        <v>8246</v>
      </c>
      <c r="I938">
        <v>1</v>
      </c>
      <c r="J938">
        <v>15000</v>
      </c>
      <c r="K938">
        <v>15677.5</v>
      </c>
      <c r="L938">
        <v>1482418752</v>
      </c>
      <c r="M938">
        <v>1479826752</v>
      </c>
      <c r="N938" t="b">
        <v>0</v>
      </c>
      <c r="O938">
        <v>175</v>
      </c>
      <c r="P938" t="b">
        <v>1</v>
      </c>
      <c r="Q938" t="s">
        <v>8271</v>
      </c>
      <c r="R938">
        <v>1.0451666666666666</v>
      </c>
      <c r="S938">
        <v>89.585714285714289</v>
      </c>
      <c r="T938" t="s">
        <v>9224</v>
      </c>
      <c r="U938" t="s">
        <v>9225</v>
      </c>
      <c r="V938" s="10">
        <v>42696.624444444446</v>
      </c>
      <c r="W938" s="10">
        <v>42726.624444444446</v>
      </c>
    </row>
    <row r="939" spans="1:23" x14ac:dyDescent="0.25">
      <c r="A939">
        <v>3303</v>
      </c>
      <c r="B939" t="s">
        <v>3303</v>
      </c>
      <c r="C939" t="s">
        <v>7413</v>
      </c>
      <c r="D939">
        <v>1800</v>
      </c>
      <c r="E939">
        <v>2086</v>
      </c>
      <c r="F939" t="s">
        <v>8219</v>
      </c>
      <c r="G939" t="s">
        <v>8224</v>
      </c>
      <c r="H939" t="s">
        <v>8246</v>
      </c>
      <c r="I939">
        <v>1</v>
      </c>
      <c r="J939">
        <v>1800</v>
      </c>
      <c r="K939">
        <v>2086</v>
      </c>
      <c r="L939">
        <v>1427553484</v>
      </c>
      <c r="M939">
        <v>1424533084</v>
      </c>
      <c r="N939" t="b">
        <v>0</v>
      </c>
      <c r="O939">
        <v>35</v>
      </c>
      <c r="P939" t="b">
        <v>1</v>
      </c>
      <c r="Q939" t="s">
        <v>8271</v>
      </c>
      <c r="R939">
        <v>1.1588888888888889</v>
      </c>
      <c r="S939">
        <v>59.6</v>
      </c>
      <c r="T939" t="s">
        <v>9224</v>
      </c>
      <c r="U939" t="s">
        <v>9225</v>
      </c>
      <c r="V939" s="10">
        <v>42056.651435185187</v>
      </c>
      <c r="W939" s="10">
        <v>42091.609768518516</v>
      </c>
    </row>
    <row r="940" spans="1:23" x14ac:dyDescent="0.25">
      <c r="A940">
        <v>3302</v>
      </c>
      <c r="B940" t="s">
        <v>3302</v>
      </c>
      <c r="C940" t="s">
        <v>7412</v>
      </c>
      <c r="D940">
        <v>8400</v>
      </c>
      <c r="E940">
        <v>8685</v>
      </c>
      <c r="F940" t="s">
        <v>8219</v>
      </c>
      <c r="G940" t="s">
        <v>8227</v>
      </c>
      <c r="H940" t="s">
        <v>8249</v>
      </c>
      <c r="I940">
        <v>1.1666915600000001</v>
      </c>
      <c r="J940">
        <v>9800.2091040000014</v>
      </c>
      <c r="K940">
        <v>10132.716198600001</v>
      </c>
      <c r="L940">
        <v>1481099176</v>
      </c>
      <c r="M940">
        <v>1478507176</v>
      </c>
      <c r="N940" t="b">
        <v>0</v>
      </c>
      <c r="O940">
        <v>50</v>
      </c>
      <c r="P940" t="b">
        <v>1</v>
      </c>
      <c r="Q940" t="s">
        <v>8271</v>
      </c>
      <c r="R940">
        <v>1.0339285714285715</v>
      </c>
      <c r="S940">
        <v>202.65432397200001</v>
      </c>
      <c r="T940" t="s">
        <v>9224</v>
      </c>
      <c r="U940" t="s">
        <v>9225</v>
      </c>
      <c r="V940" s="10">
        <v>42681.351574074077</v>
      </c>
      <c r="W940" s="10">
        <v>42711.351574074077</v>
      </c>
    </row>
    <row r="941" spans="1:23" x14ac:dyDescent="0.25">
      <c r="A941">
        <v>3301</v>
      </c>
      <c r="B941" t="s">
        <v>3301</v>
      </c>
      <c r="C941" t="s">
        <v>7411</v>
      </c>
      <c r="D941">
        <v>3000</v>
      </c>
      <c r="E941">
        <v>4004</v>
      </c>
      <c r="F941" t="s">
        <v>8219</v>
      </c>
      <c r="G941" t="s">
        <v>8224</v>
      </c>
      <c r="H941" t="s">
        <v>8246</v>
      </c>
      <c r="I941">
        <v>1</v>
      </c>
      <c r="J941">
        <v>3000</v>
      </c>
      <c r="K941">
        <v>4004</v>
      </c>
      <c r="L941">
        <v>1470034740</v>
      </c>
      <c r="M941">
        <v>1466185176</v>
      </c>
      <c r="N941" t="b">
        <v>0</v>
      </c>
      <c r="O941">
        <v>70</v>
      </c>
      <c r="P941" t="b">
        <v>1</v>
      </c>
      <c r="Q941" t="s">
        <v>8271</v>
      </c>
      <c r="R941">
        <v>1.3346666666666667</v>
      </c>
      <c r="S941">
        <v>57.2</v>
      </c>
      <c r="T941" t="s">
        <v>9224</v>
      </c>
      <c r="U941" t="s">
        <v>9225</v>
      </c>
      <c r="V941" s="10">
        <v>42538.735833333332</v>
      </c>
      <c r="W941" s="10">
        <v>42583.290972222225</v>
      </c>
    </row>
    <row r="942" spans="1:23" x14ac:dyDescent="0.25">
      <c r="A942">
        <v>3300</v>
      </c>
      <c r="B942" t="s">
        <v>3300</v>
      </c>
      <c r="C942" t="s">
        <v>7410</v>
      </c>
      <c r="D942">
        <v>3000</v>
      </c>
      <c r="E942">
        <v>4085</v>
      </c>
      <c r="F942" t="s">
        <v>8219</v>
      </c>
      <c r="G942" t="s">
        <v>8224</v>
      </c>
      <c r="H942" t="s">
        <v>8246</v>
      </c>
      <c r="I942">
        <v>1</v>
      </c>
      <c r="J942">
        <v>3000</v>
      </c>
      <c r="K942">
        <v>4085</v>
      </c>
      <c r="L942">
        <v>1430329862</v>
      </c>
      <c r="M942">
        <v>1428515462</v>
      </c>
      <c r="N942" t="b">
        <v>0</v>
      </c>
      <c r="O942">
        <v>88</v>
      </c>
      <c r="P942" t="b">
        <v>1</v>
      </c>
      <c r="Q942" t="s">
        <v>8271</v>
      </c>
      <c r="R942">
        <v>1.3616666666666666</v>
      </c>
      <c r="S942">
        <v>46.420454545454547</v>
      </c>
      <c r="T942" t="s">
        <v>9224</v>
      </c>
      <c r="U942" t="s">
        <v>9225</v>
      </c>
      <c r="V942" s="10">
        <v>42102.743773148148</v>
      </c>
      <c r="W942" s="10">
        <v>42123.743773148148</v>
      </c>
    </row>
    <row r="943" spans="1:23" x14ac:dyDescent="0.25">
      <c r="A943">
        <v>3299</v>
      </c>
      <c r="B943" t="s">
        <v>3299</v>
      </c>
      <c r="C943" t="s">
        <v>7409</v>
      </c>
      <c r="D943">
        <v>3000</v>
      </c>
      <c r="E943">
        <v>3486</v>
      </c>
      <c r="F943" t="s">
        <v>8219</v>
      </c>
      <c r="G943" t="s">
        <v>8224</v>
      </c>
      <c r="H943" t="s">
        <v>8246</v>
      </c>
      <c r="I943">
        <v>1</v>
      </c>
      <c r="J943">
        <v>3000</v>
      </c>
      <c r="K943">
        <v>3486</v>
      </c>
      <c r="L943">
        <v>1444860063</v>
      </c>
      <c r="M943">
        <v>1442268063</v>
      </c>
      <c r="N943" t="b">
        <v>0</v>
      </c>
      <c r="O943">
        <v>63</v>
      </c>
      <c r="P943" t="b">
        <v>1</v>
      </c>
      <c r="Q943" t="s">
        <v>8271</v>
      </c>
      <c r="R943">
        <v>1.1619999999999999</v>
      </c>
      <c r="S943">
        <v>55.333333333333336</v>
      </c>
      <c r="T943" t="s">
        <v>9224</v>
      </c>
      <c r="U943" t="s">
        <v>9225</v>
      </c>
      <c r="V943" s="10">
        <v>42261.917395833334</v>
      </c>
      <c r="W943" s="10">
        <v>42291.917395833334</v>
      </c>
    </row>
    <row r="944" spans="1:23" x14ac:dyDescent="0.25">
      <c r="A944">
        <v>3298</v>
      </c>
      <c r="B944" t="s">
        <v>3298</v>
      </c>
      <c r="C944" t="s">
        <v>7408</v>
      </c>
      <c r="D944">
        <v>10000</v>
      </c>
      <c r="E944">
        <v>10173</v>
      </c>
      <c r="F944" t="s">
        <v>8219</v>
      </c>
      <c r="G944" t="s">
        <v>8224</v>
      </c>
      <c r="H944" t="s">
        <v>8246</v>
      </c>
      <c r="I944">
        <v>1</v>
      </c>
      <c r="J944">
        <v>10000</v>
      </c>
      <c r="K944">
        <v>10173</v>
      </c>
      <c r="L944">
        <v>1442102400</v>
      </c>
      <c r="M944">
        <v>1440370768</v>
      </c>
      <c r="N944" t="b">
        <v>0</v>
      </c>
      <c r="O944">
        <v>72</v>
      </c>
      <c r="P944" t="b">
        <v>1</v>
      </c>
      <c r="Q944" t="s">
        <v>8271</v>
      </c>
      <c r="R944">
        <v>1.0173000000000001</v>
      </c>
      <c r="S944">
        <v>141.29166666666666</v>
      </c>
      <c r="T944" t="s">
        <v>9224</v>
      </c>
      <c r="U944" t="s">
        <v>9225</v>
      </c>
      <c r="V944" s="10">
        <v>42239.957962962966</v>
      </c>
      <c r="W944" s="20">
        <v>42260</v>
      </c>
    </row>
    <row r="945" spans="1:23" x14ac:dyDescent="0.25">
      <c r="A945">
        <v>3297</v>
      </c>
      <c r="B945" t="s">
        <v>3297</v>
      </c>
      <c r="C945" t="s">
        <v>7407</v>
      </c>
      <c r="D945">
        <v>5500</v>
      </c>
      <c r="E945">
        <v>5504</v>
      </c>
      <c r="F945" t="s">
        <v>8219</v>
      </c>
      <c r="G945" t="s">
        <v>8225</v>
      </c>
      <c r="H945" t="s">
        <v>8247</v>
      </c>
      <c r="I945">
        <v>1.29405719</v>
      </c>
      <c r="J945">
        <v>7117.3145450000002</v>
      </c>
      <c r="K945">
        <v>7122.4907737599997</v>
      </c>
      <c r="L945">
        <v>1438037940</v>
      </c>
      <c r="M945">
        <v>1436380256</v>
      </c>
      <c r="N945" t="b">
        <v>0</v>
      </c>
      <c r="O945">
        <v>44</v>
      </c>
      <c r="P945" t="b">
        <v>1</v>
      </c>
      <c r="Q945" t="s">
        <v>8271</v>
      </c>
      <c r="R945">
        <v>1.0007272727272727</v>
      </c>
      <c r="S945">
        <v>161.87479031272727</v>
      </c>
      <c r="T945" t="s">
        <v>9224</v>
      </c>
      <c r="U945" t="s">
        <v>9225</v>
      </c>
      <c r="V945" s="10">
        <v>42193.771481481483</v>
      </c>
      <c r="W945" s="10">
        <v>42212.957638888889</v>
      </c>
    </row>
    <row r="946" spans="1:23" x14ac:dyDescent="0.25">
      <c r="A946">
        <v>3296</v>
      </c>
      <c r="B946" t="s">
        <v>3296</v>
      </c>
      <c r="C946" t="s">
        <v>7406</v>
      </c>
      <c r="D946">
        <v>1500</v>
      </c>
      <c r="E946">
        <v>2161</v>
      </c>
      <c r="F946" t="s">
        <v>8219</v>
      </c>
      <c r="G946" t="s">
        <v>8225</v>
      </c>
      <c r="H946" t="s">
        <v>8247</v>
      </c>
      <c r="I946">
        <v>1.29405719</v>
      </c>
      <c r="J946">
        <v>1941.085785</v>
      </c>
      <c r="K946">
        <v>2796.45758759</v>
      </c>
      <c r="L946">
        <v>1448229600</v>
      </c>
      <c r="M946">
        <v>1446401372</v>
      </c>
      <c r="N946" t="b">
        <v>0</v>
      </c>
      <c r="O946">
        <v>47</v>
      </c>
      <c r="P946" t="b">
        <v>1</v>
      </c>
      <c r="Q946" t="s">
        <v>8271</v>
      </c>
      <c r="R946">
        <v>1.4406666666666668</v>
      </c>
      <c r="S946">
        <v>59.499097608297873</v>
      </c>
      <c r="T946" t="s">
        <v>9224</v>
      </c>
      <c r="U946" t="s">
        <v>9225</v>
      </c>
      <c r="V946" s="10">
        <v>42309.756620370368</v>
      </c>
      <c r="W946" s="10">
        <v>42330.916666666664</v>
      </c>
    </row>
    <row r="947" spans="1:23" x14ac:dyDescent="0.25">
      <c r="A947">
        <v>3295</v>
      </c>
      <c r="B947" t="s">
        <v>3295</v>
      </c>
      <c r="C947" t="s">
        <v>7405</v>
      </c>
      <c r="D947">
        <v>700</v>
      </c>
      <c r="E947">
        <v>720.01</v>
      </c>
      <c r="F947" t="s">
        <v>8219</v>
      </c>
      <c r="G947" t="s">
        <v>8225</v>
      </c>
      <c r="H947" t="s">
        <v>8247</v>
      </c>
      <c r="I947">
        <v>1.29405719</v>
      </c>
      <c r="J947">
        <v>905.84003299999995</v>
      </c>
      <c r="K947">
        <v>931.73411737189997</v>
      </c>
      <c r="L947">
        <v>1474886229</v>
      </c>
      <c r="M947">
        <v>1472294229</v>
      </c>
      <c r="N947" t="b">
        <v>0</v>
      </c>
      <c r="O947">
        <v>27</v>
      </c>
      <c r="P947" t="b">
        <v>1</v>
      </c>
      <c r="Q947" t="s">
        <v>8271</v>
      </c>
      <c r="R947">
        <v>1.0285857142857142</v>
      </c>
      <c r="S947">
        <v>34.50867101377407</v>
      </c>
      <c r="T947" t="s">
        <v>9224</v>
      </c>
      <c r="U947" t="s">
        <v>9225</v>
      </c>
      <c r="V947" s="10">
        <v>42609.442465277774</v>
      </c>
      <c r="W947" s="10">
        <v>42639.442465277774</v>
      </c>
    </row>
    <row r="948" spans="1:23" x14ac:dyDescent="0.25">
      <c r="A948">
        <v>3294</v>
      </c>
      <c r="B948" t="s">
        <v>3294</v>
      </c>
      <c r="C948" t="s">
        <v>7404</v>
      </c>
      <c r="D948">
        <v>600</v>
      </c>
      <c r="E948">
        <v>710</v>
      </c>
      <c r="F948" t="s">
        <v>8219</v>
      </c>
      <c r="G948" t="s">
        <v>8225</v>
      </c>
      <c r="H948" t="s">
        <v>8247</v>
      </c>
      <c r="I948">
        <v>1.29405719</v>
      </c>
      <c r="J948">
        <v>776.43431399999997</v>
      </c>
      <c r="K948">
        <v>918.78060489999996</v>
      </c>
      <c r="L948">
        <v>1434459554</v>
      </c>
      <c r="M948">
        <v>1431867554</v>
      </c>
      <c r="N948" t="b">
        <v>0</v>
      </c>
      <c r="O948">
        <v>24</v>
      </c>
      <c r="P948" t="b">
        <v>1</v>
      </c>
      <c r="Q948" t="s">
        <v>8271</v>
      </c>
      <c r="R948">
        <v>1.1833333333333333</v>
      </c>
      <c r="S948">
        <v>38.282525204166667</v>
      </c>
      <c r="T948" t="s">
        <v>9224</v>
      </c>
      <c r="U948" t="s">
        <v>9225</v>
      </c>
      <c r="V948" s="10">
        <v>42141.541134259256</v>
      </c>
      <c r="W948" s="10">
        <v>42171.541134259256</v>
      </c>
    </row>
    <row r="949" spans="1:23" x14ac:dyDescent="0.25">
      <c r="A949">
        <v>3293</v>
      </c>
      <c r="B949" t="s">
        <v>3293</v>
      </c>
      <c r="C949" t="s">
        <v>7403</v>
      </c>
      <c r="D949">
        <v>4500</v>
      </c>
      <c r="E949">
        <v>7670</v>
      </c>
      <c r="F949" t="s">
        <v>8219</v>
      </c>
      <c r="G949" t="s">
        <v>8228</v>
      </c>
      <c r="H949" t="s">
        <v>8250</v>
      </c>
      <c r="I949">
        <v>0.66289350000000002</v>
      </c>
      <c r="J949">
        <v>2983.0207500000001</v>
      </c>
      <c r="K949">
        <v>5084.393145</v>
      </c>
      <c r="L949">
        <v>1488622352</v>
      </c>
      <c r="M949">
        <v>1486030352</v>
      </c>
      <c r="N949" t="b">
        <v>0</v>
      </c>
      <c r="O949">
        <v>91</v>
      </c>
      <c r="P949" t="b">
        <v>1</v>
      </c>
      <c r="Q949" t="s">
        <v>8271</v>
      </c>
      <c r="R949">
        <v>1.7044444444444444</v>
      </c>
      <c r="S949">
        <v>55.872452142857142</v>
      </c>
      <c r="T949" t="s">
        <v>9224</v>
      </c>
      <c r="U949" t="s">
        <v>9225</v>
      </c>
      <c r="V949" s="10">
        <v>42768.425370370373</v>
      </c>
      <c r="W949" s="10">
        <v>42798.425370370373</v>
      </c>
    </row>
    <row r="950" spans="1:23" x14ac:dyDescent="0.25">
      <c r="A950">
        <v>3292</v>
      </c>
      <c r="B950" t="s">
        <v>3292</v>
      </c>
      <c r="C950" t="s">
        <v>7402</v>
      </c>
      <c r="D950">
        <v>101</v>
      </c>
      <c r="E950">
        <v>289</v>
      </c>
      <c r="F950" t="s">
        <v>8219</v>
      </c>
      <c r="G950" t="s">
        <v>8225</v>
      </c>
      <c r="H950" t="s">
        <v>8247</v>
      </c>
      <c r="I950">
        <v>1.29405719</v>
      </c>
      <c r="J950">
        <v>130.69977618999999</v>
      </c>
      <c r="K950">
        <v>373.98252790999999</v>
      </c>
      <c r="L950">
        <v>1449257348</v>
      </c>
      <c r="M950">
        <v>1444069748</v>
      </c>
      <c r="N950" t="b">
        <v>0</v>
      </c>
      <c r="O950">
        <v>15</v>
      </c>
      <c r="P950" t="b">
        <v>1</v>
      </c>
      <c r="Q950" t="s">
        <v>8271</v>
      </c>
      <c r="R950">
        <v>2.8613861386138613</v>
      </c>
      <c r="S950">
        <v>24.932168527333332</v>
      </c>
      <c r="T950" t="s">
        <v>9224</v>
      </c>
      <c r="U950" t="s">
        <v>9225</v>
      </c>
      <c r="V950" s="10">
        <v>42282.770231481481</v>
      </c>
      <c r="W950" s="10">
        <v>42342.811898148146</v>
      </c>
    </row>
    <row r="951" spans="1:23" x14ac:dyDescent="0.25">
      <c r="A951">
        <v>3291</v>
      </c>
      <c r="B951" t="s">
        <v>3291</v>
      </c>
      <c r="C951" t="s">
        <v>7401</v>
      </c>
      <c r="D951">
        <v>500</v>
      </c>
      <c r="E951">
        <v>570</v>
      </c>
      <c r="F951" t="s">
        <v>8219</v>
      </c>
      <c r="G951" t="s">
        <v>8224</v>
      </c>
      <c r="H951" t="s">
        <v>8246</v>
      </c>
      <c r="I951">
        <v>1</v>
      </c>
      <c r="J951">
        <v>500</v>
      </c>
      <c r="K951">
        <v>570</v>
      </c>
      <c r="L951">
        <v>1442462340</v>
      </c>
      <c r="M951">
        <v>1439743900</v>
      </c>
      <c r="N951" t="b">
        <v>0</v>
      </c>
      <c r="O951">
        <v>14</v>
      </c>
      <c r="P951" t="b">
        <v>1</v>
      </c>
      <c r="Q951" t="s">
        <v>8271</v>
      </c>
      <c r="R951">
        <v>1.1399999999999999</v>
      </c>
      <c r="S951">
        <v>40.714285714285715</v>
      </c>
      <c r="T951" t="s">
        <v>9224</v>
      </c>
      <c r="U951" t="s">
        <v>9225</v>
      </c>
      <c r="V951" s="10">
        <v>42232.702546296299</v>
      </c>
      <c r="W951" s="10">
        <v>42264.165972222225</v>
      </c>
    </row>
    <row r="952" spans="1:23" x14ac:dyDescent="0.25">
      <c r="A952">
        <v>3290</v>
      </c>
      <c r="B952" t="s">
        <v>3290</v>
      </c>
      <c r="C952" s="3" t="s">
        <v>7400</v>
      </c>
      <c r="D952">
        <v>2000</v>
      </c>
      <c r="E952">
        <v>2424</v>
      </c>
      <c r="F952" t="s">
        <v>8219</v>
      </c>
      <c r="G952" t="s">
        <v>8225</v>
      </c>
      <c r="H952" t="s">
        <v>8247</v>
      </c>
      <c r="I952">
        <v>1.29405719</v>
      </c>
      <c r="J952">
        <v>2588.11438</v>
      </c>
      <c r="K952">
        <v>3136.7946285600001</v>
      </c>
      <c r="L952">
        <v>1489234891</v>
      </c>
      <c r="M952">
        <v>1486642891</v>
      </c>
      <c r="N952" t="b">
        <v>0</v>
      </c>
      <c r="O952">
        <v>72</v>
      </c>
      <c r="P952" t="b">
        <v>1</v>
      </c>
      <c r="Q952" t="s">
        <v>8271</v>
      </c>
      <c r="R952">
        <v>1.212</v>
      </c>
      <c r="S952">
        <v>43.566592063333331</v>
      </c>
      <c r="T952" t="s">
        <v>9224</v>
      </c>
      <c r="U952" t="s">
        <v>9225</v>
      </c>
      <c r="V952" s="10">
        <v>42775.51494212963</v>
      </c>
      <c r="W952" s="10">
        <v>42805.51494212963</v>
      </c>
    </row>
    <row r="953" spans="1:23" x14ac:dyDescent="0.25">
      <c r="A953">
        <v>3289</v>
      </c>
      <c r="B953" t="s">
        <v>3289</v>
      </c>
      <c r="C953" t="s">
        <v>7399</v>
      </c>
      <c r="D953">
        <v>500</v>
      </c>
      <c r="E953">
        <v>665.21</v>
      </c>
      <c r="F953" t="s">
        <v>8219</v>
      </c>
      <c r="G953" t="s">
        <v>8225</v>
      </c>
      <c r="H953" t="s">
        <v>8247</v>
      </c>
      <c r="I953">
        <v>1.29405719</v>
      </c>
      <c r="J953">
        <v>647.028595</v>
      </c>
      <c r="K953">
        <v>860.81978335990004</v>
      </c>
      <c r="L953">
        <v>1487580602</v>
      </c>
      <c r="M953">
        <v>1485161402</v>
      </c>
      <c r="N953" t="b">
        <v>0</v>
      </c>
      <c r="O953">
        <v>25</v>
      </c>
      <c r="P953" t="b">
        <v>1</v>
      </c>
      <c r="Q953" t="s">
        <v>8271</v>
      </c>
      <c r="R953">
        <v>1.3304200000000002</v>
      </c>
      <c r="S953">
        <v>34.432791334396001</v>
      </c>
      <c r="T953" t="s">
        <v>9224</v>
      </c>
      <c r="U953" t="s">
        <v>9225</v>
      </c>
      <c r="V953" s="10">
        <v>42758.368078703701</v>
      </c>
      <c r="W953" s="10">
        <v>42786.368078703701</v>
      </c>
    </row>
    <row r="954" spans="1:23" x14ac:dyDescent="0.25">
      <c r="A954">
        <v>3288</v>
      </c>
      <c r="B954" t="s">
        <v>3288</v>
      </c>
      <c r="C954" t="s">
        <v>7398</v>
      </c>
      <c r="D954">
        <v>10000</v>
      </c>
      <c r="E954">
        <v>10026.49</v>
      </c>
      <c r="F954" t="s">
        <v>8219</v>
      </c>
      <c r="G954" t="s">
        <v>8225</v>
      </c>
      <c r="H954" t="s">
        <v>8247</v>
      </c>
      <c r="I954">
        <v>1.29405719</v>
      </c>
      <c r="J954">
        <v>12940.571899999999</v>
      </c>
      <c r="K954">
        <v>12974.851474963099</v>
      </c>
      <c r="L954">
        <v>1466463600</v>
      </c>
      <c r="M954">
        <v>1463337315</v>
      </c>
      <c r="N954" t="b">
        <v>0</v>
      </c>
      <c r="O954">
        <v>207</v>
      </c>
      <c r="P954" t="b">
        <v>1</v>
      </c>
      <c r="Q954" t="s">
        <v>8271</v>
      </c>
      <c r="R954">
        <v>1.0026489999999999</v>
      </c>
      <c r="S954">
        <v>62.680441908034297</v>
      </c>
      <c r="T954" t="s">
        <v>9224</v>
      </c>
      <c r="U954" t="s">
        <v>9225</v>
      </c>
      <c r="V954" s="10">
        <v>42505.77447916667</v>
      </c>
      <c r="W954" s="10">
        <v>42541.958333333336</v>
      </c>
    </row>
    <row r="955" spans="1:23" x14ac:dyDescent="0.25">
      <c r="A955">
        <v>3287</v>
      </c>
      <c r="B955" t="s">
        <v>3287</v>
      </c>
      <c r="C955" t="s">
        <v>7397</v>
      </c>
      <c r="D955">
        <v>2500</v>
      </c>
      <c r="E955">
        <v>2500</v>
      </c>
      <c r="F955" t="s">
        <v>8219</v>
      </c>
      <c r="G955" t="s">
        <v>8229</v>
      </c>
      <c r="H955" t="s">
        <v>8251</v>
      </c>
      <c r="I955">
        <v>0.75062424999999999</v>
      </c>
      <c r="J955">
        <v>1876.5606250000001</v>
      </c>
      <c r="K955">
        <v>1876.5606250000001</v>
      </c>
      <c r="L955">
        <v>1448733628</v>
      </c>
      <c r="M955">
        <v>1446573628</v>
      </c>
      <c r="N955" t="b">
        <v>0</v>
      </c>
      <c r="O955">
        <v>34</v>
      </c>
      <c r="P955" t="b">
        <v>1</v>
      </c>
      <c r="Q955" t="s">
        <v>8271</v>
      </c>
      <c r="R955">
        <v>1</v>
      </c>
      <c r="S955">
        <v>55.192959558823532</v>
      </c>
      <c r="T955" t="s">
        <v>9224</v>
      </c>
      <c r="U955" t="s">
        <v>9225</v>
      </c>
      <c r="V955" s="10">
        <v>42311.750324074077</v>
      </c>
      <c r="W955" s="10">
        <v>42336.750324074077</v>
      </c>
    </row>
    <row r="956" spans="1:23" x14ac:dyDescent="0.25">
      <c r="A956">
        <v>3286</v>
      </c>
      <c r="B956" t="s">
        <v>3286</v>
      </c>
      <c r="C956" t="s">
        <v>7396</v>
      </c>
      <c r="D956">
        <v>15000</v>
      </c>
      <c r="E956">
        <v>15265</v>
      </c>
      <c r="F956" t="s">
        <v>8219</v>
      </c>
      <c r="G956" t="s">
        <v>8224</v>
      </c>
      <c r="H956" t="s">
        <v>8246</v>
      </c>
      <c r="I956">
        <v>1</v>
      </c>
      <c r="J956">
        <v>15000</v>
      </c>
      <c r="K956">
        <v>15265</v>
      </c>
      <c r="L956">
        <v>1471291782</v>
      </c>
      <c r="M956">
        <v>1468699782</v>
      </c>
      <c r="N956" t="b">
        <v>0</v>
      </c>
      <c r="O956">
        <v>122</v>
      </c>
      <c r="P956" t="b">
        <v>1</v>
      </c>
      <c r="Q956" t="s">
        <v>8271</v>
      </c>
      <c r="R956">
        <v>1.0176666666666667</v>
      </c>
      <c r="S956">
        <v>125.12295081967213</v>
      </c>
      <c r="T956" t="s">
        <v>9224</v>
      </c>
      <c r="U956" t="s">
        <v>9225</v>
      </c>
      <c r="V956" s="10">
        <v>42567.840069444443</v>
      </c>
      <c r="W956" s="10">
        <v>42597.840069444443</v>
      </c>
    </row>
    <row r="957" spans="1:23" x14ac:dyDescent="0.25">
      <c r="A957">
        <v>3285</v>
      </c>
      <c r="B957" t="s">
        <v>3285</v>
      </c>
      <c r="C957" t="s">
        <v>7395</v>
      </c>
      <c r="D957">
        <v>4999</v>
      </c>
      <c r="E957">
        <v>5604</v>
      </c>
      <c r="F957" t="s">
        <v>8219</v>
      </c>
      <c r="G957" t="s">
        <v>8224</v>
      </c>
      <c r="H957" t="s">
        <v>8246</v>
      </c>
      <c r="I957">
        <v>1</v>
      </c>
      <c r="J957">
        <v>4999</v>
      </c>
      <c r="K957">
        <v>5604</v>
      </c>
      <c r="L957">
        <v>1488258000</v>
      </c>
      <c r="M957">
        <v>1485556626</v>
      </c>
      <c r="N957" t="b">
        <v>0</v>
      </c>
      <c r="O957">
        <v>81</v>
      </c>
      <c r="P957" t="b">
        <v>1</v>
      </c>
      <c r="Q957" t="s">
        <v>8271</v>
      </c>
      <c r="R957">
        <v>1.1210242048409682</v>
      </c>
      <c r="S957">
        <v>69.18518518518519</v>
      </c>
      <c r="T957" t="s">
        <v>9224</v>
      </c>
      <c r="U957" t="s">
        <v>9225</v>
      </c>
      <c r="V957" s="10">
        <v>42762.942430555559</v>
      </c>
      <c r="W957" s="10">
        <v>42794.208333333336</v>
      </c>
    </row>
    <row r="958" spans="1:23" x14ac:dyDescent="0.25">
      <c r="A958">
        <v>3284</v>
      </c>
      <c r="B958" t="s">
        <v>3284</v>
      </c>
      <c r="C958" t="s">
        <v>7394</v>
      </c>
      <c r="D958">
        <v>3000</v>
      </c>
      <c r="E958">
        <v>3048</v>
      </c>
      <c r="F958" t="s">
        <v>8219</v>
      </c>
      <c r="G958" t="s">
        <v>8224</v>
      </c>
      <c r="H958" t="s">
        <v>8246</v>
      </c>
      <c r="I958">
        <v>1</v>
      </c>
      <c r="J958">
        <v>3000</v>
      </c>
      <c r="K958">
        <v>3048</v>
      </c>
      <c r="L958">
        <v>1454047140</v>
      </c>
      <c r="M958">
        <v>1452546853</v>
      </c>
      <c r="N958" t="b">
        <v>0</v>
      </c>
      <c r="O958">
        <v>15</v>
      </c>
      <c r="P958" t="b">
        <v>1</v>
      </c>
      <c r="Q958" t="s">
        <v>8271</v>
      </c>
      <c r="R958">
        <v>1.016</v>
      </c>
      <c r="S958">
        <v>203.2</v>
      </c>
      <c r="T958" t="s">
        <v>9224</v>
      </c>
      <c r="U958" t="s">
        <v>9225</v>
      </c>
      <c r="V958" s="10">
        <v>42380.884872685187</v>
      </c>
      <c r="W958" s="10">
        <v>42398.249305555553</v>
      </c>
    </row>
    <row r="959" spans="1:23" x14ac:dyDescent="0.25">
      <c r="A959">
        <v>3283</v>
      </c>
      <c r="B959" t="s">
        <v>3283</v>
      </c>
      <c r="C959" t="s">
        <v>7393</v>
      </c>
      <c r="D959">
        <v>800</v>
      </c>
      <c r="E959">
        <v>838</v>
      </c>
      <c r="F959" t="s">
        <v>8219</v>
      </c>
      <c r="G959" t="s">
        <v>8225</v>
      </c>
      <c r="H959" t="s">
        <v>8247</v>
      </c>
      <c r="I959">
        <v>1.29405719</v>
      </c>
      <c r="J959">
        <v>1035.245752</v>
      </c>
      <c r="K959">
        <v>1084.4199252199999</v>
      </c>
      <c r="L959">
        <v>1455138000</v>
      </c>
      <c r="M959">
        <v>1452448298</v>
      </c>
      <c r="N959" t="b">
        <v>0</v>
      </c>
      <c r="O959">
        <v>47</v>
      </c>
      <c r="P959" t="b">
        <v>1</v>
      </c>
      <c r="Q959" t="s">
        <v>8271</v>
      </c>
      <c r="R959">
        <v>1.0475000000000001</v>
      </c>
      <c r="S959">
        <v>23.072764366382977</v>
      </c>
      <c r="T959" t="s">
        <v>9224</v>
      </c>
      <c r="U959" t="s">
        <v>9225</v>
      </c>
      <c r="V959" s="10">
        <v>42379.744189814817</v>
      </c>
      <c r="W959" s="10">
        <v>42410.875</v>
      </c>
    </row>
    <row r="960" spans="1:23" x14ac:dyDescent="0.25">
      <c r="A960">
        <v>3282</v>
      </c>
      <c r="B960" t="s">
        <v>3282</v>
      </c>
      <c r="C960" t="s">
        <v>7392</v>
      </c>
      <c r="D960">
        <v>31000</v>
      </c>
      <c r="E960">
        <v>31820.5</v>
      </c>
      <c r="F960" t="s">
        <v>8219</v>
      </c>
      <c r="G960" t="s">
        <v>8224</v>
      </c>
      <c r="H960" t="s">
        <v>8246</v>
      </c>
      <c r="I960">
        <v>1</v>
      </c>
      <c r="J960">
        <v>31000</v>
      </c>
      <c r="K960">
        <v>31820.5</v>
      </c>
      <c r="L960">
        <v>1461904788</v>
      </c>
      <c r="M960">
        <v>1458103188</v>
      </c>
      <c r="N960" t="b">
        <v>0</v>
      </c>
      <c r="O960">
        <v>237</v>
      </c>
      <c r="P960" t="b">
        <v>1</v>
      </c>
      <c r="Q960" t="s">
        <v>8271</v>
      </c>
      <c r="R960">
        <v>1.026467741935484</v>
      </c>
      <c r="S960">
        <v>134.26371308016877</v>
      </c>
      <c r="T960" t="s">
        <v>9224</v>
      </c>
      <c r="U960" t="s">
        <v>9225</v>
      </c>
      <c r="V960" s="10">
        <v>42445.194305555553</v>
      </c>
      <c r="W960" s="10">
        <v>42489.194305555553</v>
      </c>
    </row>
    <row r="961" spans="1:23" x14ac:dyDescent="0.25">
      <c r="A961">
        <v>3281</v>
      </c>
      <c r="B961" t="s">
        <v>3281</v>
      </c>
      <c r="C961" t="s">
        <v>7391</v>
      </c>
      <c r="D961">
        <v>5000</v>
      </c>
      <c r="E961">
        <v>6080</v>
      </c>
      <c r="F961" t="s">
        <v>8219</v>
      </c>
      <c r="G961" t="s">
        <v>8224</v>
      </c>
      <c r="H961" t="s">
        <v>8246</v>
      </c>
      <c r="I961">
        <v>1</v>
      </c>
      <c r="J961">
        <v>5000</v>
      </c>
      <c r="K961">
        <v>6080</v>
      </c>
      <c r="L961">
        <v>1441153705</v>
      </c>
      <c r="M961">
        <v>1438561705</v>
      </c>
      <c r="N961" t="b">
        <v>0</v>
      </c>
      <c r="O961">
        <v>47</v>
      </c>
      <c r="P961" t="b">
        <v>1</v>
      </c>
      <c r="Q961" t="s">
        <v>8271</v>
      </c>
      <c r="R961">
        <v>1.216</v>
      </c>
      <c r="S961">
        <v>129.36170212765958</v>
      </c>
      <c r="T961" t="s">
        <v>9224</v>
      </c>
      <c r="U961" t="s">
        <v>9225</v>
      </c>
      <c r="V961" s="10">
        <v>42219.019733796296</v>
      </c>
      <c r="W961" s="10">
        <v>42249.019733796296</v>
      </c>
    </row>
    <row r="962" spans="1:23" x14ac:dyDescent="0.25">
      <c r="A962">
        <v>3280</v>
      </c>
      <c r="B962" t="s">
        <v>3280</v>
      </c>
      <c r="C962" t="s">
        <v>7390</v>
      </c>
      <c r="D962">
        <v>2000</v>
      </c>
      <c r="E962">
        <v>2060</v>
      </c>
      <c r="F962" t="s">
        <v>8219</v>
      </c>
      <c r="G962" t="s">
        <v>8224</v>
      </c>
      <c r="H962" t="s">
        <v>8246</v>
      </c>
      <c r="I962">
        <v>1</v>
      </c>
      <c r="J962">
        <v>2000</v>
      </c>
      <c r="K962">
        <v>2060</v>
      </c>
      <c r="L962">
        <v>1433134800</v>
      </c>
      <c r="M962">
        <v>1430158198</v>
      </c>
      <c r="N962" t="b">
        <v>0</v>
      </c>
      <c r="O962">
        <v>30</v>
      </c>
      <c r="P962" t="b">
        <v>1</v>
      </c>
      <c r="Q962" t="s">
        <v>8271</v>
      </c>
      <c r="R962">
        <v>1.03</v>
      </c>
      <c r="S962">
        <v>68.666666666666671</v>
      </c>
      <c r="T962" t="s">
        <v>9224</v>
      </c>
      <c r="U962" t="s">
        <v>9225</v>
      </c>
      <c r="V962" s="10">
        <v>42121.756921296299</v>
      </c>
      <c r="W962" s="10">
        <v>42156.208333333336</v>
      </c>
    </row>
    <row r="963" spans="1:23" x14ac:dyDescent="0.25">
      <c r="A963">
        <v>3279</v>
      </c>
      <c r="B963" t="s">
        <v>3279</v>
      </c>
      <c r="C963" t="s">
        <v>7389</v>
      </c>
      <c r="D963">
        <v>5800</v>
      </c>
      <c r="E963">
        <v>6628</v>
      </c>
      <c r="F963" t="s">
        <v>8219</v>
      </c>
      <c r="G963" t="s">
        <v>8224</v>
      </c>
      <c r="H963" t="s">
        <v>8246</v>
      </c>
      <c r="I963">
        <v>1</v>
      </c>
      <c r="J963">
        <v>5800</v>
      </c>
      <c r="K963">
        <v>6628</v>
      </c>
      <c r="L963">
        <v>1459474059</v>
      </c>
      <c r="M963">
        <v>1456885659</v>
      </c>
      <c r="N963" t="b">
        <v>0</v>
      </c>
      <c r="O963">
        <v>63</v>
      </c>
      <c r="P963" t="b">
        <v>1</v>
      </c>
      <c r="Q963" t="s">
        <v>8271</v>
      </c>
      <c r="R963">
        <v>1.1427586206896552</v>
      </c>
      <c r="S963">
        <v>105.2063492063492</v>
      </c>
      <c r="T963" t="s">
        <v>9224</v>
      </c>
      <c r="U963" t="s">
        <v>9225</v>
      </c>
      <c r="V963" s="10">
        <v>42431.102534722224</v>
      </c>
      <c r="W963" s="10">
        <v>42461.060868055552</v>
      </c>
    </row>
    <row r="964" spans="1:23" x14ac:dyDescent="0.25">
      <c r="A964">
        <v>3278</v>
      </c>
      <c r="B964" t="s">
        <v>3278</v>
      </c>
      <c r="C964" t="s">
        <v>7388</v>
      </c>
      <c r="D964">
        <v>2500</v>
      </c>
      <c r="E964">
        <v>2585</v>
      </c>
      <c r="F964" t="s">
        <v>8219</v>
      </c>
      <c r="G964" t="s">
        <v>8225</v>
      </c>
      <c r="H964" t="s">
        <v>8247</v>
      </c>
      <c r="I964">
        <v>1.29405719</v>
      </c>
      <c r="J964">
        <v>3235.1429749999998</v>
      </c>
      <c r="K964">
        <v>3345.1378361500001</v>
      </c>
      <c r="L964">
        <v>1433017303</v>
      </c>
      <c r="M964">
        <v>1430425303</v>
      </c>
      <c r="N964" t="b">
        <v>1</v>
      </c>
      <c r="O964">
        <v>34</v>
      </c>
      <c r="P964" t="b">
        <v>1</v>
      </c>
      <c r="Q964" t="s">
        <v>8271</v>
      </c>
      <c r="R964">
        <v>1.034</v>
      </c>
      <c r="S964">
        <v>98.386406945588234</v>
      </c>
      <c r="T964" t="s">
        <v>9224</v>
      </c>
      <c r="U964" t="s">
        <v>9225</v>
      </c>
      <c r="V964" s="10">
        <v>42124.848414351851</v>
      </c>
      <c r="W964" s="10">
        <v>42154.848414351851</v>
      </c>
    </row>
    <row r="965" spans="1:23" x14ac:dyDescent="0.25">
      <c r="A965">
        <v>3277</v>
      </c>
      <c r="B965" t="s">
        <v>3277</v>
      </c>
      <c r="C965" t="s">
        <v>7387</v>
      </c>
      <c r="D965">
        <v>5000</v>
      </c>
      <c r="E965">
        <v>5430</v>
      </c>
      <c r="F965" t="s">
        <v>8219</v>
      </c>
      <c r="G965" t="s">
        <v>8225</v>
      </c>
      <c r="H965" t="s">
        <v>8247</v>
      </c>
      <c r="I965">
        <v>1.29405719</v>
      </c>
      <c r="J965">
        <v>6470.2859499999995</v>
      </c>
      <c r="K965">
        <v>7026.7305416999998</v>
      </c>
      <c r="L965">
        <v>1416331406</v>
      </c>
      <c r="M965">
        <v>1413735806</v>
      </c>
      <c r="N965" t="b">
        <v>1</v>
      </c>
      <c r="O965">
        <v>100</v>
      </c>
      <c r="P965" t="b">
        <v>1</v>
      </c>
      <c r="Q965" t="s">
        <v>8271</v>
      </c>
      <c r="R965">
        <v>1.0860000000000001</v>
      </c>
      <c r="S965">
        <v>70.267305417000003</v>
      </c>
      <c r="T965" t="s">
        <v>9224</v>
      </c>
      <c r="U965" t="s">
        <v>9225</v>
      </c>
      <c r="V965" s="10">
        <v>41931.682939814818</v>
      </c>
      <c r="W965" s="10">
        <v>41961.724606481483</v>
      </c>
    </row>
    <row r="966" spans="1:23" x14ac:dyDescent="0.25">
      <c r="A966">
        <v>3276</v>
      </c>
      <c r="B966" t="s">
        <v>3276</v>
      </c>
      <c r="C966" t="s">
        <v>7386</v>
      </c>
      <c r="D966">
        <v>4500</v>
      </c>
      <c r="E966">
        <v>5258</v>
      </c>
      <c r="F966" t="s">
        <v>8219</v>
      </c>
      <c r="G966" t="s">
        <v>8229</v>
      </c>
      <c r="H966" t="s">
        <v>8251</v>
      </c>
      <c r="I966">
        <v>0.75062424999999999</v>
      </c>
      <c r="J966">
        <v>3377.8091249999998</v>
      </c>
      <c r="K966">
        <v>3946.7823064999998</v>
      </c>
      <c r="L966">
        <v>1459483140</v>
      </c>
      <c r="M966">
        <v>1456526879</v>
      </c>
      <c r="N966" t="b">
        <v>1</v>
      </c>
      <c r="O966">
        <v>100</v>
      </c>
      <c r="P966" t="b">
        <v>1</v>
      </c>
      <c r="Q966" t="s">
        <v>8271</v>
      </c>
      <c r="R966">
        <v>1.1684444444444444</v>
      </c>
      <c r="S966">
        <v>39.467823064999997</v>
      </c>
      <c r="T966" t="s">
        <v>9224</v>
      </c>
      <c r="U966" t="s">
        <v>9225</v>
      </c>
      <c r="V966" s="10">
        <v>42426.949988425928</v>
      </c>
      <c r="W966" s="10">
        <v>42461.165972222225</v>
      </c>
    </row>
    <row r="967" spans="1:23" x14ac:dyDescent="0.25">
      <c r="A967">
        <v>3275</v>
      </c>
      <c r="B967" t="s">
        <v>3275</v>
      </c>
      <c r="C967" t="s">
        <v>7385</v>
      </c>
      <c r="D967">
        <v>1800</v>
      </c>
      <c r="E967">
        <v>1805</v>
      </c>
      <c r="F967" t="s">
        <v>8219</v>
      </c>
      <c r="G967" t="s">
        <v>8224</v>
      </c>
      <c r="H967" t="s">
        <v>8246</v>
      </c>
      <c r="I967">
        <v>1</v>
      </c>
      <c r="J967">
        <v>1800</v>
      </c>
      <c r="K967">
        <v>1805</v>
      </c>
      <c r="L967">
        <v>1423456200</v>
      </c>
      <c r="M967">
        <v>1421183271</v>
      </c>
      <c r="N967" t="b">
        <v>1</v>
      </c>
      <c r="O967">
        <v>12</v>
      </c>
      <c r="P967" t="b">
        <v>1</v>
      </c>
      <c r="Q967" t="s">
        <v>8271</v>
      </c>
      <c r="R967">
        <v>1.0027777777777778</v>
      </c>
      <c r="S967">
        <v>150.41666666666666</v>
      </c>
      <c r="T967" t="s">
        <v>9224</v>
      </c>
      <c r="U967" t="s">
        <v>9225</v>
      </c>
      <c r="V967" s="10">
        <v>42017.88045138889</v>
      </c>
      <c r="W967" s="10">
        <v>42044.1875</v>
      </c>
    </row>
    <row r="968" spans="1:23" x14ac:dyDescent="0.25">
      <c r="A968">
        <v>3274</v>
      </c>
      <c r="B968" t="s">
        <v>3274</v>
      </c>
      <c r="C968" t="s">
        <v>7384</v>
      </c>
      <c r="D968">
        <v>15500</v>
      </c>
      <c r="E968">
        <v>15705</v>
      </c>
      <c r="F968" t="s">
        <v>8219</v>
      </c>
      <c r="G968" t="s">
        <v>8224</v>
      </c>
      <c r="H968" t="s">
        <v>8246</v>
      </c>
      <c r="I968">
        <v>1</v>
      </c>
      <c r="J968">
        <v>15500</v>
      </c>
      <c r="K968">
        <v>15705</v>
      </c>
      <c r="L968">
        <v>1458075600</v>
      </c>
      <c r="M968">
        <v>1454259272</v>
      </c>
      <c r="N968" t="b">
        <v>1</v>
      </c>
      <c r="O968">
        <v>286</v>
      </c>
      <c r="P968" t="b">
        <v>1</v>
      </c>
      <c r="Q968" t="s">
        <v>8271</v>
      </c>
      <c r="R968">
        <v>1.0132258064516129</v>
      </c>
      <c r="S968">
        <v>54.912587412587413</v>
      </c>
      <c r="T968" t="s">
        <v>9224</v>
      </c>
      <c r="U968" t="s">
        <v>9225</v>
      </c>
      <c r="V968" s="10">
        <v>42400.70453703704</v>
      </c>
      <c r="W968" s="10">
        <v>42444.875</v>
      </c>
    </row>
    <row r="969" spans="1:23" x14ac:dyDescent="0.25">
      <c r="A969">
        <v>3273</v>
      </c>
      <c r="B969" t="s">
        <v>3273</v>
      </c>
      <c r="C969" t="s">
        <v>7383</v>
      </c>
      <c r="D969">
        <v>4000</v>
      </c>
      <c r="E969">
        <v>4296</v>
      </c>
      <c r="F969" t="s">
        <v>8219</v>
      </c>
      <c r="G969" t="s">
        <v>8224</v>
      </c>
      <c r="H969" t="s">
        <v>8246</v>
      </c>
      <c r="I969">
        <v>1</v>
      </c>
      <c r="J969">
        <v>4000</v>
      </c>
      <c r="K969">
        <v>4296</v>
      </c>
      <c r="L969">
        <v>1473879600</v>
      </c>
      <c r="M969">
        <v>1472498042</v>
      </c>
      <c r="N969" t="b">
        <v>1</v>
      </c>
      <c r="O969">
        <v>21</v>
      </c>
      <c r="P969" t="b">
        <v>1</v>
      </c>
      <c r="Q969" t="s">
        <v>8271</v>
      </c>
      <c r="R969">
        <v>1.0740000000000001</v>
      </c>
      <c r="S969">
        <v>204.57142857142858</v>
      </c>
      <c r="T969" t="s">
        <v>9224</v>
      </c>
      <c r="U969" t="s">
        <v>9225</v>
      </c>
      <c r="V969" s="10">
        <v>42611.801412037035</v>
      </c>
      <c r="W969" s="10">
        <v>42627.791666666664</v>
      </c>
    </row>
    <row r="970" spans="1:23" x14ac:dyDescent="0.25">
      <c r="A970">
        <v>3272</v>
      </c>
      <c r="B970" t="s">
        <v>3272</v>
      </c>
      <c r="C970" t="s">
        <v>7382</v>
      </c>
      <c r="D970">
        <v>10000</v>
      </c>
      <c r="E970">
        <v>15443</v>
      </c>
      <c r="F970" t="s">
        <v>8219</v>
      </c>
      <c r="G970" t="s">
        <v>8224</v>
      </c>
      <c r="H970" t="s">
        <v>8246</v>
      </c>
      <c r="I970">
        <v>1</v>
      </c>
      <c r="J970">
        <v>10000</v>
      </c>
      <c r="K970">
        <v>15443</v>
      </c>
      <c r="L970">
        <v>1446814809</v>
      </c>
      <c r="M970">
        <v>1444219209</v>
      </c>
      <c r="N970" t="b">
        <v>1</v>
      </c>
      <c r="O970">
        <v>145</v>
      </c>
      <c r="P970" t="b">
        <v>1</v>
      </c>
      <c r="Q970" t="s">
        <v>8271</v>
      </c>
      <c r="R970">
        <v>1.5443</v>
      </c>
      <c r="S970">
        <v>106.50344827586207</v>
      </c>
      <c r="T970" t="s">
        <v>9224</v>
      </c>
      <c r="U970" t="s">
        <v>9225</v>
      </c>
      <c r="V970" s="10">
        <v>42284.500104166669</v>
      </c>
      <c r="W970" s="10">
        <v>42314.541770833333</v>
      </c>
    </row>
    <row r="971" spans="1:23" x14ac:dyDescent="0.25">
      <c r="A971">
        <v>3271</v>
      </c>
      <c r="B971" t="s">
        <v>3271</v>
      </c>
      <c r="C971" t="s">
        <v>7381</v>
      </c>
      <c r="D971">
        <v>1500</v>
      </c>
      <c r="E971">
        <v>1950</v>
      </c>
      <c r="F971" t="s">
        <v>8219</v>
      </c>
      <c r="G971" t="s">
        <v>8225</v>
      </c>
      <c r="H971" t="s">
        <v>8247</v>
      </c>
      <c r="I971">
        <v>1.29405719</v>
      </c>
      <c r="J971">
        <v>1941.085785</v>
      </c>
      <c r="K971">
        <v>2523.4115204999998</v>
      </c>
      <c r="L971">
        <v>1414927775</v>
      </c>
      <c r="M971">
        <v>1412332175</v>
      </c>
      <c r="N971" t="b">
        <v>1</v>
      </c>
      <c r="O971">
        <v>51</v>
      </c>
      <c r="P971" t="b">
        <v>1</v>
      </c>
      <c r="Q971" t="s">
        <v>8271</v>
      </c>
      <c r="R971">
        <v>1.3</v>
      </c>
      <c r="S971">
        <v>49.47865726470588</v>
      </c>
      <c r="T971" t="s">
        <v>9224</v>
      </c>
      <c r="U971" t="s">
        <v>9225</v>
      </c>
      <c r="V971" s="10">
        <v>41915.437210648146</v>
      </c>
      <c r="W971" s="10">
        <v>41945.478877314818</v>
      </c>
    </row>
    <row r="972" spans="1:23" x14ac:dyDescent="0.25">
      <c r="A972">
        <v>3270</v>
      </c>
      <c r="B972" t="s">
        <v>3270</v>
      </c>
      <c r="C972" t="s">
        <v>7380</v>
      </c>
      <c r="D972">
        <v>1800</v>
      </c>
      <c r="E972">
        <v>1830</v>
      </c>
      <c r="F972" t="s">
        <v>8219</v>
      </c>
      <c r="G972" t="s">
        <v>8225</v>
      </c>
      <c r="H972" t="s">
        <v>8247</v>
      </c>
      <c r="I972">
        <v>1.29405719</v>
      </c>
      <c r="J972">
        <v>2329.3029419999998</v>
      </c>
      <c r="K972">
        <v>2368.1246576999997</v>
      </c>
      <c r="L972">
        <v>1436705265</v>
      </c>
      <c r="M972">
        <v>1434113265</v>
      </c>
      <c r="N972" t="b">
        <v>1</v>
      </c>
      <c r="O972">
        <v>30</v>
      </c>
      <c r="P972" t="b">
        <v>1</v>
      </c>
      <c r="Q972" t="s">
        <v>8271</v>
      </c>
      <c r="R972">
        <v>1.0166666666666666</v>
      </c>
      <c r="S972">
        <v>78.937488589999987</v>
      </c>
      <c r="T972" t="s">
        <v>9224</v>
      </c>
      <c r="U972" t="s">
        <v>9225</v>
      </c>
      <c r="V972" s="10">
        <v>42167.533159722225</v>
      </c>
      <c r="W972" s="10">
        <v>42197.533159722225</v>
      </c>
    </row>
    <row r="973" spans="1:23" x14ac:dyDescent="0.25">
      <c r="A973">
        <v>3269</v>
      </c>
      <c r="B973" t="s">
        <v>3269</v>
      </c>
      <c r="C973" t="s">
        <v>7379</v>
      </c>
      <c r="D973">
        <v>8000</v>
      </c>
      <c r="E973">
        <v>8120</v>
      </c>
      <c r="F973" t="s">
        <v>8219</v>
      </c>
      <c r="G973" t="s">
        <v>8225</v>
      </c>
      <c r="H973" t="s">
        <v>8247</v>
      </c>
      <c r="I973">
        <v>1.29405719</v>
      </c>
      <c r="J973">
        <v>10352.45752</v>
      </c>
      <c r="K973">
        <v>10507.7443828</v>
      </c>
      <c r="L973">
        <v>1434452400</v>
      </c>
      <c r="M973">
        <v>1431509397</v>
      </c>
      <c r="N973" t="b">
        <v>1</v>
      </c>
      <c r="O973">
        <v>70</v>
      </c>
      <c r="P973" t="b">
        <v>1</v>
      </c>
      <c r="Q973" t="s">
        <v>8271</v>
      </c>
      <c r="R973">
        <v>1.0149999999999999</v>
      </c>
      <c r="S973">
        <v>150.11063404000001</v>
      </c>
      <c r="T973" t="s">
        <v>9224</v>
      </c>
      <c r="U973" t="s">
        <v>9225</v>
      </c>
      <c r="V973" s="10">
        <v>42137.395798611113</v>
      </c>
      <c r="W973" s="10">
        <v>42171.458333333336</v>
      </c>
    </row>
    <row r="974" spans="1:23" x14ac:dyDescent="0.25">
      <c r="A974">
        <v>3268</v>
      </c>
      <c r="B974" t="s">
        <v>3268</v>
      </c>
      <c r="C974" t="s">
        <v>7378</v>
      </c>
      <c r="D974">
        <v>2000</v>
      </c>
      <c r="E974">
        <v>2560</v>
      </c>
      <c r="F974" t="s">
        <v>8219</v>
      </c>
      <c r="G974" t="s">
        <v>8224</v>
      </c>
      <c r="H974" t="s">
        <v>8246</v>
      </c>
      <c r="I974">
        <v>1</v>
      </c>
      <c r="J974">
        <v>2000</v>
      </c>
      <c r="K974">
        <v>2560</v>
      </c>
      <c r="L974">
        <v>1472074928</v>
      </c>
      <c r="M974">
        <v>1470692528</v>
      </c>
      <c r="N974" t="b">
        <v>1</v>
      </c>
      <c r="O974">
        <v>42</v>
      </c>
      <c r="P974" t="b">
        <v>1</v>
      </c>
      <c r="Q974" t="s">
        <v>8271</v>
      </c>
      <c r="R974">
        <v>1.28</v>
      </c>
      <c r="S974">
        <v>60.952380952380949</v>
      </c>
      <c r="T974" t="s">
        <v>9224</v>
      </c>
      <c r="U974" t="s">
        <v>9225</v>
      </c>
      <c r="V974" s="10">
        <v>42590.90425925926</v>
      </c>
      <c r="W974" s="10">
        <v>42606.90425925926</v>
      </c>
    </row>
    <row r="975" spans="1:23" x14ac:dyDescent="0.25">
      <c r="A975">
        <v>3267</v>
      </c>
      <c r="B975" t="s">
        <v>3267</v>
      </c>
      <c r="C975" t="s">
        <v>7377</v>
      </c>
      <c r="D975">
        <v>15000</v>
      </c>
      <c r="E975">
        <v>15315</v>
      </c>
      <c r="F975" t="s">
        <v>8219</v>
      </c>
      <c r="G975" t="s">
        <v>8224</v>
      </c>
      <c r="H975" t="s">
        <v>8246</v>
      </c>
      <c r="I975">
        <v>1</v>
      </c>
      <c r="J975">
        <v>15000</v>
      </c>
      <c r="K975">
        <v>15315</v>
      </c>
      <c r="L975">
        <v>1437156660</v>
      </c>
      <c r="M975">
        <v>1434564660</v>
      </c>
      <c r="N975" t="b">
        <v>1</v>
      </c>
      <c r="O975">
        <v>288</v>
      </c>
      <c r="P975" t="b">
        <v>1</v>
      </c>
      <c r="Q975" t="s">
        <v>8271</v>
      </c>
      <c r="R975">
        <v>1.0209999999999999</v>
      </c>
      <c r="S975">
        <v>53.177083333333336</v>
      </c>
      <c r="T975" t="s">
        <v>9224</v>
      </c>
      <c r="U975" t="s">
        <v>9225</v>
      </c>
      <c r="V975" s="10">
        <v>42172.757638888892</v>
      </c>
      <c r="W975" s="10">
        <v>42202.757638888892</v>
      </c>
    </row>
    <row r="976" spans="1:23" x14ac:dyDescent="0.25">
      <c r="A976">
        <v>3266</v>
      </c>
      <c r="B976" t="s">
        <v>3266</v>
      </c>
      <c r="C976" t="s">
        <v>7376</v>
      </c>
      <c r="D976">
        <v>6000</v>
      </c>
      <c r="E976">
        <v>7877</v>
      </c>
      <c r="F976" t="s">
        <v>8219</v>
      </c>
      <c r="G976" t="s">
        <v>8224</v>
      </c>
      <c r="H976" t="s">
        <v>8246</v>
      </c>
      <c r="I976">
        <v>1</v>
      </c>
      <c r="J976">
        <v>6000</v>
      </c>
      <c r="K976">
        <v>7877</v>
      </c>
      <c r="L976">
        <v>1434142800</v>
      </c>
      <c r="M976">
        <v>1431435122</v>
      </c>
      <c r="N976" t="b">
        <v>1</v>
      </c>
      <c r="O976">
        <v>163</v>
      </c>
      <c r="P976" t="b">
        <v>1</v>
      </c>
      <c r="Q976" t="s">
        <v>8271</v>
      </c>
      <c r="R976">
        <v>1.3128333333333333</v>
      </c>
      <c r="S976">
        <v>48.325153374233132</v>
      </c>
      <c r="T976" t="s">
        <v>9224</v>
      </c>
      <c r="U976" t="s">
        <v>9225</v>
      </c>
      <c r="V976" s="10">
        <v>42136.536134259259</v>
      </c>
      <c r="W976" s="10">
        <v>42167.875</v>
      </c>
    </row>
    <row r="977" spans="1:23" x14ac:dyDescent="0.25">
      <c r="A977">
        <v>3265</v>
      </c>
      <c r="B977" t="s">
        <v>3265</v>
      </c>
      <c r="C977" t="s">
        <v>7375</v>
      </c>
      <c r="D977">
        <v>2700</v>
      </c>
      <c r="E977">
        <v>4428</v>
      </c>
      <c r="F977" t="s">
        <v>8219</v>
      </c>
      <c r="G977" t="s">
        <v>8241</v>
      </c>
      <c r="H977" t="s">
        <v>8249</v>
      </c>
      <c r="I977">
        <v>1.1666915600000001</v>
      </c>
      <c r="J977">
        <v>3150.0672120000004</v>
      </c>
      <c r="K977">
        <v>5166.1102276800002</v>
      </c>
      <c r="L977">
        <v>1449162000</v>
      </c>
      <c r="M977">
        <v>1446570315</v>
      </c>
      <c r="N977" t="b">
        <v>1</v>
      </c>
      <c r="O977">
        <v>63</v>
      </c>
      <c r="P977" t="b">
        <v>1</v>
      </c>
      <c r="Q977" t="s">
        <v>8271</v>
      </c>
      <c r="R977">
        <v>1.64</v>
      </c>
      <c r="S977">
        <v>82.001749645714284</v>
      </c>
      <c r="T977" t="s">
        <v>9224</v>
      </c>
      <c r="U977" t="s">
        <v>9225</v>
      </c>
      <c r="V977" s="10">
        <v>42311.71197916667</v>
      </c>
      <c r="W977" s="10">
        <v>42341.708333333336</v>
      </c>
    </row>
    <row r="978" spans="1:23" x14ac:dyDescent="0.25">
      <c r="A978">
        <v>3264</v>
      </c>
      <c r="B978" t="s">
        <v>3264</v>
      </c>
      <c r="C978" t="s">
        <v>7374</v>
      </c>
      <c r="D978">
        <v>2500</v>
      </c>
      <c r="E978">
        <v>2575</v>
      </c>
      <c r="F978" t="s">
        <v>8219</v>
      </c>
      <c r="G978" t="s">
        <v>8224</v>
      </c>
      <c r="H978" t="s">
        <v>8246</v>
      </c>
      <c r="I978">
        <v>1</v>
      </c>
      <c r="J978">
        <v>2500</v>
      </c>
      <c r="K978">
        <v>2575</v>
      </c>
      <c r="L978">
        <v>1422482400</v>
      </c>
      <c r="M978">
        <v>1421089938</v>
      </c>
      <c r="N978" t="b">
        <v>1</v>
      </c>
      <c r="O978">
        <v>49</v>
      </c>
      <c r="P978" t="b">
        <v>1</v>
      </c>
      <c r="Q978" t="s">
        <v>8271</v>
      </c>
      <c r="R978">
        <v>1.03</v>
      </c>
      <c r="S978">
        <v>52.551020408163268</v>
      </c>
      <c r="T978" t="s">
        <v>9224</v>
      </c>
      <c r="U978" t="s">
        <v>9225</v>
      </c>
      <c r="V978" s="10">
        <v>42016.800208333334</v>
      </c>
      <c r="W978" s="10">
        <v>42032.916666666664</v>
      </c>
    </row>
    <row r="979" spans="1:23" x14ac:dyDescent="0.25">
      <c r="A979">
        <v>3263</v>
      </c>
      <c r="B979" t="s">
        <v>3263</v>
      </c>
      <c r="C979" t="s">
        <v>7373</v>
      </c>
      <c r="D979">
        <v>2500</v>
      </c>
      <c r="E979">
        <v>2804.16</v>
      </c>
      <c r="F979" t="s">
        <v>8219</v>
      </c>
      <c r="G979" t="s">
        <v>8224</v>
      </c>
      <c r="H979" t="s">
        <v>8246</v>
      </c>
      <c r="I979">
        <v>1</v>
      </c>
      <c r="J979">
        <v>2500</v>
      </c>
      <c r="K979">
        <v>2804.16</v>
      </c>
      <c r="L979">
        <v>1446238800</v>
      </c>
      <c r="M979">
        <v>1444220588</v>
      </c>
      <c r="N979" t="b">
        <v>1</v>
      </c>
      <c r="O979">
        <v>68</v>
      </c>
      <c r="P979" t="b">
        <v>1</v>
      </c>
      <c r="Q979" t="s">
        <v>8271</v>
      </c>
      <c r="R979">
        <v>1.121664</v>
      </c>
      <c r="S979">
        <v>41.237647058823526</v>
      </c>
      <c r="T979" t="s">
        <v>9224</v>
      </c>
      <c r="U979" t="s">
        <v>9225</v>
      </c>
      <c r="V979" s="10">
        <v>42284.516064814816</v>
      </c>
      <c r="W979" s="10">
        <v>42307.875</v>
      </c>
    </row>
    <row r="980" spans="1:23" x14ac:dyDescent="0.25">
      <c r="A980">
        <v>3262</v>
      </c>
      <c r="B980" t="s">
        <v>3262</v>
      </c>
      <c r="C980" t="s">
        <v>7372</v>
      </c>
      <c r="D980">
        <v>12200</v>
      </c>
      <c r="E980">
        <v>12571</v>
      </c>
      <c r="F980" t="s">
        <v>8219</v>
      </c>
      <c r="G980" t="s">
        <v>8224</v>
      </c>
      <c r="H980" t="s">
        <v>8246</v>
      </c>
      <c r="I980">
        <v>1</v>
      </c>
      <c r="J980">
        <v>12200</v>
      </c>
      <c r="K980">
        <v>12571</v>
      </c>
      <c r="L980">
        <v>1419220800</v>
      </c>
      <c r="M980">
        <v>1416555262</v>
      </c>
      <c r="N980" t="b">
        <v>1</v>
      </c>
      <c r="O980">
        <v>134</v>
      </c>
      <c r="P980" t="b">
        <v>1</v>
      </c>
      <c r="Q980" t="s">
        <v>8271</v>
      </c>
      <c r="R980">
        <v>1.0304098360655738</v>
      </c>
      <c r="S980">
        <v>93.81343283582089</v>
      </c>
      <c r="T980" t="s">
        <v>9224</v>
      </c>
      <c r="U980" t="s">
        <v>9225</v>
      </c>
      <c r="V980" s="10">
        <v>41964.315532407411</v>
      </c>
      <c r="W980" s="10">
        <v>41995.166666666664</v>
      </c>
    </row>
    <row r="981" spans="1:23" x14ac:dyDescent="0.25">
      <c r="A981">
        <v>3261</v>
      </c>
      <c r="B981" t="s">
        <v>3261</v>
      </c>
      <c r="C981" t="s">
        <v>7371</v>
      </c>
      <c r="D981">
        <v>3300</v>
      </c>
      <c r="E981">
        <v>3315</v>
      </c>
      <c r="F981" t="s">
        <v>8219</v>
      </c>
      <c r="G981" t="s">
        <v>8224</v>
      </c>
      <c r="H981" t="s">
        <v>8246</v>
      </c>
      <c r="I981">
        <v>1</v>
      </c>
      <c r="J981">
        <v>3300</v>
      </c>
      <c r="K981">
        <v>3315</v>
      </c>
      <c r="L981">
        <v>1437067476</v>
      </c>
      <c r="M981">
        <v>1434475476</v>
      </c>
      <c r="N981" t="b">
        <v>1</v>
      </c>
      <c r="O981">
        <v>49</v>
      </c>
      <c r="P981" t="b">
        <v>1</v>
      </c>
      <c r="Q981" t="s">
        <v>8271</v>
      </c>
      <c r="R981">
        <v>1.0045454545454546</v>
      </c>
      <c r="S981">
        <v>67.65306122448979</v>
      </c>
      <c r="T981" t="s">
        <v>9224</v>
      </c>
      <c r="U981" t="s">
        <v>9225</v>
      </c>
      <c r="V981" s="10">
        <v>42171.725416666668</v>
      </c>
      <c r="W981" s="10">
        <v>42201.725416666668</v>
      </c>
    </row>
    <row r="982" spans="1:23" x14ac:dyDescent="0.25">
      <c r="A982">
        <v>3260</v>
      </c>
      <c r="B982" t="s">
        <v>3260</v>
      </c>
      <c r="C982" t="s">
        <v>7370</v>
      </c>
      <c r="D982">
        <v>5000</v>
      </c>
      <c r="E982">
        <v>5462</v>
      </c>
      <c r="F982" t="s">
        <v>8219</v>
      </c>
      <c r="G982" t="s">
        <v>8224</v>
      </c>
      <c r="H982" t="s">
        <v>8246</v>
      </c>
      <c r="I982">
        <v>1</v>
      </c>
      <c r="J982">
        <v>5000</v>
      </c>
      <c r="K982">
        <v>5462</v>
      </c>
      <c r="L982">
        <v>1448903318</v>
      </c>
      <c r="M982">
        <v>1445875718</v>
      </c>
      <c r="N982" t="b">
        <v>1</v>
      </c>
      <c r="O982">
        <v>73</v>
      </c>
      <c r="P982" t="b">
        <v>1</v>
      </c>
      <c r="Q982" t="s">
        <v>8271</v>
      </c>
      <c r="R982">
        <v>1.0924</v>
      </c>
      <c r="S982">
        <v>74.821917808219183</v>
      </c>
      <c r="T982" t="s">
        <v>9224</v>
      </c>
      <c r="U982" t="s">
        <v>9225</v>
      </c>
      <c r="V982" s="10">
        <v>42303.672662037039</v>
      </c>
      <c r="W982" s="10">
        <v>42338.714328703703</v>
      </c>
    </row>
    <row r="983" spans="1:23" x14ac:dyDescent="0.25">
      <c r="A983">
        <v>3259</v>
      </c>
      <c r="B983" t="s">
        <v>3259</v>
      </c>
      <c r="C983" t="s">
        <v>7369</v>
      </c>
      <c r="D983">
        <v>23000</v>
      </c>
      <c r="E983">
        <v>24418.6</v>
      </c>
      <c r="F983" t="s">
        <v>8219</v>
      </c>
      <c r="G983" t="s">
        <v>8224</v>
      </c>
      <c r="H983" t="s">
        <v>8246</v>
      </c>
      <c r="I983">
        <v>1</v>
      </c>
      <c r="J983">
        <v>23000</v>
      </c>
      <c r="K983">
        <v>24418.6</v>
      </c>
      <c r="L983">
        <v>1475294340</v>
      </c>
      <c r="M983">
        <v>1472753745</v>
      </c>
      <c r="N983" t="b">
        <v>1</v>
      </c>
      <c r="O983">
        <v>97</v>
      </c>
      <c r="P983" t="b">
        <v>1</v>
      </c>
      <c r="Q983" t="s">
        <v>8271</v>
      </c>
      <c r="R983">
        <v>1.0616782608695652</v>
      </c>
      <c r="S983">
        <v>251.7381443298969</v>
      </c>
      <c r="T983" t="s">
        <v>9224</v>
      </c>
      <c r="U983" t="s">
        <v>9225</v>
      </c>
      <c r="V983" s="10">
        <v>42614.760937500003</v>
      </c>
      <c r="W983" s="10">
        <v>42644.165972222225</v>
      </c>
    </row>
    <row r="984" spans="1:23" x14ac:dyDescent="0.25">
      <c r="A984">
        <v>3258</v>
      </c>
      <c r="B984" t="s">
        <v>3258</v>
      </c>
      <c r="C984" t="s">
        <v>7368</v>
      </c>
      <c r="D984">
        <v>7000</v>
      </c>
      <c r="E984">
        <v>7365</v>
      </c>
      <c r="F984" t="s">
        <v>8219</v>
      </c>
      <c r="G984" t="s">
        <v>8224</v>
      </c>
      <c r="H984" t="s">
        <v>8246</v>
      </c>
      <c r="I984">
        <v>1</v>
      </c>
      <c r="J984">
        <v>7000</v>
      </c>
      <c r="K984">
        <v>7365</v>
      </c>
      <c r="L984">
        <v>1420751861</v>
      </c>
      <c r="M984">
        <v>1418159861</v>
      </c>
      <c r="N984" t="b">
        <v>1</v>
      </c>
      <c r="O984">
        <v>75</v>
      </c>
      <c r="P984" t="b">
        <v>1</v>
      </c>
      <c r="Q984" t="s">
        <v>8271</v>
      </c>
      <c r="R984">
        <v>1.052142857142857</v>
      </c>
      <c r="S984">
        <v>98.2</v>
      </c>
      <c r="T984" t="s">
        <v>9224</v>
      </c>
      <c r="U984" t="s">
        <v>9225</v>
      </c>
      <c r="V984" s="10">
        <v>41982.887280092589</v>
      </c>
      <c r="W984" s="10">
        <v>42012.887280092589</v>
      </c>
    </row>
    <row r="985" spans="1:23" x14ac:dyDescent="0.25">
      <c r="A985">
        <v>3257</v>
      </c>
      <c r="B985" t="s">
        <v>3257</v>
      </c>
      <c r="C985" t="s">
        <v>7367</v>
      </c>
      <c r="D985">
        <v>2000</v>
      </c>
      <c r="E985">
        <v>2125.9899999999998</v>
      </c>
      <c r="F985" t="s">
        <v>8219</v>
      </c>
      <c r="G985" t="s">
        <v>8225</v>
      </c>
      <c r="H985" t="s">
        <v>8247</v>
      </c>
      <c r="I985">
        <v>1.29405719</v>
      </c>
      <c r="J985">
        <v>2588.11438</v>
      </c>
      <c r="K985">
        <v>2751.1526453680995</v>
      </c>
      <c r="L985">
        <v>1487769952</v>
      </c>
      <c r="M985">
        <v>1485177952</v>
      </c>
      <c r="N985" t="b">
        <v>0</v>
      </c>
      <c r="O985">
        <v>41</v>
      </c>
      <c r="P985" t="b">
        <v>1</v>
      </c>
      <c r="Q985" t="s">
        <v>8271</v>
      </c>
      <c r="R985">
        <v>1.0629949999999999</v>
      </c>
      <c r="S985">
        <v>67.101284033368273</v>
      </c>
      <c r="T985" t="s">
        <v>9224</v>
      </c>
      <c r="U985" t="s">
        <v>9225</v>
      </c>
      <c r="V985" s="10">
        <v>42758.559629629628</v>
      </c>
      <c r="W985" s="10">
        <v>42788.559629629628</v>
      </c>
    </row>
    <row r="986" spans="1:23" x14ac:dyDescent="0.25">
      <c r="A986">
        <v>3256</v>
      </c>
      <c r="B986" t="s">
        <v>3256</v>
      </c>
      <c r="C986" t="s">
        <v>7366</v>
      </c>
      <c r="D986">
        <v>10000</v>
      </c>
      <c r="E986">
        <v>12806</v>
      </c>
      <c r="F986" t="s">
        <v>8219</v>
      </c>
      <c r="G986" t="s">
        <v>8224</v>
      </c>
      <c r="H986" t="s">
        <v>8246</v>
      </c>
      <c r="I986">
        <v>1</v>
      </c>
      <c r="J986">
        <v>10000</v>
      </c>
      <c r="K986">
        <v>12806</v>
      </c>
      <c r="L986">
        <v>1433995140</v>
      </c>
      <c r="M986">
        <v>1432129577</v>
      </c>
      <c r="N986" t="b">
        <v>1</v>
      </c>
      <c r="O986">
        <v>176</v>
      </c>
      <c r="P986" t="b">
        <v>1</v>
      </c>
      <c r="Q986" t="s">
        <v>8271</v>
      </c>
      <c r="R986">
        <v>1.2806</v>
      </c>
      <c r="S986">
        <v>72.76136363636364</v>
      </c>
      <c r="T986" t="s">
        <v>9224</v>
      </c>
      <c r="U986" t="s">
        <v>9225</v>
      </c>
      <c r="V986" s="10">
        <v>42144.573807870373</v>
      </c>
      <c r="W986" s="10">
        <v>42166.165972222225</v>
      </c>
    </row>
    <row r="987" spans="1:23" x14ac:dyDescent="0.25">
      <c r="A987">
        <v>3255</v>
      </c>
      <c r="B987" t="s">
        <v>3255</v>
      </c>
      <c r="C987" s="3" t="s">
        <v>7365</v>
      </c>
      <c r="D987">
        <v>300</v>
      </c>
      <c r="E987">
        <v>525</v>
      </c>
      <c r="F987" t="s">
        <v>8219</v>
      </c>
      <c r="G987" t="s">
        <v>8225</v>
      </c>
      <c r="H987" t="s">
        <v>8247</v>
      </c>
      <c r="I987">
        <v>1.29405719</v>
      </c>
      <c r="J987">
        <v>388.21715699999999</v>
      </c>
      <c r="K987">
        <v>679.38002474999996</v>
      </c>
      <c r="L987">
        <v>1412706375</v>
      </c>
      <c r="M987">
        <v>1410114375</v>
      </c>
      <c r="N987" t="b">
        <v>1</v>
      </c>
      <c r="O987">
        <v>18</v>
      </c>
      <c r="P987" t="b">
        <v>1</v>
      </c>
      <c r="Q987" t="s">
        <v>8271</v>
      </c>
      <c r="R987">
        <v>1.75</v>
      </c>
      <c r="S987">
        <v>37.743334708333329</v>
      </c>
      <c r="T987" t="s">
        <v>9224</v>
      </c>
      <c r="U987" t="s">
        <v>9225</v>
      </c>
      <c r="V987" s="10">
        <v>41889.768229166664</v>
      </c>
      <c r="W987" s="10">
        <v>41919.768229166664</v>
      </c>
    </row>
    <row r="988" spans="1:23" x14ac:dyDescent="0.25">
      <c r="A988">
        <v>3254</v>
      </c>
      <c r="B988" t="s">
        <v>3254</v>
      </c>
      <c r="C988" t="s">
        <v>7364</v>
      </c>
      <c r="D988">
        <v>13000</v>
      </c>
      <c r="E988">
        <v>13163.5</v>
      </c>
      <c r="F988" t="s">
        <v>8219</v>
      </c>
      <c r="G988" t="s">
        <v>8225</v>
      </c>
      <c r="H988" t="s">
        <v>8247</v>
      </c>
      <c r="I988">
        <v>1.29405719</v>
      </c>
      <c r="J988">
        <v>16822.743470000001</v>
      </c>
      <c r="K988">
        <v>17034.321820565001</v>
      </c>
      <c r="L988">
        <v>1427331809</v>
      </c>
      <c r="M988">
        <v>1424743409</v>
      </c>
      <c r="N988" t="b">
        <v>1</v>
      </c>
      <c r="O988">
        <v>186</v>
      </c>
      <c r="P988" t="b">
        <v>1</v>
      </c>
      <c r="Q988" t="s">
        <v>8271</v>
      </c>
      <c r="R988">
        <v>1.012576923076923</v>
      </c>
      <c r="S988">
        <v>91.58237537938173</v>
      </c>
      <c r="T988" t="s">
        <v>9224</v>
      </c>
      <c r="U988" t="s">
        <v>9225</v>
      </c>
      <c r="V988" s="10">
        <v>42059.085752314815</v>
      </c>
      <c r="W988" s="10">
        <v>42089.044085648151</v>
      </c>
    </row>
    <row r="989" spans="1:23" x14ac:dyDescent="0.25">
      <c r="A989">
        <v>3253</v>
      </c>
      <c r="B989" t="s">
        <v>3253</v>
      </c>
      <c r="C989" s="3" t="s">
        <v>7363</v>
      </c>
      <c r="D989">
        <v>20000</v>
      </c>
      <c r="E989">
        <v>20365</v>
      </c>
      <c r="F989" t="s">
        <v>8219</v>
      </c>
      <c r="G989" t="s">
        <v>8224</v>
      </c>
      <c r="H989" t="s">
        <v>8246</v>
      </c>
      <c r="I989">
        <v>1</v>
      </c>
      <c r="J989">
        <v>20000</v>
      </c>
      <c r="K989">
        <v>20365</v>
      </c>
      <c r="L989">
        <v>1473306300</v>
      </c>
      <c r="M989">
        <v>1471701028</v>
      </c>
      <c r="N989" t="b">
        <v>1</v>
      </c>
      <c r="O989">
        <v>115</v>
      </c>
      <c r="P989" t="b">
        <v>1</v>
      </c>
      <c r="Q989" t="s">
        <v>8271</v>
      </c>
      <c r="R989">
        <v>1.0182500000000001</v>
      </c>
      <c r="S989">
        <v>177.08695652173913</v>
      </c>
      <c r="T989" t="s">
        <v>9224</v>
      </c>
      <c r="U989" t="s">
        <v>9225</v>
      </c>
      <c r="V989" s="10">
        <v>42602.57671296296</v>
      </c>
      <c r="W989" s="10">
        <v>42621.15625</v>
      </c>
    </row>
    <row r="990" spans="1:23" x14ac:dyDescent="0.25">
      <c r="A990">
        <v>3252</v>
      </c>
      <c r="B990" t="s">
        <v>3252</v>
      </c>
      <c r="C990" t="s">
        <v>7362</v>
      </c>
      <c r="D990">
        <v>2250</v>
      </c>
      <c r="E990">
        <v>2876</v>
      </c>
      <c r="F990" t="s">
        <v>8219</v>
      </c>
      <c r="G990" t="s">
        <v>8225</v>
      </c>
      <c r="H990" t="s">
        <v>8247</v>
      </c>
      <c r="I990">
        <v>1.29405719</v>
      </c>
      <c r="J990">
        <v>2911.6286774999999</v>
      </c>
      <c r="K990">
        <v>3721.7084784399999</v>
      </c>
      <c r="L990">
        <v>1473247240</v>
      </c>
      <c r="M990">
        <v>1470655240</v>
      </c>
      <c r="N990" t="b">
        <v>1</v>
      </c>
      <c r="O990">
        <v>50</v>
      </c>
      <c r="P990" t="b">
        <v>1</v>
      </c>
      <c r="Q990" t="s">
        <v>8271</v>
      </c>
      <c r="R990">
        <v>1.2782222222222221</v>
      </c>
      <c r="S990">
        <v>74.434169568800002</v>
      </c>
      <c r="T990" t="s">
        <v>9224</v>
      </c>
      <c r="U990" t="s">
        <v>9225</v>
      </c>
      <c r="V990" s="10">
        <v>42590.472685185188</v>
      </c>
      <c r="W990" s="10">
        <v>42620.472685185188</v>
      </c>
    </row>
    <row r="991" spans="1:23" x14ac:dyDescent="0.25">
      <c r="A991">
        <v>3251</v>
      </c>
      <c r="B991" t="s">
        <v>3251</v>
      </c>
      <c r="C991" t="s">
        <v>7361</v>
      </c>
      <c r="D991">
        <v>1500</v>
      </c>
      <c r="E991">
        <v>1661</v>
      </c>
      <c r="F991" t="s">
        <v>8219</v>
      </c>
      <c r="G991" t="s">
        <v>8224</v>
      </c>
      <c r="H991" t="s">
        <v>8246</v>
      </c>
      <c r="I991">
        <v>1</v>
      </c>
      <c r="J991">
        <v>1500</v>
      </c>
      <c r="K991">
        <v>1661</v>
      </c>
      <c r="L991">
        <v>1434907966</v>
      </c>
      <c r="M991">
        <v>1432315966</v>
      </c>
      <c r="N991" t="b">
        <v>1</v>
      </c>
      <c r="O991">
        <v>20</v>
      </c>
      <c r="P991" t="b">
        <v>1</v>
      </c>
      <c r="Q991" t="s">
        <v>8271</v>
      </c>
      <c r="R991">
        <v>1.1073333333333333</v>
      </c>
      <c r="S991">
        <v>83.05</v>
      </c>
      <c r="T991" t="s">
        <v>9224</v>
      </c>
      <c r="U991" t="s">
        <v>9225</v>
      </c>
      <c r="V991" s="10">
        <v>42146.731087962966</v>
      </c>
      <c r="W991" s="10">
        <v>42176.731087962966</v>
      </c>
    </row>
    <row r="992" spans="1:23" x14ac:dyDescent="0.25">
      <c r="A992">
        <v>3250</v>
      </c>
      <c r="B992" t="s">
        <v>3250</v>
      </c>
      <c r="C992" t="s">
        <v>7360</v>
      </c>
      <c r="D992">
        <v>25000</v>
      </c>
      <c r="E992">
        <v>25388</v>
      </c>
      <c r="F992" t="s">
        <v>8219</v>
      </c>
      <c r="G992" t="s">
        <v>8224</v>
      </c>
      <c r="H992" t="s">
        <v>8246</v>
      </c>
      <c r="I992">
        <v>1</v>
      </c>
      <c r="J992">
        <v>25000</v>
      </c>
      <c r="K992">
        <v>25388</v>
      </c>
      <c r="L992">
        <v>1415213324</v>
      </c>
      <c r="M992">
        <v>1412617724</v>
      </c>
      <c r="N992" t="b">
        <v>1</v>
      </c>
      <c r="O992">
        <v>213</v>
      </c>
      <c r="P992" t="b">
        <v>1</v>
      </c>
      <c r="Q992" t="s">
        <v>8271</v>
      </c>
      <c r="R992">
        <v>1.01552</v>
      </c>
      <c r="S992">
        <v>119.1924882629108</v>
      </c>
      <c r="T992" t="s">
        <v>9224</v>
      </c>
      <c r="U992" t="s">
        <v>9225</v>
      </c>
      <c r="V992" s="10">
        <v>41918.742175925923</v>
      </c>
      <c r="W992" s="10">
        <v>41948.783842592595</v>
      </c>
    </row>
    <row r="993" spans="1:23" x14ac:dyDescent="0.25">
      <c r="A993">
        <v>3249</v>
      </c>
      <c r="B993" t="s">
        <v>3249</v>
      </c>
      <c r="C993" t="s">
        <v>7359</v>
      </c>
      <c r="D993">
        <v>5500</v>
      </c>
      <c r="E993">
        <v>5771</v>
      </c>
      <c r="F993" t="s">
        <v>8219</v>
      </c>
      <c r="G993" t="s">
        <v>8224</v>
      </c>
      <c r="H993" t="s">
        <v>8246</v>
      </c>
      <c r="I993">
        <v>1</v>
      </c>
      <c r="J993">
        <v>5500</v>
      </c>
      <c r="K993">
        <v>5771</v>
      </c>
      <c r="L993">
        <v>1434822914</v>
      </c>
      <c r="M993">
        <v>1432230914</v>
      </c>
      <c r="N993" t="b">
        <v>1</v>
      </c>
      <c r="O993">
        <v>88</v>
      </c>
      <c r="P993" t="b">
        <v>1</v>
      </c>
      <c r="Q993" t="s">
        <v>8271</v>
      </c>
      <c r="R993">
        <v>1.0492727272727274</v>
      </c>
      <c r="S993">
        <v>65.579545454545453</v>
      </c>
      <c r="T993" t="s">
        <v>9224</v>
      </c>
      <c r="U993" t="s">
        <v>9225</v>
      </c>
      <c r="V993" s="10">
        <v>42145.746689814812</v>
      </c>
      <c r="W993" s="10">
        <v>42175.746689814812</v>
      </c>
    </row>
    <row r="994" spans="1:23" x14ac:dyDescent="0.25">
      <c r="A994">
        <v>3248</v>
      </c>
      <c r="B994" t="s">
        <v>3248</v>
      </c>
      <c r="C994" t="s">
        <v>7358</v>
      </c>
      <c r="D994">
        <v>12000</v>
      </c>
      <c r="E994">
        <v>12095</v>
      </c>
      <c r="F994" t="s">
        <v>8219</v>
      </c>
      <c r="G994" t="s">
        <v>8224</v>
      </c>
      <c r="H994" t="s">
        <v>8246</v>
      </c>
      <c r="I994">
        <v>1</v>
      </c>
      <c r="J994">
        <v>12000</v>
      </c>
      <c r="K994">
        <v>12095</v>
      </c>
      <c r="L994">
        <v>1428178757</v>
      </c>
      <c r="M994">
        <v>1425590357</v>
      </c>
      <c r="N994" t="b">
        <v>1</v>
      </c>
      <c r="O994">
        <v>200</v>
      </c>
      <c r="P994" t="b">
        <v>1</v>
      </c>
      <c r="Q994" t="s">
        <v>8271</v>
      </c>
      <c r="R994">
        <v>1.0079166666666666</v>
      </c>
      <c r="S994">
        <v>60.475000000000001</v>
      </c>
      <c r="T994" t="s">
        <v>9224</v>
      </c>
      <c r="U994" t="s">
        <v>9225</v>
      </c>
      <c r="V994" s="10">
        <v>42068.888391203705</v>
      </c>
      <c r="W994" s="10">
        <v>42098.846724537034</v>
      </c>
    </row>
    <row r="995" spans="1:23" x14ac:dyDescent="0.25">
      <c r="A995">
        <v>3247</v>
      </c>
      <c r="B995" t="s">
        <v>3247</v>
      </c>
      <c r="C995" t="s">
        <v>7357</v>
      </c>
      <c r="D995">
        <v>2500</v>
      </c>
      <c r="E995">
        <v>2646.5</v>
      </c>
      <c r="F995" t="s">
        <v>8219</v>
      </c>
      <c r="G995" t="s">
        <v>8225</v>
      </c>
      <c r="H995" t="s">
        <v>8247</v>
      </c>
      <c r="I995">
        <v>1.29405719</v>
      </c>
      <c r="J995">
        <v>3235.1429749999998</v>
      </c>
      <c r="K995">
        <v>3424.7223533349998</v>
      </c>
      <c r="L995">
        <v>1436696712</v>
      </c>
      <c r="M995">
        <v>1434104712</v>
      </c>
      <c r="N995" t="b">
        <v>1</v>
      </c>
      <c r="O995">
        <v>57</v>
      </c>
      <c r="P995" t="b">
        <v>1</v>
      </c>
      <c r="Q995" t="s">
        <v>8271</v>
      </c>
      <c r="R995">
        <v>1.0586</v>
      </c>
      <c r="S995">
        <v>60.082848304122805</v>
      </c>
      <c r="T995" t="s">
        <v>9224</v>
      </c>
      <c r="U995" t="s">
        <v>9225</v>
      </c>
      <c r="V995" s="10">
        <v>42167.434166666666</v>
      </c>
      <c r="W995" s="10">
        <v>42197.434166666666</v>
      </c>
    </row>
    <row r="996" spans="1:23" x14ac:dyDescent="0.25">
      <c r="A996">
        <v>3246</v>
      </c>
      <c r="B996" t="s">
        <v>3246</v>
      </c>
      <c r="C996" t="s">
        <v>7356</v>
      </c>
      <c r="D996">
        <v>10000</v>
      </c>
      <c r="E996">
        <v>11122</v>
      </c>
      <c r="F996" t="s">
        <v>8219</v>
      </c>
      <c r="G996" t="s">
        <v>8224</v>
      </c>
      <c r="H996" t="s">
        <v>8246</v>
      </c>
      <c r="I996">
        <v>1</v>
      </c>
      <c r="J996">
        <v>10000</v>
      </c>
      <c r="K996">
        <v>11122</v>
      </c>
      <c r="L996">
        <v>1442030340</v>
      </c>
      <c r="M996">
        <v>1439551200</v>
      </c>
      <c r="N996" t="b">
        <v>1</v>
      </c>
      <c r="O996">
        <v>193</v>
      </c>
      <c r="P996" t="b">
        <v>1</v>
      </c>
      <c r="Q996" t="s">
        <v>8271</v>
      </c>
      <c r="R996">
        <v>1.1122000000000001</v>
      </c>
      <c r="S996">
        <v>57.626943005181346</v>
      </c>
      <c r="T996" t="s">
        <v>9224</v>
      </c>
      <c r="U996" t="s">
        <v>9225</v>
      </c>
      <c r="V996" s="10">
        <v>42230.472222222219</v>
      </c>
      <c r="W996" s="10">
        <v>42259.165972222225</v>
      </c>
    </row>
    <row r="997" spans="1:23" x14ac:dyDescent="0.25">
      <c r="A997">
        <v>3245</v>
      </c>
      <c r="B997" t="s">
        <v>3245</v>
      </c>
      <c r="C997" t="s">
        <v>7355</v>
      </c>
      <c r="D997">
        <v>21000</v>
      </c>
      <c r="E997">
        <v>21904</v>
      </c>
      <c r="F997" t="s">
        <v>8219</v>
      </c>
      <c r="G997" t="s">
        <v>8224</v>
      </c>
      <c r="H997" t="s">
        <v>8246</v>
      </c>
      <c r="I997">
        <v>1</v>
      </c>
      <c r="J997">
        <v>21000</v>
      </c>
      <c r="K997">
        <v>21904</v>
      </c>
      <c r="L997">
        <v>1434074400</v>
      </c>
      <c r="M997">
        <v>1431354258</v>
      </c>
      <c r="N997" t="b">
        <v>0</v>
      </c>
      <c r="O997">
        <v>270</v>
      </c>
      <c r="P997" t="b">
        <v>1</v>
      </c>
      <c r="Q997" t="s">
        <v>8271</v>
      </c>
      <c r="R997">
        <v>1.043047619047619</v>
      </c>
      <c r="S997">
        <v>81.125925925925927</v>
      </c>
      <c r="T997" t="s">
        <v>9224</v>
      </c>
      <c r="U997" t="s">
        <v>9225</v>
      </c>
      <c r="V997" s="10">
        <v>42135.600208333337</v>
      </c>
      <c r="W997" s="10">
        <v>42167.083333333336</v>
      </c>
    </row>
    <row r="998" spans="1:23" x14ac:dyDescent="0.25">
      <c r="A998">
        <v>3244</v>
      </c>
      <c r="B998" t="s">
        <v>3244</v>
      </c>
      <c r="C998" t="s">
        <v>7354</v>
      </c>
      <c r="D998">
        <v>1600</v>
      </c>
      <c r="E998">
        <v>1647</v>
      </c>
      <c r="F998" t="s">
        <v>8219</v>
      </c>
      <c r="G998" t="s">
        <v>8225</v>
      </c>
      <c r="H998" t="s">
        <v>8247</v>
      </c>
      <c r="I998">
        <v>1.29405719</v>
      </c>
      <c r="J998">
        <v>2070.4915040000001</v>
      </c>
      <c r="K998">
        <v>2131.3121919300002</v>
      </c>
      <c r="L998">
        <v>1480613982</v>
      </c>
      <c r="M998">
        <v>1478018382</v>
      </c>
      <c r="N998" t="b">
        <v>0</v>
      </c>
      <c r="O998">
        <v>69</v>
      </c>
      <c r="P998" t="b">
        <v>1</v>
      </c>
      <c r="Q998" t="s">
        <v>8271</v>
      </c>
      <c r="R998">
        <v>1.0293749999999999</v>
      </c>
      <c r="S998">
        <v>30.888582491739133</v>
      </c>
      <c r="T998" t="s">
        <v>9224</v>
      </c>
      <c r="U998" t="s">
        <v>9225</v>
      </c>
      <c r="V998" s="10">
        <v>42675.694236111114</v>
      </c>
      <c r="W998" s="10">
        <v>42705.735902777778</v>
      </c>
    </row>
    <row r="999" spans="1:23" x14ac:dyDescent="0.25">
      <c r="A999">
        <v>3243</v>
      </c>
      <c r="B999" t="s">
        <v>3243</v>
      </c>
      <c r="C999" t="s">
        <v>7353</v>
      </c>
      <c r="D999">
        <v>8000</v>
      </c>
      <c r="E999">
        <v>8227</v>
      </c>
      <c r="F999" t="s">
        <v>8219</v>
      </c>
      <c r="G999" t="s">
        <v>8224</v>
      </c>
      <c r="H999" t="s">
        <v>8246</v>
      </c>
      <c r="I999">
        <v>1</v>
      </c>
      <c r="J999">
        <v>8000</v>
      </c>
      <c r="K999">
        <v>8227</v>
      </c>
      <c r="L999">
        <v>1444348800</v>
      </c>
      <c r="M999">
        <v>1442283562</v>
      </c>
      <c r="N999" t="b">
        <v>1</v>
      </c>
      <c r="O999">
        <v>71</v>
      </c>
      <c r="P999" t="b">
        <v>1</v>
      </c>
      <c r="Q999" t="s">
        <v>8271</v>
      </c>
      <c r="R999">
        <v>1.028375</v>
      </c>
      <c r="S999">
        <v>115.87323943661971</v>
      </c>
      <c r="T999" t="s">
        <v>9224</v>
      </c>
      <c r="U999" t="s">
        <v>9225</v>
      </c>
      <c r="V999" s="10">
        <v>42262.096782407411</v>
      </c>
      <c r="W999" s="20">
        <v>42286</v>
      </c>
    </row>
    <row r="1000" spans="1:23" x14ac:dyDescent="0.25">
      <c r="A1000">
        <v>3242</v>
      </c>
      <c r="B1000" t="s">
        <v>3242</v>
      </c>
      <c r="C1000" s="3" t="s">
        <v>7352</v>
      </c>
      <c r="D1000">
        <v>10000</v>
      </c>
      <c r="E1000">
        <v>12730.42</v>
      </c>
      <c r="F1000" t="s">
        <v>8219</v>
      </c>
      <c r="G1000" t="s">
        <v>8224</v>
      </c>
      <c r="H1000" t="s">
        <v>8246</v>
      </c>
      <c r="I1000">
        <v>1</v>
      </c>
      <c r="J1000">
        <v>10000</v>
      </c>
      <c r="K1000">
        <v>12730.42</v>
      </c>
      <c r="L1000">
        <v>1411150092</v>
      </c>
      <c r="M1000">
        <v>1408558092</v>
      </c>
      <c r="N1000" t="b">
        <v>1</v>
      </c>
      <c r="O1000">
        <v>183</v>
      </c>
      <c r="P1000" t="b">
        <v>1</v>
      </c>
      <c r="Q1000" t="s">
        <v>8271</v>
      </c>
      <c r="R1000">
        <v>1.273042</v>
      </c>
      <c r="S1000">
        <v>69.56513661202186</v>
      </c>
      <c r="T1000" t="s">
        <v>9224</v>
      </c>
      <c r="U1000" t="s">
        <v>9225</v>
      </c>
      <c r="V1000" s="10">
        <v>41871.755694444444</v>
      </c>
      <c r="W1000" s="10">
        <v>41901.755694444444</v>
      </c>
    </row>
    <row r="1001" spans="1:23" x14ac:dyDescent="0.25">
      <c r="A1001">
        <v>3241</v>
      </c>
      <c r="B1001" t="s">
        <v>3241</v>
      </c>
      <c r="C1001" t="s">
        <v>7351</v>
      </c>
      <c r="D1001">
        <v>8500</v>
      </c>
      <c r="E1001">
        <v>9801</v>
      </c>
      <c r="F1001" t="s">
        <v>8219</v>
      </c>
      <c r="G1001" t="s">
        <v>8224</v>
      </c>
      <c r="H1001" t="s">
        <v>8246</v>
      </c>
      <c r="I1001">
        <v>1</v>
      </c>
      <c r="J1001">
        <v>8500</v>
      </c>
      <c r="K1001">
        <v>9801</v>
      </c>
      <c r="L1001">
        <v>1413269940</v>
      </c>
      <c r="M1001">
        <v>1410421670</v>
      </c>
      <c r="N1001" t="b">
        <v>1</v>
      </c>
      <c r="O1001">
        <v>167</v>
      </c>
      <c r="P1001" t="b">
        <v>1</v>
      </c>
      <c r="Q1001" t="s">
        <v>8271</v>
      </c>
      <c r="R1001">
        <v>1.1530588235294117</v>
      </c>
      <c r="S1001">
        <v>58.688622754491021</v>
      </c>
      <c r="T1001" t="s">
        <v>9224</v>
      </c>
      <c r="U1001" t="s">
        <v>9225</v>
      </c>
      <c r="V1001" s="10">
        <v>41893.324884259258</v>
      </c>
      <c r="W1001" s="10">
        <v>41926.290972222225</v>
      </c>
    </row>
    <row r="1002" spans="1:23" x14ac:dyDescent="0.25">
      <c r="A1002">
        <v>3240</v>
      </c>
      <c r="B1002" t="s">
        <v>3240</v>
      </c>
      <c r="C1002" t="s">
        <v>7350</v>
      </c>
      <c r="D1002">
        <v>3000</v>
      </c>
      <c r="E1002">
        <v>3017</v>
      </c>
      <c r="F1002" t="s">
        <v>8219</v>
      </c>
      <c r="G1002" t="s">
        <v>8225</v>
      </c>
      <c r="H1002" t="s">
        <v>8247</v>
      </c>
      <c r="I1002">
        <v>1.29405719</v>
      </c>
      <c r="J1002">
        <v>3882.17157</v>
      </c>
      <c r="K1002">
        <v>3904.1705422299997</v>
      </c>
      <c r="L1002">
        <v>1487286000</v>
      </c>
      <c r="M1002">
        <v>1484843948</v>
      </c>
      <c r="N1002" t="b">
        <v>0</v>
      </c>
      <c r="O1002">
        <v>34</v>
      </c>
      <c r="P1002" t="b">
        <v>1</v>
      </c>
      <c r="Q1002" t="s">
        <v>8271</v>
      </c>
      <c r="R1002">
        <v>1.0056666666666667</v>
      </c>
      <c r="S1002">
        <v>114.82854535970587</v>
      </c>
      <c r="T1002" t="s">
        <v>9224</v>
      </c>
      <c r="U1002" t="s">
        <v>9225</v>
      </c>
      <c r="V1002" s="10">
        <v>42754.693842592591</v>
      </c>
      <c r="W1002" s="10">
        <v>42782.958333333336</v>
      </c>
    </row>
    <row r="1003" spans="1:23" x14ac:dyDescent="0.25">
      <c r="A1003">
        <v>3239</v>
      </c>
      <c r="B1003" t="s">
        <v>3239</v>
      </c>
      <c r="C1003" t="s">
        <v>7349</v>
      </c>
      <c r="D1003">
        <v>5862</v>
      </c>
      <c r="E1003">
        <v>6208.98</v>
      </c>
      <c r="F1003" t="s">
        <v>8219</v>
      </c>
      <c r="G1003" t="s">
        <v>8225</v>
      </c>
      <c r="H1003" t="s">
        <v>8247</v>
      </c>
      <c r="I1003">
        <v>1.29405719</v>
      </c>
      <c r="J1003">
        <v>7585.7632477799998</v>
      </c>
      <c r="K1003">
        <v>8034.7752115661997</v>
      </c>
      <c r="L1003">
        <v>1445817540</v>
      </c>
      <c r="M1003">
        <v>1443665293</v>
      </c>
      <c r="N1003" t="b">
        <v>1</v>
      </c>
      <c r="O1003">
        <v>104</v>
      </c>
      <c r="P1003" t="b">
        <v>1</v>
      </c>
      <c r="Q1003" t="s">
        <v>8271</v>
      </c>
      <c r="R1003">
        <v>1.0591914022517912</v>
      </c>
      <c r="S1003">
        <v>77.257453957367304</v>
      </c>
      <c r="T1003" t="s">
        <v>9224</v>
      </c>
      <c r="U1003" t="s">
        <v>9225</v>
      </c>
      <c r="V1003" s="10">
        <v>42278.089039351849</v>
      </c>
      <c r="W1003" s="10">
        <v>42302.999305555553</v>
      </c>
    </row>
    <row r="1004" spans="1:23" x14ac:dyDescent="0.25">
      <c r="A1004">
        <v>3238</v>
      </c>
      <c r="B1004" t="s">
        <v>3238</v>
      </c>
      <c r="C1004" t="s">
        <v>7348</v>
      </c>
      <c r="D1004">
        <v>2800</v>
      </c>
      <c r="E1004">
        <v>3145</v>
      </c>
      <c r="F1004" t="s">
        <v>8219</v>
      </c>
      <c r="G1004" t="s">
        <v>8225</v>
      </c>
      <c r="H1004" t="s">
        <v>8247</v>
      </c>
      <c r="I1004">
        <v>1.29405719</v>
      </c>
      <c r="J1004">
        <v>3623.3601319999998</v>
      </c>
      <c r="K1004">
        <v>4069.8098625499997</v>
      </c>
      <c r="L1004">
        <v>1435752898</v>
      </c>
      <c r="M1004">
        <v>1433160898</v>
      </c>
      <c r="N1004" t="b">
        <v>1</v>
      </c>
      <c r="O1004">
        <v>79</v>
      </c>
      <c r="P1004" t="b">
        <v>1</v>
      </c>
      <c r="Q1004" t="s">
        <v>8271</v>
      </c>
      <c r="R1004">
        <v>1.1232142857142857</v>
      </c>
      <c r="S1004">
        <v>51.516580538607592</v>
      </c>
      <c r="T1004" t="s">
        <v>9224</v>
      </c>
      <c r="U1004" t="s">
        <v>9225</v>
      </c>
      <c r="V1004" s="10">
        <v>42156.510393518518</v>
      </c>
      <c r="W1004" s="10">
        <v>42186.510393518518</v>
      </c>
    </row>
    <row r="1005" spans="1:23" x14ac:dyDescent="0.25">
      <c r="A1005">
        <v>3237</v>
      </c>
      <c r="B1005" t="s">
        <v>3237</v>
      </c>
      <c r="C1005" t="s">
        <v>7347</v>
      </c>
      <c r="D1005">
        <v>35000</v>
      </c>
      <c r="E1005">
        <v>35275.64</v>
      </c>
      <c r="F1005" t="s">
        <v>8219</v>
      </c>
      <c r="G1005" t="s">
        <v>8224</v>
      </c>
      <c r="H1005" t="s">
        <v>8246</v>
      </c>
      <c r="I1005">
        <v>1</v>
      </c>
      <c r="J1005">
        <v>35000</v>
      </c>
      <c r="K1005">
        <v>35275.64</v>
      </c>
      <c r="L1005">
        <v>1443499140</v>
      </c>
      <c r="M1005">
        <v>1441452184</v>
      </c>
      <c r="N1005" t="b">
        <v>1</v>
      </c>
      <c r="O1005">
        <v>269</v>
      </c>
      <c r="P1005" t="b">
        <v>1</v>
      </c>
      <c r="Q1005" t="s">
        <v>8271</v>
      </c>
      <c r="R1005">
        <v>1.0078754285714286</v>
      </c>
      <c r="S1005">
        <v>131.13620817843866</v>
      </c>
      <c r="T1005" t="s">
        <v>9224</v>
      </c>
      <c r="U1005" t="s">
        <v>9225</v>
      </c>
      <c r="V1005" s="10">
        <v>42252.474351851852</v>
      </c>
      <c r="W1005" s="10">
        <v>42276.165972222225</v>
      </c>
    </row>
    <row r="1006" spans="1:23" x14ac:dyDescent="0.25">
      <c r="A1006">
        <v>3236</v>
      </c>
      <c r="B1006" t="s">
        <v>3236</v>
      </c>
      <c r="C1006" t="s">
        <v>7346</v>
      </c>
      <c r="D1006">
        <v>20000</v>
      </c>
      <c r="E1006">
        <v>20120</v>
      </c>
      <c r="F1006" t="s">
        <v>8219</v>
      </c>
      <c r="G1006" t="s">
        <v>8224</v>
      </c>
      <c r="H1006" t="s">
        <v>8246</v>
      </c>
      <c r="I1006">
        <v>1</v>
      </c>
      <c r="J1006">
        <v>20000</v>
      </c>
      <c r="K1006">
        <v>20120</v>
      </c>
      <c r="L1006">
        <v>1482962433</v>
      </c>
      <c r="M1006">
        <v>1480370433</v>
      </c>
      <c r="N1006" t="b">
        <v>0</v>
      </c>
      <c r="O1006">
        <v>110</v>
      </c>
      <c r="P1006" t="b">
        <v>1</v>
      </c>
      <c r="Q1006" t="s">
        <v>8271</v>
      </c>
      <c r="R1006">
        <v>1.006</v>
      </c>
      <c r="S1006">
        <v>182.90909090909091</v>
      </c>
      <c r="T1006" t="s">
        <v>9224</v>
      </c>
      <c r="U1006" t="s">
        <v>9225</v>
      </c>
      <c r="V1006" s="10">
        <v>42702.917048611111</v>
      </c>
      <c r="W1006" s="10">
        <v>42732.917048611111</v>
      </c>
    </row>
    <row r="1007" spans="1:23" x14ac:dyDescent="0.25">
      <c r="A1007">
        <v>3235</v>
      </c>
      <c r="B1007" t="s">
        <v>3235</v>
      </c>
      <c r="C1007" t="s">
        <v>7345</v>
      </c>
      <c r="D1007">
        <v>15000</v>
      </c>
      <c r="E1007">
        <v>15481</v>
      </c>
      <c r="F1007" t="s">
        <v>8219</v>
      </c>
      <c r="G1007" t="s">
        <v>8224</v>
      </c>
      <c r="H1007" t="s">
        <v>8246</v>
      </c>
      <c r="I1007">
        <v>1</v>
      </c>
      <c r="J1007">
        <v>15000</v>
      </c>
      <c r="K1007">
        <v>15481</v>
      </c>
      <c r="L1007">
        <v>1467361251</v>
      </c>
      <c r="M1007">
        <v>1464769251</v>
      </c>
      <c r="N1007" t="b">
        <v>1</v>
      </c>
      <c r="O1007">
        <v>181</v>
      </c>
      <c r="P1007" t="b">
        <v>1</v>
      </c>
      <c r="Q1007" t="s">
        <v>8271</v>
      </c>
      <c r="R1007">
        <v>1.0320666666666667</v>
      </c>
      <c r="S1007">
        <v>85.530386740331494</v>
      </c>
      <c r="T1007" t="s">
        <v>9224</v>
      </c>
      <c r="U1007" t="s">
        <v>9225</v>
      </c>
      <c r="V1007" s="10">
        <v>42522.347812499997</v>
      </c>
      <c r="W1007" s="10">
        <v>42552.347812499997</v>
      </c>
    </row>
    <row r="1008" spans="1:23" x14ac:dyDescent="0.25">
      <c r="A1008">
        <v>3234</v>
      </c>
      <c r="B1008" t="s">
        <v>3234</v>
      </c>
      <c r="C1008" t="s">
        <v>7344</v>
      </c>
      <c r="D1008">
        <v>4000</v>
      </c>
      <c r="E1008">
        <v>4015.71</v>
      </c>
      <c r="F1008" t="s">
        <v>8219</v>
      </c>
      <c r="G1008" t="s">
        <v>8225</v>
      </c>
      <c r="H1008" t="s">
        <v>8247</v>
      </c>
      <c r="I1008">
        <v>1.29405719</v>
      </c>
      <c r="J1008">
        <v>5176.22876</v>
      </c>
      <c r="K1008">
        <v>5196.5583984549003</v>
      </c>
      <c r="L1008">
        <v>1485991860</v>
      </c>
      <c r="M1008">
        <v>1483124208</v>
      </c>
      <c r="N1008" t="b">
        <v>0</v>
      </c>
      <c r="O1008">
        <v>115</v>
      </c>
      <c r="P1008" t="b">
        <v>1</v>
      </c>
      <c r="Q1008" t="s">
        <v>8271</v>
      </c>
      <c r="R1008">
        <v>1.0039275000000001</v>
      </c>
      <c r="S1008">
        <v>45.187464334390434</v>
      </c>
      <c r="T1008" t="s">
        <v>9224</v>
      </c>
      <c r="U1008" t="s">
        <v>9225</v>
      </c>
      <c r="V1008" s="10">
        <v>42734.789444444446</v>
      </c>
      <c r="W1008" s="10">
        <v>42767.979861111111</v>
      </c>
    </row>
    <row r="1009" spans="1:23" x14ac:dyDescent="0.25">
      <c r="A1009">
        <v>3233</v>
      </c>
      <c r="B1009" t="s">
        <v>3233</v>
      </c>
      <c r="C1009" t="s">
        <v>7343</v>
      </c>
      <c r="D1009">
        <v>5000</v>
      </c>
      <c r="E1009">
        <v>5940</v>
      </c>
      <c r="F1009" t="s">
        <v>8219</v>
      </c>
      <c r="G1009" t="s">
        <v>8224</v>
      </c>
      <c r="H1009" t="s">
        <v>8246</v>
      </c>
      <c r="I1009">
        <v>1</v>
      </c>
      <c r="J1009">
        <v>5000</v>
      </c>
      <c r="K1009">
        <v>5940</v>
      </c>
      <c r="L1009">
        <v>1488482355</v>
      </c>
      <c r="M1009">
        <v>1485890355</v>
      </c>
      <c r="N1009" t="b">
        <v>0</v>
      </c>
      <c r="O1009">
        <v>61</v>
      </c>
      <c r="P1009" t="b">
        <v>1</v>
      </c>
      <c r="Q1009" t="s">
        <v>8271</v>
      </c>
      <c r="R1009">
        <v>1.1879999999999999</v>
      </c>
      <c r="S1009">
        <v>97.377049180327873</v>
      </c>
      <c r="T1009" t="s">
        <v>9224</v>
      </c>
      <c r="U1009" t="s">
        <v>9225</v>
      </c>
      <c r="V1009" s="10">
        <v>42766.805034722223</v>
      </c>
      <c r="W1009" s="10">
        <v>42796.805034722223</v>
      </c>
    </row>
    <row r="1010" spans="1:23" x14ac:dyDescent="0.25">
      <c r="A1010">
        <v>3232</v>
      </c>
      <c r="B1010" t="s">
        <v>3232</v>
      </c>
      <c r="C1010" t="s">
        <v>7342</v>
      </c>
      <c r="D1010">
        <v>1000</v>
      </c>
      <c r="E1010">
        <v>1312</v>
      </c>
      <c r="F1010" t="s">
        <v>8219</v>
      </c>
      <c r="G1010" t="s">
        <v>8224</v>
      </c>
      <c r="H1010" t="s">
        <v>8246</v>
      </c>
      <c r="I1010">
        <v>1</v>
      </c>
      <c r="J1010">
        <v>1000</v>
      </c>
      <c r="K1010">
        <v>1312</v>
      </c>
      <c r="L1010">
        <v>1462334340</v>
      </c>
      <c r="M1010">
        <v>1459711917</v>
      </c>
      <c r="N1010" t="b">
        <v>1</v>
      </c>
      <c r="O1010">
        <v>26</v>
      </c>
      <c r="P1010" t="b">
        <v>1</v>
      </c>
      <c r="Q1010" t="s">
        <v>8271</v>
      </c>
      <c r="R1010">
        <v>1.3120000000000001</v>
      </c>
      <c r="S1010">
        <v>50.46153846153846</v>
      </c>
      <c r="T1010" t="s">
        <v>9224</v>
      </c>
      <c r="U1010" t="s">
        <v>9225</v>
      </c>
      <c r="V1010" s="10">
        <v>42463.813854166663</v>
      </c>
      <c r="W1010" s="10">
        <v>42494.165972222225</v>
      </c>
    </row>
    <row r="1011" spans="1:23" x14ac:dyDescent="0.25">
      <c r="A1011">
        <v>3231</v>
      </c>
      <c r="B1011" t="s">
        <v>3231</v>
      </c>
      <c r="C1011" t="s">
        <v>7341</v>
      </c>
      <c r="D1011">
        <v>1000</v>
      </c>
      <c r="E1011">
        <v>1610</v>
      </c>
      <c r="F1011" t="s">
        <v>8219</v>
      </c>
      <c r="G1011" t="s">
        <v>8224</v>
      </c>
      <c r="H1011" t="s">
        <v>8246</v>
      </c>
      <c r="I1011">
        <v>1</v>
      </c>
      <c r="J1011">
        <v>1000</v>
      </c>
      <c r="K1011">
        <v>1610</v>
      </c>
      <c r="L1011">
        <v>1460846347</v>
      </c>
      <c r="M1011">
        <v>1458254347</v>
      </c>
      <c r="N1011" t="b">
        <v>0</v>
      </c>
      <c r="O1011">
        <v>28</v>
      </c>
      <c r="P1011" t="b">
        <v>1</v>
      </c>
      <c r="Q1011" t="s">
        <v>8271</v>
      </c>
      <c r="R1011">
        <v>1.61</v>
      </c>
      <c r="S1011">
        <v>57.5</v>
      </c>
      <c r="T1011" t="s">
        <v>9224</v>
      </c>
      <c r="U1011" t="s">
        <v>9225</v>
      </c>
      <c r="V1011" s="10">
        <v>42446.943831018521</v>
      </c>
      <c r="W1011" s="10">
        <v>42476.943831018521</v>
      </c>
    </row>
    <row r="1012" spans="1:23" x14ac:dyDescent="0.25">
      <c r="A1012">
        <v>3230</v>
      </c>
      <c r="B1012" t="s">
        <v>3230</v>
      </c>
      <c r="C1012" t="s">
        <v>7340</v>
      </c>
      <c r="D1012">
        <v>2600</v>
      </c>
      <c r="E1012">
        <v>2857</v>
      </c>
      <c r="F1012" t="s">
        <v>8219</v>
      </c>
      <c r="G1012" t="s">
        <v>8224</v>
      </c>
      <c r="H1012" t="s">
        <v>8246</v>
      </c>
      <c r="I1012">
        <v>1</v>
      </c>
      <c r="J1012">
        <v>2600</v>
      </c>
      <c r="K1012">
        <v>2857</v>
      </c>
      <c r="L1012">
        <v>1412135940</v>
      </c>
      <c r="M1012">
        <v>1410840126</v>
      </c>
      <c r="N1012" t="b">
        <v>1</v>
      </c>
      <c r="O1012">
        <v>37</v>
      </c>
      <c r="P1012" t="b">
        <v>1</v>
      </c>
      <c r="Q1012" t="s">
        <v>8271</v>
      </c>
      <c r="R1012">
        <v>1.0988461538461538</v>
      </c>
      <c r="S1012">
        <v>77.21621621621621</v>
      </c>
      <c r="T1012" t="s">
        <v>9224</v>
      </c>
      <c r="U1012" t="s">
        <v>9225</v>
      </c>
      <c r="V1012" s="10">
        <v>41898.168124999997</v>
      </c>
      <c r="W1012" s="10">
        <v>41913.165972222225</v>
      </c>
    </row>
    <row r="1013" spans="1:23" x14ac:dyDescent="0.25">
      <c r="A1013">
        <v>3229</v>
      </c>
      <c r="B1013" t="s">
        <v>3229</v>
      </c>
      <c r="C1013" t="s">
        <v>7339</v>
      </c>
      <c r="D1013">
        <v>20000</v>
      </c>
      <c r="E1013">
        <v>21573</v>
      </c>
      <c r="F1013" t="s">
        <v>8219</v>
      </c>
      <c r="G1013" t="s">
        <v>8224</v>
      </c>
      <c r="H1013" t="s">
        <v>8246</v>
      </c>
      <c r="I1013">
        <v>1</v>
      </c>
      <c r="J1013">
        <v>20000</v>
      </c>
      <c r="K1013">
        <v>21573</v>
      </c>
      <c r="L1013">
        <v>1416470398</v>
      </c>
      <c r="M1013">
        <v>1413874798</v>
      </c>
      <c r="N1013" t="b">
        <v>1</v>
      </c>
      <c r="O1013">
        <v>202</v>
      </c>
      <c r="P1013" t="b">
        <v>1</v>
      </c>
      <c r="Q1013" t="s">
        <v>8271</v>
      </c>
      <c r="R1013">
        <v>1.0786500000000001</v>
      </c>
      <c r="S1013">
        <v>106.79702970297029</v>
      </c>
      <c r="T1013" t="s">
        <v>9224</v>
      </c>
      <c r="U1013" t="s">
        <v>9225</v>
      </c>
      <c r="V1013" s="10">
        <v>41933.291643518518</v>
      </c>
      <c r="W1013" s="10">
        <v>41963.333310185182</v>
      </c>
    </row>
    <row r="1014" spans="1:23" x14ac:dyDescent="0.25">
      <c r="A1014">
        <v>3228</v>
      </c>
      <c r="B1014" t="s">
        <v>3228</v>
      </c>
      <c r="C1014" t="s">
        <v>7338</v>
      </c>
      <c r="D1014">
        <v>7000</v>
      </c>
      <c r="E1014">
        <v>7164</v>
      </c>
      <c r="F1014" t="s">
        <v>8219</v>
      </c>
      <c r="G1014" t="s">
        <v>8224</v>
      </c>
      <c r="H1014" t="s">
        <v>8246</v>
      </c>
      <c r="I1014">
        <v>1</v>
      </c>
      <c r="J1014">
        <v>7000</v>
      </c>
      <c r="K1014">
        <v>7164</v>
      </c>
      <c r="L1014">
        <v>1450328340</v>
      </c>
      <c r="M1014">
        <v>1447606884</v>
      </c>
      <c r="N1014" t="b">
        <v>1</v>
      </c>
      <c r="O1014">
        <v>37</v>
      </c>
      <c r="P1014" t="b">
        <v>1</v>
      </c>
      <c r="Q1014" t="s">
        <v>8271</v>
      </c>
      <c r="R1014">
        <v>1.0234285714285714</v>
      </c>
      <c r="S1014">
        <v>193.62162162162161</v>
      </c>
      <c r="T1014" t="s">
        <v>9224</v>
      </c>
      <c r="U1014" t="s">
        <v>9225</v>
      </c>
      <c r="V1014" s="10">
        <v>42323.709305555552</v>
      </c>
      <c r="W1014" s="10">
        <v>42355.207638888889</v>
      </c>
    </row>
    <row r="1015" spans="1:23" x14ac:dyDescent="0.25">
      <c r="A1015">
        <v>3227</v>
      </c>
      <c r="B1015" t="s">
        <v>3227</v>
      </c>
      <c r="C1015" t="s">
        <v>7337</v>
      </c>
      <c r="D1015">
        <v>1200</v>
      </c>
      <c r="E1015">
        <v>1500</v>
      </c>
      <c r="F1015" t="s">
        <v>8219</v>
      </c>
      <c r="G1015" t="s">
        <v>8225</v>
      </c>
      <c r="H1015" t="s">
        <v>8247</v>
      </c>
      <c r="I1015">
        <v>1.29405719</v>
      </c>
      <c r="J1015">
        <v>1552.8686279999999</v>
      </c>
      <c r="K1015">
        <v>1941.085785</v>
      </c>
      <c r="L1015">
        <v>1484687436</v>
      </c>
      <c r="M1015">
        <v>1482095436</v>
      </c>
      <c r="N1015" t="b">
        <v>0</v>
      </c>
      <c r="O1015">
        <v>30</v>
      </c>
      <c r="P1015" t="b">
        <v>1</v>
      </c>
      <c r="Q1015" t="s">
        <v>8271</v>
      </c>
      <c r="R1015">
        <v>1.25</v>
      </c>
      <c r="S1015">
        <v>64.702859500000002</v>
      </c>
      <c r="T1015" t="s">
        <v>9224</v>
      </c>
      <c r="U1015" t="s">
        <v>9225</v>
      </c>
      <c r="V1015" s="10">
        <v>42722.882361111115</v>
      </c>
      <c r="W1015" s="10">
        <v>42752.882361111115</v>
      </c>
    </row>
    <row r="1016" spans="1:23" x14ac:dyDescent="0.25">
      <c r="A1016">
        <v>3226</v>
      </c>
      <c r="B1016" t="s">
        <v>3226</v>
      </c>
      <c r="C1016" t="s">
        <v>7336</v>
      </c>
      <c r="D1016">
        <v>1200</v>
      </c>
      <c r="E1016">
        <v>1250</v>
      </c>
      <c r="F1016" t="s">
        <v>8219</v>
      </c>
      <c r="G1016" t="s">
        <v>8225</v>
      </c>
      <c r="H1016" t="s">
        <v>8247</v>
      </c>
      <c r="I1016">
        <v>1.29405719</v>
      </c>
      <c r="J1016">
        <v>1552.8686279999999</v>
      </c>
      <c r="K1016">
        <v>1617.5714874999999</v>
      </c>
      <c r="L1016">
        <v>1446213612</v>
      </c>
      <c r="M1016">
        <v>1443621612</v>
      </c>
      <c r="N1016" t="b">
        <v>1</v>
      </c>
      <c r="O1016">
        <v>21</v>
      </c>
      <c r="P1016" t="b">
        <v>1</v>
      </c>
      <c r="Q1016" t="s">
        <v>8271</v>
      </c>
      <c r="R1016">
        <v>1.0416666666666667</v>
      </c>
      <c r="S1016">
        <v>77.027213690476188</v>
      </c>
      <c r="T1016" t="s">
        <v>9224</v>
      </c>
      <c r="U1016" t="s">
        <v>9225</v>
      </c>
      <c r="V1016" s="10">
        <v>42277.583472222221</v>
      </c>
      <c r="W1016" s="10">
        <v>42307.583472222221</v>
      </c>
    </row>
    <row r="1017" spans="1:23" x14ac:dyDescent="0.25">
      <c r="A1017">
        <v>3225</v>
      </c>
      <c r="B1017" t="s">
        <v>3225</v>
      </c>
      <c r="C1017" t="s">
        <v>7335</v>
      </c>
      <c r="D1017">
        <v>2000</v>
      </c>
      <c r="E1017">
        <v>2047</v>
      </c>
      <c r="F1017" t="s">
        <v>8219</v>
      </c>
      <c r="G1017" t="s">
        <v>8224</v>
      </c>
      <c r="H1017" t="s">
        <v>8246</v>
      </c>
      <c r="I1017">
        <v>1</v>
      </c>
      <c r="J1017">
        <v>2000</v>
      </c>
      <c r="K1017">
        <v>2047</v>
      </c>
      <c r="L1017">
        <v>1464987600</v>
      </c>
      <c r="M1017">
        <v>1463145938</v>
      </c>
      <c r="N1017" t="b">
        <v>1</v>
      </c>
      <c r="O1017">
        <v>39</v>
      </c>
      <c r="P1017" t="b">
        <v>1</v>
      </c>
      <c r="Q1017" t="s">
        <v>8271</v>
      </c>
      <c r="R1017">
        <v>1.0235000000000001</v>
      </c>
      <c r="S1017">
        <v>52.487179487179489</v>
      </c>
      <c r="T1017" t="s">
        <v>9224</v>
      </c>
      <c r="U1017" t="s">
        <v>9225</v>
      </c>
      <c r="V1017" s="10">
        <v>42503.559467592589</v>
      </c>
      <c r="W1017" s="10">
        <v>42524.875</v>
      </c>
    </row>
    <row r="1018" spans="1:23" x14ac:dyDescent="0.25">
      <c r="A1018">
        <v>3224</v>
      </c>
      <c r="B1018" t="s">
        <v>3224</v>
      </c>
      <c r="C1018" t="s">
        <v>7334</v>
      </c>
      <c r="D1018">
        <v>30000</v>
      </c>
      <c r="E1018">
        <v>30610</v>
      </c>
      <c r="F1018" t="s">
        <v>8219</v>
      </c>
      <c r="G1018" t="s">
        <v>8224</v>
      </c>
      <c r="H1018" t="s">
        <v>8246</v>
      </c>
      <c r="I1018">
        <v>1</v>
      </c>
      <c r="J1018">
        <v>30000</v>
      </c>
      <c r="K1018">
        <v>30610</v>
      </c>
      <c r="L1018">
        <v>1484024400</v>
      </c>
      <c r="M1018">
        <v>1479932713</v>
      </c>
      <c r="N1018" t="b">
        <v>1</v>
      </c>
      <c r="O1018">
        <v>216</v>
      </c>
      <c r="P1018" t="b">
        <v>1</v>
      </c>
      <c r="Q1018" t="s">
        <v>8271</v>
      </c>
      <c r="R1018">
        <v>1.0203333333333333</v>
      </c>
      <c r="S1018">
        <v>141.71296296296296</v>
      </c>
      <c r="T1018" t="s">
        <v>9224</v>
      </c>
      <c r="U1018" t="s">
        <v>9225</v>
      </c>
      <c r="V1018" s="10">
        <v>42697.850844907407</v>
      </c>
      <c r="W1018" s="10">
        <v>42745.208333333336</v>
      </c>
    </row>
    <row r="1019" spans="1:23" x14ac:dyDescent="0.25">
      <c r="A1019">
        <v>3223</v>
      </c>
      <c r="B1019" t="s">
        <v>3223</v>
      </c>
      <c r="C1019" t="s">
        <v>7333</v>
      </c>
      <c r="D1019">
        <v>3100</v>
      </c>
      <c r="E1019">
        <v>3395</v>
      </c>
      <c r="F1019" t="s">
        <v>8219</v>
      </c>
      <c r="G1019" t="s">
        <v>8224</v>
      </c>
      <c r="H1019" t="s">
        <v>8246</v>
      </c>
      <c r="I1019">
        <v>1</v>
      </c>
      <c r="J1019">
        <v>3100</v>
      </c>
      <c r="K1019">
        <v>3395</v>
      </c>
      <c r="L1019">
        <v>1440100976</v>
      </c>
      <c r="M1019">
        <v>1437508976</v>
      </c>
      <c r="N1019" t="b">
        <v>1</v>
      </c>
      <c r="O1019">
        <v>74</v>
      </c>
      <c r="P1019" t="b">
        <v>1</v>
      </c>
      <c r="Q1019" t="s">
        <v>8271</v>
      </c>
      <c r="R1019">
        <v>1.0951612903225807</v>
      </c>
      <c r="S1019">
        <v>45.878378378378379</v>
      </c>
      <c r="T1019" t="s">
        <v>9224</v>
      </c>
      <c r="U1019" t="s">
        <v>9225</v>
      </c>
      <c r="V1019" s="10">
        <v>42206.835370370369</v>
      </c>
      <c r="W1019" s="10">
        <v>42236.835370370369</v>
      </c>
    </row>
    <row r="1020" spans="1:23" x14ac:dyDescent="0.25">
      <c r="A1020">
        <v>3222</v>
      </c>
      <c r="B1020" t="s">
        <v>3222</v>
      </c>
      <c r="C1020" t="s">
        <v>7332</v>
      </c>
      <c r="D1020">
        <v>2500</v>
      </c>
      <c r="E1020">
        <v>3120</v>
      </c>
      <c r="F1020" t="s">
        <v>8219</v>
      </c>
      <c r="G1020" t="s">
        <v>8224</v>
      </c>
      <c r="H1020" t="s">
        <v>8246</v>
      </c>
      <c r="I1020">
        <v>1</v>
      </c>
      <c r="J1020">
        <v>2500</v>
      </c>
      <c r="K1020">
        <v>3120</v>
      </c>
      <c r="L1020">
        <v>1445722140</v>
      </c>
      <c r="M1020">
        <v>1443016697</v>
      </c>
      <c r="N1020" t="b">
        <v>1</v>
      </c>
      <c r="O1020">
        <v>84</v>
      </c>
      <c r="P1020" t="b">
        <v>1</v>
      </c>
      <c r="Q1020" t="s">
        <v>8271</v>
      </c>
      <c r="R1020">
        <v>1.248</v>
      </c>
      <c r="S1020">
        <v>37.142857142857146</v>
      </c>
      <c r="T1020" t="s">
        <v>9224</v>
      </c>
      <c r="U1020" t="s">
        <v>9225</v>
      </c>
      <c r="V1020" s="10">
        <v>42270.582141203704</v>
      </c>
      <c r="W1020" s="10">
        <v>42301.895138888889</v>
      </c>
    </row>
    <row r="1021" spans="1:23" x14ac:dyDescent="0.25">
      <c r="A1021">
        <v>3221</v>
      </c>
      <c r="B1021" t="s">
        <v>3221</v>
      </c>
      <c r="C1021" t="s">
        <v>7331</v>
      </c>
      <c r="D1021">
        <v>4000</v>
      </c>
      <c r="E1021">
        <v>4137</v>
      </c>
      <c r="F1021" t="s">
        <v>8219</v>
      </c>
      <c r="G1021" t="s">
        <v>8225</v>
      </c>
      <c r="H1021" t="s">
        <v>8247</v>
      </c>
      <c r="I1021">
        <v>1.29405719</v>
      </c>
      <c r="J1021">
        <v>5176.22876</v>
      </c>
      <c r="K1021">
        <v>5353.5145950300002</v>
      </c>
      <c r="L1021">
        <v>1436114603</v>
      </c>
      <c r="M1021">
        <v>1433090603</v>
      </c>
      <c r="N1021" t="b">
        <v>1</v>
      </c>
      <c r="O1021">
        <v>113</v>
      </c>
      <c r="P1021" t="b">
        <v>1</v>
      </c>
      <c r="Q1021" t="s">
        <v>8271</v>
      </c>
      <c r="R1021">
        <v>1.0342499999999999</v>
      </c>
      <c r="S1021">
        <v>47.37623535424779</v>
      </c>
      <c r="T1021" t="s">
        <v>9224</v>
      </c>
      <c r="U1021" t="s">
        <v>9225</v>
      </c>
      <c r="V1021" s="10">
        <v>42155.696793981479</v>
      </c>
      <c r="W1021" s="10">
        <v>42190.696793981479</v>
      </c>
    </row>
    <row r="1022" spans="1:23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0.75062424999999999</v>
      </c>
      <c r="J1022">
        <v>1163.4675875</v>
      </c>
      <c r="K1022">
        <v>2391.4888605000001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8280</v>
      </c>
      <c r="R1022">
        <v>2.0554838709677421</v>
      </c>
      <c r="S1022">
        <v>79.71629535000001</v>
      </c>
      <c r="T1022" t="s">
        <v>9214</v>
      </c>
      <c r="U1022" t="s">
        <v>9234</v>
      </c>
      <c r="V1022" s="10">
        <v>42127.069548611114</v>
      </c>
      <c r="W1022" s="10">
        <v>42157.032638888886</v>
      </c>
    </row>
    <row r="1023" spans="1:23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</v>
      </c>
      <c r="J1023">
        <v>3000</v>
      </c>
      <c r="K1023">
        <v>10554.11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8280</v>
      </c>
      <c r="R1023">
        <v>3.5180366666666667</v>
      </c>
      <c r="S1023">
        <v>22.079728033472804</v>
      </c>
      <c r="T1023" t="s">
        <v>9214</v>
      </c>
      <c r="U1023" t="s">
        <v>9234</v>
      </c>
      <c r="V1023" s="10">
        <v>42271.251979166664</v>
      </c>
      <c r="W1023" s="10">
        <v>42294.166666666664</v>
      </c>
    </row>
    <row r="1024" spans="1:23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</v>
      </c>
      <c r="J1024">
        <v>2000</v>
      </c>
      <c r="K1024">
        <v>2298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8280</v>
      </c>
      <c r="R1024">
        <v>1.149</v>
      </c>
      <c r="S1024">
        <v>31.054054054054053</v>
      </c>
      <c r="T1024" t="s">
        <v>9214</v>
      </c>
      <c r="U1024" t="s">
        <v>9234</v>
      </c>
      <c r="V1024" s="10">
        <v>42111.646724537037</v>
      </c>
      <c r="W1024" s="10">
        <v>42141.646724537037</v>
      </c>
    </row>
    <row r="1025" spans="1:23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1.29405719</v>
      </c>
      <c r="J1025">
        <v>2588.11438</v>
      </c>
      <c r="K1025">
        <v>6137.7132521699996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8280</v>
      </c>
      <c r="R1025">
        <v>2.3715000000000002</v>
      </c>
      <c r="S1025">
        <v>46.852772917328238</v>
      </c>
      <c r="T1025" t="s">
        <v>9214</v>
      </c>
      <c r="U1025" t="s">
        <v>9234</v>
      </c>
      <c r="V1025" s="10">
        <v>42145.919687499998</v>
      </c>
      <c r="W1025" s="10">
        <v>42175.919687499998</v>
      </c>
    </row>
    <row r="1026" spans="1:23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0.11241174</v>
      </c>
      <c r="J1026">
        <v>2248.2347999999997</v>
      </c>
      <c r="K1026">
        <v>2667.2551814369999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8280</v>
      </c>
      <c r="R1026">
        <v>1.1863774999999999</v>
      </c>
      <c r="S1026">
        <v>43.725494777655733</v>
      </c>
      <c r="T1026" t="s">
        <v>9214</v>
      </c>
      <c r="U1026" t="s">
        <v>9234</v>
      </c>
      <c r="V1026" s="10">
        <v>42370.580590277779</v>
      </c>
      <c r="W1026" s="10">
        <v>42400.580590277779</v>
      </c>
    </row>
    <row r="1027" spans="1:23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</v>
      </c>
      <c r="J1027">
        <v>70000</v>
      </c>
      <c r="K1027">
        <v>76949.820000000007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8280</v>
      </c>
      <c r="R1027">
        <v>1.099283142857143</v>
      </c>
      <c r="S1027">
        <v>71.848571428571432</v>
      </c>
      <c r="T1027" t="s">
        <v>9214</v>
      </c>
      <c r="U1027" t="s">
        <v>9234</v>
      </c>
      <c r="V1027" s="10">
        <v>42049.833761574075</v>
      </c>
      <c r="W1027" s="10">
        <v>42079.792094907411</v>
      </c>
    </row>
    <row r="1028" spans="1:23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1.29405719</v>
      </c>
      <c r="J1028">
        <v>9058.4003300000004</v>
      </c>
      <c r="K1028">
        <v>9059.1508831701994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8280</v>
      </c>
      <c r="R1028">
        <v>1.0000828571428571</v>
      </c>
      <c r="S1028">
        <v>74.255335107952448</v>
      </c>
      <c r="T1028" t="s">
        <v>9214</v>
      </c>
      <c r="U1028" t="s">
        <v>9234</v>
      </c>
      <c r="V1028" s="10">
        <v>42426.407592592594</v>
      </c>
      <c r="W1028" s="10">
        <v>42460.365925925929</v>
      </c>
    </row>
    <row r="1029" spans="1:23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</v>
      </c>
      <c r="J1029">
        <v>7501</v>
      </c>
      <c r="K1029">
        <v>7733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8280</v>
      </c>
      <c r="R1029">
        <v>1.0309292094387414</v>
      </c>
      <c r="S1029">
        <v>69.666666666666671</v>
      </c>
      <c r="T1029" t="s">
        <v>9214</v>
      </c>
      <c r="U1029" t="s">
        <v>9234</v>
      </c>
      <c r="V1029" s="10">
        <v>41905.034108796295</v>
      </c>
      <c r="W1029" s="10">
        <v>41935.034108796295</v>
      </c>
    </row>
    <row r="1030" spans="1:23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1.29405719</v>
      </c>
      <c r="J1030">
        <v>12940.571899999999</v>
      </c>
      <c r="K1030">
        <v>15175.408667129999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8280</v>
      </c>
      <c r="R1030">
        <v>1.1727000000000001</v>
      </c>
      <c r="S1030">
        <v>59.511406537764699</v>
      </c>
      <c r="T1030" t="s">
        <v>9214</v>
      </c>
      <c r="U1030" t="s">
        <v>9234</v>
      </c>
      <c r="V1030" s="10">
        <v>42755.627372685187</v>
      </c>
      <c r="W1030" s="10">
        <v>42800.833333333336</v>
      </c>
    </row>
    <row r="1031" spans="1:23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0.11241174</v>
      </c>
      <c r="J1031">
        <v>1124.1173999999999</v>
      </c>
      <c r="K1031">
        <v>1256.3136062399999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8280</v>
      </c>
      <c r="R1031">
        <v>1.1175999999999999</v>
      </c>
      <c r="S1031">
        <v>8.9100255761702112</v>
      </c>
      <c r="T1031" t="s">
        <v>9214</v>
      </c>
      <c r="U1031" t="s">
        <v>9234</v>
      </c>
      <c r="V1031" s="10">
        <v>42044.711886574078</v>
      </c>
      <c r="W1031" s="10">
        <v>42098.915972222225</v>
      </c>
    </row>
    <row r="1032" spans="1:23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</v>
      </c>
      <c r="J1032">
        <v>2000</v>
      </c>
      <c r="K1032">
        <v>6842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8280</v>
      </c>
      <c r="R1032">
        <v>3.4209999999999998</v>
      </c>
      <c r="S1032">
        <v>43.031446540880502</v>
      </c>
      <c r="T1032" t="s">
        <v>9214</v>
      </c>
      <c r="U1032" t="s">
        <v>9234</v>
      </c>
      <c r="V1032" s="10">
        <v>42611.483206018522</v>
      </c>
      <c r="W1032" s="10">
        <v>42625.483206018522</v>
      </c>
    </row>
    <row r="1033" spans="1:23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</v>
      </c>
      <c r="J1033">
        <v>10000</v>
      </c>
      <c r="K1033">
        <v>10740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8280</v>
      </c>
      <c r="R1033">
        <v>1.0740000000000001</v>
      </c>
      <c r="S1033">
        <v>108.48484848484848</v>
      </c>
      <c r="T1033" t="s">
        <v>9214</v>
      </c>
      <c r="U1033" t="s">
        <v>9234</v>
      </c>
      <c r="V1033" s="10">
        <v>42324.764004629629</v>
      </c>
      <c r="W1033" s="10">
        <v>42354.764004629629</v>
      </c>
    </row>
    <row r="1034" spans="1:23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</v>
      </c>
      <c r="J1034">
        <v>5400</v>
      </c>
      <c r="K1034">
        <v>5858.84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8280</v>
      </c>
      <c r="R1034">
        <v>1.0849703703703704</v>
      </c>
      <c r="S1034">
        <v>61.029583333333335</v>
      </c>
      <c r="T1034" t="s">
        <v>9214</v>
      </c>
      <c r="U1034" t="s">
        <v>9234</v>
      </c>
      <c r="V1034" s="10">
        <v>42514.666956018518</v>
      </c>
      <c r="W1034" s="10">
        <v>42544.666956018518</v>
      </c>
    </row>
    <row r="1035" spans="1:23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1.29405719</v>
      </c>
      <c r="J1035">
        <v>1718.50794832</v>
      </c>
      <c r="K1035">
        <v>1767.68212154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8280</v>
      </c>
      <c r="R1035">
        <v>1.0286144578313252</v>
      </c>
      <c r="S1035">
        <v>65.469708205185185</v>
      </c>
      <c r="T1035" t="s">
        <v>9214</v>
      </c>
      <c r="U1035" t="s">
        <v>9234</v>
      </c>
      <c r="V1035" s="10">
        <v>42688.732407407406</v>
      </c>
      <c r="W1035" s="10">
        <v>42716.732407407406</v>
      </c>
    </row>
    <row r="1036" spans="1:23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</v>
      </c>
      <c r="J1036">
        <v>5000</v>
      </c>
      <c r="K1036">
        <v>6500.09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8280</v>
      </c>
      <c r="R1036">
        <v>1.3000180000000001</v>
      </c>
      <c r="S1036">
        <v>39.157168674698795</v>
      </c>
      <c r="T1036" t="s">
        <v>9214</v>
      </c>
      <c r="U1036" t="s">
        <v>9234</v>
      </c>
      <c r="V1036" s="10">
        <v>42555.166712962964</v>
      </c>
      <c r="W1036" s="10">
        <v>42587.165972222225</v>
      </c>
    </row>
    <row r="1037" spans="1:23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</v>
      </c>
      <c r="J1037">
        <v>4600</v>
      </c>
      <c r="K1037">
        <v>4952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8280</v>
      </c>
      <c r="R1037">
        <v>1.0765217391304347</v>
      </c>
      <c r="S1037">
        <v>65.15789473684211</v>
      </c>
      <c r="T1037" t="s">
        <v>9214</v>
      </c>
      <c r="U1037" t="s">
        <v>9234</v>
      </c>
      <c r="V1037" s="10">
        <v>42016.641435185185</v>
      </c>
      <c r="W1037" s="10">
        <v>42046.641435185185</v>
      </c>
    </row>
    <row r="1038" spans="1:23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</v>
      </c>
      <c r="J1038">
        <v>4500</v>
      </c>
      <c r="K1038">
        <v>5056.22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8280</v>
      </c>
      <c r="R1038">
        <v>1.1236044444444444</v>
      </c>
      <c r="S1038">
        <v>23.963127962085309</v>
      </c>
      <c r="T1038" t="s">
        <v>9214</v>
      </c>
      <c r="U1038" t="s">
        <v>9234</v>
      </c>
      <c r="V1038" s="10">
        <v>41249.448958333334</v>
      </c>
      <c r="W1038" s="10">
        <v>41281.333333333336</v>
      </c>
    </row>
    <row r="1039" spans="1:23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</v>
      </c>
      <c r="J1039">
        <v>1000</v>
      </c>
      <c r="K1039">
        <v>1021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8280</v>
      </c>
      <c r="R1039">
        <v>1.0209999999999999</v>
      </c>
      <c r="S1039">
        <v>48.61904761904762</v>
      </c>
      <c r="T1039" t="s">
        <v>9214</v>
      </c>
      <c r="U1039" t="s">
        <v>9234</v>
      </c>
      <c r="V1039" s="10">
        <v>42119.822476851848</v>
      </c>
      <c r="W1039" s="10">
        <v>42142.208333333336</v>
      </c>
    </row>
    <row r="1040" spans="1:23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</v>
      </c>
      <c r="J1040">
        <v>1500</v>
      </c>
      <c r="K1040">
        <v>2180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8280</v>
      </c>
      <c r="R1040">
        <v>1.4533333333333334</v>
      </c>
      <c r="S1040">
        <v>35.73770491803279</v>
      </c>
      <c r="T1040" t="s">
        <v>9214</v>
      </c>
      <c r="U1040" t="s">
        <v>9234</v>
      </c>
      <c r="V1040" s="10">
        <v>42418.231747685182</v>
      </c>
      <c r="W1040" s="10">
        <v>42448.190081018518</v>
      </c>
    </row>
    <row r="1041" spans="1:23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</v>
      </c>
      <c r="J1041">
        <v>500</v>
      </c>
      <c r="K1041">
        <v>641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8280</v>
      </c>
      <c r="R1041">
        <v>1.282</v>
      </c>
      <c r="S1041">
        <v>21.366666666666667</v>
      </c>
      <c r="T1041" t="s">
        <v>9214</v>
      </c>
      <c r="U1041" t="s">
        <v>9234</v>
      </c>
      <c r="V1041" s="10">
        <v>42692.1093287037</v>
      </c>
      <c r="W1041" s="10">
        <v>42717.332638888889</v>
      </c>
    </row>
    <row r="1042" spans="1:23" x14ac:dyDescent="0.25">
      <c r="A1042">
        <v>3220</v>
      </c>
      <c r="B1042" t="s">
        <v>3220</v>
      </c>
      <c r="C1042" t="s">
        <v>7330</v>
      </c>
      <c r="D1042">
        <v>15000</v>
      </c>
      <c r="E1042">
        <v>15126</v>
      </c>
      <c r="F1042" t="s">
        <v>8219</v>
      </c>
      <c r="G1042" t="s">
        <v>8224</v>
      </c>
      <c r="H1042" t="s">
        <v>8246</v>
      </c>
      <c r="I1042">
        <v>1</v>
      </c>
      <c r="J1042">
        <v>15000</v>
      </c>
      <c r="K1042">
        <v>15126</v>
      </c>
      <c r="L1042">
        <v>1489352400</v>
      </c>
      <c r="M1042">
        <v>1486411204</v>
      </c>
      <c r="N1042" t="b">
        <v>1</v>
      </c>
      <c r="O1042">
        <v>59</v>
      </c>
      <c r="P1042" t="b">
        <v>1</v>
      </c>
      <c r="Q1042" t="s">
        <v>8271</v>
      </c>
      <c r="R1042">
        <v>1.0084</v>
      </c>
      <c r="S1042">
        <v>256.37288135593218</v>
      </c>
      <c r="T1042" t="s">
        <v>9224</v>
      </c>
      <c r="U1042" t="s">
        <v>9225</v>
      </c>
      <c r="V1042" s="10">
        <v>42772.833379629628</v>
      </c>
      <c r="W1042" s="10">
        <v>42806.875</v>
      </c>
    </row>
    <row r="1043" spans="1:23" x14ac:dyDescent="0.25">
      <c r="A1043">
        <v>3219</v>
      </c>
      <c r="B1043" t="s">
        <v>3219</v>
      </c>
      <c r="C1043" t="s">
        <v>7329</v>
      </c>
      <c r="D1043">
        <v>20000</v>
      </c>
      <c r="E1043">
        <v>20022</v>
      </c>
      <c r="F1043" t="s">
        <v>8219</v>
      </c>
      <c r="G1043" t="s">
        <v>8224</v>
      </c>
      <c r="H1043" t="s">
        <v>8246</v>
      </c>
      <c r="I1043">
        <v>1</v>
      </c>
      <c r="J1043">
        <v>20000</v>
      </c>
      <c r="K1043">
        <v>20022</v>
      </c>
      <c r="L1043">
        <v>1427063747</v>
      </c>
      <c r="M1043">
        <v>1424043347</v>
      </c>
      <c r="N1043" t="b">
        <v>1</v>
      </c>
      <c r="O1043">
        <v>119</v>
      </c>
      <c r="P1043" t="b">
        <v>1</v>
      </c>
      <c r="Q1043" t="s">
        <v>8271</v>
      </c>
      <c r="R1043">
        <v>1.0011000000000001</v>
      </c>
      <c r="S1043">
        <v>168.25210084033614</v>
      </c>
      <c r="T1043" t="s">
        <v>9224</v>
      </c>
      <c r="U1043" t="s">
        <v>9225</v>
      </c>
      <c r="V1043" s="10">
        <v>42050.983182870368</v>
      </c>
      <c r="W1043" s="10">
        <v>42085.941516203704</v>
      </c>
    </row>
    <row r="1044" spans="1:23" x14ac:dyDescent="0.25">
      <c r="A1044">
        <v>3218</v>
      </c>
      <c r="B1044" t="s">
        <v>3218</v>
      </c>
      <c r="C1044" t="s">
        <v>7328</v>
      </c>
      <c r="D1044">
        <v>12000</v>
      </c>
      <c r="E1044">
        <v>12252</v>
      </c>
      <c r="F1044" t="s">
        <v>8219</v>
      </c>
      <c r="G1044" t="s">
        <v>8225</v>
      </c>
      <c r="H1044" t="s">
        <v>8247</v>
      </c>
      <c r="I1044">
        <v>1.29405719</v>
      </c>
      <c r="J1044">
        <v>15528.68628</v>
      </c>
      <c r="K1044">
        <v>15854.78869188</v>
      </c>
      <c r="L1044">
        <v>1419984000</v>
      </c>
      <c r="M1044">
        <v>1417132986</v>
      </c>
      <c r="N1044" t="b">
        <v>1</v>
      </c>
      <c r="O1044">
        <v>184</v>
      </c>
      <c r="P1044" t="b">
        <v>1</v>
      </c>
      <c r="Q1044" t="s">
        <v>8271</v>
      </c>
      <c r="R1044">
        <v>1.0209999999999999</v>
      </c>
      <c r="S1044">
        <v>86.167329847173917</v>
      </c>
      <c r="T1044" t="s">
        <v>9224</v>
      </c>
      <c r="U1044" t="s">
        <v>9225</v>
      </c>
      <c r="V1044" s="10">
        <v>41971.002152777779</v>
      </c>
      <c r="W1044" s="20">
        <v>42004</v>
      </c>
    </row>
    <row r="1045" spans="1:23" x14ac:dyDescent="0.25">
      <c r="A1045">
        <v>3217</v>
      </c>
      <c r="B1045" t="s">
        <v>3217</v>
      </c>
      <c r="C1045" t="s">
        <v>7327</v>
      </c>
      <c r="D1045">
        <v>4500</v>
      </c>
      <c r="E1045">
        <v>5221</v>
      </c>
      <c r="F1045" t="s">
        <v>8219</v>
      </c>
      <c r="G1045" t="s">
        <v>8224</v>
      </c>
      <c r="H1045" t="s">
        <v>8246</v>
      </c>
      <c r="I1045">
        <v>1</v>
      </c>
      <c r="J1045">
        <v>4500</v>
      </c>
      <c r="K1045">
        <v>5221</v>
      </c>
      <c r="L1045">
        <v>1478264784</v>
      </c>
      <c r="M1045">
        <v>1475672784</v>
      </c>
      <c r="N1045" t="b">
        <v>1</v>
      </c>
      <c r="O1045">
        <v>104</v>
      </c>
      <c r="P1045" t="b">
        <v>1</v>
      </c>
      <c r="Q1045" t="s">
        <v>8271</v>
      </c>
      <c r="R1045">
        <v>1.1602222222222223</v>
      </c>
      <c r="S1045">
        <v>50.20192307692308</v>
      </c>
      <c r="T1045" t="s">
        <v>9224</v>
      </c>
      <c r="U1045" t="s">
        <v>9225</v>
      </c>
      <c r="V1045" s="10">
        <v>42648.546111111114</v>
      </c>
      <c r="W1045" s="10">
        <v>42678.546111111114</v>
      </c>
    </row>
    <row r="1046" spans="1:23" x14ac:dyDescent="0.25">
      <c r="A1046">
        <v>3216</v>
      </c>
      <c r="B1046" t="s">
        <v>3216</v>
      </c>
      <c r="C1046" t="s">
        <v>7326</v>
      </c>
      <c r="D1046">
        <v>2000</v>
      </c>
      <c r="E1046">
        <v>2001</v>
      </c>
      <c r="F1046" t="s">
        <v>8219</v>
      </c>
      <c r="G1046" t="s">
        <v>8225</v>
      </c>
      <c r="H1046" t="s">
        <v>8247</v>
      </c>
      <c r="I1046">
        <v>1.29405719</v>
      </c>
      <c r="J1046">
        <v>2588.11438</v>
      </c>
      <c r="K1046">
        <v>2589.4084371899999</v>
      </c>
      <c r="L1046">
        <v>1436625000</v>
      </c>
      <c r="M1046">
        <v>1433934371</v>
      </c>
      <c r="N1046" t="b">
        <v>1</v>
      </c>
      <c r="O1046">
        <v>35</v>
      </c>
      <c r="P1046" t="b">
        <v>1</v>
      </c>
      <c r="Q1046" t="s">
        <v>8271</v>
      </c>
      <c r="R1046">
        <v>1.0004999999999999</v>
      </c>
      <c r="S1046">
        <v>73.983098205428561</v>
      </c>
      <c r="T1046" t="s">
        <v>9224</v>
      </c>
      <c r="U1046" t="s">
        <v>9225</v>
      </c>
      <c r="V1046" s="10">
        <v>42165.462627314817</v>
      </c>
      <c r="W1046" s="10">
        <v>42196.604166666664</v>
      </c>
    </row>
    <row r="1047" spans="1:23" x14ac:dyDescent="0.25">
      <c r="A1047">
        <v>3215</v>
      </c>
      <c r="B1047" t="s">
        <v>3215</v>
      </c>
      <c r="C1047" s="3" t="s">
        <v>7325</v>
      </c>
      <c r="D1047">
        <v>35000</v>
      </c>
      <c r="E1047">
        <v>35123</v>
      </c>
      <c r="F1047" t="s">
        <v>8219</v>
      </c>
      <c r="G1047" t="s">
        <v>8224</v>
      </c>
      <c r="H1047" t="s">
        <v>8246</v>
      </c>
      <c r="I1047">
        <v>1</v>
      </c>
      <c r="J1047">
        <v>35000</v>
      </c>
      <c r="K1047">
        <v>35123</v>
      </c>
      <c r="L1047">
        <v>1441857540</v>
      </c>
      <c r="M1047">
        <v>1438617471</v>
      </c>
      <c r="N1047" t="b">
        <v>1</v>
      </c>
      <c r="O1047">
        <v>134</v>
      </c>
      <c r="P1047" t="b">
        <v>1</v>
      </c>
      <c r="Q1047" t="s">
        <v>8271</v>
      </c>
      <c r="R1047">
        <v>1.0035142857142858</v>
      </c>
      <c r="S1047">
        <v>262.11194029850748</v>
      </c>
      <c r="T1047" t="s">
        <v>9224</v>
      </c>
      <c r="U1047" t="s">
        <v>9225</v>
      </c>
      <c r="V1047" s="10">
        <v>42219.665173611109</v>
      </c>
      <c r="W1047" s="10">
        <v>42257.165972222225</v>
      </c>
    </row>
    <row r="1048" spans="1:23" x14ac:dyDescent="0.25">
      <c r="A1048">
        <v>3214</v>
      </c>
      <c r="B1048" t="s">
        <v>3214</v>
      </c>
      <c r="C1048" t="s">
        <v>7324</v>
      </c>
      <c r="D1048">
        <v>12000</v>
      </c>
      <c r="E1048">
        <v>12256</v>
      </c>
      <c r="F1048" t="s">
        <v>8219</v>
      </c>
      <c r="G1048" t="s">
        <v>8225</v>
      </c>
      <c r="H1048" t="s">
        <v>8247</v>
      </c>
      <c r="I1048">
        <v>1.29405719</v>
      </c>
      <c r="J1048">
        <v>15528.68628</v>
      </c>
      <c r="K1048">
        <v>15859.964920639999</v>
      </c>
      <c r="L1048">
        <v>1452038100</v>
      </c>
      <c r="M1048">
        <v>1448823673</v>
      </c>
      <c r="N1048" t="b">
        <v>1</v>
      </c>
      <c r="O1048">
        <v>115</v>
      </c>
      <c r="P1048" t="b">
        <v>1</v>
      </c>
      <c r="Q1048" t="s">
        <v>8271</v>
      </c>
      <c r="R1048">
        <v>1.0213333333333334</v>
      </c>
      <c r="S1048">
        <v>137.91273844034782</v>
      </c>
      <c r="T1048" t="s">
        <v>9224</v>
      </c>
      <c r="U1048" t="s">
        <v>9225</v>
      </c>
      <c r="V1048" s="10">
        <v>42337.792511574073</v>
      </c>
      <c r="W1048" s="10">
        <v>42374.996527777781</v>
      </c>
    </row>
    <row r="1049" spans="1:23" x14ac:dyDescent="0.25">
      <c r="A1049">
        <v>3213</v>
      </c>
      <c r="B1049" t="s">
        <v>3213</v>
      </c>
      <c r="C1049" t="s">
        <v>7323</v>
      </c>
      <c r="D1049">
        <v>6000</v>
      </c>
      <c r="E1049">
        <v>6007</v>
      </c>
      <c r="F1049" t="s">
        <v>8219</v>
      </c>
      <c r="G1049" t="s">
        <v>8225</v>
      </c>
      <c r="H1049" t="s">
        <v>8247</v>
      </c>
      <c r="I1049">
        <v>1.29405719</v>
      </c>
      <c r="J1049">
        <v>7764.3431399999999</v>
      </c>
      <c r="K1049">
        <v>7773.40154033</v>
      </c>
      <c r="L1049">
        <v>1437934759</v>
      </c>
      <c r="M1049">
        <v>1434478759</v>
      </c>
      <c r="N1049" t="b">
        <v>1</v>
      </c>
      <c r="O1049">
        <v>47</v>
      </c>
      <c r="P1049" t="b">
        <v>1</v>
      </c>
      <c r="Q1049" t="s">
        <v>8271</v>
      </c>
      <c r="R1049">
        <v>1.0011666666666668</v>
      </c>
      <c r="S1049">
        <v>165.39152213468086</v>
      </c>
      <c r="T1049" t="s">
        <v>9224</v>
      </c>
      <c r="U1049" t="s">
        <v>9225</v>
      </c>
      <c r="V1049" s="10">
        <v>42171.763414351852</v>
      </c>
      <c r="W1049" s="10">
        <v>42211.763414351852</v>
      </c>
    </row>
    <row r="1050" spans="1:23" x14ac:dyDescent="0.25">
      <c r="A1050">
        <v>3212</v>
      </c>
      <c r="B1050" t="s">
        <v>3212</v>
      </c>
      <c r="C1050" t="s">
        <v>7322</v>
      </c>
      <c r="D1050">
        <v>4000</v>
      </c>
      <c r="E1050">
        <v>5050</v>
      </c>
      <c r="F1050" t="s">
        <v>8219</v>
      </c>
      <c r="G1050" t="s">
        <v>8224</v>
      </c>
      <c r="H1050" t="s">
        <v>8246</v>
      </c>
      <c r="I1050">
        <v>1</v>
      </c>
      <c r="J1050">
        <v>4000</v>
      </c>
      <c r="K1050">
        <v>5050</v>
      </c>
      <c r="L1050">
        <v>1407524751</v>
      </c>
      <c r="M1050">
        <v>1404932751</v>
      </c>
      <c r="N1050" t="b">
        <v>1</v>
      </c>
      <c r="O1050">
        <v>94</v>
      </c>
      <c r="P1050" t="b">
        <v>1</v>
      </c>
      <c r="Q1050" t="s">
        <v>8271</v>
      </c>
      <c r="R1050">
        <v>1.2625</v>
      </c>
      <c r="S1050">
        <v>53.723404255319146</v>
      </c>
      <c r="T1050" t="s">
        <v>9224</v>
      </c>
      <c r="U1050" t="s">
        <v>9225</v>
      </c>
      <c r="V1050" s="10">
        <v>41829.795729166668</v>
      </c>
      <c r="W1050" s="10">
        <v>41859.795729166668</v>
      </c>
    </row>
    <row r="1051" spans="1:23" x14ac:dyDescent="0.25">
      <c r="A1051">
        <v>3211</v>
      </c>
      <c r="B1051" t="s">
        <v>3211</v>
      </c>
      <c r="C1051" t="s">
        <v>7321</v>
      </c>
      <c r="D1051">
        <v>23000</v>
      </c>
      <c r="E1051">
        <v>27541</v>
      </c>
      <c r="F1051" t="s">
        <v>8219</v>
      </c>
      <c r="G1051" t="s">
        <v>8224</v>
      </c>
      <c r="H1051" t="s">
        <v>8246</v>
      </c>
      <c r="I1051">
        <v>1</v>
      </c>
      <c r="J1051">
        <v>23000</v>
      </c>
      <c r="K1051">
        <v>27541</v>
      </c>
      <c r="L1051">
        <v>1408068000</v>
      </c>
      <c r="M1051">
        <v>1405346680</v>
      </c>
      <c r="N1051" t="b">
        <v>1</v>
      </c>
      <c r="O1051">
        <v>322</v>
      </c>
      <c r="P1051" t="b">
        <v>1</v>
      </c>
      <c r="Q1051" t="s">
        <v>8271</v>
      </c>
      <c r="R1051">
        <v>1.1974347826086957</v>
      </c>
      <c r="S1051">
        <v>85.531055900621112</v>
      </c>
      <c r="T1051" t="s">
        <v>9224</v>
      </c>
      <c r="U1051" t="s">
        <v>9225</v>
      </c>
      <c r="V1051" s="10">
        <v>41834.586574074077</v>
      </c>
      <c r="W1051" s="10">
        <v>41866.083333333336</v>
      </c>
    </row>
    <row r="1052" spans="1:23" x14ac:dyDescent="0.25">
      <c r="A1052">
        <v>3210</v>
      </c>
      <c r="B1052" t="s">
        <v>3210</v>
      </c>
      <c r="C1052" t="s">
        <v>7320</v>
      </c>
      <c r="D1052">
        <v>3000</v>
      </c>
      <c r="E1052">
        <v>3773</v>
      </c>
      <c r="F1052" t="s">
        <v>8219</v>
      </c>
      <c r="G1052" t="s">
        <v>8224</v>
      </c>
      <c r="H1052" t="s">
        <v>8246</v>
      </c>
      <c r="I1052">
        <v>1</v>
      </c>
      <c r="J1052">
        <v>3000</v>
      </c>
      <c r="K1052">
        <v>3773</v>
      </c>
      <c r="L1052">
        <v>1338523140</v>
      </c>
      <c r="M1052">
        <v>1334442519</v>
      </c>
      <c r="N1052" t="b">
        <v>1</v>
      </c>
      <c r="O1052">
        <v>60</v>
      </c>
      <c r="P1052" t="b">
        <v>1</v>
      </c>
      <c r="Q1052" t="s">
        <v>8271</v>
      </c>
      <c r="R1052">
        <v>1.2576666666666667</v>
      </c>
      <c r="S1052">
        <v>62.883333333333333</v>
      </c>
      <c r="T1052" t="s">
        <v>9224</v>
      </c>
      <c r="U1052" t="s">
        <v>9225</v>
      </c>
      <c r="V1052" s="10">
        <v>41013.936562499999</v>
      </c>
      <c r="W1052" s="10">
        <v>41061.165972222225</v>
      </c>
    </row>
    <row r="1053" spans="1:23" x14ac:dyDescent="0.25">
      <c r="A1053">
        <v>3209</v>
      </c>
      <c r="B1053" t="s">
        <v>3209</v>
      </c>
      <c r="C1053" t="s">
        <v>7319</v>
      </c>
      <c r="D1053">
        <v>9500</v>
      </c>
      <c r="E1053">
        <v>11335.7</v>
      </c>
      <c r="F1053" t="s">
        <v>8219</v>
      </c>
      <c r="G1053" t="s">
        <v>8224</v>
      </c>
      <c r="H1053" t="s">
        <v>8246</v>
      </c>
      <c r="I1053">
        <v>1</v>
      </c>
      <c r="J1053">
        <v>9500</v>
      </c>
      <c r="K1053">
        <v>11335.7</v>
      </c>
      <c r="L1053">
        <v>1403305200</v>
      </c>
      <c r="M1053">
        <v>1400512658</v>
      </c>
      <c r="N1053" t="b">
        <v>1</v>
      </c>
      <c r="O1053">
        <v>226</v>
      </c>
      <c r="P1053" t="b">
        <v>1</v>
      </c>
      <c r="Q1053" t="s">
        <v>8271</v>
      </c>
      <c r="R1053">
        <v>1.1932315789473684</v>
      </c>
      <c r="S1053">
        <v>50.157964601769912</v>
      </c>
      <c r="T1053" t="s">
        <v>9224</v>
      </c>
      <c r="U1053" t="s">
        <v>9225</v>
      </c>
      <c r="V1053" s="10">
        <v>41778.637245370373</v>
      </c>
      <c r="W1053" s="10">
        <v>41810.958333333336</v>
      </c>
    </row>
    <row r="1054" spans="1:23" x14ac:dyDescent="0.25">
      <c r="A1054">
        <v>3208</v>
      </c>
      <c r="B1054" t="s">
        <v>3208</v>
      </c>
      <c r="C1054" t="s">
        <v>7318</v>
      </c>
      <c r="D1054">
        <v>5000</v>
      </c>
      <c r="E1054">
        <v>5175</v>
      </c>
      <c r="F1054" t="s">
        <v>8219</v>
      </c>
      <c r="G1054" t="s">
        <v>8224</v>
      </c>
      <c r="H1054" t="s">
        <v>8246</v>
      </c>
      <c r="I1054">
        <v>1</v>
      </c>
      <c r="J1054">
        <v>5000</v>
      </c>
      <c r="K1054">
        <v>5175</v>
      </c>
      <c r="L1054">
        <v>1406557877</v>
      </c>
      <c r="M1054">
        <v>1404743477</v>
      </c>
      <c r="N1054" t="b">
        <v>1</v>
      </c>
      <c r="O1054">
        <v>82</v>
      </c>
      <c r="P1054" t="b">
        <v>1</v>
      </c>
      <c r="Q1054" t="s">
        <v>8271</v>
      </c>
      <c r="R1054">
        <v>1.0349999999999999</v>
      </c>
      <c r="S1054">
        <v>63.109756097560975</v>
      </c>
      <c r="T1054" t="s">
        <v>9224</v>
      </c>
      <c r="U1054" t="s">
        <v>9225</v>
      </c>
      <c r="V1054" s="10">
        <v>41827.605057870373</v>
      </c>
      <c r="W1054" s="10">
        <v>41848.605057870373</v>
      </c>
    </row>
    <row r="1055" spans="1:23" x14ac:dyDescent="0.25">
      <c r="A1055">
        <v>3187</v>
      </c>
      <c r="B1055" t="s">
        <v>3187</v>
      </c>
      <c r="C1055" t="s">
        <v>7297</v>
      </c>
      <c r="D1055">
        <v>15000</v>
      </c>
      <c r="E1055">
        <v>17444</v>
      </c>
      <c r="F1055" t="s">
        <v>8219</v>
      </c>
      <c r="G1055" t="s">
        <v>8224</v>
      </c>
      <c r="H1055" t="s">
        <v>8246</v>
      </c>
      <c r="I1055">
        <v>1</v>
      </c>
      <c r="J1055">
        <v>15000</v>
      </c>
      <c r="K1055">
        <v>17444</v>
      </c>
      <c r="L1055">
        <v>1407167973</v>
      </c>
      <c r="M1055">
        <v>1405439973</v>
      </c>
      <c r="N1055" t="b">
        <v>1</v>
      </c>
      <c r="O1055">
        <v>244</v>
      </c>
      <c r="P1055" t="b">
        <v>1</v>
      </c>
      <c r="Q1055" t="s">
        <v>8271</v>
      </c>
      <c r="R1055">
        <v>1.1629333333333334</v>
      </c>
      <c r="S1055">
        <v>71.491803278688522</v>
      </c>
      <c r="T1055" t="s">
        <v>9224</v>
      </c>
      <c r="U1055" t="s">
        <v>9225</v>
      </c>
      <c r="V1055" s="10">
        <v>41835.666354166664</v>
      </c>
      <c r="W1055" s="10">
        <v>41855.666354166664</v>
      </c>
    </row>
    <row r="1056" spans="1:23" x14ac:dyDescent="0.25">
      <c r="A1056">
        <v>3186</v>
      </c>
      <c r="B1056" t="s">
        <v>3186</v>
      </c>
      <c r="C1056" t="s">
        <v>7296</v>
      </c>
      <c r="D1056">
        <v>3200</v>
      </c>
      <c r="E1056">
        <v>3270</v>
      </c>
      <c r="F1056" t="s">
        <v>8219</v>
      </c>
      <c r="G1056" t="s">
        <v>8225</v>
      </c>
      <c r="H1056" t="s">
        <v>8247</v>
      </c>
      <c r="I1056">
        <v>1.29405719</v>
      </c>
      <c r="J1056">
        <v>4140.9830080000002</v>
      </c>
      <c r="K1056">
        <v>4231.5670112999996</v>
      </c>
      <c r="L1056">
        <v>1410901200</v>
      </c>
      <c r="M1056">
        <v>1408313438</v>
      </c>
      <c r="N1056" t="b">
        <v>1</v>
      </c>
      <c r="O1056">
        <v>70</v>
      </c>
      <c r="P1056" t="b">
        <v>1</v>
      </c>
      <c r="Q1056" t="s">
        <v>8271</v>
      </c>
      <c r="R1056">
        <v>1.0218750000000001</v>
      </c>
      <c r="S1056">
        <v>60.450957304285708</v>
      </c>
      <c r="T1056" t="s">
        <v>9224</v>
      </c>
      <c r="U1056" t="s">
        <v>9225</v>
      </c>
      <c r="V1056" s="10">
        <v>41868.924050925925</v>
      </c>
      <c r="W1056" s="10">
        <v>41898.875</v>
      </c>
    </row>
    <row r="1057" spans="1:23" x14ac:dyDescent="0.25">
      <c r="A1057">
        <v>3185</v>
      </c>
      <c r="B1057" t="s">
        <v>3185</v>
      </c>
      <c r="C1057" t="s">
        <v>7295</v>
      </c>
      <c r="D1057">
        <v>1000</v>
      </c>
      <c r="E1057">
        <v>1000</v>
      </c>
      <c r="F1057" t="s">
        <v>8219</v>
      </c>
      <c r="G1057" t="s">
        <v>8225</v>
      </c>
      <c r="H1057" t="s">
        <v>8247</v>
      </c>
      <c r="I1057">
        <v>1.29405719</v>
      </c>
      <c r="J1057">
        <v>1294.05719</v>
      </c>
      <c r="K1057">
        <v>1294.05719</v>
      </c>
      <c r="L1057">
        <v>1405553241</v>
      </c>
      <c r="M1057">
        <v>1404948441</v>
      </c>
      <c r="N1057" t="b">
        <v>1</v>
      </c>
      <c r="O1057">
        <v>24</v>
      </c>
      <c r="P1057" t="b">
        <v>1</v>
      </c>
      <c r="Q1057" t="s">
        <v>8271</v>
      </c>
      <c r="R1057">
        <v>1</v>
      </c>
      <c r="S1057">
        <v>53.919049583333333</v>
      </c>
      <c r="T1057" t="s">
        <v>9224</v>
      </c>
      <c r="U1057" t="s">
        <v>9225</v>
      </c>
      <c r="V1057" s="10">
        <v>41829.977326388886</v>
      </c>
      <c r="W1057" s="10">
        <v>41836.977326388886</v>
      </c>
    </row>
    <row r="1058" spans="1:23" x14ac:dyDescent="0.25">
      <c r="A1058">
        <v>3184</v>
      </c>
      <c r="B1058" t="s">
        <v>3184</v>
      </c>
      <c r="C1058" t="s">
        <v>7294</v>
      </c>
      <c r="D1058">
        <v>4300</v>
      </c>
      <c r="E1058">
        <v>4610</v>
      </c>
      <c r="F1058" t="s">
        <v>8219</v>
      </c>
      <c r="G1058" t="s">
        <v>8224</v>
      </c>
      <c r="H1058" t="s">
        <v>8246</v>
      </c>
      <c r="I1058">
        <v>1</v>
      </c>
      <c r="J1058">
        <v>4300</v>
      </c>
      <c r="K1058">
        <v>4610</v>
      </c>
      <c r="L1058">
        <v>1404258631</v>
      </c>
      <c r="M1058">
        <v>1401666631</v>
      </c>
      <c r="N1058" t="b">
        <v>1</v>
      </c>
      <c r="O1058">
        <v>46</v>
      </c>
      <c r="P1058" t="b">
        <v>1</v>
      </c>
      <c r="Q1058" t="s">
        <v>8271</v>
      </c>
      <c r="R1058">
        <v>1.0720930232558139</v>
      </c>
      <c r="S1058">
        <v>100.21739130434783</v>
      </c>
      <c r="T1058" t="s">
        <v>9224</v>
      </c>
      <c r="U1058" t="s">
        <v>9225</v>
      </c>
      <c r="V1058" s="10">
        <v>41791.993414351855</v>
      </c>
      <c r="W1058" s="10">
        <v>41821.993414351855</v>
      </c>
    </row>
    <row r="1059" spans="1:23" x14ac:dyDescent="0.25">
      <c r="A1059">
        <v>3183</v>
      </c>
      <c r="B1059" t="s">
        <v>3183</v>
      </c>
      <c r="C1059" t="s">
        <v>7293</v>
      </c>
      <c r="D1059">
        <v>2500</v>
      </c>
      <c r="E1059">
        <v>2725</v>
      </c>
      <c r="F1059" t="s">
        <v>8219</v>
      </c>
      <c r="G1059" t="s">
        <v>8224</v>
      </c>
      <c r="H1059" t="s">
        <v>8246</v>
      </c>
      <c r="I1059">
        <v>1</v>
      </c>
      <c r="J1059">
        <v>2500</v>
      </c>
      <c r="K1059">
        <v>2725</v>
      </c>
      <c r="L1059">
        <v>1377284669</v>
      </c>
      <c r="M1059">
        <v>1375729469</v>
      </c>
      <c r="N1059" t="b">
        <v>1</v>
      </c>
      <c r="O1059">
        <v>68</v>
      </c>
      <c r="P1059" t="b">
        <v>1</v>
      </c>
      <c r="Q1059" t="s">
        <v>8271</v>
      </c>
      <c r="R1059">
        <v>1.0900000000000001</v>
      </c>
      <c r="S1059">
        <v>40.073529411764703</v>
      </c>
      <c r="T1059" t="s">
        <v>9224</v>
      </c>
      <c r="U1059" t="s">
        <v>9225</v>
      </c>
      <c r="V1059" s="10">
        <v>41491.79478009259</v>
      </c>
      <c r="W1059" s="10">
        <v>41509.79478009259</v>
      </c>
    </row>
    <row r="1060" spans="1:23" x14ac:dyDescent="0.25">
      <c r="A1060">
        <v>3182</v>
      </c>
      <c r="B1060" t="s">
        <v>3182</v>
      </c>
      <c r="C1060" s="3" t="s">
        <v>7292</v>
      </c>
      <c r="D1060">
        <v>7000</v>
      </c>
      <c r="E1060">
        <v>7062</v>
      </c>
      <c r="F1060" t="s">
        <v>8219</v>
      </c>
      <c r="G1060" t="s">
        <v>8224</v>
      </c>
      <c r="H1060" t="s">
        <v>8246</v>
      </c>
      <c r="I1060">
        <v>1</v>
      </c>
      <c r="J1060">
        <v>7000</v>
      </c>
      <c r="K1060">
        <v>7062</v>
      </c>
      <c r="L1060">
        <v>1328029200</v>
      </c>
      <c r="M1060">
        <v>1323211621</v>
      </c>
      <c r="N1060" t="b">
        <v>1</v>
      </c>
      <c r="O1060">
        <v>151</v>
      </c>
      <c r="P1060" t="b">
        <v>1</v>
      </c>
      <c r="Q1060" t="s">
        <v>8271</v>
      </c>
      <c r="R1060">
        <v>1.0088571428571429</v>
      </c>
      <c r="S1060">
        <v>46.768211920529801</v>
      </c>
      <c r="T1060" t="s">
        <v>9224</v>
      </c>
      <c r="U1060" t="s">
        <v>9225</v>
      </c>
      <c r="V1060" s="10">
        <v>40883.949317129627</v>
      </c>
      <c r="W1060" s="10">
        <v>40939.708333333336</v>
      </c>
    </row>
    <row r="1061" spans="1:23" x14ac:dyDescent="0.25">
      <c r="A1061">
        <v>3181</v>
      </c>
      <c r="B1061" t="s">
        <v>3181</v>
      </c>
      <c r="C1061" t="s">
        <v>7291</v>
      </c>
      <c r="D1061">
        <v>500</v>
      </c>
      <c r="E1061">
        <v>545</v>
      </c>
      <c r="F1061" t="s">
        <v>8219</v>
      </c>
      <c r="G1061" t="s">
        <v>8225</v>
      </c>
      <c r="H1061" t="s">
        <v>8247</v>
      </c>
      <c r="I1061">
        <v>1.29405719</v>
      </c>
      <c r="J1061">
        <v>647.028595</v>
      </c>
      <c r="K1061">
        <v>705.26116854999998</v>
      </c>
      <c r="L1061">
        <v>1402848000</v>
      </c>
      <c r="M1061">
        <v>1400570787</v>
      </c>
      <c r="N1061" t="b">
        <v>1</v>
      </c>
      <c r="O1061">
        <v>15</v>
      </c>
      <c r="P1061" t="b">
        <v>1</v>
      </c>
      <c r="Q1061" t="s">
        <v>8271</v>
      </c>
      <c r="R1061">
        <v>1.0900000000000001</v>
      </c>
      <c r="S1061">
        <v>47.017411236666668</v>
      </c>
      <c r="T1061" t="s">
        <v>9224</v>
      </c>
      <c r="U1061" t="s">
        <v>9225</v>
      </c>
      <c r="V1061" s="10">
        <v>41779.310034722221</v>
      </c>
      <c r="W1061" s="10">
        <v>41805.666666666664</v>
      </c>
    </row>
    <row r="1062" spans="1:23" x14ac:dyDescent="0.25">
      <c r="A1062">
        <v>3180</v>
      </c>
      <c r="B1062" t="s">
        <v>3180</v>
      </c>
      <c r="C1062" t="s">
        <v>7290</v>
      </c>
      <c r="D1062">
        <v>1200</v>
      </c>
      <c r="E1062">
        <v>1437</v>
      </c>
      <c r="F1062" t="s">
        <v>8219</v>
      </c>
      <c r="G1062" t="s">
        <v>8225</v>
      </c>
      <c r="H1062" t="s">
        <v>8247</v>
      </c>
      <c r="I1062">
        <v>1.29405719</v>
      </c>
      <c r="J1062">
        <v>1552.8686279999999</v>
      </c>
      <c r="K1062">
        <v>1859.5601820299999</v>
      </c>
      <c r="L1062">
        <v>1403258049</v>
      </c>
      <c r="M1062">
        <v>1400666049</v>
      </c>
      <c r="N1062" t="b">
        <v>1</v>
      </c>
      <c r="O1062">
        <v>45</v>
      </c>
      <c r="P1062" t="b">
        <v>1</v>
      </c>
      <c r="Q1062" t="s">
        <v>8271</v>
      </c>
      <c r="R1062">
        <v>1.1975</v>
      </c>
      <c r="S1062">
        <v>41.323559600666663</v>
      </c>
      <c r="T1062" t="s">
        <v>9224</v>
      </c>
      <c r="U1062" t="s">
        <v>9225</v>
      </c>
      <c r="V1062" s="10">
        <v>41780.412604166668</v>
      </c>
      <c r="W1062" s="10">
        <v>41810.412604166668</v>
      </c>
    </row>
    <row r="1063" spans="1:23" x14ac:dyDescent="0.25">
      <c r="A1063">
        <v>3179</v>
      </c>
      <c r="B1063" t="s">
        <v>3179</v>
      </c>
      <c r="C1063" t="s">
        <v>7289</v>
      </c>
      <c r="D1063">
        <v>4200</v>
      </c>
      <c r="E1063">
        <v>4794.82</v>
      </c>
      <c r="F1063" t="s">
        <v>8219</v>
      </c>
      <c r="G1063" t="s">
        <v>8224</v>
      </c>
      <c r="H1063" t="s">
        <v>8246</v>
      </c>
      <c r="I1063">
        <v>1</v>
      </c>
      <c r="J1063">
        <v>4200</v>
      </c>
      <c r="K1063">
        <v>4794.82</v>
      </c>
      <c r="L1063">
        <v>1367859071</v>
      </c>
      <c r="M1063">
        <v>1365699071</v>
      </c>
      <c r="N1063" t="b">
        <v>1</v>
      </c>
      <c r="O1063">
        <v>62</v>
      </c>
      <c r="P1063" t="b">
        <v>1</v>
      </c>
      <c r="Q1063" t="s">
        <v>8271</v>
      </c>
      <c r="R1063">
        <v>1.1416238095238094</v>
      </c>
      <c r="S1063">
        <v>77.335806451612896</v>
      </c>
      <c r="T1063" t="s">
        <v>9224</v>
      </c>
      <c r="U1063" t="s">
        <v>9225</v>
      </c>
      <c r="V1063" s="10">
        <v>41375.702210648145</v>
      </c>
      <c r="W1063" s="10">
        <v>41400.702210648145</v>
      </c>
    </row>
    <row r="1064" spans="1:23" x14ac:dyDescent="0.25">
      <c r="A1064">
        <v>3178</v>
      </c>
      <c r="B1064" t="s">
        <v>3178</v>
      </c>
      <c r="C1064" t="s">
        <v>7288</v>
      </c>
      <c r="D1064">
        <v>1500</v>
      </c>
      <c r="E1064">
        <v>2576</v>
      </c>
      <c r="F1064" t="s">
        <v>8219</v>
      </c>
      <c r="G1064" t="s">
        <v>8225</v>
      </c>
      <c r="H1064" t="s">
        <v>8247</v>
      </c>
      <c r="I1064">
        <v>1.29405719</v>
      </c>
      <c r="J1064">
        <v>1941.085785</v>
      </c>
      <c r="K1064">
        <v>3333.4913214399999</v>
      </c>
      <c r="L1064">
        <v>1405521075</v>
      </c>
      <c r="M1064">
        <v>1402929075</v>
      </c>
      <c r="N1064" t="b">
        <v>1</v>
      </c>
      <c r="O1064">
        <v>78</v>
      </c>
      <c r="P1064" t="b">
        <v>1</v>
      </c>
      <c r="Q1064" t="s">
        <v>8271</v>
      </c>
      <c r="R1064">
        <v>1.7173333333333334</v>
      </c>
      <c r="S1064">
        <v>42.737068223589745</v>
      </c>
      <c r="T1064" t="s">
        <v>9224</v>
      </c>
      <c r="U1064" t="s">
        <v>9225</v>
      </c>
      <c r="V1064" s="10">
        <v>41806.605034722219</v>
      </c>
      <c r="W1064" s="10">
        <v>41836.605034722219</v>
      </c>
    </row>
    <row r="1065" spans="1:23" x14ac:dyDescent="0.25">
      <c r="A1065">
        <v>3177</v>
      </c>
      <c r="B1065" t="s">
        <v>3177</v>
      </c>
      <c r="C1065" t="s">
        <v>7287</v>
      </c>
      <c r="D1065">
        <v>2500</v>
      </c>
      <c r="E1065">
        <v>2935</v>
      </c>
      <c r="F1065" t="s">
        <v>8219</v>
      </c>
      <c r="G1065" t="s">
        <v>8224</v>
      </c>
      <c r="H1065" t="s">
        <v>8246</v>
      </c>
      <c r="I1065">
        <v>1</v>
      </c>
      <c r="J1065">
        <v>2500</v>
      </c>
      <c r="K1065">
        <v>2935</v>
      </c>
      <c r="L1065">
        <v>1403366409</v>
      </c>
      <c r="M1065">
        <v>1400774409</v>
      </c>
      <c r="N1065" t="b">
        <v>1</v>
      </c>
      <c r="O1065">
        <v>51</v>
      </c>
      <c r="P1065" t="b">
        <v>1</v>
      </c>
      <c r="Q1065" t="s">
        <v>8271</v>
      </c>
      <c r="R1065">
        <v>1.1739999999999999</v>
      </c>
      <c r="S1065">
        <v>57.549019607843135</v>
      </c>
      <c r="T1065" t="s">
        <v>9224</v>
      </c>
      <c r="U1065" t="s">
        <v>9225</v>
      </c>
      <c r="V1065" s="10">
        <v>41781.666770833333</v>
      </c>
      <c r="W1065" s="10">
        <v>41811.666770833333</v>
      </c>
    </row>
    <row r="1066" spans="1:23" x14ac:dyDescent="0.25">
      <c r="A1066">
        <v>3176</v>
      </c>
      <c r="B1066" t="s">
        <v>3176</v>
      </c>
      <c r="C1066" t="s">
        <v>7286</v>
      </c>
      <c r="D1066">
        <v>1900</v>
      </c>
      <c r="E1066">
        <v>2182</v>
      </c>
      <c r="F1066" t="s">
        <v>8219</v>
      </c>
      <c r="G1066" t="s">
        <v>8224</v>
      </c>
      <c r="H1066" t="s">
        <v>8246</v>
      </c>
      <c r="I1066">
        <v>1</v>
      </c>
      <c r="J1066">
        <v>1900</v>
      </c>
      <c r="K1066">
        <v>2182</v>
      </c>
      <c r="L1066">
        <v>1376838000</v>
      </c>
      <c r="M1066">
        <v>1374531631</v>
      </c>
      <c r="N1066" t="b">
        <v>1</v>
      </c>
      <c r="O1066">
        <v>55</v>
      </c>
      <c r="P1066" t="b">
        <v>1</v>
      </c>
      <c r="Q1066" t="s">
        <v>8271</v>
      </c>
      <c r="R1066">
        <v>1.148421052631579</v>
      </c>
      <c r="S1066">
        <v>39.672727272727272</v>
      </c>
      <c r="T1066" t="s">
        <v>9224</v>
      </c>
      <c r="U1066" t="s">
        <v>9225</v>
      </c>
      <c r="V1066" s="10">
        <v>41477.930914351855</v>
      </c>
      <c r="W1066" s="10">
        <v>41504.625</v>
      </c>
    </row>
    <row r="1067" spans="1:23" x14ac:dyDescent="0.25">
      <c r="A1067">
        <v>3175</v>
      </c>
      <c r="B1067" t="s">
        <v>3175</v>
      </c>
      <c r="C1067" t="s">
        <v>7285</v>
      </c>
      <c r="D1067">
        <v>5000</v>
      </c>
      <c r="E1067">
        <v>5478</v>
      </c>
      <c r="F1067" t="s">
        <v>8219</v>
      </c>
      <c r="G1067" t="s">
        <v>8224</v>
      </c>
      <c r="H1067" t="s">
        <v>8246</v>
      </c>
      <c r="I1067">
        <v>1</v>
      </c>
      <c r="J1067">
        <v>5000</v>
      </c>
      <c r="K1067">
        <v>5478</v>
      </c>
      <c r="L1067">
        <v>1297977427</v>
      </c>
      <c r="M1067">
        <v>1292793427</v>
      </c>
      <c r="N1067" t="b">
        <v>1</v>
      </c>
      <c r="O1067">
        <v>60</v>
      </c>
      <c r="P1067" t="b">
        <v>1</v>
      </c>
      <c r="Q1067" t="s">
        <v>8271</v>
      </c>
      <c r="R1067">
        <v>1.0955999999999999</v>
      </c>
      <c r="S1067">
        <v>91.3</v>
      </c>
      <c r="T1067" t="s">
        <v>9224</v>
      </c>
      <c r="U1067" t="s">
        <v>9225</v>
      </c>
      <c r="V1067" s="10">
        <v>40531.886886574073</v>
      </c>
      <c r="W1067" s="10">
        <v>40591.886886574073</v>
      </c>
    </row>
    <row r="1068" spans="1:23" x14ac:dyDescent="0.25">
      <c r="A1068">
        <v>3174</v>
      </c>
      <c r="B1068" t="s">
        <v>3174</v>
      </c>
      <c r="C1068" t="s">
        <v>7284</v>
      </c>
      <c r="D1068">
        <v>3000</v>
      </c>
      <c r="E1068">
        <v>3034</v>
      </c>
      <c r="F1068" t="s">
        <v>8219</v>
      </c>
      <c r="G1068" t="s">
        <v>8224</v>
      </c>
      <c r="H1068" t="s">
        <v>8246</v>
      </c>
      <c r="I1068">
        <v>1</v>
      </c>
      <c r="J1068">
        <v>3000</v>
      </c>
      <c r="K1068">
        <v>3034</v>
      </c>
      <c r="L1068">
        <v>1408999508</v>
      </c>
      <c r="M1068">
        <v>1407789908</v>
      </c>
      <c r="N1068" t="b">
        <v>1</v>
      </c>
      <c r="O1068">
        <v>23</v>
      </c>
      <c r="P1068" t="b">
        <v>1</v>
      </c>
      <c r="Q1068" t="s">
        <v>8271</v>
      </c>
      <c r="R1068">
        <v>1.0113333333333334</v>
      </c>
      <c r="S1068">
        <v>131.91304347826087</v>
      </c>
      <c r="T1068" t="s">
        <v>9224</v>
      </c>
      <c r="U1068" t="s">
        <v>9225</v>
      </c>
      <c r="V1068" s="10">
        <v>41862.864675925928</v>
      </c>
      <c r="W1068" s="10">
        <v>41876.864675925928</v>
      </c>
    </row>
    <row r="1069" spans="1:23" x14ac:dyDescent="0.25">
      <c r="A1069">
        <v>3173</v>
      </c>
      <c r="B1069" t="s">
        <v>3173</v>
      </c>
      <c r="C1069" t="s">
        <v>7283</v>
      </c>
      <c r="D1069">
        <v>10000</v>
      </c>
      <c r="E1069">
        <v>10300</v>
      </c>
      <c r="F1069" t="s">
        <v>8219</v>
      </c>
      <c r="G1069" t="s">
        <v>8224</v>
      </c>
      <c r="H1069" t="s">
        <v>8246</v>
      </c>
      <c r="I1069">
        <v>1</v>
      </c>
      <c r="J1069">
        <v>10000</v>
      </c>
      <c r="K1069">
        <v>10300</v>
      </c>
      <c r="L1069">
        <v>1411765492</v>
      </c>
      <c r="M1069">
        <v>1409173492</v>
      </c>
      <c r="N1069" t="b">
        <v>1</v>
      </c>
      <c r="O1069">
        <v>74</v>
      </c>
      <c r="P1069" t="b">
        <v>1</v>
      </c>
      <c r="Q1069" t="s">
        <v>8271</v>
      </c>
      <c r="R1069">
        <v>1.03</v>
      </c>
      <c r="S1069">
        <v>139.18918918918919</v>
      </c>
      <c r="T1069" t="s">
        <v>9224</v>
      </c>
      <c r="U1069" t="s">
        <v>9225</v>
      </c>
      <c r="V1069" s="10">
        <v>41878.878379629627</v>
      </c>
      <c r="W1069" s="10">
        <v>41908.878379629627</v>
      </c>
    </row>
    <row r="1070" spans="1:23" x14ac:dyDescent="0.25">
      <c r="A1070">
        <v>3172</v>
      </c>
      <c r="B1070" t="s">
        <v>3172</v>
      </c>
      <c r="C1070" t="s">
        <v>7282</v>
      </c>
      <c r="D1070">
        <v>2000</v>
      </c>
      <c r="E1070">
        <v>2300</v>
      </c>
      <c r="F1070" t="s">
        <v>8219</v>
      </c>
      <c r="G1070" t="s">
        <v>8224</v>
      </c>
      <c r="H1070" t="s">
        <v>8246</v>
      </c>
      <c r="I1070">
        <v>1</v>
      </c>
      <c r="J1070">
        <v>2000</v>
      </c>
      <c r="K1070">
        <v>2300</v>
      </c>
      <c r="L1070">
        <v>1329240668</v>
      </c>
      <c r="M1070">
        <v>1326648668</v>
      </c>
      <c r="N1070" t="b">
        <v>1</v>
      </c>
      <c r="O1070">
        <v>29</v>
      </c>
      <c r="P1070" t="b">
        <v>1</v>
      </c>
      <c r="Q1070" t="s">
        <v>8271</v>
      </c>
      <c r="R1070">
        <v>1.1499999999999999</v>
      </c>
      <c r="S1070">
        <v>79.310344827586206</v>
      </c>
      <c r="T1070" t="s">
        <v>9224</v>
      </c>
      <c r="U1070" t="s">
        <v>9225</v>
      </c>
      <c r="V1070" s="10">
        <v>40923.729953703703</v>
      </c>
      <c r="W1070" s="10">
        <v>40953.729953703703</v>
      </c>
    </row>
    <row r="1071" spans="1:23" x14ac:dyDescent="0.25">
      <c r="A1071">
        <v>3171</v>
      </c>
      <c r="B1071" t="s">
        <v>3171</v>
      </c>
      <c r="C1071" t="s">
        <v>7281</v>
      </c>
      <c r="D1071">
        <v>7000</v>
      </c>
      <c r="E1071">
        <v>7617</v>
      </c>
      <c r="F1071" t="s">
        <v>8219</v>
      </c>
      <c r="G1071" t="s">
        <v>8225</v>
      </c>
      <c r="H1071" t="s">
        <v>8247</v>
      </c>
      <c r="I1071">
        <v>1.29405719</v>
      </c>
      <c r="J1071">
        <v>9058.4003300000004</v>
      </c>
      <c r="K1071">
        <v>9856.8336162300002</v>
      </c>
      <c r="L1071">
        <v>1462545358</v>
      </c>
      <c r="M1071">
        <v>1459953358</v>
      </c>
      <c r="N1071" t="b">
        <v>1</v>
      </c>
      <c r="O1071">
        <v>117</v>
      </c>
      <c r="P1071" t="b">
        <v>1</v>
      </c>
      <c r="Q1071" t="s">
        <v>8271</v>
      </c>
      <c r="R1071">
        <v>1.0881428571428571</v>
      </c>
      <c r="S1071">
        <v>84.24644116435897</v>
      </c>
      <c r="T1071" t="s">
        <v>9224</v>
      </c>
      <c r="U1071" t="s">
        <v>9225</v>
      </c>
      <c r="V1071" s="10">
        <v>42466.608310185184</v>
      </c>
      <c r="W1071" s="10">
        <v>42496.608310185184</v>
      </c>
    </row>
    <row r="1072" spans="1:23" x14ac:dyDescent="0.25">
      <c r="A1072">
        <v>3170</v>
      </c>
      <c r="B1072" t="s">
        <v>3170</v>
      </c>
      <c r="C1072" t="s">
        <v>7280</v>
      </c>
      <c r="D1072">
        <v>2000</v>
      </c>
      <c r="E1072">
        <v>2245</v>
      </c>
      <c r="F1072" t="s">
        <v>8219</v>
      </c>
      <c r="G1072" t="s">
        <v>8224</v>
      </c>
      <c r="H1072" t="s">
        <v>8246</v>
      </c>
      <c r="I1072">
        <v>1</v>
      </c>
      <c r="J1072">
        <v>2000</v>
      </c>
      <c r="K1072">
        <v>2245</v>
      </c>
      <c r="L1072">
        <v>1404273600</v>
      </c>
      <c r="M1072">
        <v>1401414944</v>
      </c>
      <c r="N1072" t="b">
        <v>1</v>
      </c>
      <c r="O1072">
        <v>71</v>
      </c>
      <c r="P1072" t="b">
        <v>1</v>
      </c>
      <c r="Q1072" t="s">
        <v>8271</v>
      </c>
      <c r="R1072">
        <v>1.1225000000000001</v>
      </c>
      <c r="S1072">
        <v>31.619718309859156</v>
      </c>
      <c r="T1072" t="s">
        <v>9224</v>
      </c>
      <c r="U1072" t="s">
        <v>9225</v>
      </c>
      <c r="V1072" s="10">
        <v>41789.080370370371</v>
      </c>
      <c r="W1072" s="10">
        <v>41822.166666666664</v>
      </c>
    </row>
    <row r="1073" spans="1:23" x14ac:dyDescent="0.25">
      <c r="A1073">
        <v>3169</v>
      </c>
      <c r="B1073" t="s">
        <v>3169</v>
      </c>
      <c r="C1073" t="s">
        <v>7279</v>
      </c>
      <c r="D1073">
        <v>8000</v>
      </c>
      <c r="E1073">
        <v>8241</v>
      </c>
      <c r="F1073" t="s">
        <v>8219</v>
      </c>
      <c r="G1073" t="s">
        <v>8224</v>
      </c>
      <c r="H1073" t="s">
        <v>8246</v>
      </c>
      <c r="I1073">
        <v>1</v>
      </c>
      <c r="J1073">
        <v>8000</v>
      </c>
      <c r="K1073">
        <v>8241</v>
      </c>
      <c r="L1073">
        <v>1386910740</v>
      </c>
      <c r="M1073">
        <v>1384364561</v>
      </c>
      <c r="N1073" t="b">
        <v>1</v>
      </c>
      <c r="O1073">
        <v>82</v>
      </c>
      <c r="P1073" t="b">
        <v>1</v>
      </c>
      <c r="Q1073" t="s">
        <v>8271</v>
      </c>
      <c r="R1073">
        <v>1.030125</v>
      </c>
      <c r="S1073">
        <v>100.5</v>
      </c>
      <c r="T1073" t="s">
        <v>9224</v>
      </c>
      <c r="U1073" t="s">
        <v>9225</v>
      </c>
      <c r="V1073" s="10">
        <v>41591.737974537034</v>
      </c>
      <c r="W1073" s="10">
        <v>41621.207638888889</v>
      </c>
    </row>
    <row r="1074" spans="1:23" x14ac:dyDescent="0.25">
      <c r="A1074">
        <v>3168</v>
      </c>
      <c r="B1074" t="s">
        <v>3168</v>
      </c>
      <c r="C1074" t="s">
        <v>7278</v>
      </c>
      <c r="D1074">
        <v>2500</v>
      </c>
      <c r="E1074">
        <v>3105</v>
      </c>
      <c r="F1074" t="s">
        <v>8219</v>
      </c>
      <c r="G1074" t="s">
        <v>8224</v>
      </c>
      <c r="H1074" t="s">
        <v>8246</v>
      </c>
      <c r="I1074">
        <v>1</v>
      </c>
      <c r="J1074">
        <v>2500</v>
      </c>
      <c r="K1074">
        <v>3105</v>
      </c>
      <c r="L1074">
        <v>1402696800</v>
      </c>
      <c r="M1074">
        <v>1399948353</v>
      </c>
      <c r="N1074" t="b">
        <v>1</v>
      </c>
      <c r="O1074">
        <v>61</v>
      </c>
      <c r="P1074" t="b">
        <v>1</v>
      </c>
      <c r="Q1074" t="s">
        <v>8271</v>
      </c>
      <c r="R1074">
        <v>1.242</v>
      </c>
      <c r="S1074">
        <v>50.901639344262293</v>
      </c>
      <c r="T1074" t="s">
        <v>9224</v>
      </c>
      <c r="U1074" t="s">
        <v>9225</v>
      </c>
      <c r="V1074" s="10">
        <v>41772.105937499997</v>
      </c>
      <c r="W1074" s="10">
        <v>41803.916666666664</v>
      </c>
    </row>
    <row r="1075" spans="1:23" x14ac:dyDescent="0.25">
      <c r="A1075">
        <v>3167</v>
      </c>
      <c r="B1075" t="s">
        <v>3167</v>
      </c>
      <c r="C1075" t="s">
        <v>7277</v>
      </c>
      <c r="D1075">
        <v>3000</v>
      </c>
      <c r="E1075">
        <v>3485</v>
      </c>
      <c r="F1075" t="s">
        <v>8219</v>
      </c>
      <c r="G1075" t="s">
        <v>8224</v>
      </c>
      <c r="H1075" t="s">
        <v>8246</v>
      </c>
      <c r="I1075">
        <v>1</v>
      </c>
      <c r="J1075">
        <v>3000</v>
      </c>
      <c r="K1075">
        <v>3485</v>
      </c>
      <c r="L1075">
        <v>1406952781</v>
      </c>
      <c r="M1075">
        <v>1405743181</v>
      </c>
      <c r="N1075" t="b">
        <v>1</v>
      </c>
      <c r="O1075">
        <v>55</v>
      </c>
      <c r="P1075" t="b">
        <v>1</v>
      </c>
      <c r="Q1075" t="s">
        <v>8271</v>
      </c>
      <c r="R1075">
        <v>1.1616666666666666</v>
      </c>
      <c r="S1075">
        <v>63.363636363636367</v>
      </c>
      <c r="T1075" t="s">
        <v>9224</v>
      </c>
      <c r="U1075" t="s">
        <v>9225</v>
      </c>
      <c r="V1075" s="10">
        <v>41839.175706018519</v>
      </c>
      <c r="W1075" s="10">
        <v>41853.175706018519</v>
      </c>
    </row>
    <row r="1076" spans="1:23" x14ac:dyDescent="0.25">
      <c r="A1076">
        <v>3166</v>
      </c>
      <c r="B1076" t="s">
        <v>3166</v>
      </c>
      <c r="C1076" t="s">
        <v>7276</v>
      </c>
      <c r="D1076">
        <v>35000</v>
      </c>
      <c r="E1076">
        <v>56079.83</v>
      </c>
      <c r="F1076" t="s">
        <v>8219</v>
      </c>
      <c r="G1076" t="s">
        <v>8224</v>
      </c>
      <c r="H1076" t="s">
        <v>8246</v>
      </c>
      <c r="I1076">
        <v>1</v>
      </c>
      <c r="J1076">
        <v>35000</v>
      </c>
      <c r="K1076">
        <v>56079.83</v>
      </c>
      <c r="L1076">
        <v>1416988740</v>
      </c>
      <c r="M1076">
        <v>1414514153</v>
      </c>
      <c r="N1076" t="b">
        <v>1</v>
      </c>
      <c r="O1076">
        <v>930</v>
      </c>
      <c r="P1076" t="b">
        <v>1</v>
      </c>
      <c r="Q1076" t="s">
        <v>8271</v>
      </c>
      <c r="R1076">
        <v>1.6022808571428573</v>
      </c>
      <c r="S1076">
        <v>60.300892473118282</v>
      </c>
      <c r="T1076" t="s">
        <v>9224</v>
      </c>
      <c r="U1076" t="s">
        <v>9225</v>
      </c>
      <c r="V1076" s="10">
        <v>41940.69158564815</v>
      </c>
      <c r="W1076" s="10">
        <v>41969.332638888889</v>
      </c>
    </row>
    <row r="1077" spans="1:23" x14ac:dyDescent="0.25">
      <c r="A1077">
        <v>3165</v>
      </c>
      <c r="B1077" t="s">
        <v>3165</v>
      </c>
      <c r="C1077" t="s">
        <v>7275</v>
      </c>
      <c r="D1077">
        <v>750</v>
      </c>
      <c r="E1077">
        <v>1220</v>
      </c>
      <c r="F1077" t="s">
        <v>8219</v>
      </c>
      <c r="G1077" t="s">
        <v>8224</v>
      </c>
      <c r="H1077" t="s">
        <v>8246</v>
      </c>
      <c r="I1077">
        <v>1</v>
      </c>
      <c r="J1077">
        <v>750</v>
      </c>
      <c r="K1077">
        <v>1220</v>
      </c>
      <c r="L1077">
        <v>1304395140</v>
      </c>
      <c r="M1077">
        <v>1302493760</v>
      </c>
      <c r="N1077" t="b">
        <v>1</v>
      </c>
      <c r="O1077">
        <v>21</v>
      </c>
      <c r="P1077" t="b">
        <v>1</v>
      </c>
      <c r="Q1077" t="s">
        <v>8271</v>
      </c>
      <c r="R1077">
        <v>1.6266666666666667</v>
      </c>
      <c r="S1077">
        <v>58.095238095238095</v>
      </c>
      <c r="T1077" t="s">
        <v>9224</v>
      </c>
      <c r="U1077" t="s">
        <v>9225</v>
      </c>
      <c r="V1077" s="10">
        <v>40644.159259259257</v>
      </c>
      <c r="W1077" s="10">
        <v>40666.165972222225</v>
      </c>
    </row>
    <row r="1078" spans="1:23" x14ac:dyDescent="0.25">
      <c r="A1078">
        <v>3164</v>
      </c>
      <c r="B1078" t="s">
        <v>3164</v>
      </c>
      <c r="C1078" t="s">
        <v>7274</v>
      </c>
      <c r="D1078">
        <v>2500</v>
      </c>
      <c r="E1078">
        <v>2669</v>
      </c>
      <c r="F1078" t="s">
        <v>8219</v>
      </c>
      <c r="G1078" t="s">
        <v>8224</v>
      </c>
      <c r="H1078" t="s">
        <v>8246</v>
      </c>
      <c r="I1078">
        <v>1</v>
      </c>
      <c r="J1078">
        <v>2500</v>
      </c>
      <c r="K1078">
        <v>2669</v>
      </c>
      <c r="L1078">
        <v>1402341615</v>
      </c>
      <c r="M1078">
        <v>1399490415</v>
      </c>
      <c r="N1078" t="b">
        <v>1</v>
      </c>
      <c r="O1078">
        <v>71</v>
      </c>
      <c r="P1078" t="b">
        <v>1</v>
      </c>
      <c r="Q1078" t="s">
        <v>8271</v>
      </c>
      <c r="R1078">
        <v>1.0676000000000001</v>
      </c>
      <c r="S1078">
        <v>37.591549295774648</v>
      </c>
      <c r="T1078" t="s">
        <v>9224</v>
      </c>
      <c r="U1078" t="s">
        <v>9225</v>
      </c>
      <c r="V1078" s="10">
        <v>41766.80572916667</v>
      </c>
      <c r="W1078" s="10">
        <v>41799.80572916667</v>
      </c>
    </row>
    <row r="1079" spans="1:23" x14ac:dyDescent="0.25">
      <c r="A1079">
        <v>3163</v>
      </c>
      <c r="B1079" t="s">
        <v>3163</v>
      </c>
      <c r="C1079" t="s">
        <v>7273</v>
      </c>
      <c r="D1079">
        <v>13000</v>
      </c>
      <c r="E1079">
        <v>14450</v>
      </c>
      <c r="F1079" t="s">
        <v>8219</v>
      </c>
      <c r="G1079" t="s">
        <v>8224</v>
      </c>
      <c r="H1079" t="s">
        <v>8246</v>
      </c>
      <c r="I1079">
        <v>1</v>
      </c>
      <c r="J1079">
        <v>13000</v>
      </c>
      <c r="K1079">
        <v>14450</v>
      </c>
      <c r="L1079">
        <v>1402855525</v>
      </c>
      <c r="M1079">
        <v>1400263525</v>
      </c>
      <c r="N1079" t="b">
        <v>1</v>
      </c>
      <c r="O1079">
        <v>72</v>
      </c>
      <c r="P1079" t="b">
        <v>1</v>
      </c>
      <c r="Q1079" t="s">
        <v>8271</v>
      </c>
      <c r="R1079">
        <v>1.1115384615384616</v>
      </c>
      <c r="S1079">
        <v>200.69444444444446</v>
      </c>
      <c r="T1079" t="s">
        <v>9224</v>
      </c>
      <c r="U1079" t="s">
        <v>9225</v>
      </c>
      <c r="V1079" s="10">
        <v>41775.753761574073</v>
      </c>
      <c r="W1079" s="10">
        <v>41805.753761574073</v>
      </c>
    </row>
    <row r="1080" spans="1:23" x14ac:dyDescent="0.25">
      <c r="A1080">
        <v>3162</v>
      </c>
      <c r="B1080" t="s">
        <v>3162</v>
      </c>
      <c r="C1080" t="s">
        <v>7272</v>
      </c>
      <c r="D1080">
        <v>4000</v>
      </c>
      <c r="E1080">
        <v>5086</v>
      </c>
      <c r="F1080" t="s">
        <v>8219</v>
      </c>
      <c r="G1080" t="s">
        <v>8224</v>
      </c>
      <c r="H1080" t="s">
        <v>8246</v>
      </c>
      <c r="I1080">
        <v>1</v>
      </c>
      <c r="J1080">
        <v>4000</v>
      </c>
      <c r="K1080">
        <v>5086</v>
      </c>
      <c r="L1080">
        <v>1404698400</v>
      </c>
      <c r="M1080">
        <v>1402331262</v>
      </c>
      <c r="N1080" t="b">
        <v>1</v>
      </c>
      <c r="O1080">
        <v>63</v>
      </c>
      <c r="P1080" t="b">
        <v>1</v>
      </c>
      <c r="Q1080" t="s">
        <v>8271</v>
      </c>
      <c r="R1080">
        <v>1.2715000000000001</v>
      </c>
      <c r="S1080">
        <v>80.730158730158735</v>
      </c>
      <c r="T1080" t="s">
        <v>9224</v>
      </c>
      <c r="U1080" t="s">
        <v>9225</v>
      </c>
      <c r="V1080" s="10">
        <v>41799.685902777775</v>
      </c>
      <c r="W1080" s="10">
        <v>41827.083333333336</v>
      </c>
    </row>
    <row r="1081" spans="1:23" x14ac:dyDescent="0.25">
      <c r="A1081">
        <v>3161</v>
      </c>
      <c r="B1081" t="s">
        <v>3161</v>
      </c>
      <c r="C1081" t="s">
        <v>7271</v>
      </c>
      <c r="D1081">
        <v>2000</v>
      </c>
      <c r="E1081">
        <v>2102</v>
      </c>
      <c r="F1081" t="s">
        <v>8219</v>
      </c>
      <c r="G1081" t="s">
        <v>8225</v>
      </c>
      <c r="H1081" t="s">
        <v>8247</v>
      </c>
      <c r="I1081">
        <v>1.29405719</v>
      </c>
      <c r="J1081">
        <v>2588.11438</v>
      </c>
      <c r="K1081">
        <v>2720.1082133800001</v>
      </c>
      <c r="L1081">
        <v>1413377522</v>
      </c>
      <c r="M1081">
        <v>1410785522</v>
      </c>
      <c r="N1081" t="b">
        <v>1</v>
      </c>
      <c r="O1081">
        <v>74</v>
      </c>
      <c r="P1081" t="b">
        <v>1</v>
      </c>
      <c r="Q1081" t="s">
        <v>8271</v>
      </c>
      <c r="R1081">
        <v>1.0509999999999999</v>
      </c>
      <c r="S1081">
        <v>36.758219099729729</v>
      </c>
      <c r="T1081" t="s">
        <v>9224</v>
      </c>
      <c r="U1081" t="s">
        <v>9225</v>
      </c>
      <c r="V1081" s="10">
        <v>41897.536134259259</v>
      </c>
      <c r="W1081" s="10">
        <v>41927.536134259259</v>
      </c>
    </row>
    <row r="1082" spans="1:23" x14ac:dyDescent="0.25">
      <c r="A1082">
        <v>3160</v>
      </c>
      <c r="B1082" t="s">
        <v>3160</v>
      </c>
      <c r="C1082" t="s">
        <v>7270</v>
      </c>
      <c r="D1082">
        <v>4500</v>
      </c>
      <c r="E1082">
        <v>4569</v>
      </c>
      <c r="F1082" t="s">
        <v>8219</v>
      </c>
      <c r="G1082" t="s">
        <v>8224</v>
      </c>
      <c r="H1082" t="s">
        <v>8246</v>
      </c>
      <c r="I1082">
        <v>1</v>
      </c>
      <c r="J1082">
        <v>4500</v>
      </c>
      <c r="K1082">
        <v>4569</v>
      </c>
      <c r="L1082">
        <v>1407905940</v>
      </c>
      <c r="M1082">
        <v>1405923687</v>
      </c>
      <c r="N1082" t="b">
        <v>1</v>
      </c>
      <c r="O1082">
        <v>57</v>
      </c>
      <c r="P1082" t="b">
        <v>1</v>
      </c>
      <c r="Q1082" t="s">
        <v>8271</v>
      </c>
      <c r="R1082">
        <v>1.0153333333333334</v>
      </c>
      <c r="S1082">
        <v>80.15789473684211</v>
      </c>
      <c r="T1082" t="s">
        <v>9224</v>
      </c>
      <c r="U1082" t="s">
        <v>9225</v>
      </c>
      <c r="V1082" s="10">
        <v>41841.26489583333</v>
      </c>
      <c r="W1082" s="10">
        <v>41864.207638888889</v>
      </c>
    </row>
    <row r="1083" spans="1:23" x14ac:dyDescent="0.25">
      <c r="A1083">
        <v>3159</v>
      </c>
      <c r="B1083" t="s">
        <v>3159</v>
      </c>
      <c r="C1083" t="s">
        <v>7269</v>
      </c>
      <c r="D1083">
        <v>1500</v>
      </c>
      <c r="E1083">
        <v>2002.22</v>
      </c>
      <c r="F1083" t="s">
        <v>8219</v>
      </c>
      <c r="G1083" t="s">
        <v>8224</v>
      </c>
      <c r="H1083" t="s">
        <v>8246</v>
      </c>
      <c r="I1083">
        <v>1</v>
      </c>
      <c r="J1083">
        <v>1500</v>
      </c>
      <c r="K1083">
        <v>2002.22</v>
      </c>
      <c r="L1083">
        <v>1326927600</v>
      </c>
      <c r="M1083">
        <v>1323221761</v>
      </c>
      <c r="N1083" t="b">
        <v>1</v>
      </c>
      <c r="O1083">
        <v>52</v>
      </c>
      <c r="P1083" t="b">
        <v>1</v>
      </c>
      <c r="Q1083" t="s">
        <v>8271</v>
      </c>
      <c r="R1083">
        <v>1.3348133333333334</v>
      </c>
      <c r="S1083">
        <v>38.504230769230773</v>
      </c>
      <c r="T1083" t="s">
        <v>9224</v>
      </c>
      <c r="U1083" t="s">
        <v>9225</v>
      </c>
      <c r="V1083" s="10">
        <v>40884.066678240742</v>
      </c>
      <c r="W1083" s="10">
        <v>40926.958333333336</v>
      </c>
    </row>
    <row r="1084" spans="1:23" x14ac:dyDescent="0.25">
      <c r="A1084">
        <v>3158</v>
      </c>
      <c r="B1084" t="s">
        <v>3158</v>
      </c>
      <c r="C1084" t="s">
        <v>7268</v>
      </c>
      <c r="D1084">
        <v>5000</v>
      </c>
      <c r="E1084">
        <v>5700</v>
      </c>
      <c r="F1084" t="s">
        <v>8219</v>
      </c>
      <c r="G1084" t="s">
        <v>8224</v>
      </c>
      <c r="H1084" t="s">
        <v>8246</v>
      </c>
      <c r="I1084">
        <v>1</v>
      </c>
      <c r="J1084">
        <v>5000</v>
      </c>
      <c r="K1084">
        <v>5700</v>
      </c>
      <c r="L1084">
        <v>1374523752</v>
      </c>
      <c r="M1084">
        <v>1371931752</v>
      </c>
      <c r="N1084" t="b">
        <v>1</v>
      </c>
      <c r="O1084">
        <v>69</v>
      </c>
      <c r="P1084" t="b">
        <v>1</v>
      </c>
      <c r="Q1084" t="s">
        <v>8271</v>
      </c>
      <c r="R1084">
        <v>1.1399999999999999</v>
      </c>
      <c r="S1084">
        <v>82.608695652173907</v>
      </c>
      <c r="T1084" t="s">
        <v>9224</v>
      </c>
      <c r="U1084" t="s">
        <v>9225</v>
      </c>
      <c r="V1084" s="10">
        <v>41447.839722222219</v>
      </c>
      <c r="W1084" s="10">
        <v>41477.839722222219</v>
      </c>
    </row>
    <row r="1085" spans="1:23" x14ac:dyDescent="0.25">
      <c r="A1085">
        <v>3157</v>
      </c>
      <c r="B1085" t="s">
        <v>3157</v>
      </c>
      <c r="C1085" t="s">
        <v>7267</v>
      </c>
      <c r="D1085">
        <v>4000</v>
      </c>
      <c r="E1085">
        <v>4040</v>
      </c>
      <c r="F1085" t="s">
        <v>8219</v>
      </c>
      <c r="G1085" t="s">
        <v>8224</v>
      </c>
      <c r="H1085" t="s">
        <v>8246</v>
      </c>
      <c r="I1085">
        <v>1</v>
      </c>
      <c r="J1085">
        <v>4000</v>
      </c>
      <c r="K1085">
        <v>4040</v>
      </c>
      <c r="L1085">
        <v>1405746000</v>
      </c>
      <c r="M1085">
        <v>1404932105</v>
      </c>
      <c r="N1085" t="b">
        <v>1</v>
      </c>
      <c r="O1085">
        <v>41</v>
      </c>
      <c r="P1085" t="b">
        <v>1</v>
      </c>
      <c r="Q1085" t="s">
        <v>8271</v>
      </c>
      <c r="R1085">
        <v>1.01</v>
      </c>
      <c r="S1085">
        <v>98.536585365853654</v>
      </c>
      <c r="T1085" t="s">
        <v>9224</v>
      </c>
      <c r="U1085" t="s">
        <v>9225</v>
      </c>
      <c r="V1085" s="10">
        <v>41829.788252314815</v>
      </c>
      <c r="W1085" s="10">
        <v>41839.208333333336</v>
      </c>
    </row>
    <row r="1086" spans="1:23" x14ac:dyDescent="0.25">
      <c r="A1086">
        <v>3156</v>
      </c>
      <c r="B1086" t="s">
        <v>3156</v>
      </c>
      <c r="C1086" t="s">
        <v>7266</v>
      </c>
      <c r="D1086">
        <v>5500</v>
      </c>
      <c r="E1086">
        <v>5600</v>
      </c>
      <c r="F1086" t="s">
        <v>8219</v>
      </c>
      <c r="G1086" t="s">
        <v>8224</v>
      </c>
      <c r="H1086" t="s">
        <v>8246</v>
      </c>
      <c r="I1086">
        <v>1</v>
      </c>
      <c r="J1086">
        <v>5500</v>
      </c>
      <c r="K1086">
        <v>5600</v>
      </c>
      <c r="L1086">
        <v>1338591144</v>
      </c>
      <c r="M1086">
        <v>1335567144</v>
      </c>
      <c r="N1086" t="b">
        <v>1</v>
      </c>
      <c r="O1086">
        <v>89</v>
      </c>
      <c r="P1086" t="b">
        <v>1</v>
      </c>
      <c r="Q1086" t="s">
        <v>8271</v>
      </c>
      <c r="R1086">
        <v>1.0181818181818181</v>
      </c>
      <c r="S1086">
        <v>62.921348314606739</v>
      </c>
      <c r="T1086" t="s">
        <v>9224</v>
      </c>
      <c r="U1086" t="s">
        <v>9225</v>
      </c>
      <c r="V1086" s="10">
        <v>41026.953055555554</v>
      </c>
      <c r="W1086" s="10">
        <v>41061.953055555554</v>
      </c>
    </row>
    <row r="1087" spans="1:23" x14ac:dyDescent="0.25">
      <c r="A1087">
        <v>3155</v>
      </c>
      <c r="B1087" t="s">
        <v>3155</v>
      </c>
      <c r="C1087" t="s">
        <v>7265</v>
      </c>
      <c r="D1087">
        <v>5000</v>
      </c>
      <c r="E1087">
        <v>9425.23</v>
      </c>
      <c r="F1087" t="s">
        <v>8219</v>
      </c>
      <c r="G1087" t="s">
        <v>8225</v>
      </c>
      <c r="H1087" t="s">
        <v>8247</v>
      </c>
      <c r="I1087">
        <v>1.29405719</v>
      </c>
      <c r="J1087">
        <v>6470.2859499999995</v>
      </c>
      <c r="K1087">
        <v>12196.786648903699</v>
      </c>
      <c r="L1087">
        <v>1356004725</v>
      </c>
      <c r="M1087">
        <v>1353412725</v>
      </c>
      <c r="N1087" t="b">
        <v>1</v>
      </c>
      <c r="O1087">
        <v>302</v>
      </c>
      <c r="P1087" t="b">
        <v>1</v>
      </c>
      <c r="Q1087" t="s">
        <v>8271</v>
      </c>
      <c r="R1087">
        <v>1.885046</v>
      </c>
      <c r="S1087">
        <v>40.386710757959264</v>
      </c>
      <c r="T1087" t="s">
        <v>9224</v>
      </c>
      <c r="U1087" t="s">
        <v>9225</v>
      </c>
      <c r="V1087" s="10">
        <v>41233.499131944445</v>
      </c>
      <c r="W1087" s="10">
        <v>41263.499131944445</v>
      </c>
    </row>
    <row r="1088" spans="1:23" x14ac:dyDescent="0.25">
      <c r="A1088">
        <v>3154</v>
      </c>
      <c r="B1088" t="s">
        <v>3154</v>
      </c>
      <c r="C1088" t="s">
        <v>7264</v>
      </c>
      <c r="D1088">
        <v>7000</v>
      </c>
      <c r="E1088">
        <v>7905</v>
      </c>
      <c r="F1088" t="s">
        <v>8219</v>
      </c>
      <c r="G1088" t="s">
        <v>8224</v>
      </c>
      <c r="H1088" t="s">
        <v>8246</v>
      </c>
      <c r="I1088">
        <v>1</v>
      </c>
      <c r="J1088">
        <v>7000</v>
      </c>
      <c r="K1088">
        <v>7905</v>
      </c>
      <c r="L1088">
        <v>1333310458</v>
      </c>
      <c r="M1088">
        <v>1330722058</v>
      </c>
      <c r="N1088" t="b">
        <v>1</v>
      </c>
      <c r="O1088">
        <v>123</v>
      </c>
      <c r="P1088" t="b">
        <v>1</v>
      </c>
      <c r="Q1088" t="s">
        <v>8271</v>
      </c>
      <c r="R1088">
        <v>1.1292857142857142</v>
      </c>
      <c r="S1088">
        <v>64.268292682926827</v>
      </c>
      <c r="T1088" t="s">
        <v>9224</v>
      </c>
      <c r="U1088" t="s">
        <v>9225</v>
      </c>
      <c r="V1088" s="10">
        <v>40970.875671296293</v>
      </c>
      <c r="W1088" s="10">
        <v>41000.834004629629</v>
      </c>
    </row>
    <row r="1089" spans="1:23" x14ac:dyDescent="0.25">
      <c r="A1089">
        <v>3153</v>
      </c>
      <c r="B1089" t="s">
        <v>3153</v>
      </c>
      <c r="C1089" t="s">
        <v>7263</v>
      </c>
      <c r="D1089">
        <v>3000</v>
      </c>
      <c r="E1089">
        <v>10067.5</v>
      </c>
      <c r="F1089" t="s">
        <v>8219</v>
      </c>
      <c r="G1089" t="s">
        <v>8224</v>
      </c>
      <c r="H1089" t="s">
        <v>8246</v>
      </c>
      <c r="I1089">
        <v>1</v>
      </c>
      <c r="J1089">
        <v>3000</v>
      </c>
      <c r="K1089">
        <v>10067.5</v>
      </c>
      <c r="L1089">
        <v>1304225940</v>
      </c>
      <c r="M1089">
        <v>1301542937</v>
      </c>
      <c r="N1089" t="b">
        <v>1</v>
      </c>
      <c r="O1089">
        <v>241</v>
      </c>
      <c r="P1089" t="b">
        <v>1</v>
      </c>
      <c r="Q1089" t="s">
        <v>8271</v>
      </c>
      <c r="R1089">
        <v>3.3558333333333334</v>
      </c>
      <c r="S1089">
        <v>41.773858921161825</v>
      </c>
      <c r="T1089" t="s">
        <v>9224</v>
      </c>
      <c r="U1089" t="s">
        <v>9225</v>
      </c>
      <c r="V1089" s="10">
        <v>40633.154363425929</v>
      </c>
      <c r="W1089" s="10">
        <v>40664.207638888889</v>
      </c>
    </row>
    <row r="1090" spans="1:23" x14ac:dyDescent="0.25">
      <c r="A1090">
        <v>3152</v>
      </c>
      <c r="B1090" t="s">
        <v>3152</v>
      </c>
      <c r="C1090" t="s">
        <v>7262</v>
      </c>
      <c r="D1090">
        <v>2200</v>
      </c>
      <c r="E1090">
        <v>2331</v>
      </c>
      <c r="F1090" t="s">
        <v>8219</v>
      </c>
      <c r="G1090" t="s">
        <v>8225</v>
      </c>
      <c r="H1090" t="s">
        <v>8247</v>
      </c>
      <c r="I1090">
        <v>1.29405719</v>
      </c>
      <c r="J1090">
        <v>2846.9258179999997</v>
      </c>
      <c r="K1090">
        <v>3016.4473098899998</v>
      </c>
      <c r="L1090">
        <v>1383425367</v>
      </c>
      <c r="M1090">
        <v>1380833367</v>
      </c>
      <c r="N1090" t="b">
        <v>1</v>
      </c>
      <c r="O1090">
        <v>67</v>
      </c>
      <c r="P1090" t="b">
        <v>1</v>
      </c>
      <c r="Q1090" t="s">
        <v>8271</v>
      </c>
      <c r="R1090">
        <v>1.0595454545454546</v>
      </c>
      <c r="S1090">
        <v>45.02160164014925</v>
      </c>
      <c r="T1090" t="s">
        <v>9224</v>
      </c>
      <c r="U1090" t="s">
        <v>9225</v>
      </c>
      <c r="V1090" s="10">
        <v>41550.867673611108</v>
      </c>
      <c r="W1090" s="10">
        <v>41580.867673611108</v>
      </c>
    </row>
    <row r="1091" spans="1:23" x14ac:dyDescent="0.25">
      <c r="A1091">
        <v>3151</v>
      </c>
      <c r="B1091" t="s">
        <v>3151</v>
      </c>
      <c r="C1091" t="s">
        <v>7261</v>
      </c>
      <c r="D1091">
        <v>3500</v>
      </c>
      <c r="E1091">
        <v>3514</v>
      </c>
      <c r="F1091" t="s">
        <v>8219</v>
      </c>
      <c r="G1091" t="s">
        <v>8224</v>
      </c>
      <c r="H1091" t="s">
        <v>8246</v>
      </c>
      <c r="I1091">
        <v>1</v>
      </c>
      <c r="J1091">
        <v>3500</v>
      </c>
      <c r="K1091">
        <v>3514</v>
      </c>
      <c r="L1091">
        <v>1410379774</v>
      </c>
      <c r="M1091">
        <v>1407787774</v>
      </c>
      <c r="N1091" t="b">
        <v>1</v>
      </c>
      <c r="O1091">
        <v>34</v>
      </c>
      <c r="P1091" t="b">
        <v>1</v>
      </c>
      <c r="Q1091" t="s">
        <v>8271</v>
      </c>
      <c r="R1091">
        <v>1.004</v>
      </c>
      <c r="S1091">
        <v>103.35294117647059</v>
      </c>
      <c r="T1091" t="s">
        <v>9224</v>
      </c>
      <c r="U1091" t="s">
        <v>9225</v>
      </c>
      <c r="V1091" s="10">
        <v>41862.83997685185</v>
      </c>
      <c r="W1091" s="10">
        <v>41892.83997685185</v>
      </c>
    </row>
    <row r="1092" spans="1:23" x14ac:dyDescent="0.25">
      <c r="A1092">
        <v>3150</v>
      </c>
      <c r="B1092" t="s">
        <v>3150</v>
      </c>
      <c r="C1092" t="s">
        <v>7260</v>
      </c>
      <c r="D1092">
        <v>3500</v>
      </c>
      <c r="E1092">
        <v>3535</v>
      </c>
      <c r="F1092" t="s">
        <v>8219</v>
      </c>
      <c r="G1092" t="s">
        <v>8224</v>
      </c>
      <c r="H1092" t="s">
        <v>8246</v>
      </c>
      <c r="I1092">
        <v>1</v>
      </c>
      <c r="J1092">
        <v>3500</v>
      </c>
      <c r="K1092">
        <v>3535</v>
      </c>
      <c r="L1092">
        <v>1295928000</v>
      </c>
      <c r="M1092">
        <v>1288160403</v>
      </c>
      <c r="N1092" t="b">
        <v>1</v>
      </c>
      <c r="O1092">
        <v>104</v>
      </c>
      <c r="P1092" t="b">
        <v>1</v>
      </c>
      <c r="Q1092" t="s">
        <v>8271</v>
      </c>
      <c r="R1092">
        <v>1.01</v>
      </c>
      <c r="S1092">
        <v>33.990384615384613</v>
      </c>
      <c r="T1092" t="s">
        <v>9224</v>
      </c>
      <c r="U1092" t="s">
        <v>9225</v>
      </c>
      <c r="V1092" s="10">
        <v>40478.263923611114</v>
      </c>
      <c r="W1092" s="10">
        <v>40568.166666666664</v>
      </c>
    </row>
    <row r="1093" spans="1:23" x14ac:dyDescent="0.25">
      <c r="A1093">
        <v>3149</v>
      </c>
      <c r="B1093" t="s">
        <v>3149</v>
      </c>
      <c r="C1093" t="s">
        <v>7259</v>
      </c>
      <c r="D1093">
        <v>1250</v>
      </c>
      <c r="E1093">
        <v>1300</v>
      </c>
      <c r="F1093" t="s">
        <v>8219</v>
      </c>
      <c r="G1093" t="s">
        <v>8224</v>
      </c>
      <c r="H1093" t="s">
        <v>8246</v>
      </c>
      <c r="I1093">
        <v>1</v>
      </c>
      <c r="J1093">
        <v>1250</v>
      </c>
      <c r="K1093">
        <v>1300</v>
      </c>
      <c r="L1093">
        <v>1354845600</v>
      </c>
      <c r="M1093">
        <v>1352766300</v>
      </c>
      <c r="N1093" t="b">
        <v>1</v>
      </c>
      <c r="O1093">
        <v>25</v>
      </c>
      <c r="P1093" t="b">
        <v>1</v>
      </c>
      <c r="Q1093" t="s">
        <v>8271</v>
      </c>
      <c r="R1093">
        <v>1.04</v>
      </c>
      <c r="S1093">
        <v>52</v>
      </c>
      <c r="T1093" t="s">
        <v>9224</v>
      </c>
      <c r="U1093" t="s">
        <v>9225</v>
      </c>
      <c r="V1093" s="10">
        <v>41226.017361111109</v>
      </c>
      <c r="W1093" s="10">
        <v>41250.083333333336</v>
      </c>
    </row>
    <row r="1094" spans="1:23" x14ac:dyDescent="0.25">
      <c r="A1094">
        <v>3148</v>
      </c>
      <c r="B1094" t="s">
        <v>3148</v>
      </c>
      <c r="C1094" t="s">
        <v>7258</v>
      </c>
      <c r="D1094">
        <v>1800</v>
      </c>
      <c r="E1094">
        <v>2361</v>
      </c>
      <c r="F1094" t="s">
        <v>8219</v>
      </c>
      <c r="G1094" t="s">
        <v>8224</v>
      </c>
      <c r="H1094" t="s">
        <v>8246</v>
      </c>
      <c r="I1094">
        <v>1</v>
      </c>
      <c r="J1094">
        <v>1800</v>
      </c>
      <c r="K1094">
        <v>2361</v>
      </c>
      <c r="L1094">
        <v>1412136000</v>
      </c>
      <c r="M1094">
        <v>1410278284</v>
      </c>
      <c r="N1094" t="b">
        <v>1</v>
      </c>
      <c r="O1094">
        <v>57</v>
      </c>
      <c r="P1094" t="b">
        <v>1</v>
      </c>
      <c r="Q1094" t="s">
        <v>8271</v>
      </c>
      <c r="R1094">
        <v>1.3116666666666668</v>
      </c>
      <c r="S1094">
        <v>41.421052631578945</v>
      </c>
      <c r="T1094" t="s">
        <v>9224</v>
      </c>
      <c r="U1094" t="s">
        <v>9225</v>
      </c>
      <c r="V1094" s="10">
        <v>41891.665324074071</v>
      </c>
      <c r="W1094" s="10">
        <v>41913.166666666664</v>
      </c>
    </row>
    <row r="1095" spans="1:23" x14ac:dyDescent="0.25">
      <c r="A1095">
        <v>3147</v>
      </c>
      <c r="B1095" t="s">
        <v>3147</v>
      </c>
      <c r="C1095" t="s">
        <v>7257</v>
      </c>
      <c r="D1095">
        <v>20000</v>
      </c>
      <c r="E1095">
        <v>23505</v>
      </c>
      <c r="F1095" t="s">
        <v>8219</v>
      </c>
      <c r="G1095" t="s">
        <v>8224</v>
      </c>
      <c r="H1095" t="s">
        <v>8246</v>
      </c>
      <c r="I1095">
        <v>1</v>
      </c>
      <c r="J1095">
        <v>20000</v>
      </c>
      <c r="K1095">
        <v>23505</v>
      </c>
      <c r="L1095">
        <v>1415319355</v>
      </c>
      <c r="M1095">
        <v>1411859755</v>
      </c>
      <c r="N1095" t="b">
        <v>1</v>
      </c>
      <c r="O1095">
        <v>213</v>
      </c>
      <c r="P1095" t="b">
        <v>1</v>
      </c>
      <c r="Q1095" t="s">
        <v>8271</v>
      </c>
      <c r="R1095">
        <v>1.1752499999999999</v>
      </c>
      <c r="S1095">
        <v>110.35211267605634</v>
      </c>
      <c r="T1095" t="s">
        <v>9224</v>
      </c>
      <c r="U1095" t="s">
        <v>9225</v>
      </c>
      <c r="V1095" s="10">
        <v>41909.969386574077</v>
      </c>
      <c r="W1095" s="10">
        <v>41950.011053240742</v>
      </c>
    </row>
    <row r="1096" spans="1:23" x14ac:dyDescent="0.25">
      <c r="A1096">
        <v>3050</v>
      </c>
      <c r="B1096" t="s">
        <v>3050</v>
      </c>
      <c r="C1096" t="s">
        <v>7160</v>
      </c>
      <c r="D1096">
        <v>600</v>
      </c>
      <c r="E1096">
        <v>636</v>
      </c>
      <c r="F1096" t="s">
        <v>8219</v>
      </c>
      <c r="G1096" t="s">
        <v>8224</v>
      </c>
      <c r="H1096" t="s">
        <v>8246</v>
      </c>
      <c r="I1096">
        <v>1</v>
      </c>
      <c r="J1096">
        <v>600</v>
      </c>
      <c r="K1096">
        <v>636</v>
      </c>
      <c r="L1096">
        <v>1462420960</v>
      </c>
      <c r="M1096">
        <v>1459828960</v>
      </c>
      <c r="N1096" t="b">
        <v>0</v>
      </c>
      <c r="O1096">
        <v>9</v>
      </c>
      <c r="P1096" t="b">
        <v>1</v>
      </c>
      <c r="Q1096" t="s">
        <v>8303</v>
      </c>
      <c r="R1096">
        <v>1.06</v>
      </c>
      <c r="S1096">
        <v>70.666666666666671</v>
      </c>
      <c r="T1096" t="s">
        <v>9224</v>
      </c>
      <c r="U1096" t="s">
        <v>9260</v>
      </c>
      <c r="V1096" s="10">
        <v>42465.16851851852</v>
      </c>
      <c r="W1096" s="10">
        <v>42495.16851851852</v>
      </c>
    </row>
    <row r="1097" spans="1:23" x14ac:dyDescent="0.25">
      <c r="A1097">
        <v>3049</v>
      </c>
      <c r="B1097" t="s">
        <v>3049</v>
      </c>
      <c r="C1097" t="s">
        <v>7159</v>
      </c>
      <c r="D1097">
        <v>3750</v>
      </c>
      <c r="E1097">
        <v>4000</v>
      </c>
      <c r="F1097" t="s">
        <v>8219</v>
      </c>
      <c r="G1097" t="s">
        <v>8224</v>
      </c>
      <c r="H1097" t="s">
        <v>8246</v>
      </c>
      <c r="I1097">
        <v>1</v>
      </c>
      <c r="J1097">
        <v>3750</v>
      </c>
      <c r="K1097">
        <v>4000</v>
      </c>
      <c r="L1097">
        <v>1434241255</v>
      </c>
      <c r="M1097">
        <v>1431649255</v>
      </c>
      <c r="N1097" t="b">
        <v>0</v>
      </c>
      <c r="O1097">
        <v>54</v>
      </c>
      <c r="P1097" t="b">
        <v>1</v>
      </c>
      <c r="Q1097" t="s">
        <v>8303</v>
      </c>
      <c r="R1097">
        <v>1.0666666666666667</v>
      </c>
      <c r="S1097">
        <v>74.074074074074076</v>
      </c>
      <c r="T1097" t="s">
        <v>9224</v>
      </c>
      <c r="U1097" t="s">
        <v>9260</v>
      </c>
      <c r="V1097" s="10">
        <v>42139.014525462961</v>
      </c>
      <c r="W1097" s="10">
        <v>42169.014525462961</v>
      </c>
    </row>
    <row r="1098" spans="1:23" x14ac:dyDescent="0.25">
      <c r="A1098">
        <v>3048</v>
      </c>
      <c r="B1098" t="s">
        <v>3048</v>
      </c>
      <c r="C1098" t="s">
        <v>7158</v>
      </c>
      <c r="D1098">
        <v>5000</v>
      </c>
      <c r="E1098">
        <v>8320</v>
      </c>
      <c r="F1098" t="s">
        <v>8219</v>
      </c>
      <c r="G1098" t="s">
        <v>8224</v>
      </c>
      <c r="H1098" t="s">
        <v>8246</v>
      </c>
      <c r="I1098">
        <v>1</v>
      </c>
      <c r="J1098">
        <v>5000</v>
      </c>
      <c r="K1098">
        <v>8320</v>
      </c>
      <c r="L1098">
        <v>1420060920</v>
      </c>
      <c r="M1098">
        <v>1417556262</v>
      </c>
      <c r="N1098" t="b">
        <v>0</v>
      </c>
      <c r="O1098">
        <v>47</v>
      </c>
      <c r="P1098" t="b">
        <v>1</v>
      </c>
      <c r="Q1098" t="s">
        <v>8303</v>
      </c>
      <c r="R1098">
        <v>1.6639999999999999</v>
      </c>
      <c r="S1098">
        <v>177.02127659574469</v>
      </c>
      <c r="T1098" t="s">
        <v>9224</v>
      </c>
      <c r="U1098" t="s">
        <v>9260</v>
      </c>
      <c r="V1098" s="10">
        <v>41975.901180555556</v>
      </c>
      <c r="W1098" s="10">
        <v>42004.890277777777</v>
      </c>
    </row>
    <row r="1099" spans="1:23" x14ac:dyDescent="0.25">
      <c r="A1099">
        <v>3047</v>
      </c>
      <c r="B1099" t="s">
        <v>3047</v>
      </c>
      <c r="C1099" t="s">
        <v>7157</v>
      </c>
      <c r="D1099">
        <v>500</v>
      </c>
      <c r="E1099">
        <v>745</v>
      </c>
      <c r="F1099" t="s">
        <v>8219</v>
      </c>
      <c r="G1099" t="s">
        <v>8224</v>
      </c>
      <c r="H1099" t="s">
        <v>8246</v>
      </c>
      <c r="I1099">
        <v>1</v>
      </c>
      <c r="J1099">
        <v>500</v>
      </c>
      <c r="K1099">
        <v>745</v>
      </c>
      <c r="L1099">
        <v>1461762960</v>
      </c>
      <c r="M1099">
        <v>1457999054</v>
      </c>
      <c r="N1099" t="b">
        <v>0</v>
      </c>
      <c r="O1099">
        <v>20</v>
      </c>
      <c r="P1099" t="b">
        <v>1</v>
      </c>
      <c r="Q1099" t="s">
        <v>8303</v>
      </c>
      <c r="R1099">
        <v>1.49</v>
      </c>
      <c r="S1099">
        <v>37.25</v>
      </c>
      <c r="T1099" t="s">
        <v>9224</v>
      </c>
      <c r="U1099" t="s">
        <v>9260</v>
      </c>
      <c r="V1099" s="10">
        <v>42443.989050925928</v>
      </c>
      <c r="W1099" s="10">
        <v>42487.552777777775</v>
      </c>
    </row>
    <row r="1100" spans="1:23" x14ac:dyDescent="0.25">
      <c r="A1100">
        <v>3046</v>
      </c>
      <c r="B1100" t="s">
        <v>3046</v>
      </c>
      <c r="C1100" t="s">
        <v>7156</v>
      </c>
      <c r="D1100">
        <v>7900</v>
      </c>
      <c r="E1100">
        <v>15077</v>
      </c>
      <c r="F1100" t="s">
        <v>8219</v>
      </c>
      <c r="G1100" t="s">
        <v>8224</v>
      </c>
      <c r="H1100" t="s">
        <v>8246</v>
      </c>
      <c r="I1100">
        <v>1</v>
      </c>
      <c r="J1100">
        <v>7900</v>
      </c>
      <c r="K1100">
        <v>15077</v>
      </c>
      <c r="L1100">
        <v>1410324720</v>
      </c>
      <c r="M1100">
        <v>1407784586</v>
      </c>
      <c r="N1100" t="b">
        <v>0</v>
      </c>
      <c r="O1100">
        <v>58</v>
      </c>
      <c r="P1100" t="b">
        <v>1</v>
      </c>
      <c r="Q1100" t="s">
        <v>8303</v>
      </c>
      <c r="R1100">
        <v>1.9084810126582279</v>
      </c>
      <c r="S1100">
        <v>259.94827586206895</v>
      </c>
      <c r="T1100" t="s">
        <v>9224</v>
      </c>
      <c r="U1100" t="s">
        <v>9260</v>
      </c>
      <c r="V1100" s="10">
        <v>41862.803078703706</v>
      </c>
      <c r="W1100" s="10">
        <v>41892.202777777777</v>
      </c>
    </row>
    <row r="1101" spans="1:23" x14ac:dyDescent="0.25">
      <c r="A1101">
        <v>3045</v>
      </c>
      <c r="B1101" t="s">
        <v>3045</v>
      </c>
      <c r="C1101" t="s">
        <v>7155</v>
      </c>
      <c r="D1101">
        <v>4000</v>
      </c>
      <c r="E1101">
        <v>5308.26</v>
      </c>
      <c r="F1101" t="s">
        <v>8219</v>
      </c>
      <c r="G1101" t="s">
        <v>8224</v>
      </c>
      <c r="H1101" t="s">
        <v>8246</v>
      </c>
      <c r="I1101">
        <v>1</v>
      </c>
      <c r="J1101">
        <v>4000</v>
      </c>
      <c r="K1101">
        <v>5308.26</v>
      </c>
      <c r="L1101">
        <v>1408679055</v>
      </c>
      <c r="M1101">
        <v>1406087055</v>
      </c>
      <c r="N1101" t="b">
        <v>0</v>
      </c>
      <c r="O1101">
        <v>64</v>
      </c>
      <c r="P1101" t="b">
        <v>1</v>
      </c>
      <c r="Q1101" t="s">
        <v>8303</v>
      </c>
      <c r="R1101">
        <v>1.3270650000000002</v>
      </c>
      <c r="S1101">
        <v>82.941562500000003</v>
      </c>
      <c r="T1101" t="s">
        <v>9224</v>
      </c>
      <c r="U1101" t="s">
        <v>9260</v>
      </c>
      <c r="V1101" s="10">
        <v>41843.155729166669</v>
      </c>
      <c r="W1101" s="10">
        <v>41873.155729166669</v>
      </c>
    </row>
    <row r="1102" spans="1:23" x14ac:dyDescent="0.25">
      <c r="A1102">
        <v>3044</v>
      </c>
      <c r="B1102" t="s">
        <v>3044</v>
      </c>
      <c r="C1102" t="s">
        <v>7154</v>
      </c>
      <c r="D1102">
        <v>12000</v>
      </c>
      <c r="E1102">
        <v>13121</v>
      </c>
      <c r="F1102" t="s">
        <v>8219</v>
      </c>
      <c r="G1102" t="s">
        <v>8224</v>
      </c>
      <c r="H1102" t="s">
        <v>8246</v>
      </c>
      <c r="I1102">
        <v>1</v>
      </c>
      <c r="J1102">
        <v>12000</v>
      </c>
      <c r="K1102">
        <v>13121</v>
      </c>
      <c r="L1102">
        <v>1454433998</v>
      </c>
      <c r="M1102">
        <v>1453137998</v>
      </c>
      <c r="N1102" t="b">
        <v>0</v>
      </c>
      <c r="O1102">
        <v>156</v>
      </c>
      <c r="P1102" t="b">
        <v>1</v>
      </c>
      <c r="Q1102" t="s">
        <v>8303</v>
      </c>
      <c r="R1102">
        <v>1.0934166666666667</v>
      </c>
      <c r="S1102">
        <v>84.108974358974365</v>
      </c>
      <c r="T1102" t="s">
        <v>9224</v>
      </c>
      <c r="U1102" t="s">
        <v>9260</v>
      </c>
      <c r="V1102" s="10">
        <v>42387.7268287037</v>
      </c>
      <c r="W1102" s="10">
        <v>42402.7268287037</v>
      </c>
    </row>
    <row r="1103" spans="1:23" x14ac:dyDescent="0.25">
      <c r="A1103">
        <v>3043</v>
      </c>
      <c r="B1103" t="s">
        <v>3043</v>
      </c>
      <c r="C1103" t="s">
        <v>7153</v>
      </c>
      <c r="D1103">
        <v>15000</v>
      </c>
      <c r="E1103">
        <v>16501</v>
      </c>
      <c r="F1103" t="s">
        <v>8219</v>
      </c>
      <c r="G1103" t="s">
        <v>8229</v>
      </c>
      <c r="H1103" t="s">
        <v>8251</v>
      </c>
      <c r="I1103">
        <v>0.75062424999999999</v>
      </c>
      <c r="J1103">
        <v>11259.36375</v>
      </c>
      <c r="K1103">
        <v>12386.05074925</v>
      </c>
      <c r="L1103">
        <v>1429152600</v>
      </c>
      <c r="M1103">
        <v>1426815699</v>
      </c>
      <c r="N1103" t="b">
        <v>0</v>
      </c>
      <c r="O1103">
        <v>128</v>
      </c>
      <c r="P1103" t="b">
        <v>1</v>
      </c>
      <c r="Q1103" t="s">
        <v>8303</v>
      </c>
      <c r="R1103">
        <v>1.1000666666666667</v>
      </c>
      <c r="S1103">
        <v>96.766021478515626</v>
      </c>
      <c r="T1103" t="s">
        <v>9224</v>
      </c>
      <c r="U1103" t="s">
        <v>9260</v>
      </c>
      <c r="V1103" s="10">
        <v>42083.070590277777</v>
      </c>
      <c r="W1103" s="10">
        <v>42110.118055555555</v>
      </c>
    </row>
    <row r="1104" spans="1:23" x14ac:dyDescent="0.25">
      <c r="A1104">
        <v>3042</v>
      </c>
      <c r="B1104" t="s">
        <v>3042</v>
      </c>
      <c r="C1104" t="s">
        <v>7152</v>
      </c>
      <c r="D1104">
        <v>1500</v>
      </c>
      <c r="E1104">
        <v>1920</v>
      </c>
      <c r="F1104" t="s">
        <v>8219</v>
      </c>
      <c r="G1104" t="s">
        <v>8225</v>
      </c>
      <c r="H1104" t="s">
        <v>8247</v>
      </c>
      <c r="I1104">
        <v>1.29405719</v>
      </c>
      <c r="J1104">
        <v>1941.085785</v>
      </c>
      <c r="K1104">
        <v>2484.5898047999999</v>
      </c>
      <c r="L1104">
        <v>1444149047</v>
      </c>
      <c r="M1104">
        <v>1441557047</v>
      </c>
      <c r="N1104" t="b">
        <v>0</v>
      </c>
      <c r="O1104">
        <v>37</v>
      </c>
      <c r="P1104" t="b">
        <v>1</v>
      </c>
      <c r="Q1104" t="s">
        <v>8303</v>
      </c>
      <c r="R1104">
        <v>1.28</v>
      </c>
      <c r="S1104">
        <v>67.151075805405398</v>
      </c>
      <c r="T1104" t="s">
        <v>9224</v>
      </c>
      <c r="U1104" t="s">
        <v>9260</v>
      </c>
      <c r="V1104" s="10">
        <v>42253.688043981485</v>
      </c>
      <c r="W1104" s="10">
        <v>42283.688043981485</v>
      </c>
    </row>
    <row r="1105" spans="1:23" x14ac:dyDescent="0.25">
      <c r="A1105">
        <v>3041</v>
      </c>
      <c r="B1105" t="s">
        <v>3041</v>
      </c>
      <c r="C1105" t="s">
        <v>7151</v>
      </c>
      <c r="D1105">
        <v>8300</v>
      </c>
      <c r="E1105">
        <v>9170</v>
      </c>
      <c r="F1105" t="s">
        <v>8219</v>
      </c>
      <c r="G1105" t="s">
        <v>8224</v>
      </c>
      <c r="H1105" t="s">
        <v>8246</v>
      </c>
      <c r="I1105">
        <v>1</v>
      </c>
      <c r="J1105">
        <v>8300</v>
      </c>
      <c r="K1105">
        <v>9170</v>
      </c>
      <c r="L1105">
        <v>1453323048</v>
      </c>
      <c r="M1105">
        <v>1450731048</v>
      </c>
      <c r="N1105" t="b">
        <v>0</v>
      </c>
      <c r="O1105">
        <v>95</v>
      </c>
      <c r="P1105" t="b">
        <v>1</v>
      </c>
      <c r="Q1105" t="s">
        <v>8303</v>
      </c>
      <c r="R1105">
        <v>1.1048192771084338</v>
      </c>
      <c r="S1105">
        <v>96.526315789473685</v>
      </c>
      <c r="T1105" t="s">
        <v>9224</v>
      </c>
      <c r="U1105" t="s">
        <v>9260</v>
      </c>
      <c r="V1105" s="10">
        <v>42359.868611111109</v>
      </c>
      <c r="W1105" s="10">
        <v>42389.868611111109</v>
      </c>
    </row>
    <row r="1106" spans="1:23" x14ac:dyDescent="0.25">
      <c r="A1106">
        <v>3040</v>
      </c>
      <c r="B1106" t="s">
        <v>3040</v>
      </c>
      <c r="C1106" t="s">
        <v>7150</v>
      </c>
      <c r="D1106">
        <v>3000</v>
      </c>
      <c r="E1106">
        <v>3225</v>
      </c>
      <c r="F1106" t="s">
        <v>8219</v>
      </c>
      <c r="G1106" t="s">
        <v>8224</v>
      </c>
      <c r="H1106" t="s">
        <v>8246</v>
      </c>
      <c r="I1106">
        <v>1</v>
      </c>
      <c r="J1106">
        <v>3000</v>
      </c>
      <c r="K1106">
        <v>3225</v>
      </c>
      <c r="L1106">
        <v>1435359600</v>
      </c>
      <c r="M1106">
        <v>1434999621</v>
      </c>
      <c r="N1106" t="b">
        <v>0</v>
      </c>
      <c r="O1106">
        <v>42</v>
      </c>
      <c r="P1106" t="b">
        <v>1</v>
      </c>
      <c r="Q1106" t="s">
        <v>8303</v>
      </c>
      <c r="R1106">
        <v>1.075</v>
      </c>
      <c r="S1106">
        <v>76.785714285714292</v>
      </c>
      <c r="T1106" t="s">
        <v>9224</v>
      </c>
      <c r="U1106" t="s">
        <v>9260</v>
      </c>
      <c r="V1106" s="10">
        <v>42177.791909722226</v>
      </c>
      <c r="W1106" s="10">
        <v>42181.958333333336</v>
      </c>
    </row>
    <row r="1107" spans="1:23" x14ac:dyDescent="0.25">
      <c r="A1107">
        <v>3039</v>
      </c>
      <c r="B1107" t="s">
        <v>3039</v>
      </c>
      <c r="C1107" t="s">
        <v>7149</v>
      </c>
      <c r="D1107">
        <v>20000</v>
      </c>
      <c r="E1107">
        <v>21742.78</v>
      </c>
      <c r="F1107" t="s">
        <v>8219</v>
      </c>
      <c r="G1107" t="s">
        <v>8224</v>
      </c>
      <c r="H1107" t="s">
        <v>8246</v>
      </c>
      <c r="I1107">
        <v>1</v>
      </c>
      <c r="J1107">
        <v>20000</v>
      </c>
      <c r="K1107">
        <v>21742.78</v>
      </c>
      <c r="L1107">
        <v>1388303940</v>
      </c>
      <c r="M1107">
        <v>1386011038</v>
      </c>
      <c r="N1107" t="b">
        <v>0</v>
      </c>
      <c r="O1107">
        <v>236</v>
      </c>
      <c r="P1107" t="b">
        <v>1</v>
      </c>
      <c r="Q1107" t="s">
        <v>8303</v>
      </c>
      <c r="R1107">
        <v>1.0871389999999999</v>
      </c>
      <c r="S1107">
        <v>92.130423728813554</v>
      </c>
      <c r="T1107" t="s">
        <v>9224</v>
      </c>
      <c r="U1107" t="s">
        <v>9260</v>
      </c>
      <c r="V1107" s="10">
        <v>41610.794421296298</v>
      </c>
      <c r="W1107" s="10">
        <v>41637.332638888889</v>
      </c>
    </row>
    <row r="1108" spans="1:23" x14ac:dyDescent="0.25">
      <c r="A1108">
        <v>3038</v>
      </c>
      <c r="B1108" t="s">
        <v>3038</v>
      </c>
      <c r="C1108" t="s">
        <v>7148</v>
      </c>
      <c r="D1108">
        <v>1000</v>
      </c>
      <c r="E1108">
        <v>1005</v>
      </c>
      <c r="F1108" t="s">
        <v>8219</v>
      </c>
      <c r="G1108" t="s">
        <v>8224</v>
      </c>
      <c r="H1108" t="s">
        <v>8246</v>
      </c>
      <c r="I1108">
        <v>1</v>
      </c>
      <c r="J1108">
        <v>1000</v>
      </c>
      <c r="K1108">
        <v>1005</v>
      </c>
      <c r="L1108">
        <v>1457071397</v>
      </c>
      <c r="M1108">
        <v>1451887397</v>
      </c>
      <c r="N1108" t="b">
        <v>0</v>
      </c>
      <c r="O1108">
        <v>27</v>
      </c>
      <c r="P1108" t="b">
        <v>1</v>
      </c>
      <c r="Q1108" t="s">
        <v>8303</v>
      </c>
      <c r="R1108">
        <v>1.0049999999999999</v>
      </c>
      <c r="S1108">
        <v>37.222222222222221</v>
      </c>
      <c r="T1108" t="s">
        <v>9224</v>
      </c>
      <c r="U1108" t="s">
        <v>9260</v>
      </c>
      <c r="V1108" s="10">
        <v>42373.252280092594</v>
      </c>
      <c r="W1108" s="10">
        <v>42433.252280092594</v>
      </c>
    </row>
    <row r="1109" spans="1:23" x14ac:dyDescent="0.25">
      <c r="A1109">
        <v>3037</v>
      </c>
      <c r="B1109" t="s">
        <v>3037</v>
      </c>
      <c r="C1109" t="s">
        <v>7147</v>
      </c>
      <c r="D1109">
        <v>500</v>
      </c>
      <c r="E1109">
        <v>1066</v>
      </c>
      <c r="F1109" t="s">
        <v>8219</v>
      </c>
      <c r="G1109" t="s">
        <v>8224</v>
      </c>
      <c r="H1109" t="s">
        <v>8246</v>
      </c>
      <c r="I1109">
        <v>1</v>
      </c>
      <c r="J1109">
        <v>500</v>
      </c>
      <c r="K1109">
        <v>1066</v>
      </c>
      <c r="L1109">
        <v>1285995540</v>
      </c>
      <c r="M1109">
        <v>1279574773</v>
      </c>
      <c r="N1109" t="b">
        <v>0</v>
      </c>
      <c r="O1109">
        <v>32</v>
      </c>
      <c r="P1109" t="b">
        <v>1</v>
      </c>
      <c r="Q1109" t="s">
        <v>8303</v>
      </c>
      <c r="R1109">
        <v>2.1320000000000001</v>
      </c>
      <c r="S1109">
        <v>33.3125</v>
      </c>
      <c r="T1109" t="s">
        <v>9224</v>
      </c>
      <c r="U1109" t="s">
        <v>9260</v>
      </c>
      <c r="V1109" s="10">
        <v>40378.893206018518</v>
      </c>
      <c r="W1109" s="10">
        <v>40453.207638888889</v>
      </c>
    </row>
    <row r="1110" spans="1:23" x14ac:dyDescent="0.25">
      <c r="A1110">
        <v>3036</v>
      </c>
      <c r="B1110" t="s">
        <v>3036</v>
      </c>
      <c r="C1110" t="s">
        <v>7146</v>
      </c>
      <c r="D1110">
        <v>25000</v>
      </c>
      <c r="E1110">
        <v>31683</v>
      </c>
      <c r="F1110" t="s">
        <v>8219</v>
      </c>
      <c r="G1110" t="s">
        <v>8224</v>
      </c>
      <c r="H1110" t="s">
        <v>8246</v>
      </c>
      <c r="I1110">
        <v>1</v>
      </c>
      <c r="J1110">
        <v>25000</v>
      </c>
      <c r="K1110">
        <v>31683</v>
      </c>
      <c r="L1110">
        <v>1376654340</v>
      </c>
      <c r="M1110">
        <v>1373568644</v>
      </c>
      <c r="N1110" t="b">
        <v>0</v>
      </c>
      <c r="O1110">
        <v>329</v>
      </c>
      <c r="P1110" t="b">
        <v>1</v>
      </c>
      <c r="Q1110" t="s">
        <v>8303</v>
      </c>
      <c r="R1110">
        <v>1.26732</v>
      </c>
      <c r="S1110">
        <v>96.300911854103347</v>
      </c>
      <c r="T1110" t="s">
        <v>9224</v>
      </c>
      <c r="U1110" t="s">
        <v>9260</v>
      </c>
      <c r="V1110" s="10">
        <v>41466.785231481481</v>
      </c>
      <c r="W1110" s="10">
        <v>41502.499305555553</v>
      </c>
    </row>
    <row r="1111" spans="1:23" x14ac:dyDescent="0.25">
      <c r="A1111">
        <v>3035</v>
      </c>
      <c r="B1111" t="s">
        <v>3035</v>
      </c>
      <c r="C1111" t="s">
        <v>7145</v>
      </c>
      <c r="D1111">
        <v>25000</v>
      </c>
      <c r="E1111">
        <v>27196.71</v>
      </c>
      <c r="F1111" t="s">
        <v>8219</v>
      </c>
      <c r="G1111" t="s">
        <v>8224</v>
      </c>
      <c r="H1111" t="s">
        <v>8246</v>
      </c>
      <c r="I1111">
        <v>1</v>
      </c>
      <c r="J1111">
        <v>25000</v>
      </c>
      <c r="K1111">
        <v>27196.71</v>
      </c>
      <c r="L1111">
        <v>1367674009</v>
      </c>
      <c r="M1111">
        <v>1365082009</v>
      </c>
      <c r="N1111" t="b">
        <v>0</v>
      </c>
      <c r="O1111">
        <v>307</v>
      </c>
      <c r="P1111" t="b">
        <v>1</v>
      </c>
      <c r="Q1111" t="s">
        <v>8303</v>
      </c>
      <c r="R1111">
        <v>1.0878684000000001</v>
      </c>
      <c r="S1111">
        <v>88.588631921824103</v>
      </c>
      <c r="T1111" t="s">
        <v>9224</v>
      </c>
      <c r="U1111" t="s">
        <v>9260</v>
      </c>
      <c r="V1111" s="10">
        <v>41368.560289351852</v>
      </c>
      <c r="W1111" s="10">
        <v>41398.560289351852</v>
      </c>
    </row>
    <row r="1112" spans="1:23" x14ac:dyDescent="0.25">
      <c r="A1112">
        <v>3034</v>
      </c>
      <c r="B1112" t="s">
        <v>3034</v>
      </c>
      <c r="C1112" s="3" t="s">
        <v>7144</v>
      </c>
      <c r="D1112">
        <v>100000</v>
      </c>
      <c r="E1112">
        <v>112536</v>
      </c>
      <c r="F1112" t="s">
        <v>8219</v>
      </c>
      <c r="G1112" t="s">
        <v>8224</v>
      </c>
      <c r="H1112" t="s">
        <v>8246</v>
      </c>
      <c r="I1112">
        <v>1</v>
      </c>
      <c r="J1112">
        <v>100000</v>
      </c>
      <c r="K1112">
        <v>112536</v>
      </c>
      <c r="L1112">
        <v>1477972740</v>
      </c>
      <c r="M1112">
        <v>1475326255</v>
      </c>
      <c r="N1112" t="b">
        <v>0</v>
      </c>
      <c r="O1112">
        <v>1260</v>
      </c>
      <c r="P1112" t="b">
        <v>1</v>
      </c>
      <c r="Q1112" t="s">
        <v>8303</v>
      </c>
      <c r="R1112">
        <v>1.1253599999999999</v>
      </c>
      <c r="S1112">
        <v>89.314285714285717</v>
      </c>
      <c r="T1112" t="s">
        <v>9224</v>
      </c>
      <c r="U1112" t="s">
        <v>9260</v>
      </c>
      <c r="V1112" s="10">
        <v>42644.535358796296</v>
      </c>
      <c r="W1112" s="10">
        <v>42675.165972222225</v>
      </c>
    </row>
    <row r="1113" spans="1:23" x14ac:dyDescent="0.25">
      <c r="A1113">
        <v>3033</v>
      </c>
      <c r="B1113" t="s">
        <v>3033</v>
      </c>
      <c r="C1113" t="s">
        <v>7143</v>
      </c>
      <c r="D1113">
        <v>3000</v>
      </c>
      <c r="E1113">
        <v>4396</v>
      </c>
      <c r="F1113" t="s">
        <v>8219</v>
      </c>
      <c r="G1113" t="s">
        <v>8224</v>
      </c>
      <c r="H1113" t="s">
        <v>8246</v>
      </c>
      <c r="I1113">
        <v>1</v>
      </c>
      <c r="J1113">
        <v>3000</v>
      </c>
      <c r="K1113">
        <v>4396</v>
      </c>
      <c r="L1113">
        <v>1471487925</v>
      </c>
      <c r="M1113">
        <v>1468895925</v>
      </c>
      <c r="N1113" t="b">
        <v>0</v>
      </c>
      <c r="O1113">
        <v>23</v>
      </c>
      <c r="P1113" t="b">
        <v>1</v>
      </c>
      <c r="Q1113" t="s">
        <v>8303</v>
      </c>
      <c r="R1113">
        <v>1.4653333333333334</v>
      </c>
      <c r="S1113">
        <v>191.13043478260869</v>
      </c>
      <c r="T1113" t="s">
        <v>9224</v>
      </c>
      <c r="U1113" t="s">
        <v>9260</v>
      </c>
      <c r="V1113" s="10">
        <v>42570.110243055555</v>
      </c>
      <c r="W1113" s="10">
        <v>42600.110243055555</v>
      </c>
    </row>
    <row r="1114" spans="1:23" x14ac:dyDescent="0.25">
      <c r="A1114">
        <v>3032</v>
      </c>
      <c r="B1114" t="s">
        <v>3032</v>
      </c>
      <c r="C1114" t="s">
        <v>7142</v>
      </c>
      <c r="D1114">
        <v>1000</v>
      </c>
      <c r="E1114">
        <v>1272</v>
      </c>
      <c r="F1114" t="s">
        <v>8219</v>
      </c>
      <c r="G1114" t="s">
        <v>8224</v>
      </c>
      <c r="H1114" t="s">
        <v>8246</v>
      </c>
      <c r="I1114">
        <v>1</v>
      </c>
      <c r="J1114">
        <v>1000</v>
      </c>
      <c r="K1114">
        <v>1272</v>
      </c>
      <c r="L1114">
        <v>1441933459</v>
      </c>
      <c r="M1114">
        <v>1439341459</v>
      </c>
      <c r="N1114" t="b">
        <v>0</v>
      </c>
      <c r="O1114">
        <v>25</v>
      </c>
      <c r="P1114" t="b">
        <v>1</v>
      </c>
      <c r="Q1114" t="s">
        <v>8303</v>
      </c>
      <c r="R1114">
        <v>1.272</v>
      </c>
      <c r="S1114">
        <v>50.88</v>
      </c>
      <c r="T1114" t="s">
        <v>9224</v>
      </c>
      <c r="U1114" t="s">
        <v>9260</v>
      </c>
      <c r="V1114" s="10">
        <v>42228.044664351852</v>
      </c>
      <c r="W1114" s="10">
        <v>42258.044664351852</v>
      </c>
    </row>
    <row r="1115" spans="1:23" x14ac:dyDescent="0.25">
      <c r="A1115">
        <v>3031</v>
      </c>
      <c r="B1115" t="s">
        <v>3031</v>
      </c>
      <c r="C1115" s="3" t="s">
        <v>7141</v>
      </c>
      <c r="D1115">
        <v>1500</v>
      </c>
      <c r="E1115">
        <v>1500</v>
      </c>
      <c r="F1115" t="s">
        <v>8219</v>
      </c>
      <c r="G1115" t="s">
        <v>8224</v>
      </c>
      <c r="H1115" t="s">
        <v>8246</v>
      </c>
      <c r="I1115">
        <v>1</v>
      </c>
      <c r="J1115">
        <v>1500</v>
      </c>
      <c r="K1115">
        <v>1500</v>
      </c>
      <c r="L1115">
        <v>1476479447</v>
      </c>
      <c r="M1115">
        <v>1471295447</v>
      </c>
      <c r="N1115" t="b">
        <v>0</v>
      </c>
      <c r="O1115">
        <v>29</v>
      </c>
      <c r="P1115" t="b">
        <v>1</v>
      </c>
      <c r="Q1115" t="s">
        <v>8303</v>
      </c>
      <c r="R1115">
        <v>1</v>
      </c>
      <c r="S1115">
        <v>51.724137931034484</v>
      </c>
      <c r="T1115" t="s">
        <v>9224</v>
      </c>
      <c r="U1115" t="s">
        <v>9260</v>
      </c>
      <c r="V1115" s="10">
        <v>42597.882488425923</v>
      </c>
      <c r="W1115" s="10">
        <v>42657.882488425923</v>
      </c>
    </row>
    <row r="1116" spans="1:23" x14ac:dyDescent="0.25">
      <c r="A1116">
        <v>3030</v>
      </c>
      <c r="B1116" t="s">
        <v>3030</v>
      </c>
      <c r="C1116" t="s">
        <v>7140</v>
      </c>
      <c r="D1116">
        <v>1750</v>
      </c>
      <c r="E1116">
        <v>1867</v>
      </c>
      <c r="F1116" t="s">
        <v>8219</v>
      </c>
      <c r="G1116" t="s">
        <v>8224</v>
      </c>
      <c r="H1116" t="s">
        <v>8246</v>
      </c>
      <c r="I1116">
        <v>1</v>
      </c>
      <c r="J1116">
        <v>1750</v>
      </c>
      <c r="K1116">
        <v>1867</v>
      </c>
      <c r="L1116">
        <v>1442426171</v>
      </c>
      <c r="M1116">
        <v>1439834171</v>
      </c>
      <c r="N1116" t="b">
        <v>0</v>
      </c>
      <c r="O1116">
        <v>41</v>
      </c>
      <c r="P1116" t="b">
        <v>1</v>
      </c>
      <c r="Q1116" t="s">
        <v>8303</v>
      </c>
      <c r="R1116">
        <v>1.0668571428571429</v>
      </c>
      <c r="S1116">
        <v>45.536585365853661</v>
      </c>
      <c r="T1116" t="s">
        <v>9224</v>
      </c>
      <c r="U1116" t="s">
        <v>9260</v>
      </c>
      <c r="V1116" s="10">
        <v>42233.747349537036</v>
      </c>
      <c r="W1116" s="10">
        <v>42263.747349537036</v>
      </c>
    </row>
    <row r="1117" spans="1:23" x14ac:dyDescent="0.25">
      <c r="A1117">
        <v>3029</v>
      </c>
      <c r="B1117" t="s">
        <v>3029</v>
      </c>
      <c r="C1117" t="s">
        <v>7139</v>
      </c>
      <c r="D1117">
        <v>30000</v>
      </c>
      <c r="E1117">
        <v>32903</v>
      </c>
      <c r="F1117" t="s">
        <v>8219</v>
      </c>
      <c r="G1117" t="s">
        <v>8224</v>
      </c>
      <c r="H1117" t="s">
        <v>8246</v>
      </c>
      <c r="I1117">
        <v>1</v>
      </c>
      <c r="J1117">
        <v>30000</v>
      </c>
      <c r="K1117">
        <v>32903</v>
      </c>
      <c r="L1117">
        <v>1416285300</v>
      </c>
      <c r="M1117">
        <v>1413824447</v>
      </c>
      <c r="N1117" t="b">
        <v>0</v>
      </c>
      <c r="O1117">
        <v>348</v>
      </c>
      <c r="P1117" t="b">
        <v>1</v>
      </c>
      <c r="Q1117" t="s">
        <v>8303</v>
      </c>
      <c r="R1117">
        <v>1.0967666666666667</v>
      </c>
      <c r="S1117">
        <v>94.548850574712645</v>
      </c>
      <c r="T1117" t="s">
        <v>9224</v>
      </c>
      <c r="U1117" t="s">
        <v>9260</v>
      </c>
      <c r="V1117" s="10">
        <v>41932.708877314813</v>
      </c>
      <c r="W1117" s="10">
        <v>41961.190972222219</v>
      </c>
    </row>
    <row r="1118" spans="1:23" x14ac:dyDescent="0.25">
      <c r="A1118">
        <v>3028</v>
      </c>
      <c r="B1118" t="s">
        <v>3028</v>
      </c>
      <c r="C1118" t="s">
        <v>7138</v>
      </c>
      <c r="D1118">
        <v>5000</v>
      </c>
      <c r="E1118">
        <v>8401</v>
      </c>
      <c r="F1118" t="s">
        <v>8219</v>
      </c>
      <c r="G1118" t="s">
        <v>8224</v>
      </c>
      <c r="H1118" t="s">
        <v>8246</v>
      </c>
      <c r="I1118">
        <v>1</v>
      </c>
      <c r="J1118">
        <v>5000</v>
      </c>
      <c r="K1118">
        <v>8401</v>
      </c>
      <c r="L1118">
        <v>1471242025</v>
      </c>
      <c r="M1118">
        <v>1468650025</v>
      </c>
      <c r="N1118" t="b">
        <v>0</v>
      </c>
      <c r="O1118">
        <v>99</v>
      </c>
      <c r="P1118" t="b">
        <v>1</v>
      </c>
      <c r="Q1118" t="s">
        <v>8303</v>
      </c>
      <c r="R1118">
        <v>1.6801999999999999</v>
      </c>
      <c r="S1118">
        <v>84.858585858585855</v>
      </c>
      <c r="T1118" t="s">
        <v>9224</v>
      </c>
      <c r="U1118" t="s">
        <v>9260</v>
      </c>
      <c r="V1118" s="10">
        <v>42567.264178240737</v>
      </c>
      <c r="W1118" s="10">
        <v>42597.264178240737</v>
      </c>
    </row>
    <row r="1119" spans="1:23" x14ac:dyDescent="0.25">
      <c r="A1119">
        <v>3027</v>
      </c>
      <c r="B1119" t="s">
        <v>3027</v>
      </c>
      <c r="C1119" t="s">
        <v>7137</v>
      </c>
      <c r="D1119">
        <v>40000</v>
      </c>
      <c r="E1119">
        <v>52576</v>
      </c>
      <c r="F1119" t="s">
        <v>8219</v>
      </c>
      <c r="G1119" t="s">
        <v>8224</v>
      </c>
      <c r="H1119" t="s">
        <v>8246</v>
      </c>
      <c r="I1119">
        <v>1</v>
      </c>
      <c r="J1119">
        <v>40000</v>
      </c>
      <c r="K1119">
        <v>52576</v>
      </c>
      <c r="L1119">
        <v>1426866851</v>
      </c>
      <c r="M1119">
        <v>1424278451</v>
      </c>
      <c r="N1119" t="b">
        <v>0</v>
      </c>
      <c r="O1119">
        <v>320</v>
      </c>
      <c r="P1119" t="b">
        <v>1</v>
      </c>
      <c r="Q1119" t="s">
        <v>8303</v>
      </c>
      <c r="R1119">
        <v>1.3144</v>
      </c>
      <c r="S1119">
        <v>164.3</v>
      </c>
      <c r="T1119" t="s">
        <v>9224</v>
      </c>
      <c r="U1119" t="s">
        <v>9260</v>
      </c>
      <c r="V1119" s="10">
        <v>42053.704293981478</v>
      </c>
      <c r="W1119" s="10">
        <v>42083.662627314814</v>
      </c>
    </row>
    <row r="1120" spans="1:23" x14ac:dyDescent="0.25">
      <c r="A1120">
        <v>3026</v>
      </c>
      <c r="B1120" t="s">
        <v>3026</v>
      </c>
      <c r="C1120" t="s">
        <v>7136</v>
      </c>
      <c r="D1120">
        <v>900</v>
      </c>
      <c r="E1120">
        <v>1290</v>
      </c>
      <c r="F1120" t="s">
        <v>8219</v>
      </c>
      <c r="G1120" t="s">
        <v>8225</v>
      </c>
      <c r="H1120" t="s">
        <v>8247</v>
      </c>
      <c r="I1120">
        <v>1.29405719</v>
      </c>
      <c r="J1120">
        <v>1164.6514709999999</v>
      </c>
      <c r="K1120">
        <v>1669.3337750999999</v>
      </c>
      <c r="L1120">
        <v>1488538892</v>
      </c>
      <c r="M1120">
        <v>1487329292</v>
      </c>
      <c r="N1120" t="b">
        <v>0</v>
      </c>
      <c r="O1120">
        <v>25</v>
      </c>
      <c r="P1120" t="b">
        <v>1</v>
      </c>
      <c r="Q1120" t="s">
        <v>8303</v>
      </c>
      <c r="R1120">
        <v>1.4333333333333333</v>
      </c>
      <c r="S1120">
        <v>66.773351003999991</v>
      </c>
      <c r="T1120" t="s">
        <v>9224</v>
      </c>
      <c r="U1120" t="s">
        <v>9260</v>
      </c>
      <c r="V1120" s="10">
        <v>42783.459398148145</v>
      </c>
      <c r="W1120" s="10">
        <v>42797.459398148145</v>
      </c>
    </row>
    <row r="1121" spans="1:23" x14ac:dyDescent="0.25">
      <c r="A1121">
        <v>3025</v>
      </c>
      <c r="B1121" t="s">
        <v>3025</v>
      </c>
      <c r="C1121" t="s">
        <v>7135</v>
      </c>
      <c r="D1121">
        <v>2500</v>
      </c>
      <c r="E1121">
        <v>7555</v>
      </c>
      <c r="F1121" t="s">
        <v>8219</v>
      </c>
      <c r="G1121" t="s">
        <v>8225</v>
      </c>
      <c r="H1121" t="s">
        <v>8247</v>
      </c>
      <c r="I1121">
        <v>1.29405719</v>
      </c>
      <c r="J1121">
        <v>3235.1429749999998</v>
      </c>
      <c r="K1121">
        <v>9776.6020704500006</v>
      </c>
      <c r="L1121">
        <v>1401465600</v>
      </c>
      <c r="M1121">
        <v>1399032813</v>
      </c>
      <c r="N1121" t="b">
        <v>0</v>
      </c>
      <c r="O1121">
        <v>145</v>
      </c>
      <c r="P1121" t="b">
        <v>1</v>
      </c>
      <c r="Q1121" t="s">
        <v>8303</v>
      </c>
      <c r="R1121">
        <v>3.0219999999999998</v>
      </c>
      <c r="S1121">
        <v>67.424841865172425</v>
      </c>
      <c r="T1121" t="s">
        <v>9224</v>
      </c>
      <c r="U1121" t="s">
        <v>9260</v>
      </c>
      <c r="V1121" s="10">
        <v>41761.509409722225</v>
      </c>
      <c r="W1121" s="10">
        <v>41789.666666666664</v>
      </c>
    </row>
    <row r="1122" spans="1:23" x14ac:dyDescent="0.25">
      <c r="A1122">
        <v>3024</v>
      </c>
      <c r="B1122" t="s">
        <v>3024</v>
      </c>
      <c r="C1122" t="s">
        <v>7134</v>
      </c>
      <c r="D1122">
        <v>5000</v>
      </c>
      <c r="E1122">
        <v>12321</v>
      </c>
      <c r="F1122" t="s">
        <v>8219</v>
      </c>
      <c r="G1122" t="s">
        <v>8224</v>
      </c>
      <c r="H1122" t="s">
        <v>8246</v>
      </c>
      <c r="I1122">
        <v>1</v>
      </c>
      <c r="J1122">
        <v>5000</v>
      </c>
      <c r="K1122">
        <v>12321</v>
      </c>
      <c r="L1122">
        <v>1349567475</v>
      </c>
      <c r="M1122">
        <v>1346975475</v>
      </c>
      <c r="N1122" t="b">
        <v>0</v>
      </c>
      <c r="O1122">
        <v>182</v>
      </c>
      <c r="P1122" t="b">
        <v>1</v>
      </c>
      <c r="Q1122" t="s">
        <v>8303</v>
      </c>
      <c r="R1122">
        <v>2.4641999999999999</v>
      </c>
      <c r="S1122">
        <v>67.697802197802204</v>
      </c>
      <c r="T1122" t="s">
        <v>9224</v>
      </c>
      <c r="U1122" t="s">
        <v>9260</v>
      </c>
      <c r="V1122" s="10">
        <v>41158.993923611109</v>
      </c>
      <c r="W1122" s="10">
        <v>41188.993923611109</v>
      </c>
    </row>
    <row r="1123" spans="1:23" x14ac:dyDescent="0.25">
      <c r="A1123">
        <v>3023</v>
      </c>
      <c r="B1123" t="s">
        <v>3023</v>
      </c>
      <c r="C1123" t="s">
        <v>7133</v>
      </c>
      <c r="D1123">
        <v>700</v>
      </c>
      <c r="E1123">
        <v>721</v>
      </c>
      <c r="F1123" t="s">
        <v>8219</v>
      </c>
      <c r="G1123" t="s">
        <v>8225</v>
      </c>
      <c r="H1123" t="s">
        <v>8247</v>
      </c>
      <c r="I1123">
        <v>1.29405719</v>
      </c>
      <c r="J1123">
        <v>905.84003299999995</v>
      </c>
      <c r="K1123">
        <v>933.01523398999996</v>
      </c>
      <c r="L1123">
        <v>1434039186</v>
      </c>
      <c r="M1123">
        <v>1430151186</v>
      </c>
      <c r="N1123" t="b">
        <v>0</v>
      </c>
      <c r="O1123">
        <v>6</v>
      </c>
      <c r="P1123" t="b">
        <v>1</v>
      </c>
      <c r="Q1123" t="s">
        <v>8303</v>
      </c>
      <c r="R1123">
        <v>1.03</v>
      </c>
      <c r="S1123">
        <v>155.50253899833334</v>
      </c>
      <c r="T1123" t="s">
        <v>9224</v>
      </c>
      <c r="U1123" t="s">
        <v>9260</v>
      </c>
      <c r="V1123" s="10">
        <v>42121.675763888888</v>
      </c>
      <c r="W1123" s="10">
        <v>42166.675763888888</v>
      </c>
    </row>
    <row r="1124" spans="1:23" x14ac:dyDescent="0.25">
      <c r="A1124">
        <v>3022</v>
      </c>
      <c r="B1124" t="s">
        <v>3022</v>
      </c>
      <c r="C1124" t="s">
        <v>7132</v>
      </c>
      <c r="D1124">
        <v>10000</v>
      </c>
      <c r="E1124">
        <v>10088</v>
      </c>
      <c r="F1124" t="s">
        <v>8219</v>
      </c>
      <c r="G1124" t="s">
        <v>8224</v>
      </c>
      <c r="H1124" t="s">
        <v>8246</v>
      </c>
      <c r="I1124">
        <v>1</v>
      </c>
      <c r="J1124">
        <v>10000</v>
      </c>
      <c r="K1124">
        <v>10088</v>
      </c>
      <c r="L1124">
        <v>1472338409</v>
      </c>
      <c r="M1124">
        <v>1468450409</v>
      </c>
      <c r="N1124" t="b">
        <v>0</v>
      </c>
      <c r="O1124">
        <v>62</v>
      </c>
      <c r="P1124" t="b">
        <v>1</v>
      </c>
      <c r="Q1124" t="s">
        <v>8303</v>
      </c>
      <c r="R1124">
        <v>1.0087999999999999</v>
      </c>
      <c r="S1124">
        <v>162.70967741935485</v>
      </c>
      <c r="T1124" t="s">
        <v>9224</v>
      </c>
      <c r="U1124" t="s">
        <v>9260</v>
      </c>
      <c r="V1124" s="10">
        <v>42564.95380787037</v>
      </c>
      <c r="W1124" s="10">
        <v>42609.95380787037</v>
      </c>
    </row>
    <row r="1125" spans="1:23" x14ac:dyDescent="0.25">
      <c r="A1125">
        <v>3021</v>
      </c>
      <c r="B1125" t="s">
        <v>3021</v>
      </c>
      <c r="C1125" t="s">
        <v>7131</v>
      </c>
      <c r="D1125">
        <v>4500</v>
      </c>
      <c r="E1125">
        <v>5221</v>
      </c>
      <c r="F1125" t="s">
        <v>8219</v>
      </c>
      <c r="G1125" t="s">
        <v>8224</v>
      </c>
      <c r="H1125" t="s">
        <v>8246</v>
      </c>
      <c r="I1125">
        <v>1</v>
      </c>
      <c r="J1125">
        <v>4500</v>
      </c>
      <c r="K1125">
        <v>5221</v>
      </c>
      <c r="L1125">
        <v>1479794340</v>
      </c>
      <c r="M1125">
        <v>1476715869</v>
      </c>
      <c r="N1125" t="b">
        <v>0</v>
      </c>
      <c r="O1125">
        <v>103</v>
      </c>
      <c r="P1125" t="b">
        <v>1</v>
      </c>
      <c r="Q1125" t="s">
        <v>8303</v>
      </c>
      <c r="R1125">
        <v>1.1602222222222223</v>
      </c>
      <c r="S1125">
        <v>50.689320388349515</v>
      </c>
      <c r="T1125" t="s">
        <v>9224</v>
      </c>
      <c r="U1125" t="s">
        <v>9260</v>
      </c>
      <c r="V1125" s="10">
        <v>42660.618854166663</v>
      </c>
      <c r="W1125" s="10">
        <v>42696.249305555553</v>
      </c>
    </row>
    <row r="1126" spans="1:23" x14ac:dyDescent="0.25">
      <c r="A1126">
        <v>3020</v>
      </c>
      <c r="B1126" t="s">
        <v>3020</v>
      </c>
      <c r="C1126" t="s">
        <v>7130</v>
      </c>
      <c r="D1126">
        <v>7000</v>
      </c>
      <c r="E1126">
        <v>7040</v>
      </c>
      <c r="F1126" t="s">
        <v>8219</v>
      </c>
      <c r="G1126" t="s">
        <v>8224</v>
      </c>
      <c r="H1126" t="s">
        <v>8246</v>
      </c>
      <c r="I1126">
        <v>1</v>
      </c>
      <c r="J1126">
        <v>7000</v>
      </c>
      <c r="K1126">
        <v>7040</v>
      </c>
      <c r="L1126">
        <v>1439583533</v>
      </c>
      <c r="M1126">
        <v>1434399533</v>
      </c>
      <c r="N1126" t="b">
        <v>0</v>
      </c>
      <c r="O1126">
        <v>30</v>
      </c>
      <c r="P1126" t="b">
        <v>1</v>
      </c>
      <c r="Q1126" t="s">
        <v>8303</v>
      </c>
      <c r="R1126">
        <v>1.0057142857142858</v>
      </c>
      <c r="S1126">
        <v>234.66666666666666</v>
      </c>
      <c r="T1126" t="s">
        <v>9224</v>
      </c>
      <c r="U1126" t="s">
        <v>9260</v>
      </c>
      <c r="V1126" s="10">
        <v>42170.846446759257</v>
      </c>
      <c r="W1126" s="10">
        <v>42230.846446759257</v>
      </c>
    </row>
    <row r="1127" spans="1:23" x14ac:dyDescent="0.25">
      <c r="A1127">
        <v>3019</v>
      </c>
      <c r="B1127" t="s">
        <v>3019</v>
      </c>
      <c r="C1127" t="s">
        <v>7129</v>
      </c>
      <c r="D1127">
        <v>15000</v>
      </c>
      <c r="E1127">
        <v>18185</v>
      </c>
      <c r="F1127" t="s">
        <v>8219</v>
      </c>
      <c r="G1127" t="s">
        <v>8224</v>
      </c>
      <c r="H1127" t="s">
        <v>8246</v>
      </c>
      <c r="I1127">
        <v>1</v>
      </c>
      <c r="J1127">
        <v>15000</v>
      </c>
      <c r="K1127">
        <v>18185</v>
      </c>
      <c r="L1127">
        <v>1401159600</v>
      </c>
      <c r="M1127">
        <v>1398801620</v>
      </c>
      <c r="N1127" t="b">
        <v>0</v>
      </c>
      <c r="O1127">
        <v>226</v>
      </c>
      <c r="P1127" t="b">
        <v>1</v>
      </c>
      <c r="Q1127" t="s">
        <v>8303</v>
      </c>
      <c r="R1127">
        <v>1.2123333333333333</v>
      </c>
      <c r="S1127">
        <v>80.464601769911511</v>
      </c>
      <c r="T1127" t="s">
        <v>9224</v>
      </c>
      <c r="U1127" t="s">
        <v>9260</v>
      </c>
      <c r="V1127" s="10">
        <v>41758.833564814813</v>
      </c>
      <c r="W1127" s="10">
        <v>41786.125</v>
      </c>
    </row>
    <row r="1128" spans="1:23" x14ac:dyDescent="0.25">
      <c r="A1128">
        <v>3018</v>
      </c>
      <c r="B1128" t="s">
        <v>3018</v>
      </c>
      <c r="C1128" t="s">
        <v>7128</v>
      </c>
      <c r="D1128">
        <v>4200</v>
      </c>
      <c r="E1128">
        <v>4230</v>
      </c>
      <c r="F1128" t="s">
        <v>8219</v>
      </c>
      <c r="G1128" t="s">
        <v>8230</v>
      </c>
      <c r="H1128" t="s">
        <v>8249</v>
      </c>
      <c r="I1128">
        <v>1.1666915600000001</v>
      </c>
      <c r="J1128">
        <v>4900.1045520000007</v>
      </c>
      <c r="K1128">
        <v>4935.1052988000001</v>
      </c>
      <c r="L1128">
        <v>1437429600</v>
      </c>
      <c r="M1128">
        <v>1433747376</v>
      </c>
      <c r="N1128" t="b">
        <v>0</v>
      </c>
      <c r="O1128">
        <v>41</v>
      </c>
      <c r="P1128" t="b">
        <v>1</v>
      </c>
      <c r="Q1128" t="s">
        <v>8303</v>
      </c>
      <c r="R1128">
        <v>1.0071428571428571</v>
      </c>
      <c r="S1128">
        <v>120.36842192195122</v>
      </c>
      <c r="T1128" t="s">
        <v>9224</v>
      </c>
      <c r="U1128" t="s">
        <v>9260</v>
      </c>
      <c r="V1128" s="10">
        <v>42163.298333333332</v>
      </c>
      <c r="W1128" s="10">
        <v>42205.916666666664</v>
      </c>
    </row>
    <row r="1129" spans="1:23" x14ac:dyDescent="0.25">
      <c r="A1129">
        <v>3017</v>
      </c>
      <c r="B1129" t="s">
        <v>3017</v>
      </c>
      <c r="C1129" t="s">
        <v>7127</v>
      </c>
      <c r="D1129">
        <v>22000</v>
      </c>
      <c r="E1129">
        <v>23285</v>
      </c>
      <c r="F1129" t="s">
        <v>8219</v>
      </c>
      <c r="G1129" t="s">
        <v>8224</v>
      </c>
      <c r="H1129" t="s">
        <v>8246</v>
      </c>
      <c r="I1129">
        <v>1</v>
      </c>
      <c r="J1129">
        <v>22000</v>
      </c>
      <c r="K1129">
        <v>23285</v>
      </c>
      <c r="L1129">
        <v>1408566243</v>
      </c>
      <c r="M1129">
        <v>1405974243</v>
      </c>
      <c r="N1129" t="b">
        <v>0</v>
      </c>
      <c r="O1129">
        <v>159</v>
      </c>
      <c r="P1129" t="b">
        <v>1</v>
      </c>
      <c r="Q1129" t="s">
        <v>8303</v>
      </c>
      <c r="R1129">
        <v>1.0584090909090909</v>
      </c>
      <c r="S1129">
        <v>146.44654088050314</v>
      </c>
      <c r="T1129" t="s">
        <v>9224</v>
      </c>
      <c r="U1129" t="s">
        <v>9260</v>
      </c>
      <c r="V1129" s="10">
        <v>41841.850034722222</v>
      </c>
      <c r="W1129" s="10">
        <v>41871.850034722222</v>
      </c>
    </row>
    <row r="1130" spans="1:23" x14ac:dyDescent="0.25">
      <c r="A1130">
        <v>3016</v>
      </c>
      <c r="B1130" t="s">
        <v>3016</v>
      </c>
      <c r="C1130" t="s">
        <v>7126</v>
      </c>
      <c r="D1130">
        <v>8500</v>
      </c>
      <c r="E1130">
        <v>8722</v>
      </c>
      <c r="F1130" t="s">
        <v>8219</v>
      </c>
      <c r="G1130" t="s">
        <v>8224</v>
      </c>
      <c r="H1130" t="s">
        <v>8246</v>
      </c>
      <c r="I1130">
        <v>1</v>
      </c>
      <c r="J1130">
        <v>8500</v>
      </c>
      <c r="K1130">
        <v>8722</v>
      </c>
      <c r="L1130">
        <v>1405688952</v>
      </c>
      <c r="M1130">
        <v>1400504952</v>
      </c>
      <c r="N1130" t="b">
        <v>0</v>
      </c>
      <c r="O1130">
        <v>36</v>
      </c>
      <c r="P1130" t="b">
        <v>1</v>
      </c>
      <c r="Q1130" t="s">
        <v>8303</v>
      </c>
      <c r="R1130">
        <v>1.0261176470588236</v>
      </c>
      <c r="S1130">
        <v>242.27777777777777</v>
      </c>
      <c r="T1130" t="s">
        <v>9224</v>
      </c>
      <c r="U1130" t="s">
        <v>9260</v>
      </c>
      <c r="V1130" s="10">
        <v>41778.548055555555</v>
      </c>
      <c r="W1130" s="10">
        <v>41838.548055555555</v>
      </c>
    </row>
    <row r="1131" spans="1:23" x14ac:dyDescent="0.25">
      <c r="A1131">
        <v>3015</v>
      </c>
      <c r="B1131" t="s">
        <v>3015</v>
      </c>
      <c r="C1131" t="s">
        <v>7125</v>
      </c>
      <c r="D1131">
        <v>3400</v>
      </c>
      <c r="E1131">
        <v>3508</v>
      </c>
      <c r="F1131" t="s">
        <v>8219</v>
      </c>
      <c r="G1131" t="s">
        <v>8224</v>
      </c>
      <c r="H1131" t="s">
        <v>8246</v>
      </c>
      <c r="I1131">
        <v>1</v>
      </c>
      <c r="J1131">
        <v>3400</v>
      </c>
      <c r="K1131">
        <v>3508</v>
      </c>
      <c r="L1131">
        <v>1402459200</v>
      </c>
      <c r="M1131">
        <v>1401125238</v>
      </c>
      <c r="N1131" t="b">
        <v>0</v>
      </c>
      <c r="O1131">
        <v>40</v>
      </c>
      <c r="P1131" t="b">
        <v>1</v>
      </c>
      <c r="Q1131" t="s">
        <v>8303</v>
      </c>
      <c r="R1131">
        <v>1.0317647058823529</v>
      </c>
      <c r="S1131">
        <v>87.7</v>
      </c>
      <c r="T1131" t="s">
        <v>9224</v>
      </c>
      <c r="U1131" t="s">
        <v>9260</v>
      </c>
      <c r="V1131" s="10">
        <v>41785.72729166667</v>
      </c>
      <c r="W1131" s="10">
        <v>41801.166666666664</v>
      </c>
    </row>
    <row r="1132" spans="1:23" x14ac:dyDescent="0.25">
      <c r="A1132">
        <v>3014</v>
      </c>
      <c r="B1132" t="s">
        <v>3014</v>
      </c>
      <c r="C1132" t="s">
        <v>7124</v>
      </c>
      <c r="D1132">
        <v>25000</v>
      </c>
      <c r="E1132">
        <v>28276</v>
      </c>
      <c r="F1132" t="s">
        <v>8219</v>
      </c>
      <c r="G1132" t="s">
        <v>8224</v>
      </c>
      <c r="H1132" t="s">
        <v>8246</v>
      </c>
      <c r="I1132">
        <v>1</v>
      </c>
      <c r="J1132">
        <v>25000</v>
      </c>
      <c r="K1132">
        <v>28276</v>
      </c>
      <c r="L1132">
        <v>1415163600</v>
      </c>
      <c r="M1132">
        <v>1412737080</v>
      </c>
      <c r="N1132" t="b">
        <v>0</v>
      </c>
      <c r="O1132">
        <v>557</v>
      </c>
      <c r="P1132" t="b">
        <v>1</v>
      </c>
      <c r="Q1132" t="s">
        <v>8303</v>
      </c>
      <c r="R1132">
        <v>1.13104</v>
      </c>
      <c r="S1132">
        <v>50.764811490125673</v>
      </c>
      <c r="T1132" t="s">
        <v>9224</v>
      </c>
      <c r="U1132" t="s">
        <v>9260</v>
      </c>
      <c r="V1132" s="10">
        <v>41920.123611111114</v>
      </c>
      <c r="W1132" s="10">
        <v>41948.208333333336</v>
      </c>
    </row>
    <row r="1133" spans="1:23" x14ac:dyDescent="0.25">
      <c r="A1133">
        <v>3013</v>
      </c>
      <c r="B1133" t="s">
        <v>3013</v>
      </c>
      <c r="C1133" t="s">
        <v>7123</v>
      </c>
      <c r="D1133">
        <v>10000</v>
      </c>
      <c r="E1133">
        <v>15696</v>
      </c>
      <c r="F1133" t="s">
        <v>8219</v>
      </c>
      <c r="G1133" t="s">
        <v>8224</v>
      </c>
      <c r="H1133" t="s">
        <v>8246</v>
      </c>
      <c r="I1133">
        <v>1</v>
      </c>
      <c r="J1133">
        <v>10000</v>
      </c>
      <c r="K1133">
        <v>15696</v>
      </c>
      <c r="L1133">
        <v>1434917049</v>
      </c>
      <c r="M1133">
        <v>1432325049</v>
      </c>
      <c r="N1133" t="b">
        <v>0</v>
      </c>
      <c r="O1133">
        <v>107</v>
      </c>
      <c r="P1133" t="b">
        <v>1</v>
      </c>
      <c r="Q1133" t="s">
        <v>8303</v>
      </c>
      <c r="R1133">
        <v>1.5696000000000001</v>
      </c>
      <c r="S1133">
        <v>146.69158878504672</v>
      </c>
      <c r="T1133" t="s">
        <v>9224</v>
      </c>
      <c r="U1133" t="s">
        <v>9260</v>
      </c>
      <c r="V1133" s="10">
        <v>42146.836215277777</v>
      </c>
      <c r="W1133" s="10">
        <v>42176.836215277777</v>
      </c>
    </row>
    <row r="1134" spans="1:23" x14ac:dyDescent="0.25">
      <c r="A1134">
        <v>3012</v>
      </c>
      <c r="B1134" t="s">
        <v>3012</v>
      </c>
      <c r="C1134" t="s">
        <v>7122</v>
      </c>
      <c r="D1134">
        <v>4000</v>
      </c>
      <c r="E1134">
        <v>4685</v>
      </c>
      <c r="F1134" t="s">
        <v>8219</v>
      </c>
      <c r="G1134" t="s">
        <v>8224</v>
      </c>
      <c r="H1134" t="s">
        <v>8246</v>
      </c>
      <c r="I1134">
        <v>1</v>
      </c>
      <c r="J1134">
        <v>4000</v>
      </c>
      <c r="K1134">
        <v>4685</v>
      </c>
      <c r="L1134">
        <v>1423587130</v>
      </c>
      <c r="M1134">
        <v>1421772730</v>
      </c>
      <c r="N1134" t="b">
        <v>0</v>
      </c>
      <c r="O1134">
        <v>55</v>
      </c>
      <c r="P1134" t="b">
        <v>1</v>
      </c>
      <c r="Q1134" t="s">
        <v>8303</v>
      </c>
      <c r="R1134">
        <v>1.1712499999999999</v>
      </c>
      <c r="S1134">
        <v>85.181818181818187</v>
      </c>
      <c r="T1134" t="s">
        <v>9224</v>
      </c>
      <c r="U1134" t="s">
        <v>9260</v>
      </c>
      <c r="V1134" s="10">
        <v>42024.702893518515</v>
      </c>
      <c r="W1134" s="10">
        <v>42045.702893518515</v>
      </c>
    </row>
    <row r="1135" spans="1:23" x14ac:dyDescent="0.25">
      <c r="A1135">
        <v>3011</v>
      </c>
      <c r="B1135" t="s">
        <v>3011</v>
      </c>
      <c r="C1135" t="s">
        <v>7121</v>
      </c>
      <c r="D1135">
        <v>300</v>
      </c>
      <c r="E1135">
        <v>371</v>
      </c>
      <c r="F1135" t="s">
        <v>8219</v>
      </c>
      <c r="G1135" t="s">
        <v>8227</v>
      </c>
      <c r="H1135" t="s">
        <v>8249</v>
      </c>
      <c r="I1135">
        <v>1.1666915600000001</v>
      </c>
      <c r="J1135">
        <v>350.00746800000002</v>
      </c>
      <c r="K1135">
        <v>432.84256876000001</v>
      </c>
      <c r="L1135">
        <v>1450911540</v>
      </c>
      <c r="M1135">
        <v>1448536516</v>
      </c>
      <c r="N1135" t="b">
        <v>0</v>
      </c>
      <c r="O1135">
        <v>25</v>
      </c>
      <c r="P1135" t="b">
        <v>1</v>
      </c>
      <c r="Q1135" t="s">
        <v>8303</v>
      </c>
      <c r="R1135">
        <v>1.2366666666666666</v>
      </c>
      <c r="S1135">
        <v>17.313702750400001</v>
      </c>
      <c r="T1135" t="s">
        <v>9224</v>
      </c>
      <c r="U1135" t="s">
        <v>9260</v>
      </c>
      <c r="V1135" s="10">
        <v>42334.468935185185</v>
      </c>
      <c r="W1135" s="10">
        <v>42361.957638888889</v>
      </c>
    </row>
    <row r="1136" spans="1:23" x14ac:dyDescent="0.25">
      <c r="A1136">
        <v>3010</v>
      </c>
      <c r="B1136" t="s">
        <v>3010</v>
      </c>
      <c r="C1136" t="s">
        <v>7120</v>
      </c>
      <c r="D1136">
        <v>1500</v>
      </c>
      <c r="E1136">
        <v>2370</v>
      </c>
      <c r="F1136" t="s">
        <v>8219</v>
      </c>
      <c r="G1136" t="s">
        <v>8224</v>
      </c>
      <c r="H1136" t="s">
        <v>8246</v>
      </c>
      <c r="I1136">
        <v>1</v>
      </c>
      <c r="J1136">
        <v>1500</v>
      </c>
      <c r="K1136">
        <v>2370</v>
      </c>
      <c r="L1136">
        <v>1424548719</v>
      </c>
      <c r="M1136">
        <v>1419364719</v>
      </c>
      <c r="N1136" t="b">
        <v>0</v>
      </c>
      <c r="O1136">
        <v>15</v>
      </c>
      <c r="P1136" t="b">
        <v>1</v>
      </c>
      <c r="Q1136" t="s">
        <v>8303</v>
      </c>
      <c r="R1136">
        <v>1.58</v>
      </c>
      <c r="S1136">
        <v>158</v>
      </c>
      <c r="T1136" t="s">
        <v>9224</v>
      </c>
      <c r="U1136" t="s">
        <v>9260</v>
      </c>
      <c r="V1136" s="10">
        <v>41996.832395833335</v>
      </c>
      <c r="W1136" s="10">
        <v>42056.832395833335</v>
      </c>
    </row>
    <row r="1137" spans="1:23" x14ac:dyDescent="0.25">
      <c r="A1137">
        <v>3009</v>
      </c>
      <c r="B1137" t="s">
        <v>3009</v>
      </c>
      <c r="C1137" t="s">
        <v>7119</v>
      </c>
      <c r="D1137">
        <v>25000</v>
      </c>
      <c r="E1137">
        <v>29939</v>
      </c>
      <c r="F1137" t="s">
        <v>8219</v>
      </c>
      <c r="G1137" t="s">
        <v>8224</v>
      </c>
      <c r="H1137" t="s">
        <v>8246</v>
      </c>
      <c r="I1137">
        <v>1</v>
      </c>
      <c r="J1137">
        <v>25000</v>
      </c>
      <c r="K1137">
        <v>29939</v>
      </c>
      <c r="L1137">
        <v>1417012840</v>
      </c>
      <c r="M1137">
        <v>1414417240</v>
      </c>
      <c r="N1137" t="b">
        <v>0</v>
      </c>
      <c r="O1137">
        <v>128</v>
      </c>
      <c r="P1137" t="b">
        <v>1</v>
      </c>
      <c r="Q1137" t="s">
        <v>8303</v>
      </c>
      <c r="R1137">
        <v>1.19756</v>
      </c>
      <c r="S1137">
        <v>233.8984375</v>
      </c>
      <c r="T1137" t="s">
        <v>9224</v>
      </c>
      <c r="U1137" t="s">
        <v>9260</v>
      </c>
      <c r="V1137" s="10">
        <v>41939.569907407407</v>
      </c>
      <c r="W1137" s="10">
        <v>41969.611574074072</v>
      </c>
    </row>
    <row r="1138" spans="1:23" x14ac:dyDescent="0.25">
      <c r="A1138">
        <v>3008</v>
      </c>
      <c r="B1138" t="s">
        <v>3008</v>
      </c>
      <c r="C1138" t="s">
        <v>7118</v>
      </c>
      <c r="D1138">
        <v>3000</v>
      </c>
      <c r="E1138">
        <v>3035</v>
      </c>
      <c r="F1138" t="s">
        <v>8219</v>
      </c>
      <c r="G1138" t="s">
        <v>8224</v>
      </c>
      <c r="H1138" t="s">
        <v>8246</v>
      </c>
      <c r="I1138">
        <v>1</v>
      </c>
      <c r="J1138">
        <v>3000</v>
      </c>
      <c r="K1138">
        <v>3035</v>
      </c>
      <c r="L1138">
        <v>1453352719</v>
      </c>
      <c r="M1138">
        <v>1450760719</v>
      </c>
      <c r="N1138" t="b">
        <v>0</v>
      </c>
      <c r="O1138">
        <v>26</v>
      </c>
      <c r="P1138" t="b">
        <v>1</v>
      </c>
      <c r="Q1138" t="s">
        <v>8303</v>
      </c>
      <c r="R1138">
        <v>1.0116666666666667</v>
      </c>
      <c r="S1138">
        <v>116.73076923076923</v>
      </c>
      <c r="T1138" t="s">
        <v>9224</v>
      </c>
      <c r="U1138" t="s">
        <v>9260</v>
      </c>
      <c r="V1138" s="10">
        <v>42360.212025462963</v>
      </c>
      <c r="W1138" s="10">
        <v>42390.212025462963</v>
      </c>
    </row>
    <row r="1139" spans="1:23" x14ac:dyDescent="0.25">
      <c r="A1139">
        <v>3007</v>
      </c>
      <c r="B1139" t="s">
        <v>3007</v>
      </c>
      <c r="C1139" t="s">
        <v>7117</v>
      </c>
      <c r="D1139">
        <v>600</v>
      </c>
      <c r="E1139">
        <v>1080</v>
      </c>
      <c r="F1139" t="s">
        <v>8219</v>
      </c>
      <c r="G1139" t="s">
        <v>8224</v>
      </c>
      <c r="H1139" t="s">
        <v>8246</v>
      </c>
      <c r="I1139">
        <v>1</v>
      </c>
      <c r="J1139">
        <v>600</v>
      </c>
      <c r="K1139">
        <v>1080</v>
      </c>
      <c r="L1139">
        <v>1429938683</v>
      </c>
      <c r="M1139">
        <v>1428124283</v>
      </c>
      <c r="N1139" t="b">
        <v>0</v>
      </c>
      <c r="O1139">
        <v>20</v>
      </c>
      <c r="P1139" t="b">
        <v>1</v>
      </c>
      <c r="Q1139" t="s">
        <v>8303</v>
      </c>
      <c r="R1139">
        <v>1.8</v>
      </c>
      <c r="S1139">
        <v>54</v>
      </c>
      <c r="T1139" t="s">
        <v>9224</v>
      </c>
      <c r="U1139" t="s">
        <v>9260</v>
      </c>
      <c r="V1139" s="10">
        <v>42098.216238425928</v>
      </c>
      <c r="W1139" s="10">
        <v>42119.216238425928</v>
      </c>
    </row>
    <row r="1140" spans="1:23" x14ac:dyDescent="0.25">
      <c r="A1140">
        <v>3006</v>
      </c>
      <c r="B1140" t="s">
        <v>3006</v>
      </c>
      <c r="C1140" t="s">
        <v>7116</v>
      </c>
      <c r="D1140">
        <v>8000</v>
      </c>
      <c r="E1140">
        <v>8620</v>
      </c>
      <c r="F1140" t="s">
        <v>8219</v>
      </c>
      <c r="G1140" t="s">
        <v>8229</v>
      </c>
      <c r="H1140" t="s">
        <v>8251</v>
      </c>
      <c r="I1140">
        <v>0.75062424999999999</v>
      </c>
      <c r="J1140">
        <v>6004.9939999999997</v>
      </c>
      <c r="K1140">
        <v>6470.3810350000003</v>
      </c>
      <c r="L1140">
        <v>1418580591</v>
      </c>
      <c r="M1140">
        <v>1415988591</v>
      </c>
      <c r="N1140" t="b">
        <v>0</v>
      </c>
      <c r="O1140">
        <v>97</v>
      </c>
      <c r="P1140" t="b">
        <v>1</v>
      </c>
      <c r="Q1140" t="s">
        <v>8303</v>
      </c>
      <c r="R1140">
        <v>1.0774999999999999</v>
      </c>
      <c r="S1140">
        <v>66.704959123711348</v>
      </c>
      <c r="T1140" t="s">
        <v>9224</v>
      </c>
      <c r="U1140" t="s">
        <v>9260</v>
      </c>
      <c r="V1140" s="10">
        <v>41957.756840277776</v>
      </c>
      <c r="W1140" s="10">
        <v>41987.756840277776</v>
      </c>
    </row>
    <row r="1141" spans="1:23" x14ac:dyDescent="0.25">
      <c r="A1141">
        <v>3005</v>
      </c>
      <c r="B1141" t="s">
        <v>3005</v>
      </c>
      <c r="C1141" t="s">
        <v>7115</v>
      </c>
      <c r="D1141">
        <v>10600</v>
      </c>
      <c r="E1141">
        <v>12772.6</v>
      </c>
      <c r="F1141" t="s">
        <v>8219</v>
      </c>
      <c r="G1141" t="s">
        <v>8224</v>
      </c>
      <c r="H1141" t="s">
        <v>8246</v>
      </c>
      <c r="I1141">
        <v>1</v>
      </c>
      <c r="J1141">
        <v>10600</v>
      </c>
      <c r="K1141">
        <v>12772.6</v>
      </c>
      <c r="L1141">
        <v>1412611905</v>
      </c>
      <c r="M1141">
        <v>1410019905</v>
      </c>
      <c r="N1141" t="b">
        <v>0</v>
      </c>
      <c r="O1141">
        <v>118</v>
      </c>
      <c r="P1141" t="b">
        <v>1</v>
      </c>
      <c r="Q1141" t="s">
        <v>8303</v>
      </c>
      <c r="R1141">
        <v>1.2049622641509434</v>
      </c>
      <c r="S1141">
        <v>108.24237288135593</v>
      </c>
      <c r="T1141" t="s">
        <v>9224</v>
      </c>
      <c r="U1141" t="s">
        <v>9260</v>
      </c>
      <c r="V1141" s="10">
        <v>41888.674826388888</v>
      </c>
      <c r="W1141" s="10">
        <v>41918.674826388888</v>
      </c>
    </row>
    <row r="1142" spans="1:23" x14ac:dyDescent="0.25">
      <c r="A1142">
        <v>3004</v>
      </c>
      <c r="B1142" t="s">
        <v>3004</v>
      </c>
      <c r="C1142" t="s">
        <v>7114</v>
      </c>
      <c r="D1142">
        <v>40000</v>
      </c>
      <c r="E1142">
        <v>45126</v>
      </c>
      <c r="F1142" t="s">
        <v>8219</v>
      </c>
      <c r="G1142" t="s">
        <v>8224</v>
      </c>
      <c r="H1142" t="s">
        <v>8246</v>
      </c>
      <c r="I1142">
        <v>1</v>
      </c>
      <c r="J1142">
        <v>40000</v>
      </c>
      <c r="K1142">
        <v>45126</v>
      </c>
      <c r="L1142">
        <v>1416089324</v>
      </c>
      <c r="M1142">
        <v>1413493724</v>
      </c>
      <c r="N1142" t="b">
        <v>0</v>
      </c>
      <c r="O1142">
        <v>277</v>
      </c>
      <c r="P1142" t="b">
        <v>1</v>
      </c>
      <c r="Q1142" t="s">
        <v>8303</v>
      </c>
      <c r="R1142">
        <v>1.12815</v>
      </c>
      <c r="S1142">
        <v>162.90974729241879</v>
      </c>
      <c r="T1142" t="s">
        <v>9224</v>
      </c>
      <c r="U1142" t="s">
        <v>9260</v>
      </c>
      <c r="V1142" s="10">
        <v>41928.881064814814</v>
      </c>
      <c r="W1142" s="10">
        <v>41958.922731481478</v>
      </c>
    </row>
    <row r="1143" spans="1:23" x14ac:dyDescent="0.25">
      <c r="A1143">
        <v>3003</v>
      </c>
      <c r="B1143" t="s">
        <v>3003</v>
      </c>
      <c r="C1143" t="s">
        <v>7113</v>
      </c>
      <c r="D1143">
        <v>3000</v>
      </c>
      <c r="E1143">
        <v>3035</v>
      </c>
      <c r="F1143" t="s">
        <v>8219</v>
      </c>
      <c r="G1143" t="s">
        <v>8224</v>
      </c>
      <c r="H1143" t="s">
        <v>8246</v>
      </c>
      <c r="I1143">
        <v>1</v>
      </c>
      <c r="J1143">
        <v>3000</v>
      </c>
      <c r="K1143">
        <v>3035</v>
      </c>
      <c r="L1143">
        <v>1456811940</v>
      </c>
      <c r="M1143">
        <v>1454098976</v>
      </c>
      <c r="N1143" t="b">
        <v>0</v>
      </c>
      <c r="O1143">
        <v>17</v>
      </c>
      <c r="P1143" t="b">
        <v>1</v>
      </c>
      <c r="Q1143" t="s">
        <v>8303</v>
      </c>
      <c r="R1143">
        <v>1.0116666666666667</v>
      </c>
      <c r="S1143">
        <v>178.52941176470588</v>
      </c>
      <c r="T1143" t="s">
        <v>9224</v>
      </c>
      <c r="U1143" t="s">
        <v>9260</v>
      </c>
      <c r="V1143" s="10">
        <v>42398.849259259259</v>
      </c>
      <c r="W1143" s="10">
        <v>42430.249305555553</v>
      </c>
    </row>
    <row r="1144" spans="1:23" x14ac:dyDescent="0.25">
      <c r="A1144">
        <v>3002</v>
      </c>
      <c r="B1144" t="s">
        <v>3002</v>
      </c>
      <c r="C1144" t="s">
        <v>7112</v>
      </c>
      <c r="D1144">
        <v>7000</v>
      </c>
      <c r="E1144">
        <v>7595.43</v>
      </c>
      <c r="F1144" t="s">
        <v>8219</v>
      </c>
      <c r="G1144" t="s">
        <v>8224</v>
      </c>
      <c r="H1144" t="s">
        <v>8246</v>
      </c>
      <c r="I1144">
        <v>1</v>
      </c>
      <c r="J1144">
        <v>7000</v>
      </c>
      <c r="K1144">
        <v>7595.43</v>
      </c>
      <c r="L1144">
        <v>1356552252</v>
      </c>
      <c r="M1144">
        <v>1353960252</v>
      </c>
      <c r="N1144" t="b">
        <v>0</v>
      </c>
      <c r="O1144">
        <v>104</v>
      </c>
      <c r="P1144" t="b">
        <v>1</v>
      </c>
      <c r="Q1144" t="s">
        <v>8303</v>
      </c>
      <c r="R1144">
        <v>1.0850614285714286</v>
      </c>
      <c r="S1144">
        <v>73.032980769230775</v>
      </c>
      <c r="T1144" t="s">
        <v>9224</v>
      </c>
      <c r="U1144" t="s">
        <v>9260</v>
      </c>
      <c r="V1144" s="10">
        <v>41239.83625</v>
      </c>
      <c r="W1144" s="10">
        <v>41269.83625</v>
      </c>
    </row>
    <row r="1145" spans="1:23" x14ac:dyDescent="0.25">
      <c r="A1145">
        <v>3001</v>
      </c>
      <c r="B1145" t="s">
        <v>3001</v>
      </c>
      <c r="C1145" t="s">
        <v>7111</v>
      </c>
      <c r="D1145">
        <v>7214</v>
      </c>
      <c r="E1145">
        <v>22991.01</v>
      </c>
      <c r="F1145" t="s">
        <v>8219</v>
      </c>
      <c r="G1145" t="s">
        <v>8224</v>
      </c>
      <c r="H1145" t="s">
        <v>8246</v>
      </c>
      <c r="I1145">
        <v>1</v>
      </c>
      <c r="J1145">
        <v>7214</v>
      </c>
      <c r="K1145">
        <v>22991.01</v>
      </c>
      <c r="L1145">
        <v>1468445382</v>
      </c>
      <c r="M1145">
        <v>1465853382</v>
      </c>
      <c r="N1145" t="b">
        <v>0</v>
      </c>
      <c r="O1145">
        <v>175</v>
      </c>
      <c r="P1145" t="b">
        <v>1</v>
      </c>
      <c r="Q1145" t="s">
        <v>8303</v>
      </c>
      <c r="R1145">
        <v>3.1869988910451896</v>
      </c>
      <c r="S1145">
        <v>131.37719999999999</v>
      </c>
      <c r="T1145" t="s">
        <v>9224</v>
      </c>
      <c r="U1145" t="s">
        <v>9260</v>
      </c>
      <c r="V1145" s="10">
        <v>42534.895624999997</v>
      </c>
      <c r="W1145" s="10">
        <v>42564.895624999997</v>
      </c>
    </row>
    <row r="1146" spans="1:23" x14ac:dyDescent="0.25">
      <c r="A1146">
        <v>3000</v>
      </c>
      <c r="B1146" t="s">
        <v>3000</v>
      </c>
      <c r="C1146" t="s">
        <v>7110</v>
      </c>
      <c r="D1146">
        <v>500</v>
      </c>
      <c r="E1146">
        <v>500</v>
      </c>
      <c r="F1146" t="s">
        <v>8219</v>
      </c>
      <c r="G1146" t="s">
        <v>8224</v>
      </c>
      <c r="H1146" t="s">
        <v>8246</v>
      </c>
      <c r="I1146">
        <v>1</v>
      </c>
      <c r="J1146">
        <v>500</v>
      </c>
      <c r="K1146">
        <v>500</v>
      </c>
      <c r="L1146">
        <v>1485885600</v>
      </c>
      <c r="M1146">
        <v>1484682670</v>
      </c>
      <c r="N1146" t="b">
        <v>0</v>
      </c>
      <c r="O1146">
        <v>8</v>
      </c>
      <c r="P1146" t="b">
        <v>1</v>
      </c>
      <c r="Q1146" t="s">
        <v>8303</v>
      </c>
      <c r="R1146">
        <v>1</v>
      </c>
      <c r="S1146">
        <v>62.5</v>
      </c>
      <c r="T1146" t="s">
        <v>9224</v>
      </c>
      <c r="U1146" t="s">
        <v>9260</v>
      </c>
      <c r="V1146" s="10">
        <v>42752.827199074076</v>
      </c>
      <c r="W1146" s="10">
        <v>42766.75</v>
      </c>
    </row>
    <row r="1147" spans="1:23" x14ac:dyDescent="0.25">
      <c r="A1147">
        <v>2999</v>
      </c>
      <c r="B1147" t="s">
        <v>2999</v>
      </c>
      <c r="C1147" t="s">
        <v>7109</v>
      </c>
      <c r="D1147">
        <v>1350</v>
      </c>
      <c r="E1147">
        <v>1605</v>
      </c>
      <c r="F1147" t="s">
        <v>8219</v>
      </c>
      <c r="G1147" t="s">
        <v>8224</v>
      </c>
      <c r="H1147" t="s">
        <v>8246</v>
      </c>
      <c r="I1147">
        <v>1</v>
      </c>
      <c r="J1147">
        <v>1350</v>
      </c>
      <c r="K1147">
        <v>1605</v>
      </c>
      <c r="L1147">
        <v>1488333600</v>
      </c>
      <c r="M1147">
        <v>1487094360</v>
      </c>
      <c r="N1147" t="b">
        <v>0</v>
      </c>
      <c r="O1147">
        <v>20</v>
      </c>
      <c r="P1147" t="b">
        <v>1</v>
      </c>
      <c r="Q1147" t="s">
        <v>8303</v>
      </c>
      <c r="R1147">
        <v>1.1888888888888889</v>
      </c>
      <c r="S1147">
        <v>80.25</v>
      </c>
      <c r="T1147" t="s">
        <v>9224</v>
      </c>
      <c r="U1147" t="s">
        <v>9260</v>
      </c>
      <c r="V1147" s="10">
        <v>42780.740277777775</v>
      </c>
      <c r="W1147" s="10">
        <v>42795.083333333336</v>
      </c>
    </row>
    <row r="1148" spans="1:23" x14ac:dyDescent="0.25">
      <c r="A1148">
        <v>2998</v>
      </c>
      <c r="B1148" t="s">
        <v>2998</v>
      </c>
      <c r="C1148" t="s">
        <v>7108</v>
      </c>
      <c r="D1148">
        <v>50000</v>
      </c>
      <c r="E1148">
        <v>51514.5</v>
      </c>
      <c r="F1148" t="s">
        <v>8219</v>
      </c>
      <c r="G1148" t="s">
        <v>8224</v>
      </c>
      <c r="H1148" t="s">
        <v>8246</v>
      </c>
      <c r="I1148">
        <v>1</v>
      </c>
      <c r="J1148">
        <v>50000</v>
      </c>
      <c r="K1148">
        <v>51514.5</v>
      </c>
      <c r="L1148">
        <v>1402892700</v>
      </c>
      <c r="M1148">
        <v>1400474329</v>
      </c>
      <c r="N1148" t="b">
        <v>0</v>
      </c>
      <c r="O1148">
        <v>433</v>
      </c>
      <c r="P1148" t="b">
        <v>1</v>
      </c>
      <c r="Q1148" t="s">
        <v>8303</v>
      </c>
      <c r="R1148">
        <v>1.0302899999999999</v>
      </c>
      <c r="S1148">
        <v>118.97113163972287</v>
      </c>
      <c r="T1148" t="s">
        <v>9224</v>
      </c>
      <c r="U1148" t="s">
        <v>9260</v>
      </c>
      <c r="V1148" s="10">
        <v>41778.193622685183</v>
      </c>
      <c r="W1148" s="10">
        <v>41806.184027777781</v>
      </c>
    </row>
    <row r="1149" spans="1:23" x14ac:dyDescent="0.25">
      <c r="A1149">
        <v>2997</v>
      </c>
      <c r="B1149" t="s">
        <v>2997</v>
      </c>
      <c r="C1149" t="s">
        <v>7107</v>
      </c>
      <c r="D1149">
        <v>10000</v>
      </c>
      <c r="E1149">
        <v>10373</v>
      </c>
      <c r="F1149" t="s">
        <v>8219</v>
      </c>
      <c r="G1149" t="s">
        <v>8224</v>
      </c>
      <c r="H1149" t="s">
        <v>8246</v>
      </c>
      <c r="I1149">
        <v>1</v>
      </c>
      <c r="J1149">
        <v>10000</v>
      </c>
      <c r="K1149">
        <v>10373</v>
      </c>
      <c r="L1149">
        <v>1488171540</v>
      </c>
      <c r="M1149">
        <v>1486661793</v>
      </c>
      <c r="N1149" t="b">
        <v>0</v>
      </c>
      <c r="O1149">
        <v>115</v>
      </c>
      <c r="P1149" t="b">
        <v>1</v>
      </c>
      <c r="Q1149" t="s">
        <v>8303</v>
      </c>
      <c r="R1149">
        <v>1.0373000000000001</v>
      </c>
      <c r="S1149">
        <v>90.2</v>
      </c>
      <c r="T1149" t="s">
        <v>9224</v>
      </c>
      <c r="U1149" t="s">
        <v>9260</v>
      </c>
      <c r="V1149" s="10">
        <v>42775.733715277776</v>
      </c>
      <c r="W1149" s="10">
        <v>42793.207638888889</v>
      </c>
    </row>
    <row r="1150" spans="1:23" x14ac:dyDescent="0.25">
      <c r="A1150">
        <v>2996</v>
      </c>
      <c r="B1150" t="s">
        <v>2996</v>
      </c>
      <c r="C1150" t="s">
        <v>7106</v>
      </c>
      <c r="D1150">
        <v>35000</v>
      </c>
      <c r="E1150">
        <v>60180</v>
      </c>
      <c r="F1150" t="s">
        <v>8219</v>
      </c>
      <c r="G1150" t="s">
        <v>8224</v>
      </c>
      <c r="H1150" t="s">
        <v>8246</v>
      </c>
      <c r="I1150">
        <v>1</v>
      </c>
      <c r="J1150">
        <v>35000</v>
      </c>
      <c r="K1150">
        <v>60180</v>
      </c>
      <c r="L1150">
        <v>1432677240</v>
      </c>
      <c r="M1150">
        <v>1427493240</v>
      </c>
      <c r="N1150" t="b">
        <v>0</v>
      </c>
      <c r="O1150">
        <v>392</v>
      </c>
      <c r="P1150" t="b">
        <v>1</v>
      </c>
      <c r="Q1150" t="s">
        <v>8303</v>
      </c>
      <c r="R1150">
        <v>1.7194285714285715</v>
      </c>
      <c r="S1150">
        <v>153.5204081632653</v>
      </c>
      <c r="T1150" t="s">
        <v>9224</v>
      </c>
      <c r="U1150" t="s">
        <v>9260</v>
      </c>
      <c r="V1150" s="10">
        <v>42090.912499999999</v>
      </c>
      <c r="W1150" s="10">
        <v>42150.912499999999</v>
      </c>
    </row>
    <row r="1151" spans="1:23" x14ac:dyDescent="0.25">
      <c r="A1151">
        <v>2995</v>
      </c>
      <c r="B1151" t="s">
        <v>2995</v>
      </c>
      <c r="C1151" t="s">
        <v>7105</v>
      </c>
      <c r="D1151">
        <v>15000</v>
      </c>
      <c r="E1151">
        <v>15744</v>
      </c>
      <c r="F1151" t="s">
        <v>8219</v>
      </c>
      <c r="G1151" t="s">
        <v>8224</v>
      </c>
      <c r="H1151" t="s">
        <v>8246</v>
      </c>
      <c r="I1151">
        <v>1</v>
      </c>
      <c r="J1151">
        <v>15000</v>
      </c>
      <c r="K1151">
        <v>15744</v>
      </c>
      <c r="L1151">
        <v>1484841471</v>
      </c>
      <c r="M1151">
        <v>1482249471</v>
      </c>
      <c r="N1151" t="b">
        <v>0</v>
      </c>
      <c r="O1151">
        <v>249</v>
      </c>
      <c r="P1151" t="b">
        <v>1</v>
      </c>
      <c r="Q1151" t="s">
        <v>8303</v>
      </c>
      <c r="R1151">
        <v>1.0496000000000001</v>
      </c>
      <c r="S1151">
        <v>63.2289156626506</v>
      </c>
      <c r="T1151" t="s">
        <v>9224</v>
      </c>
      <c r="U1151" t="s">
        <v>9260</v>
      </c>
      <c r="V1151" s="10">
        <v>42724.665173611109</v>
      </c>
      <c r="W1151" s="10">
        <v>42754.665173611109</v>
      </c>
    </row>
    <row r="1152" spans="1:23" x14ac:dyDescent="0.25">
      <c r="A1152">
        <v>2994</v>
      </c>
      <c r="B1152" t="s">
        <v>2994</v>
      </c>
      <c r="C1152" t="s">
        <v>7104</v>
      </c>
      <c r="D1152">
        <v>300</v>
      </c>
      <c r="E1152">
        <v>1373.24</v>
      </c>
      <c r="F1152" t="s">
        <v>8219</v>
      </c>
      <c r="G1152" t="s">
        <v>8225</v>
      </c>
      <c r="H1152" t="s">
        <v>8247</v>
      </c>
      <c r="I1152">
        <v>1.29405719</v>
      </c>
      <c r="J1152">
        <v>388.21715699999999</v>
      </c>
      <c r="K1152">
        <v>1777.0510955955999</v>
      </c>
      <c r="L1152">
        <v>1412335772</v>
      </c>
      <c r="M1152">
        <v>1409743772</v>
      </c>
      <c r="N1152" t="b">
        <v>0</v>
      </c>
      <c r="O1152">
        <v>59</v>
      </c>
      <c r="P1152" t="b">
        <v>1</v>
      </c>
      <c r="Q1152" t="s">
        <v>8303</v>
      </c>
      <c r="R1152">
        <v>4.577466666666667</v>
      </c>
      <c r="S1152">
        <v>30.119510094840678</v>
      </c>
      <c r="T1152" t="s">
        <v>9224</v>
      </c>
      <c r="U1152" t="s">
        <v>9260</v>
      </c>
      <c r="V1152" s="10">
        <v>41885.478842592594</v>
      </c>
      <c r="W1152" s="10">
        <v>41915.478842592594</v>
      </c>
    </row>
    <row r="1153" spans="1:23" x14ac:dyDescent="0.25">
      <c r="A1153">
        <v>2993</v>
      </c>
      <c r="B1153" t="s">
        <v>2993</v>
      </c>
      <c r="C1153" t="s">
        <v>7103</v>
      </c>
      <c r="D1153">
        <v>1000</v>
      </c>
      <c r="E1153">
        <v>1003</v>
      </c>
      <c r="F1153" t="s">
        <v>8219</v>
      </c>
      <c r="G1153" t="s">
        <v>8224</v>
      </c>
      <c r="H1153" t="s">
        <v>8246</v>
      </c>
      <c r="I1153">
        <v>1</v>
      </c>
      <c r="J1153">
        <v>1000</v>
      </c>
      <c r="K1153">
        <v>1003</v>
      </c>
      <c r="L1153">
        <v>1455998867</v>
      </c>
      <c r="M1153">
        <v>1453406867</v>
      </c>
      <c r="N1153" t="b">
        <v>0</v>
      </c>
      <c r="O1153">
        <v>22</v>
      </c>
      <c r="P1153" t="b">
        <v>1</v>
      </c>
      <c r="Q1153" t="s">
        <v>8303</v>
      </c>
      <c r="R1153">
        <v>1.0029999999999999</v>
      </c>
      <c r="S1153">
        <v>45.590909090909093</v>
      </c>
      <c r="T1153" t="s">
        <v>9224</v>
      </c>
      <c r="U1153" t="s">
        <v>9260</v>
      </c>
      <c r="V1153" s="10">
        <v>42390.838738425926</v>
      </c>
      <c r="W1153" s="10">
        <v>42420.838738425926</v>
      </c>
    </row>
    <row r="1154" spans="1:23" x14ac:dyDescent="0.25">
      <c r="A1154">
        <v>2992</v>
      </c>
      <c r="B1154" t="s">
        <v>2992</v>
      </c>
      <c r="C1154" t="s">
        <v>7102</v>
      </c>
      <c r="D1154">
        <v>3000</v>
      </c>
      <c r="E1154">
        <v>3135</v>
      </c>
      <c r="F1154" t="s">
        <v>8219</v>
      </c>
      <c r="G1154" t="s">
        <v>8224</v>
      </c>
      <c r="H1154" t="s">
        <v>8246</v>
      </c>
      <c r="I1154">
        <v>1</v>
      </c>
      <c r="J1154">
        <v>3000</v>
      </c>
      <c r="K1154">
        <v>3135</v>
      </c>
      <c r="L1154">
        <v>1476037510</v>
      </c>
      <c r="M1154">
        <v>1473445510</v>
      </c>
      <c r="N1154" t="b">
        <v>0</v>
      </c>
      <c r="O1154">
        <v>64</v>
      </c>
      <c r="P1154" t="b">
        <v>1</v>
      </c>
      <c r="Q1154" t="s">
        <v>8303</v>
      </c>
      <c r="R1154">
        <v>1.0449999999999999</v>
      </c>
      <c r="S1154">
        <v>48.984375</v>
      </c>
      <c r="T1154" t="s">
        <v>9224</v>
      </c>
      <c r="U1154" t="s">
        <v>9260</v>
      </c>
      <c r="V1154" s="10">
        <v>42622.767476851855</v>
      </c>
      <c r="W1154" s="10">
        <v>42652.767476851855</v>
      </c>
    </row>
    <row r="1155" spans="1:23" x14ac:dyDescent="0.25">
      <c r="A1155">
        <v>2991</v>
      </c>
      <c r="B1155" t="s">
        <v>2991</v>
      </c>
      <c r="C1155" t="s">
        <v>7101</v>
      </c>
      <c r="D1155">
        <v>8500</v>
      </c>
      <c r="E1155">
        <v>8780</v>
      </c>
      <c r="F1155" t="s">
        <v>8219</v>
      </c>
      <c r="G1155" t="s">
        <v>8224</v>
      </c>
      <c r="H1155" t="s">
        <v>8246</v>
      </c>
      <c r="I1155">
        <v>1</v>
      </c>
      <c r="J1155">
        <v>8500</v>
      </c>
      <c r="K1155">
        <v>8780</v>
      </c>
      <c r="L1155">
        <v>1485547530</v>
      </c>
      <c r="M1155">
        <v>1483646730</v>
      </c>
      <c r="N1155" t="b">
        <v>0</v>
      </c>
      <c r="O1155">
        <v>93</v>
      </c>
      <c r="P1155" t="b">
        <v>1</v>
      </c>
      <c r="Q1155" t="s">
        <v>8303</v>
      </c>
      <c r="R1155">
        <v>1.0329411764705883</v>
      </c>
      <c r="S1155">
        <v>94.408602150537632</v>
      </c>
      <c r="T1155" t="s">
        <v>9224</v>
      </c>
      <c r="U1155" t="s">
        <v>9260</v>
      </c>
      <c r="V1155" s="10">
        <v>42740.837152777778</v>
      </c>
      <c r="W1155" s="10">
        <v>42762.837152777778</v>
      </c>
    </row>
    <row r="1156" spans="1:23" x14ac:dyDescent="0.25">
      <c r="A1156">
        <v>2990</v>
      </c>
      <c r="B1156" t="s">
        <v>2990</v>
      </c>
      <c r="C1156" t="s">
        <v>7100</v>
      </c>
      <c r="D1156">
        <v>10000</v>
      </c>
      <c r="E1156">
        <v>10000</v>
      </c>
      <c r="F1156" t="s">
        <v>8219</v>
      </c>
      <c r="G1156" t="s">
        <v>8224</v>
      </c>
      <c r="H1156" t="s">
        <v>8246</v>
      </c>
      <c r="I1156">
        <v>1</v>
      </c>
      <c r="J1156">
        <v>10000</v>
      </c>
      <c r="K1156">
        <v>10000</v>
      </c>
      <c r="L1156">
        <v>1452174420</v>
      </c>
      <c r="M1156">
        <v>1449150420</v>
      </c>
      <c r="N1156" t="b">
        <v>0</v>
      </c>
      <c r="O1156">
        <v>27</v>
      </c>
      <c r="P1156" t="b">
        <v>1</v>
      </c>
      <c r="Q1156" t="s">
        <v>8303</v>
      </c>
      <c r="R1156">
        <v>1</v>
      </c>
      <c r="S1156">
        <v>370.37037037037038</v>
      </c>
      <c r="T1156" t="s">
        <v>9224</v>
      </c>
      <c r="U1156" t="s">
        <v>9260</v>
      </c>
      <c r="V1156" s="10">
        <v>42341.574305555558</v>
      </c>
      <c r="W1156" s="10">
        <v>42376.574305555558</v>
      </c>
    </row>
    <row r="1157" spans="1:23" x14ac:dyDescent="0.25">
      <c r="A1157">
        <v>2989</v>
      </c>
      <c r="B1157" t="s">
        <v>2989</v>
      </c>
      <c r="C1157" t="s">
        <v>7099</v>
      </c>
      <c r="D1157">
        <v>20000</v>
      </c>
      <c r="E1157">
        <v>35307</v>
      </c>
      <c r="F1157" t="s">
        <v>8219</v>
      </c>
      <c r="G1157" t="s">
        <v>8224</v>
      </c>
      <c r="H1157" t="s">
        <v>8246</v>
      </c>
      <c r="I1157">
        <v>1</v>
      </c>
      <c r="J1157">
        <v>20000</v>
      </c>
      <c r="K1157">
        <v>35307</v>
      </c>
      <c r="L1157">
        <v>1450673940</v>
      </c>
      <c r="M1157">
        <v>1448756962</v>
      </c>
      <c r="N1157" t="b">
        <v>0</v>
      </c>
      <c r="O1157">
        <v>364</v>
      </c>
      <c r="P1157" t="b">
        <v>1</v>
      </c>
      <c r="Q1157" t="s">
        <v>8303</v>
      </c>
      <c r="R1157">
        <v>1.76535</v>
      </c>
      <c r="S1157">
        <v>96.997252747252745</v>
      </c>
      <c r="T1157" t="s">
        <v>9224</v>
      </c>
      <c r="U1157" t="s">
        <v>9260</v>
      </c>
      <c r="V1157" s="10">
        <v>42337.02039351852</v>
      </c>
      <c r="W1157" s="10">
        <v>42359.207638888889</v>
      </c>
    </row>
    <row r="1158" spans="1:23" x14ac:dyDescent="0.25">
      <c r="A1158">
        <v>2988</v>
      </c>
      <c r="B1158" t="s">
        <v>2988</v>
      </c>
      <c r="C1158" t="s">
        <v>7098</v>
      </c>
      <c r="D1158">
        <v>1000</v>
      </c>
      <c r="E1158">
        <v>1000</v>
      </c>
      <c r="F1158" t="s">
        <v>8219</v>
      </c>
      <c r="G1158" t="s">
        <v>8225</v>
      </c>
      <c r="H1158" t="s">
        <v>8247</v>
      </c>
      <c r="I1158">
        <v>1.29405719</v>
      </c>
      <c r="J1158">
        <v>1294.05719</v>
      </c>
      <c r="K1158">
        <v>1294.05719</v>
      </c>
      <c r="L1158">
        <v>1466412081</v>
      </c>
      <c r="M1158">
        <v>1463820081</v>
      </c>
      <c r="N1158" t="b">
        <v>0</v>
      </c>
      <c r="O1158">
        <v>28</v>
      </c>
      <c r="P1158" t="b">
        <v>1</v>
      </c>
      <c r="Q1158" t="s">
        <v>8303</v>
      </c>
      <c r="R1158">
        <v>1</v>
      </c>
      <c r="S1158">
        <v>46.216328214285717</v>
      </c>
      <c r="T1158" t="s">
        <v>9224</v>
      </c>
      <c r="U1158" t="s">
        <v>9260</v>
      </c>
      <c r="V1158" s="10">
        <v>42511.36204861111</v>
      </c>
      <c r="W1158" s="10">
        <v>42541.36204861111</v>
      </c>
    </row>
    <row r="1159" spans="1:23" x14ac:dyDescent="0.25">
      <c r="A1159">
        <v>2987</v>
      </c>
      <c r="B1159" t="s">
        <v>2987</v>
      </c>
      <c r="C1159" t="s">
        <v>7097</v>
      </c>
      <c r="D1159">
        <v>25000</v>
      </c>
      <c r="E1159">
        <v>27600.2</v>
      </c>
      <c r="F1159" t="s">
        <v>8219</v>
      </c>
      <c r="G1159" t="s">
        <v>8224</v>
      </c>
      <c r="H1159" t="s">
        <v>8246</v>
      </c>
      <c r="I1159">
        <v>1</v>
      </c>
      <c r="J1159">
        <v>25000</v>
      </c>
      <c r="K1159">
        <v>27600.2</v>
      </c>
      <c r="L1159">
        <v>1476316800</v>
      </c>
      <c r="M1159">
        <v>1473837751</v>
      </c>
      <c r="N1159" t="b">
        <v>0</v>
      </c>
      <c r="O1159">
        <v>265</v>
      </c>
      <c r="P1159" t="b">
        <v>1</v>
      </c>
      <c r="Q1159" t="s">
        <v>8303</v>
      </c>
      <c r="R1159">
        <v>1.1040080000000001</v>
      </c>
      <c r="S1159">
        <v>104.15169811320754</v>
      </c>
      <c r="T1159" t="s">
        <v>9224</v>
      </c>
      <c r="U1159" t="s">
        <v>9260</v>
      </c>
      <c r="V1159" s="10">
        <v>42627.307303240741</v>
      </c>
      <c r="W1159" s="20">
        <v>42656</v>
      </c>
    </row>
    <row r="1160" spans="1:23" x14ac:dyDescent="0.25">
      <c r="A1160">
        <v>2986</v>
      </c>
      <c r="B1160" t="s">
        <v>2986</v>
      </c>
      <c r="C1160" t="s">
        <v>7096</v>
      </c>
      <c r="D1160">
        <v>2400</v>
      </c>
      <c r="E1160">
        <v>2532</v>
      </c>
      <c r="F1160" t="s">
        <v>8219</v>
      </c>
      <c r="G1160" t="s">
        <v>8225</v>
      </c>
      <c r="H1160" t="s">
        <v>8247</v>
      </c>
      <c r="I1160">
        <v>1.29405719</v>
      </c>
      <c r="J1160">
        <v>3105.7372559999999</v>
      </c>
      <c r="K1160">
        <v>3276.5528050799999</v>
      </c>
      <c r="L1160">
        <v>1462100406</v>
      </c>
      <c r="M1160">
        <v>1456920006</v>
      </c>
      <c r="N1160" t="b">
        <v>0</v>
      </c>
      <c r="O1160">
        <v>56</v>
      </c>
      <c r="P1160" t="b">
        <v>1</v>
      </c>
      <c r="Q1160" t="s">
        <v>8303</v>
      </c>
      <c r="R1160">
        <v>1.0549999999999999</v>
      </c>
      <c r="S1160">
        <v>58.50987151928571</v>
      </c>
      <c r="T1160" t="s">
        <v>9224</v>
      </c>
      <c r="U1160" t="s">
        <v>9260</v>
      </c>
      <c r="V1160" s="10">
        <v>42431.500069444446</v>
      </c>
      <c r="W1160" s="10">
        <v>42491.458402777775</v>
      </c>
    </row>
    <row r="1161" spans="1:23" x14ac:dyDescent="0.25">
      <c r="A1161">
        <v>2985</v>
      </c>
      <c r="B1161" t="s">
        <v>2985</v>
      </c>
      <c r="C1161" t="s">
        <v>7095</v>
      </c>
      <c r="D1161">
        <v>10000</v>
      </c>
      <c r="E1161">
        <v>12165</v>
      </c>
      <c r="F1161" t="s">
        <v>8219</v>
      </c>
      <c r="G1161" t="s">
        <v>8228</v>
      </c>
      <c r="H1161" t="s">
        <v>8250</v>
      </c>
      <c r="I1161">
        <v>0.66289350000000002</v>
      </c>
      <c r="J1161">
        <v>6628.9350000000004</v>
      </c>
      <c r="K1161">
        <v>8064.0994275000003</v>
      </c>
      <c r="L1161">
        <v>1477886400</v>
      </c>
      <c r="M1161">
        <v>1476228128</v>
      </c>
      <c r="N1161" t="b">
        <v>0</v>
      </c>
      <c r="O1161">
        <v>111</v>
      </c>
      <c r="P1161" t="b">
        <v>1</v>
      </c>
      <c r="Q1161" t="s">
        <v>8303</v>
      </c>
      <c r="R1161">
        <v>1.2164999999999999</v>
      </c>
      <c r="S1161">
        <v>72.649544391891894</v>
      </c>
      <c r="T1161" t="s">
        <v>9224</v>
      </c>
      <c r="U1161" t="s">
        <v>9260</v>
      </c>
      <c r="V1161" s="10">
        <v>42654.973703703705</v>
      </c>
      <c r="W1161" s="10">
        <v>42674.166666666664</v>
      </c>
    </row>
    <row r="1162" spans="1:23" x14ac:dyDescent="0.25">
      <c r="A1162">
        <v>2984</v>
      </c>
      <c r="B1162" t="s">
        <v>2984</v>
      </c>
      <c r="C1162" t="s">
        <v>7094</v>
      </c>
      <c r="D1162">
        <v>25000</v>
      </c>
      <c r="E1162">
        <v>25088</v>
      </c>
      <c r="F1162" t="s">
        <v>8219</v>
      </c>
      <c r="G1162" t="s">
        <v>8224</v>
      </c>
      <c r="H1162" t="s">
        <v>8246</v>
      </c>
      <c r="I1162">
        <v>1</v>
      </c>
      <c r="J1162">
        <v>25000</v>
      </c>
      <c r="K1162">
        <v>25088</v>
      </c>
      <c r="L1162">
        <v>1472020881</v>
      </c>
      <c r="M1162">
        <v>1469428881</v>
      </c>
      <c r="N1162" t="b">
        <v>1</v>
      </c>
      <c r="O1162">
        <v>218</v>
      </c>
      <c r="P1162" t="b">
        <v>1</v>
      </c>
      <c r="Q1162" t="s">
        <v>8303</v>
      </c>
      <c r="R1162">
        <v>1.00352</v>
      </c>
      <c r="S1162">
        <v>115.08256880733946</v>
      </c>
      <c r="T1162" t="s">
        <v>9224</v>
      </c>
      <c r="U1162" t="s">
        <v>9260</v>
      </c>
      <c r="V1162" s="10">
        <v>42576.278715277775</v>
      </c>
      <c r="W1162" s="10">
        <v>42606.278715277775</v>
      </c>
    </row>
    <row r="1163" spans="1:23" x14ac:dyDescent="0.25">
      <c r="A1163">
        <v>2983</v>
      </c>
      <c r="B1163" t="s">
        <v>2983</v>
      </c>
      <c r="C1163" t="s">
        <v>7093</v>
      </c>
      <c r="D1163">
        <v>116000</v>
      </c>
      <c r="E1163">
        <v>169985.91</v>
      </c>
      <c r="F1163" t="s">
        <v>8219</v>
      </c>
      <c r="G1163" t="s">
        <v>8224</v>
      </c>
      <c r="H1163" t="s">
        <v>8246</v>
      </c>
      <c r="I1163">
        <v>1</v>
      </c>
      <c r="J1163">
        <v>116000</v>
      </c>
      <c r="K1163">
        <v>169985.91</v>
      </c>
      <c r="L1163">
        <v>1415722236</v>
      </c>
      <c r="M1163">
        <v>1410534636</v>
      </c>
      <c r="N1163" t="b">
        <v>1</v>
      </c>
      <c r="O1163">
        <v>1095</v>
      </c>
      <c r="P1163" t="b">
        <v>1</v>
      </c>
      <c r="Q1163" t="s">
        <v>8303</v>
      </c>
      <c r="R1163">
        <v>1.465395775862069</v>
      </c>
      <c r="S1163">
        <v>155.23827397260274</v>
      </c>
      <c r="T1163" t="s">
        <v>9224</v>
      </c>
      <c r="U1163" t="s">
        <v>9260</v>
      </c>
      <c r="V1163" s="10">
        <v>41894.632361111115</v>
      </c>
      <c r="W1163" s="10">
        <v>41954.674027777779</v>
      </c>
    </row>
    <row r="1164" spans="1:23" x14ac:dyDescent="0.25">
      <c r="A1164">
        <v>2982</v>
      </c>
      <c r="B1164" t="s">
        <v>2982</v>
      </c>
      <c r="C1164" t="s">
        <v>7092</v>
      </c>
      <c r="D1164">
        <v>5000</v>
      </c>
      <c r="E1164">
        <v>5103</v>
      </c>
      <c r="F1164" t="s">
        <v>8219</v>
      </c>
      <c r="G1164" t="s">
        <v>8225</v>
      </c>
      <c r="H1164" t="s">
        <v>8247</v>
      </c>
      <c r="I1164">
        <v>1.29405719</v>
      </c>
      <c r="J1164">
        <v>6470.2859499999995</v>
      </c>
      <c r="K1164">
        <v>6603.5738405699994</v>
      </c>
      <c r="L1164">
        <v>1455208143</v>
      </c>
      <c r="M1164">
        <v>1452616143</v>
      </c>
      <c r="N1164" t="b">
        <v>1</v>
      </c>
      <c r="O1164">
        <v>59</v>
      </c>
      <c r="P1164" t="b">
        <v>1</v>
      </c>
      <c r="Q1164" t="s">
        <v>8303</v>
      </c>
      <c r="R1164">
        <v>1.0206</v>
      </c>
      <c r="S1164">
        <v>111.92498034864406</v>
      </c>
      <c r="T1164" t="s">
        <v>9224</v>
      </c>
      <c r="U1164" t="s">
        <v>9260</v>
      </c>
      <c r="V1164" s="10">
        <v>42381.686840277776</v>
      </c>
      <c r="W1164" s="10">
        <v>42411.686840277776</v>
      </c>
    </row>
    <row r="1165" spans="1:23" x14ac:dyDescent="0.25">
      <c r="A1165">
        <v>2981</v>
      </c>
      <c r="B1165" t="s">
        <v>2981</v>
      </c>
      <c r="C1165" t="s">
        <v>7091</v>
      </c>
      <c r="D1165">
        <v>4000</v>
      </c>
      <c r="E1165">
        <v>5157</v>
      </c>
      <c r="F1165" t="s">
        <v>8219</v>
      </c>
      <c r="G1165" t="s">
        <v>8241</v>
      </c>
      <c r="H1165" t="s">
        <v>8249</v>
      </c>
      <c r="I1165">
        <v>1.1666915600000001</v>
      </c>
      <c r="J1165">
        <v>4666.7662399999999</v>
      </c>
      <c r="K1165">
        <v>6016.6283749200002</v>
      </c>
      <c r="L1165">
        <v>1443014756</v>
      </c>
      <c r="M1165">
        <v>1439126756</v>
      </c>
      <c r="N1165" t="b">
        <v>1</v>
      </c>
      <c r="O1165">
        <v>97</v>
      </c>
      <c r="P1165" t="b">
        <v>1</v>
      </c>
      <c r="Q1165" t="s">
        <v>8303</v>
      </c>
      <c r="R1165">
        <v>1.28925</v>
      </c>
      <c r="S1165">
        <v>62.027096648659793</v>
      </c>
      <c r="T1165" t="s">
        <v>9224</v>
      </c>
      <c r="U1165" t="s">
        <v>9260</v>
      </c>
      <c r="V1165" s="10">
        <v>42225.559675925928</v>
      </c>
      <c r="W1165" s="10">
        <v>42270.559675925928</v>
      </c>
    </row>
    <row r="1166" spans="1:23" x14ac:dyDescent="0.25">
      <c r="A1166">
        <v>2980</v>
      </c>
      <c r="B1166" t="s">
        <v>2980</v>
      </c>
      <c r="C1166" t="s">
        <v>7090</v>
      </c>
      <c r="D1166">
        <v>3000</v>
      </c>
      <c r="E1166">
        <v>3275</v>
      </c>
      <c r="F1166" t="s">
        <v>8219</v>
      </c>
      <c r="G1166" t="s">
        <v>8224</v>
      </c>
      <c r="H1166" t="s">
        <v>8246</v>
      </c>
      <c r="I1166">
        <v>1</v>
      </c>
      <c r="J1166">
        <v>3000</v>
      </c>
      <c r="K1166">
        <v>3275</v>
      </c>
      <c r="L1166">
        <v>1440381600</v>
      </c>
      <c r="M1166">
        <v>1438639130</v>
      </c>
      <c r="N1166" t="b">
        <v>0</v>
      </c>
      <c r="O1166">
        <v>24</v>
      </c>
      <c r="P1166" t="b">
        <v>1</v>
      </c>
      <c r="Q1166" t="s">
        <v>8271</v>
      </c>
      <c r="R1166">
        <v>1.0916666666666666</v>
      </c>
      <c r="S1166">
        <v>136.45833333333334</v>
      </c>
      <c r="T1166" t="s">
        <v>9224</v>
      </c>
      <c r="U1166" t="s">
        <v>9225</v>
      </c>
      <c r="V1166" s="10">
        <v>42219.915856481479</v>
      </c>
      <c r="W1166" s="10">
        <v>42240.083333333336</v>
      </c>
    </row>
    <row r="1167" spans="1:23" x14ac:dyDescent="0.25">
      <c r="A1167">
        <v>2979</v>
      </c>
      <c r="B1167" t="s">
        <v>2979</v>
      </c>
      <c r="C1167" t="s">
        <v>7089</v>
      </c>
      <c r="D1167">
        <v>5000</v>
      </c>
      <c r="E1167">
        <v>5070</v>
      </c>
      <c r="F1167" t="s">
        <v>8219</v>
      </c>
      <c r="G1167" t="s">
        <v>8224</v>
      </c>
      <c r="H1167" t="s">
        <v>8246</v>
      </c>
      <c r="I1167">
        <v>1</v>
      </c>
      <c r="J1167">
        <v>5000</v>
      </c>
      <c r="K1167">
        <v>5070</v>
      </c>
      <c r="L1167">
        <v>1420524000</v>
      </c>
      <c r="M1167">
        <v>1419104823</v>
      </c>
      <c r="N1167" t="b">
        <v>0</v>
      </c>
      <c r="O1167">
        <v>46</v>
      </c>
      <c r="P1167" t="b">
        <v>1</v>
      </c>
      <c r="Q1167" t="s">
        <v>8271</v>
      </c>
      <c r="R1167">
        <v>1.014</v>
      </c>
      <c r="S1167">
        <v>110.21739130434783</v>
      </c>
      <c r="T1167" t="s">
        <v>9224</v>
      </c>
      <c r="U1167" t="s">
        <v>9225</v>
      </c>
      <c r="V1167" s="10">
        <v>41993.824340277781</v>
      </c>
      <c r="W1167" s="10">
        <v>42010.25</v>
      </c>
    </row>
    <row r="1168" spans="1:23" x14ac:dyDescent="0.25">
      <c r="A1168">
        <v>2978</v>
      </c>
      <c r="B1168" t="s">
        <v>2978</v>
      </c>
      <c r="C1168" t="s">
        <v>7088</v>
      </c>
      <c r="D1168">
        <v>750</v>
      </c>
      <c r="E1168">
        <v>971</v>
      </c>
      <c r="F1168" t="s">
        <v>8219</v>
      </c>
      <c r="G1168" t="s">
        <v>8224</v>
      </c>
      <c r="H1168" t="s">
        <v>8246</v>
      </c>
      <c r="I1168">
        <v>1</v>
      </c>
      <c r="J1168">
        <v>750</v>
      </c>
      <c r="K1168">
        <v>971</v>
      </c>
      <c r="L1168">
        <v>1413784740</v>
      </c>
      <c r="M1168">
        <v>1412954547</v>
      </c>
      <c r="N1168" t="b">
        <v>0</v>
      </c>
      <c r="O1168">
        <v>16</v>
      </c>
      <c r="P1168" t="b">
        <v>1</v>
      </c>
      <c r="Q1168" t="s">
        <v>8271</v>
      </c>
      <c r="R1168">
        <v>1.2946666666666666</v>
      </c>
      <c r="S1168">
        <v>60.6875</v>
      </c>
      <c r="T1168" t="s">
        <v>9224</v>
      </c>
      <c r="U1168" t="s">
        <v>9225</v>
      </c>
      <c r="V1168" s="10">
        <v>41922.640590277777</v>
      </c>
      <c r="W1168" s="10">
        <v>41932.249305555553</v>
      </c>
    </row>
    <row r="1169" spans="1:23" x14ac:dyDescent="0.25">
      <c r="A1169">
        <v>2977</v>
      </c>
      <c r="B1169" t="s">
        <v>2977</v>
      </c>
      <c r="C1169" t="s">
        <v>7087</v>
      </c>
      <c r="D1169">
        <v>3000</v>
      </c>
      <c r="E1169">
        <v>3407</v>
      </c>
      <c r="F1169" t="s">
        <v>8219</v>
      </c>
      <c r="G1169" t="s">
        <v>8224</v>
      </c>
      <c r="H1169" t="s">
        <v>8246</v>
      </c>
      <c r="I1169">
        <v>1</v>
      </c>
      <c r="J1169">
        <v>3000</v>
      </c>
      <c r="K1169">
        <v>3407</v>
      </c>
      <c r="L1169">
        <v>1427076840</v>
      </c>
      <c r="M1169">
        <v>1421960934</v>
      </c>
      <c r="N1169" t="b">
        <v>0</v>
      </c>
      <c r="O1169">
        <v>30</v>
      </c>
      <c r="P1169" t="b">
        <v>1</v>
      </c>
      <c r="Q1169" t="s">
        <v>8271</v>
      </c>
      <c r="R1169">
        <v>1.1356666666666666</v>
      </c>
      <c r="S1169">
        <v>113.56666666666666</v>
      </c>
      <c r="T1169" t="s">
        <v>9224</v>
      </c>
      <c r="U1169" t="s">
        <v>9225</v>
      </c>
      <c r="V1169" s="10">
        <v>42026.881180555552</v>
      </c>
      <c r="W1169" s="10">
        <v>42086.093055555553</v>
      </c>
    </row>
    <row r="1170" spans="1:23" x14ac:dyDescent="0.25">
      <c r="A1170">
        <v>2976</v>
      </c>
      <c r="B1170" t="s">
        <v>2976</v>
      </c>
      <c r="C1170" t="s">
        <v>7086</v>
      </c>
      <c r="D1170">
        <v>70</v>
      </c>
      <c r="E1170">
        <v>120</v>
      </c>
      <c r="F1170" t="s">
        <v>8219</v>
      </c>
      <c r="G1170" t="s">
        <v>8225</v>
      </c>
      <c r="H1170" t="s">
        <v>8247</v>
      </c>
      <c r="I1170">
        <v>1.29405719</v>
      </c>
      <c r="J1170">
        <v>90.584003299999992</v>
      </c>
      <c r="K1170">
        <v>155.28686279999999</v>
      </c>
      <c r="L1170">
        <v>1457870400</v>
      </c>
      <c r="M1170">
        <v>1456421530</v>
      </c>
      <c r="N1170" t="b">
        <v>0</v>
      </c>
      <c r="O1170">
        <v>14</v>
      </c>
      <c r="P1170" t="b">
        <v>1</v>
      </c>
      <c r="Q1170" t="s">
        <v>8271</v>
      </c>
      <c r="R1170">
        <v>1.7142857142857142</v>
      </c>
      <c r="S1170">
        <v>11.091918771428571</v>
      </c>
      <c r="T1170" t="s">
        <v>9224</v>
      </c>
      <c r="U1170" t="s">
        <v>9225</v>
      </c>
      <c r="V1170" s="10">
        <v>42425.730671296296</v>
      </c>
      <c r="W1170" s="10">
        <v>42442.5</v>
      </c>
    </row>
    <row r="1171" spans="1:23" x14ac:dyDescent="0.25">
      <c r="A1171">
        <v>2975</v>
      </c>
      <c r="B1171" t="s">
        <v>2975</v>
      </c>
      <c r="C1171" t="s">
        <v>7085</v>
      </c>
      <c r="D1171">
        <v>8000</v>
      </c>
      <c r="E1171">
        <v>8010</v>
      </c>
      <c r="F1171" t="s">
        <v>8219</v>
      </c>
      <c r="G1171" t="s">
        <v>8224</v>
      </c>
      <c r="H1171" t="s">
        <v>8246</v>
      </c>
      <c r="I1171">
        <v>1</v>
      </c>
      <c r="J1171">
        <v>8000</v>
      </c>
      <c r="K1171">
        <v>8010</v>
      </c>
      <c r="L1171">
        <v>1417057200</v>
      </c>
      <c r="M1171">
        <v>1414599886</v>
      </c>
      <c r="N1171" t="b">
        <v>0</v>
      </c>
      <c r="O1171">
        <v>113</v>
      </c>
      <c r="P1171" t="b">
        <v>1</v>
      </c>
      <c r="Q1171" t="s">
        <v>8271</v>
      </c>
      <c r="R1171">
        <v>1.00125</v>
      </c>
      <c r="S1171">
        <v>70.884955752212392</v>
      </c>
      <c r="T1171" t="s">
        <v>9224</v>
      </c>
      <c r="U1171" t="s">
        <v>9225</v>
      </c>
      <c r="V1171" s="10">
        <v>41941.683865740742</v>
      </c>
      <c r="W1171" s="10">
        <v>41970.125</v>
      </c>
    </row>
    <row r="1172" spans="1:23" x14ac:dyDescent="0.25">
      <c r="A1172">
        <v>2974</v>
      </c>
      <c r="B1172" t="s">
        <v>2974</v>
      </c>
      <c r="C1172" t="s">
        <v>7084</v>
      </c>
      <c r="D1172">
        <v>5000</v>
      </c>
      <c r="E1172">
        <v>5100</v>
      </c>
      <c r="F1172" t="s">
        <v>8219</v>
      </c>
      <c r="G1172" t="s">
        <v>8224</v>
      </c>
      <c r="H1172" t="s">
        <v>8246</v>
      </c>
      <c r="I1172">
        <v>1</v>
      </c>
      <c r="J1172">
        <v>5000</v>
      </c>
      <c r="K1172">
        <v>5100</v>
      </c>
      <c r="L1172">
        <v>1411695300</v>
      </c>
      <c r="M1172">
        <v>1409275671</v>
      </c>
      <c r="N1172" t="b">
        <v>0</v>
      </c>
      <c r="O1172">
        <v>87</v>
      </c>
      <c r="P1172" t="b">
        <v>1</v>
      </c>
      <c r="Q1172" t="s">
        <v>8271</v>
      </c>
      <c r="R1172">
        <v>1.02</v>
      </c>
      <c r="S1172">
        <v>58.620689655172413</v>
      </c>
      <c r="T1172" t="s">
        <v>9224</v>
      </c>
      <c r="U1172" t="s">
        <v>9225</v>
      </c>
      <c r="V1172" s="10">
        <v>41880.061006944445</v>
      </c>
      <c r="W1172" s="10">
        <v>41908.065972222219</v>
      </c>
    </row>
    <row r="1173" spans="1:23" x14ac:dyDescent="0.25">
      <c r="A1173">
        <v>2973</v>
      </c>
      <c r="B1173" t="s">
        <v>2973</v>
      </c>
      <c r="C1173" t="s">
        <v>7083</v>
      </c>
      <c r="D1173">
        <v>5000</v>
      </c>
      <c r="E1173">
        <v>8740</v>
      </c>
      <c r="F1173" t="s">
        <v>8219</v>
      </c>
      <c r="G1173" t="s">
        <v>8224</v>
      </c>
      <c r="H1173" t="s">
        <v>8246</v>
      </c>
      <c r="I1173">
        <v>1</v>
      </c>
      <c r="J1173">
        <v>5000</v>
      </c>
      <c r="K1173">
        <v>8740</v>
      </c>
      <c r="L1173">
        <v>1451620800</v>
      </c>
      <c r="M1173">
        <v>1449171508</v>
      </c>
      <c r="N1173" t="b">
        <v>0</v>
      </c>
      <c r="O1173">
        <v>33</v>
      </c>
      <c r="P1173" t="b">
        <v>1</v>
      </c>
      <c r="Q1173" t="s">
        <v>8271</v>
      </c>
      <c r="R1173">
        <v>1.748</v>
      </c>
      <c r="S1173">
        <v>264.84848484848487</v>
      </c>
      <c r="T1173" t="s">
        <v>9224</v>
      </c>
      <c r="U1173" t="s">
        <v>9225</v>
      </c>
      <c r="V1173" s="10">
        <v>42341.818379629629</v>
      </c>
      <c r="W1173" s="10">
        <v>42370.166666666664</v>
      </c>
    </row>
    <row r="1174" spans="1:23" x14ac:dyDescent="0.25">
      <c r="A1174">
        <v>2972</v>
      </c>
      <c r="B1174" t="s">
        <v>2972</v>
      </c>
      <c r="C1174" t="s">
        <v>7082</v>
      </c>
      <c r="D1174">
        <v>2000</v>
      </c>
      <c r="E1174">
        <v>2107</v>
      </c>
      <c r="F1174" t="s">
        <v>8219</v>
      </c>
      <c r="G1174" t="s">
        <v>8224</v>
      </c>
      <c r="H1174" t="s">
        <v>8246</v>
      </c>
      <c r="I1174">
        <v>1</v>
      </c>
      <c r="J1174">
        <v>2000</v>
      </c>
      <c r="K1174">
        <v>2107</v>
      </c>
      <c r="L1174">
        <v>1480899600</v>
      </c>
      <c r="M1174">
        <v>1479609520</v>
      </c>
      <c r="N1174" t="b">
        <v>0</v>
      </c>
      <c r="O1174">
        <v>17</v>
      </c>
      <c r="P1174" t="b">
        <v>1</v>
      </c>
      <c r="Q1174" t="s">
        <v>8271</v>
      </c>
      <c r="R1174">
        <v>1.0535000000000001</v>
      </c>
      <c r="S1174">
        <v>123.94117647058823</v>
      </c>
      <c r="T1174" t="s">
        <v>9224</v>
      </c>
      <c r="U1174" t="s">
        <v>9225</v>
      </c>
      <c r="V1174" s="10">
        <v>42694.110185185185</v>
      </c>
      <c r="W1174" s="10">
        <v>42709.041666666664</v>
      </c>
    </row>
    <row r="1175" spans="1:23" x14ac:dyDescent="0.25">
      <c r="A1175">
        <v>2971</v>
      </c>
      <c r="B1175" t="s">
        <v>2971</v>
      </c>
      <c r="C1175" t="s">
        <v>7081</v>
      </c>
      <c r="D1175">
        <v>3200</v>
      </c>
      <c r="E1175">
        <v>3205</v>
      </c>
      <c r="F1175" t="s">
        <v>8219</v>
      </c>
      <c r="G1175" t="s">
        <v>8224</v>
      </c>
      <c r="H1175" t="s">
        <v>8246</v>
      </c>
      <c r="I1175">
        <v>1</v>
      </c>
      <c r="J1175">
        <v>3200</v>
      </c>
      <c r="K1175">
        <v>3205</v>
      </c>
      <c r="L1175">
        <v>1409500078</v>
      </c>
      <c r="M1175">
        <v>1406908078</v>
      </c>
      <c r="N1175" t="b">
        <v>0</v>
      </c>
      <c r="O1175">
        <v>43</v>
      </c>
      <c r="P1175" t="b">
        <v>1</v>
      </c>
      <c r="Q1175" t="s">
        <v>8271</v>
      </c>
      <c r="R1175">
        <v>1.0015624999999999</v>
      </c>
      <c r="S1175">
        <v>74.534883720930239</v>
      </c>
      <c r="T1175" t="s">
        <v>9224</v>
      </c>
      <c r="U1175" t="s">
        <v>9225</v>
      </c>
      <c r="V1175" s="10">
        <v>41852.658310185187</v>
      </c>
      <c r="W1175" s="10">
        <v>41882.658310185187</v>
      </c>
    </row>
    <row r="1176" spans="1:23" x14ac:dyDescent="0.25">
      <c r="A1176">
        <v>2970</v>
      </c>
      <c r="B1176" t="s">
        <v>2970</v>
      </c>
      <c r="C1176" t="s">
        <v>7080</v>
      </c>
      <c r="D1176">
        <v>6000</v>
      </c>
      <c r="E1176">
        <v>6360</v>
      </c>
      <c r="F1176" t="s">
        <v>8219</v>
      </c>
      <c r="G1176" t="s">
        <v>8224</v>
      </c>
      <c r="H1176" t="s">
        <v>8246</v>
      </c>
      <c r="I1176">
        <v>1</v>
      </c>
      <c r="J1176">
        <v>6000</v>
      </c>
      <c r="K1176">
        <v>6360</v>
      </c>
      <c r="L1176">
        <v>1405699451</v>
      </c>
      <c r="M1176">
        <v>1403107451</v>
      </c>
      <c r="N1176" t="b">
        <v>0</v>
      </c>
      <c r="O1176">
        <v>91</v>
      </c>
      <c r="P1176" t="b">
        <v>1</v>
      </c>
      <c r="Q1176" t="s">
        <v>8271</v>
      </c>
      <c r="R1176">
        <v>1.06</v>
      </c>
      <c r="S1176">
        <v>69.890109890109883</v>
      </c>
      <c r="T1176" t="s">
        <v>9224</v>
      </c>
      <c r="U1176" t="s">
        <v>9225</v>
      </c>
      <c r="V1176" s="10">
        <v>41808.669571759259</v>
      </c>
      <c r="W1176" s="10">
        <v>41838.669571759259</v>
      </c>
    </row>
    <row r="1177" spans="1:23" x14ac:dyDescent="0.25">
      <c r="A1177">
        <v>2969</v>
      </c>
      <c r="B1177" t="s">
        <v>2969</v>
      </c>
      <c r="C1177" t="s">
        <v>7079</v>
      </c>
      <c r="D1177">
        <v>1000</v>
      </c>
      <c r="E1177">
        <v>1625</v>
      </c>
      <c r="F1177" t="s">
        <v>8219</v>
      </c>
      <c r="G1177" t="s">
        <v>8229</v>
      </c>
      <c r="H1177" t="s">
        <v>8251</v>
      </c>
      <c r="I1177">
        <v>0.75062424999999999</v>
      </c>
      <c r="J1177">
        <v>750.62424999999996</v>
      </c>
      <c r="K1177">
        <v>1219.7644062500001</v>
      </c>
      <c r="L1177">
        <v>1430693460</v>
      </c>
      <c r="M1177">
        <v>1428087153</v>
      </c>
      <c r="N1177" t="b">
        <v>0</v>
      </c>
      <c r="O1177">
        <v>17</v>
      </c>
      <c r="P1177" t="b">
        <v>1</v>
      </c>
      <c r="Q1177" t="s">
        <v>8271</v>
      </c>
      <c r="R1177">
        <v>1.625</v>
      </c>
      <c r="S1177">
        <v>71.7508474264706</v>
      </c>
      <c r="T1177" t="s">
        <v>9224</v>
      </c>
      <c r="U1177" t="s">
        <v>9225</v>
      </c>
      <c r="V1177" s="10">
        <v>42097.786493055559</v>
      </c>
      <c r="W1177" s="10">
        <v>42127.95208333333</v>
      </c>
    </row>
    <row r="1178" spans="1:23" x14ac:dyDescent="0.25">
      <c r="A1178">
        <v>2968</v>
      </c>
      <c r="B1178" t="s">
        <v>2968</v>
      </c>
      <c r="C1178" t="s">
        <v>7078</v>
      </c>
      <c r="D1178">
        <v>3500</v>
      </c>
      <c r="E1178">
        <v>3710</v>
      </c>
      <c r="F1178" t="s">
        <v>8219</v>
      </c>
      <c r="G1178" t="s">
        <v>8224</v>
      </c>
      <c r="H1178" t="s">
        <v>8246</v>
      </c>
      <c r="I1178">
        <v>1</v>
      </c>
      <c r="J1178">
        <v>3500</v>
      </c>
      <c r="K1178">
        <v>3710</v>
      </c>
      <c r="L1178">
        <v>1471406340</v>
      </c>
      <c r="M1178">
        <v>1470227660</v>
      </c>
      <c r="N1178" t="b">
        <v>0</v>
      </c>
      <c r="O1178">
        <v>47</v>
      </c>
      <c r="P1178" t="b">
        <v>1</v>
      </c>
      <c r="Q1178" t="s">
        <v>8271</v>
      </c>
      <c r="R1178">
        <v>1.06</v>
      </c>
      <c r="S1178">
        <v>78.936170212765958</v>
      </c>
      <c r="T1178" t="s">
        <v>9224</v>
      </c>
      <c r="U1178" t="s">
        <v>9225</v>
      </c>
      <c r="V1178" s="10">
        <v>42585.523842592593</v>
      </c>
      <c r="W1178" s="10">
        <v>42599.165972222225</v>
      </c>
    </row>
    <row r="1179" spans="1:23" x14ac:dyDescent="0.25">
      <c r="A1179">
        <v>2967</v>
      </c>
      <c r="B1179" t="s">
        <v>2967</v>
      </c>
      <c r="C1179" t="s">
        <v>7077</v>
      </c>
      <c r="D1179">
        <v>5000</v>
      </c>
      <c r="E1179">
        <v>5696</v>
      </c>
      <c r="F1179" t="s">
        <v>8219</v>
      </c>
      <c r="G1179" t="s">
        <v>8224</v>
      </c>
      <c r="H1179" t="s">
        <v>8246</v>
      </c>
      <c r="I1179">
        <v>1</v>
      </c>
      <c r="J1179">
        <v>5000</v>
      </c>
      <c r="K1179">
        <v>5696</v>
      </c>
      <c r="L1179">
        <v>1425872692</v>
      </c>
      <c r="M1179">
        <v>1423284292</v>
      </c>
      <c r="N1179" t="b">
        <v>0</v>
      </c>
      <c r="O1179">
        <v>71</v>
      </c>
      <c r="P1179" t="b">
        <v>1</v>
      </c>
      <c r="Q1179" t="s">
        <v>8271</v>
      </c>
      <c r="R1179">
        <v>1.1392</v>
      </c>
      <c r="S1179">
        <v>80.225352112676063</v>
      </c>
      <c r="T1179" t="s">
        <v>9224</v>
      </c>
      <c r="U1179" t="s">
        <v>9225</v>
      </c>
      <c r="V1179" s="10">
        <v>42042.197824074072</v>
      </c>
      <c r="W1179" s="10">
        <v>42072.156157407408</v>
      </c>
    </row>
    <row r="1180" spans="1:23" x14ac:dyDescent="0.25">
      <c r="A1180">
        <v>2966</v>
      </c>
      <c r="B1180" t="s">
        <v>2966</v>
      </c>
      <c r="C1180" t="s">
        <v>7076</v>
      </c>
      <c r="D1180">
        <v>10000</v>
      </c>
      <c r="E1180">
        <v>11363</v>
      </c>
      <c r="F1180" t="s">
        <v>8219</v>
      </c>
      <c r="G1180" t="s">
        <v>8224</v>
      </c>
      <c r="H1180" t="s">
        <v>8246</v>
      </c>
      <c r="I1180">
        <v>1</v>
      </c>
      <c r="J1180">
        <v>10000</v>
      </c>
      <c r="K1180">
        <v>11363</v>
      </c>
      <c r="L1180">
        <v>1442425412</v>
      </c>
      <c r="M1180">
        <v>1439833412</v>
      </c>
      <c r="N1180" t="b">
        <v>0</v>
      </c>
      <c r="O1180">
        <v>128</v>
      </c>
      <c r="P1180" t="b">
        <v>1</v>
      </c>
      <c r="Q1180" t="s">
        <v>8271</v>
      </c>
      <c r="R1180">
        <v>1.1363000000000001</v>
      </c>
      <c r="S1180">
        <v>88.7734375</v>
      </c>
      <c r="T1180" t="s">
        <v>9224</v>
      </c>
      <c r="U1180" t="s">
        <v>9225</v>
      </c>
      <c r="V1180" s="10">
        <v>42233.738564814812</v>
      </c>
      <c r="W1180" s="10">
        <v>42263.738564814812</v>
      </c>
    </row>
    <row r="1181" spans="1:23" x14ac:dyDescent="0.25">
      <c r="A1181">
        <v>2965</v>
      </c>
      <c r="B1181" t="s">
        <v>2965</v>
      </c>
      <c r="C1181" t="s">
        <v>7075</v>
      </c>
      <c r="D1181">
        <v>1500</v>
      </c>
      <c r="E1181">
        <v>1635</v>
      </c>
      <c r="F1181" t="s">
        <v>8219</v>
      </c>
      <c r="G1181" t="s">
        <v>8224</v>
      </c>
      <c r="H1181" t="s">
        <v>8246</v>
      </c>
      <c r="I1181">
        <v>1</v>
      </c>
      <c r="J1181">
        <v>1500</v>
      </c>
      <c r="K1181">
        <v>1635</v>
      </c>
      <c r="L1181">
        <v>1436290233</v>
      </c>
      <c r="M1181">
        <v>1433698233</v>
      </c>
      <c r="N1181" t="b">
        <v>0</v>
      </c>
      <c r="O1181">
        <v>39</v>
      </c>
      <c r="P1181" t="b">
        <v>1</v>
      </c>
      <c r="Q1181" t="s">
        <v>8271</v>
      </c>
      <c r="R1181">
        <v>1.0900000000000001</v>
      </c>
      <c r="S1181">
        <v>41.92307692307692</v>
      </c>
      <c r="T1181" t="s">
        <v>9224</v>
      </c>
      <c r="U1181" t="s">
        <v>9225</v>
      </c>
      <c r="V1181" s="10">
        <v>42162.729548611111</v>
      </c>
      <c r="W1181" s="10">
        <v>42192.729548611111</v>
      </c>
    </row>
    <row r="1182" spans="1:23" x14ac:dyDescent="0.25">
      <c r="A1182">
        <v>2964</v>
      </c>
      <c r="B1182" t="s">
        <v>2964</v>
      </c>
      <c r="C1182" t="s">
        <v>7074</v>
      </c>
      <c r="D1182">
        <v>5000</v>
      </c>
      <c r="E1182">
        <v>5035.6899999999996</v>
      </c>
      <c r="F1182" t="s">
        <v>8219</v>
      </c>
      <c r="G1182" t="s">
        <v>8224</v>
      </c>
      <c r="H1182" t="s">
        <v>8246</v>
      </c>
      <c r="I1182">
        <v>1</v>
      </c>
      <c r="J1182">
        <v>5000</v>
      </c>
      <c r="K1182">
        <v>5035.6899999999996</v>
      </c>
      <c r="L1182">
        <v>1407360720</v>
      </c>
      <c r="M1182">
        <v>1404769819</v>
      </c>
      <c r="N1182" t="b">
        <v>0</v>
      </c>
      <c r="O1182">
        <v>196</v>
      </c>
      <c r="P1182" t="b">
        <v>1</v>
      </c>
      <c r="Q1182" t="s">
        <v>8271</v>
      </c>
      <c r="R1182">
        <v>1.0071379999999999</v>
      </c>
      <c r="S1182">
        <v>25.692295918367346</v>
      </c>
      <c r="T1182" t="s">
        <v>9224</v>
      </c>
      <c r="U1182" t="s">
        <v>9225</v>
      </c>
      <c r="V1182" s="10">
        <v>41827.909942129627</v>
      </c>
      <c r="W1182" s="10">
        <v>41857.897222222222</v>
      </c>
    </row>
    <row r="1183" spans="1:23" x14ac:dyDescent="0.25">
      <c r="A1183">
        <v>2963</v>
      </c>
      <c r="B1183" t="s">
        <v>2963</v>
      </c>
      <c r="C1183" t="s">
        <v>7073</v>
      </c>
      <c r="D1183">
        <v>10000</v>
      </c>
      <c r="E1183">
        <v>10685</v>
      </c>
      <c r="F1183" t="s">
        <v>8219</v>
      </c>
      <c r="G1183" t="s">
        <v>8224</v>
      </c>
      <c r="H1183" t="s">
        <v>8246</v>
      </c>
      <c r="I1183">
        <v>1</v>
      </c>
      <c r="J1183">
        <v>10000</v>
      </c>
      <c r="K1183">
        <v>10685</v>
      </c>
      <c r="L1183">
        <v>1435835824</v>
      </c>
      <c r="M1183">
        <v>1433243824</v>
      </c>
      <c r="N1183" t="b">
        <v>0</v>
      </c>
      <c r="O1183">
        <v>98</v>
      </c>
      <c r="P1183" t="b">
        <v>1</v>
      </c>
      <c r="Q1183" t="s">
        <v>8271</v>
      </c>
      <c r="R1183">
        <v>1.0685</v>
      </c>
      <c r="S1183">
        <v>109.03061224489795</v>
      </c>
      <c r="T1183" t="s">
        <v>9224</v>
      </c>
      <c r="U1183" t="s">
        <v>9225</v>
      </c>
      <c r="V1183" s="10">
        <v>42157.470185185186</v>
      </c>
      <c r="W1183" s="10">
        <v>42187.470185185186</v>
      </c>
    </row>
    <row r="1184" spans="1:23" x14ac:dyDescent="0.25">
      <c r="A1184">
        <v>2962</v>
      </c>
      <c r="B1184" t="s">
        <v>2962</v>
      </c>
      <c r="C1184" t="s">
        <v>7072</v>
      </c>
      <c r="D1184">
        <v>1000</v>
      </c>
      <c r="E1184">
        <v>1218</v>
      </c>
      <c r="F1184" t="s">
        <v>8219</v>
      </c>
      <c r="G1184" t="s">
        <v>8224</v>
      </c>
      <c r="H1184" t="s">
        <v>8246</v>
      </c>
      <c r="I1184">
        <v>1</v>
      </c>
      <c r="J1184">
        <v>1000</v>
      </c>
      <c r="K1184">
        <v>1218</v>
      </c>
      <c r="L1184">
        <v>1425193140</v>
      </c>
      <c r="M1184">
        <v>1422769906</v>
      </c>
      <c r="N1184" t="b">
        <v>0</v>
      </c>
      <c r="O1184">
        <v>20</v>
      </c>
      <c r="P1184" t="b">
        <v>1</v>
      </c>
      <c r="Q1184" t="s">
        <v>8271</v>
      </c>
      <c r="R1184">
        <v>1.218</v>
      </c>
      <c r="S1184">
        <v>60.9</v>
      </c>
      <c r="T1184" t="s">
        <v>9224</v>
      </c>
      <c r="U1184" t="s">
        <v>9225</v>
      </c>
      <c r="V1184" s="10">
        <v>42036.24428240741</v>
      </c>
      <c r="W1184" s="10">
        <v>42064.290972222225</v>
      </c>
    </row>
    <row r="1185" spans="1:23" x14ac:dyDescent="0.25">
      <c r="A1185">
        <v>2961</v>
      </c>
      <c r="B1185" t="s">
        <v>2961</v>
      </c>
      <c r="C1185" t="s">
        <v>7071</v>
      </c>
      <c r="D1185">
        <v>5000</v>
      </c>
      <c r="E1185">
        <v>5481</v>
      </c>
      <c r="F1185" t="s">
        <v>8219</v>
      </c>
      <c r="G1185" t="s">
        <v>8224</v>
      </c>
      <c r="H1185" t="s">
        <v>8246</v>
      </c>
      <c r="I1185">
        <v>1</v>
      </c>
      <c r="J1185">
        <v>5000</v>
      </c>
      <c r="K1185">
        <v>5481</v>
      </c>
      <c r="L1185">
        <v>1427342400</v>
      </c>
      <c r="M1185">
        <v>1424927159</v>
      </c>
      <c r="N1185" t="b">
        <v>0</v>
      </c>
      <c r="O1185">
        <v>108</v>
      </c>
      <c r="P1185" t="b">
        <v>1</v>
      </c>
      <c r="Q1185" t="s">
        <v>8271</v>
      </c>
      <c r="R1185">
        <v>1.0962000000000001</v>
      </c>
      <c r="S1185">
        <v>50.75</v>
      </c>
      <c r="T1185" t="s">
        <v>9224</v>
      </c>
      <c r="U1185" t="s">
        <v>9225</v>
      </c>
      <c r="V1185" s="10">
        <v>42061.212488425925</v>
      </c>
      <c r="W1185" s="10">
        <v>42089.166666666664</v>
      </c>
    </row>
    <row r="1186" spans="1:23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1.29405719</v>
      </c>
      <c r="J1186">
        <v>28469.258180000001</v>
      </c>
      <c r="K1186">
        <v>29874.60428834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8285</v>
      </c>
      <c r="R1186">
        <v>1.0493636363636363</v>
      </c>
      <c r="S1186">
        <v>79.665611435573339</v>
      </c>
      <c r="T1186" t="s">
        <v>9241</v>
      </c>
      <c r="U1186" t="s">
        <v>9242</v>
      </c>
      <c r="V1186" s="10">
        <v>42741.599664351852</v>
      </c>
      <c r="W1186" s="10">
        <v>42772.599664351852</v>
      </c>
    </row>
    <row r="1187" spans="1:23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</v>
      </c>
      <c r="J1187">
        <v>12500</v>
      </c>
      <c r="K1187">
        <v>13180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8285</v>
      </c>
      <c r="R1187">
        <v>1.0544</v>
      </c>
      <c r="S1187">
        <v>118.73873873873873</v>
      </c>
      <c r="T1187" t="s">
        <v>9241</v>
      </c>
      <c r="U1187" t="s">
        <v>9242</v>
      </c>
      <c r="V1187" s="10">
        <v>42130.86515046296</v>
      </c>
      <c r="W1187" s="10">
        <v>42163.166666666664</v>
      </c>
    </row>
    <row r="1188" spans="1:23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1.29405719</v>
      </c>
      <c r="J1188">
        <v>9705.4289250000002</v>
      </c>
      <c r="K1188">
        <v>10358.927805949999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8285</v>
      </c>
      <c r="R1188">
        <v>1.0673333333333332</v>
      </c>
      <c r="S1188">
        <v>84.218925251626004</v>
      </c>
      <c r="T1188" t="s">
        <v>9241</v>
      </c>
      <c r="U1188" t="s">
        <v>9242</v>
      </c>
      <c r="V1188" s="10">
        <v>42123.863368055558</v>
      </c>
      <c r="W1188" s="10">
        <v>42156.945833333331</v>
      </c>
    </row>
    <row r="1189" spans="1:23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</v>
      </c>
      <c r="J1189">
        <v>8750</v>
      </c>
      <c r="K1189">
        <v>9111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8285</v>
      </c>
      <c r="R1189">
        <v>1.0412571428571429</v>
      </c>
      <c r="S1189">
        <v>130.15714285714284</v>
      </c>
      <c r="T1189" t="s">
        <v>9241</v>
      </c>
      <c r="U1189" t="s">
        <v>9242</v>
      </c>
      <c r="V1189" s="10">
        <v>42109.894942129627</v>
      </c>
      <c r="W1189" s="10">
        <v>42141.75</v>
      </c>
    </row>
    <row r="1190" spans="1:23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0.75062424999999999</v>
      </c>
      <c r="J1190">
        <v>1501.2484999999999</v>
      </c>
      <c r="K1190">
        <v>2410.2544667500001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8285</v>
      </c>
      <c r="R1190">
        <v>1.6054999999999999</v>
      </c>
      <c r="S1190">
        <v>28.355934902941179</v>
      </c>
      <c r="T1190" t="s">
        <v>9241</v>
      </c>
      <c r="U1190" t="s">
        <v>9242</v>
      </c>
      <c r="V1190" s="10">
        <v>42711.700694444444</v>
      </c>
      <c r="W1190" s="10">
        <v>42732.700694444444</v>
      </c>
    </row>
    <row r="1191" spans="1:23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</v>
      </c>
      <c r="J1191">
        <v>9000</v>
      </c>
      <c r="K1191">
        <v>9700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8285</v>
      </c>
      <c r="R1191">
        <v>1.0777777777777777</v>
      </c>
      <c r="S1191">
        <v>112.79069767441861</v>
      </c>
      <c r="T1191" t="s">
        <v>9241</v>
      </c>
      <c r="U1191" t="s">
        <v>9242</v>
      </c>
      <c r="V1191" s="10">
        <v>42529.979108796295</v>
      </c>
      <c r="W1191" s="10">
        <v>42550.979108796295</v>
      </c>
    </row>
    <row r="1192" spans="1:23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</v>
      </c>
      <c r="J1192">
        <v>500</v>
      </c>
      <c r="K1192">
        <v>675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8285</v>
      </c>
      <c r="R1192">
        <v>1.35</v>
      </c>
      <c r="S1192">
        <v>51.92307692307692</v>
      </c>
      <c r="T1192" t="s">
        <v>9241</v>
      </c>
      <c r="U1192" t="s">
        <v>9242</v>
      </c>
      <c r="V1192" s="10">
        <v>41852.665798611109</v>
      </c>
      <c r="W1192" s="10">
        <v>41882.665798611109</v>
      </c>
    </row>
    <row r="1193" spans="1:23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</v>
      </c>
      <c r="J1193">
        <v>2700</v>
      </c>
      <c r="K1193">
        <v>2945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8285</v>
      </c>
      <c r="R1193">
        <v>1.0907407407407408</v>
      </c>
      <c r="S1193">
        <v>89.242424242424249</v>
      </c>
      <c r="T1193" t="s">
        <v>9241</v>
      </c>
      <c r="U1193" t="s">
        <v>9242</v>
      </c>
      <c r="V1193" s="10">
        <v>42419.603703703702</v>
      </c>
      <c r="W1193" s="10">
        <v>42449.562037037038</v>
      </c>
    </row>
    <row r="1194" spans="1:23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1.29405719</v>
      </c>
      <c r="J1194">
        <v>129.405719</v>
      </c>
      <c r="K1194">
        <v>375.27658509999998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8285</v>
      </c>
      <c r="R1194">
        <v>2.9</v>
      </c>
      <c r="S1194">
        <v>25.018439006666664</v>
      </c>
      <c r="T1194" t="s">
        <v>9241</v>
      </c>
      <c r="U1194" t="s">
        <v>9242</v>
      </c>
      <c r="V1194" s="10">
        <v>42747.506689814814</v>
      </c>
      <c r="W1194" s="10">
        <v>42777.506689814814</v>
      </c>
    </row>
    <row r="1195" spans="1:23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</v>
      </c>
      <c r="J1195">
        <v>21000</v>
      </c>
      <c r="K1195">
        <v>21831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8285</v>
      </c>
      <c r="R1195">
        <v>1.0395714285714286</v>
      </c>
      <c r="S1195">
        <v>79.967032967032964</v>
      </c>
      <c r="T1195" t="s">
        <v>9241</v>
      </c>
      <c r="U1195" t="s">
        <v>9242</v>
      </c>
      <c r="V1195" s="10">
        <v>42409.776076388887</v>
      </c>
      <c r="W1195" s="10">
        <v>42469.734409722223</v>
      </c>
    </row>
    <row r="1196" spans="1:23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1.1666915600000001</v>
      </c>
      <c r="J1196">
        <v>14583.6445</v>
      </c>
      <c r="K1196">
        <v>46994.336036799999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8285</v>
      </c>
      <c r="R1196">
        <v>3.2223999999999999</v>
      </c>
      <c r="S1196">
        <v>65.818397810644257</v>
      </c>
      <c r="T1196" t="s">
        <v>9241</v>
      </c>
      <c r="U1196" t="s">
        <v>9242</v>
      </c>
      <c r="V1196" s="10">
        <v>42072.488182870373</v>
      </c>
      <c r="W1196" s="10">
        <v>42102.488182870373</v>
      </c>
    </row>
    <row r="1197" spans="1:23" x14ac:dyDescent="0.25">
      <c r="A1197">
        <v>1195</v>
      </c>
      <c r="B1197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1.1666915600000001</v>
      </c>
      <c r="J1197">
        <v>11666.9156</v>
      </c>
      <c r="K1197">
        <v>15750.336060000001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8285</v>
      </c>
      <c r="R1197">
        <v>1.35</v>
      </c>
      <c r="S1197">
        <v>92.649035647058838</v>
      </c>
      <c r="T1197" t="s">
        <v>9241</v>
      </c>
      <c r="U1197" t="s">
        <v>9242</v>
      </c>
      <c r="V1197" s="10">
        <v>42298.34783564815</v>
      </c>
      <c r="W1197" s="10">
        <v>42358.375</v>
      </c>
    </row>
    <row r="1198" spans="1:23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1.29405719</v>
      </c>
      <c r="J1198">
        <v>18763.829255000001</v>
      </c>
      <c r="K1198">
        <v>50645.516245029998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8285</v>
      </c>
      <c r="R1198">
        <v>2.6991034482758622</v>
      </c>
      <c r="S1198">
        <v>98.917023916074214</v>
      </c>
      <c r="T1198" t="s">
        <v>9241</v>
      </c>
      <c r="U1198" t="s">
        <v>9242</v>
      </c>
      <c r="V1198" s="10">
        <v>42326.818738425929</v>
      </c>
      <c r="W1198" s="10">
        <v>42356.818738425929</v>
      </c>
    </row>
    <row r="1199" spans="1:23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</v>
      </c>
      <c r="J1199">
        <v>15000</v>
      </c>
      <c r="K1199">
        <v>37994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8285</v>
      </c>
      <c r="R1199">
        <v>2.5329333333333333</v>
      </c>
      <c r="S1199">
        <v>121</v>
      </c>
      <c r="T1199" t="s">
        <v>9241</v>
      </c>
      <c r="U1199" t="s">
        <v>9242</v>
      </c>
      <c r="V1199" s="10">
        <v>42503.66474537037</v>
      </c>
      <c r="W1199" s="10">
        <v>42534.249305555553</v>
      </c>
    </row>
    <row r="1200" spans="1:23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</v>
      </c>
      <c r="J1200">
        <v>3500</v>
      </c>
      <c r="K1200">
        <v>9121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8285</v>
      </c>
      <c r="R1200">
        <v>2.6059999999999999</v>
      </c>
      <c r="S1200">
        <v>54.616766467065865</v>
      </c>
      <c r="T1200" t="s">
        <v>9241</v>
      </c>
      <c r="U1200" t="s">
        <v>9242</v>
      </c>
      <c r="V1200" s="10">
        <v>42333.619050925925</v>
      </c>
      <c r="W1200" s="10">
        <v>42369.125</v>
      </c>
    </row>
    <row r="1201" spans="1:23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1.29405719</v>
      </c>
      <c r="J1201">
        <v>3439.6040110199997</v>
      </c>
      <c r="K1201">
        <v>3484.8960126699999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8285</v>
      </c>
      <c r="R1201">
        <v>1.0131677953348381</v>
      </c>
      <c r="S1201">
        <v>387.21066807444441</v>
      </c>
      <c r="T1201" t="s">
        <v>9241</v>
      </c>
      <c r="U1201" t="s">
        <v>9242</v>
      </c>
      <c r="V1201" s="10">
        <v>42161.770833333336</v>
      </c>
      <c r="W1201" s="10">
        <v>42193.770833333336</v>
      </c>
    </row>
    <row r="1202" spans="1:23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</v>
      </c>
      <c r="J1202">
        <v>4800</v>
      </c>
      <c r="K1202">
        <v>6029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8285</v>
      </c>
      <c r="R1202">
        <v>1.2560416666666667</v>
      </c>
      <c r="S1202">
        <v>58.533980582524272</v>
      </c>
      <c r="T1202" t="s">
        <v>9241</v>
      </c>
      <c r="U1202" t="s">
        <v>9242</v>
      </c>
      <c r="V1202" s="10">
        <v>42089.477500000001</v>
      </c>
      <c r="W1202" s="10">
        <v>42110.477500000001</v>
      </c>
    </row>
    <row r="1203" spans="1:23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1.29405719</v>
      </c>
      <c r="J1203">
        <v>7764.3431399999999</v>
      </c>
      <c r="K1203">
        <v>7953.6248851813007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8285</v>
      </c>
      <c r="R1203">
        <v>1.0243783333333334</v>
      </c>
      <c r="S1203">
        <v>71.654278244876579</v>
      </c>
      <c r="T1203" t="s">
        <v>9241</v>
      </c>
      <c r="U1203" t="s">
        <v>9242</v>
      </c>
      <c r="V1203" s="10">
        <v>42536.60701388889</v>
      </c>
      <c r="W1203" s="10">
        <v>42566.60701388889</v>
      </c>
    </row>
    <row r="1204" spans="1:23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0.70296422999999997</v>
      </c>
      <c r="J1204">
        <v>17574.105749999999</v>
      </c>
      <c r="K1204">
        <v>35015.351260529998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8285</v>
      </c>
      <c r="R1204">
        <v>1.99244</v>
      </c>
      <c r="S1204">
        <v>129.20793823073799</v>
      </c>
      <c r="T1204" t="s">
        <v>9241</v>
      </c>
      <c r="U1204" t="s">
        <v>9242</v>
      </c>
      <c r="V1204" s="10">
        <v>42152.288819444446</v>
      </c>
      <c r="W1204" s="10">
        <v>42182.288819444446</v>
      </c>
    </row>
    <row r="1205" spans="1:23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</v>
      </c>
      <c r="J1205">
        <v>16300</v>
      </c>
      <c r="K1205">
        <v>16700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8285</v>
      </c>
      <c r="R1205">
        <v>1.0245398773006136</v>
      </c>
      <c r="S1205">
        <v>165.34653465346534</v>
      </c>
      <c r="T1205" t="s">
        <v>9241</v>
      </c>
      <c r="U1205" t="s">
        <v>9242</v>
      </c>
      <c r="V1205" s="10">
        <v>42125.614895833336</v>
      </c>
      <c r="W1205" s="10">
        <v>42155.614895833336</v>
      </c>
    </row>
    <row r="1206" spans="1:23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</v>
      </c>
      <c r="J1206">
        <v>13000</v>
      </c>
      <c r="K1206">
        <v>13383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8285</v>
      </c>
      <c r="R1206">
        <v>1.0294615384615384</v>
      </c>
      <c r="S1206">
        <v>234.78947368421052</v>
      </c>
      <c r="T1206" t="s">
        <v>9241</v>
      </c>
      <c r="U1206" t="s">
        <v>9242</v>
      </c>
      <c r="V1206" s="10">
        <v>42297.748067129629</v>
      </c>
      <c r="W1206" s="10">
        <v>42342.208333333336</v>
      </c>
    </row>
    <row r="1207" spans="1:23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1.1666915600000001</v>
      </c>
      <c r="J1207">
        <v>15166.990280000002</v>
      </c>
      <c r="K1207">
        <v>15297.65973472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8285</v>
      </c>
      <c r="R1207">
        <v>1.0086153846153847</v>
      </c>
      <c r="S1207">
        <v>246.73644733419354</v>
      </c>
      <c r="T1207" t="s">
        <v>9241</v>
      </c>
      <c r="U1207" t="s">
        <v>9242</v>
      </c>
      <c r="V1207" s="10">
        <v>42138.506377314814</v>
      </c>
      <c r="W1207" s="10">
        <v>42168.506377314814</v>
      </c>
    </row>
    <row r="1208" spans="1:23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1.1666915600000001</v>
      </c>
      <c r="J1208">
        <v>1050.0224040000001</v>
      </c>
      <c r="K1208">
        <v>1207.5257646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8285</v>
      </c>
      <c r="R1208">
        <v>1.1499999999999999</v>
      </c>
      <c r="S1208">
        <v>37.73518014375</v>
      </c>
      <c r="T1208" t="s">
        <v>9241</v>
      </c>
      <c r="U1208" t="s">
        <v>9242</v>
      </c>
      <c r="V1208" s="10">
        <v>42772.776076388887</v>
      </c>
      <c r="W1208" s="10">
        <v>42805.561805555553</v>
      </c>
    </row>
    <row r="1209" spans="1:23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1.1666915600000001</v>
      </c>
      <c r="J1209">
        <v>19483.749052000003</v>
      </c>
      <c r="K1209">
        <v>20295.766377760003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8285</v>
      </c>
      <c r="R1209">
        <v>1.0416766467065868</v>
      </c>
      <c r="S1209">
        <v>143.94160551602837</v>
      </c>
      <c r="T1209" t="s">
        <v>9241</v>
      </c>
      <c r="U1209" t="s">
        <v>9242</v>
      </c>
      <c r="V1209" s="10">
        <v>42430.430243055554</v>
      </c>
      <c r="W1209" s="10">
        <v>42460.416666666664</v>
      </c>
    </row>
    <row r="1210" spans="1:23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</v>
      </c>
      <c r="J1210">
        <v>10000</v>
      </c>
      <c r="K1210">
        <v>15530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8285</v>
      </c>
      <c r="R1210">
        <v>1.5529999999999999</v>
      </c>
      <c r="S1210">
        <v>207.06666666666666</v>
      </c>
      <c r="T1210" t="s">
        <v>9241</v>
      </c>
      <c r="U1210" t="s">
        <v>9242</v>
      </c>
      <c r="V1210" s="10">
        <v>42423.709074074075</v>
      </c>
      <c r="W1210" s="10">
        <v>42453.667407407411</v>
      </c>
    </row>
    <row r="1211" spans="1:23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</v>
      </c>
      <c r="J1211">
        <v>6000</v>
      </c>
      <c r="K1211">
        <v>6360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8285</v>
      </c>
      <c r="R1211">
        <v>1.06</v>
      </c>
      <c r="S1211">
        <v>138.2608695652174</v>
      </c>
      <c r="T1211" t="s">
        <v>9241</v>
      </c>
      <c r="U1211" t="s">
        <v>9242</v>
      </c>
      <c r="V1211" s="10">
        <v>42761.846122685187</v>
      </c>
      <c r="W1211" s="10">
        <v>42791.846122685187</v>
      </c>
    </row>
    <row r="1212" spans="1:23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0.11241174</v>
      </c>
      <c r="J1212">
        <v>2248.2347999999997</v>
      </c>
      <c r="K1212">
        <v>5717.59833162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8285</v>
      </c>
      <c r="R1212">
        <v>2.5431499999999998</v>
      </c>
      <c r="S1212">
        <v>55.510663413786411</v>
      </c>
      <c r="T1212" t="s">
        <v>9241</v>
      </c>
      <c r="U1212" t="s">
        <v>9242</v>
      </c>
      <c r="V1212" s="10">
        <v>42132.941805555558</v>
      </c>
      <c r="W1212" s="10">
        <v>42155.875</v>
      </c>
    </row>
    <row r="1213" spans="1:23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0.75062424999999999</v>
      </c>
      <c r="J1213">
        <v>750.62424999999996</v>
      </c>
      <c r="K1213">
        <v>758.88111675000005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8285</v>
      </c>
      <c r="R1213">
        <v>1.0109999999999999</v>
      </c>
      <c r="S1213">
        <v>126.480186125</v>
      </c>
      <c r="T1213" t="s">
        <v>9241</v>
      </c>
      <c r="U1213" t="s">
        <v>9242</v>
      </c>
      <c r="V1213" s="10">
        <v>42515.866446759261</v>
      </c>
      <c r="W1213" s="10">
        <v>42530.866446759261</v>
      </c>
    </row>
    <row r="1214" spans="1:23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</v>
      </c>
      <c r="J1214">
        <v>2500</v>
      </c>
      <c r="K1214">
        <v>3226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8285</v>
      </c>
      <c r="R1214">
        <v>1.2904</v>
      </c>
      <c r="S1214">
        <v>38.867469879518069</v>
      </c>
      <c r="T1214" t="s">
        <v>9241</v>
      </c>
      <c r="U1214" t="s">
        <v>9242</v>
      </c>
      <c r="V1214" s="10">
        <v>42318.950173611112</v>
      </c>
      <c r="W1214" s="10">
        <v>42335.041666666664</v>
      </c>
    </row>
    <row r="1215" spans="1:23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1.29405719</v>
      </c>
      <c r="J1215">
        <v>8411.3717350000006</v>
      </c>
      <c r="K1215">
        <v>8599.010027549999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8285</v>
      </c>
      <c r="R1215">
        <v>1.0223076923076924</v>
      </c>
      <c r="S1215">
        <v>79.620463218055548</v>
      </c>
      <c r="T1215" t="s">
        <v>9241</v>
      </c>
      <c r="U1215" t="s">
        <v>9242</v>
      </c>
      <c r="V1215" s="10">
        <v>42731.755787037036</v>
      </c>
      <c r="W1215" s="10">
        <v>42766.755787037036</v>
      </c>
    </row>
    <row r="1216" spans="1:23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</v>
      </c>
      <c r="J1216">
        <v>2000</v>
      </c>
      <c r="K1216">
        <v>2636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8285</v>
      </c>
      <c r="R1216">
        <v>1.3180000000000001</v>
      </c>
      <c r="S1216">
        <v>105.44</v>
      </c>
      <c r="T1216" t="s">
        <v>9241</v>
      </c>
      <c r="U1216" t="s">
        <v>9242</v>
      </c>
      <c r="V1216" s="10">
        <v>42104.84033564815</v>
      </c>
      <c r="W1216" s="10">
        <v>42164.84033564815</v>
      </c>
    </row>
    <row r="1217" spans="1:23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</v>
      </c>
      <c r="J1217">
        <v>5000</v>
      </c>
      <c r="K1217">
        <v>39304.01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8285</v>
      </c>
      <c r="R1217">
        <v>7.8608020000000005</v>
      </c>
      <c r="S1217">
        <v>71.592003642987251</v>
      </c>
      <c r="T1217" t="s">
        <v>9241</v>
      </c>
      <c r="U1217" t="s">
        <v>9242</v>
      </c>
      <c r="V1217" s="10">
        <v>41759.923101851855</v>
      </c>
      <c r="W1217" s="10">
        <v>41789.923101851855</v>
      </c>
    </row>
    <row r="1218" spans="1:23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</v>
      </c>
      <c r="J1218">
        <v>14000</v>
      </c>
      <c r="K1218">
        <v>20398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8285</v>
      </c>
      <c r="R1218">
        <v>1.4570000000000001</v>
      </c>
      <c r="S1218">
        <v>91.882882882882882</v>
      </c>
      <c r="T1218" t="s">
        <v>9241</v>
      </c>
      <c r="U1218" t="s">
        <v>9242</v>
      </c>
      <c r="V1218" s="10">
        <v>42247.616400462961</v>
      </c>
      <c r="W1218" s="10">
        <v>42279.960416666669</v>
      </c>
    </row>
    <row r="1219" spans="1:23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</v>
      </c>
      <c r="J1219">
        <v>26500</v>
      </c>
      <c r="K1219">
        <v>27189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8285</v>
      </c>
      <c r="R1219">
        <v>1.026</v>
      </c>
      <c r="S1219">
        <v>148.57377049180329</v>
      </c>
      <c r="T1219" t="s">
        <v>9241</v>
      </c>
      <c r="U1219" t="s">
        <v>9242</v>
      </c>
      <c r="V1219" s="10">
        <v>42535.809490740743</v>
      </c>
      <c r="W1219" s="10">
        <v>42565.809490740743</v>
      </c>
    </row>
    <row r="1220" spans="1:23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</v>
      </c>
      <c r="J1220">
        <v>9000</v>
      </c>
      <c r="K1220">
        <v>15505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8285</v>
      </c>
      <c r="R1220">
        <v>1.7227777777777777</v>
      </c>
      <c r="S1220">
        <v>174.2134831460674</v>
      </c>
      <c r="T1220" t="s">
        <v>9241</v>
      </c>
      <c r="U1220" t="s">
        <v>9242</v>
      </c>
      <c r="V1220" s="10">
        <v>42278.662037037036</v>
      </c>
      <c r="W1220" s="10">
        <v>42309.125</v>
      </c>
    </row>
    <row r="1221" spans="1:23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</v>
      </c>
      <c r="J1221">
        <v>16350</v>
      </c>
      <c r="K1221">
        <v>26024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8285</v>
      </c>
      <c r="R1221">
        <v>1.5916819571865444</v>
      </c>
      <c r="S1221">
        <v>102.86166007905139</v>
      </c>
      <c r="T1221" t="s">
        <v>9241</v>
      </c>
      <c r="U1221" t="s">
        <v>9242</v>
      </c>
      <c r="V1221" s="10">
        <v>42633.461956018517</v>
      </c>
      <c r="W1221" s="10">
        <v>42663.461956018517</v>
      </c>
    </row>
    <row r="1222" spans="1:23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1.1666915600000001</v>
      </c>
      <c r="J1222">
        <v>17500.3734</v>
      </c>
      <c r="K1222">
        <v>18159.5541314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8285</v>
      </c>
      <c r="R1222">
        <v>1.0376666666666667</v>
      </c>
      <c r="S1222">
        <v>129.71110093857143</v>
      </c>
      <c r="T1222" t="s">
        <v>9241</v>
      </c>
      <c r="U1222" t="s">
        <v>9242</v>
      </c>
      <c r="V1222" s="10">
        <v>42211.628611111111</v>
      </c>
      <c r="W1222" s="10">
        <v>42241.628611111111</v>
      </c>
    </row>
    <row r="1223" spans="1:23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1.29405719</v>
      </c>
      <c r="J1223">
        <v>2846.9258179999997</v>
      </c>
      <c r="K1223">
        <v>3171.7471132619003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8285</v>
      </c>
      <c r="R1223">
        <v>1.1140954545454547</v>
      </c>
      <c r="S1223">
        <v>30.793661293804856</v>
      </c>
      <c r="T1223" t="s">
        <v>9241</v>
      </c>
      <c r="U1223" t="s">
        <v>9242</v>
      </c>
      <c r="V1223" s="10">
        <v>42680.475555555553</v>
      </c>
      <c r="W1223" s="20">
        <v>42708</v>
      </c>
    </row>
    <row r="1224" spans="1:23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0.75062424999999999</v>
      </c>
      <c r="J1224">
        <v>3002.4969999999998</v>
      </c>
      <c r="K1224">
        <v>8418.2509637500007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8285</v>
      </c>
      <c r="R1224">
        <v>2.80375</v>
      </c>
      <c r="S1224">
        <v>61.001818577898554</v>
      </c>
      <c r="T1224" t="s">
        <v>9241</v>
      </c>
      <c r="U1224" t="s">
        <v>9242</v>
      </c>
      <c r="V1224" s="10">
        <v>42430.720451388886</v>
      </c>
      <c r="W1224" s="10">
        <v>42461.166666666664</v>
      </c>
    </row>
    <row r="1225" spans="1:23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</v>
      </c>
      <c r="J1225">
        <v>19800</v>
      </c>
      <c r="K1225">
        <v>22197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8285</v>
      </c>
      <c r="R1225">
        <v>1.1210606060606061</v>
      </c>
      <c r="S1225">
        <v>116.21465968586388</v>
      </c>
      <c r="T1225" t="s">
        <v>9241</v>
      </c>
      <c r="U1225" t="s">
        <v>9242</v>
      </c>
      <c r="V1225" s="10">
        <v>42654.177187499998</v>
      </c>
      <c r="W1225" s="10">
        <v>42684.218854166669</v>
      </c>
    </row>
    <row r="1226" spans="1:23" x14ac:dyDescent="0.25">
      <c r="A1226">
        <v>2940</v>
      </c>
      <c r="B1226" t="s">
        <v>2940</v>
      </c>
      <c r="C1226" t="s">
        <v>7050</v>
      </c>
      <c r="D1226">
        <v>2500</v>
      </c>
      <c r="E1226">
        <v>2681</v>
      </c>
      <c r="F1226" t="s">
        <v>8219</v>
      </c>
      <c r="G1226" t="s">
        <v>8224</v>
      </c>
      <c r="H1226" t="s">
        <v>8246</v>
      </c>
      <c r="I1226">
        <v>1</v>
      </c>
      <c r="J1226">
        <v>2500</v>
      </c>
      <c r="K1226">
        <v>2681</v>
      </c>
      <c r="L1226">
        <v>1421606018</v>
      </c>
      <c r="M1226">
        <v>1418150018</v>
      </c>
      <c r="N1226" t="b">
        <v>0</v>
      </c>
      <c r="O1226">
        <v>33</v>
      </c>
      <c r="P1226" t="b">
        <v>1</v>
      </c>
      <c r="Q1226" t="s">
        <v>8305</v>
      </c>
      <c r="R1226">
        <v>1.0724</v>
      </c>
      <c r="S1226">
        <v>81.242424242424249</v>
      </c>
      <c r="T1226" t="s">
        <v>9224</v>
      </c>
      <c r="U1226" t="s">
        <v>9262</v>
      </c>
      <c r="V1226" s="10">
        <v>41982.773356481484</v>
      </c>
      <c r="W1226" s="10">
        <v>42022.773356481484</v>
      </c>
    </row>
    <row r="1227" spans="1:23" x14ac:dyDescent="0.25">
      <c r="A1227">
        <v>2939</v>
      </c>
      <c r="B1227" t="s">
        <v>2939</v>
      </c>
      <c r="C1227" t="s">
        <v>7049</v>
      </c>
      <c r="D1227">
        <v>8000</v>
      </c>
      <c r="E1227">
        <v>8230</v>
      </c>
      <c r="F1227" t="s">
        <v>8219</v>
      </c>
      <c r="G1227" t="s">
        <v>8224</v>
      </c>
      <c r="H1227" t="s">
        <v>8246</v>
      </c>
      <c r="I1227">
        <v>1</v>
      </c>
      <c r="J1227">
        <v>8000</v>
      </c>
      <c r="K1227">
        <v>8230</v>
      </c>
      <c r="L1227">
        <v>1409187600</v>
      </c>
      <c r="M1227">
        <v>1406316312</v>
      </c>
      <c r="N1227" t="b">
        <v>0</v>
      </c>
      <c r="O1227">
        <v>25</v>
      </c>
      <c r="P1227" t="b">
        <v>1</v>
      </c>
      <c r="Q1227" t="s">
        <v>8305</v>
      </c>
      <c r="R1227">
        <v>1.0287500000000001</v>
      </c>
      <c r="S1227">
        <v>329.2</v>
      </c>
      <c r="T1227" t="s">
        <v>9224</v>
      </c>
      <c r="U1227" t="s">
        <v>9262</v>
      </c>
      <c r="V1227" s="10">
        <v>41845.809166666666</v>
      </c>
      <c r="W1227" s="10">
        <v>41879.041666666664</v>
      </c>
    </row>
    <row r="1228" spans="1:23" x14ac:dyDescent="0.25">
      <c r="A1228">
        <v>2938</v>
      </c>
      <c r="B1228" t="s">
        <v>2938</v>
      </c>
      <c r="C1228" t="s">
        <v>7048</v>
      </c>
      <c r="D1228">
        <v>4000</v>
      </c>
      <c r="E1228">
        <v>4055</v>
      </c>
      <c r="F1228" t="s">
        <v>8219</v>
      </c>
      <c r="G1228" t="s">
        <v>8224</v>
      </c>
      <c r="H1228" t="s">
        <v>8246</v>
      </c>
      <c r="I1228">
        <v>1</v>
      </c>
      <c r="J1228">
        <v>4000</v>
      </c>
      <c r="K1228">
        <v>4055</v>
      </c>
      <c r="L1228">
        <v>1422636814</v>
      </c>
      <c r="M1228">
        <v>1420044814</v>
      </c>
      <c r="N1228" t="b">
        <v>0</v>
      </c>
      <c r="O1228">
        <v>32</v>
      </c>
      <c r="P1228" t="b">
        <v>1</v>
      </c>
      <c r="Q1228" t="s">
        <v>8305</v>
      </c>
      <c r="R1228">
        <v>1.0137499999999999</v>
      </c>
      <c r="S1228">
        <v>126.71875</v>
      </c>
      <c r="T1228" t="s">
        <v>9224</v>
      </c>
      <c r="U1228" t="s">
        <v>9262</v>
      </c>
      <c r="V1228" s="10">
        <v>42004.703865740739</v>
      </c>
      <c r="W1228" s="10">
        <v>42034.703865740739</v>
      </c>
    </row>
    <row r="1229" spans="1:23" x14ac:dyDescent="0.25">
      <c r="A1229">
        <v>2937</v>
      </c>
      <c r="B1229" t="s">
        <v>2937</v>
      </c>
      <c r="C1229" t="s">
        <v>7047</v>
      </c>
      <c r="D1229">
        <v>1500</v>
      </c>
      <c r="E1229">
        <v>2000</v>
      </c>
      <c r="F1229" t="s">
        <v>8219</v>
      </c>
      <c r="G1229" t="s">
        <v>8225</v>
      </c>
      <c r="H1229" t="s">
        <v>8247</v>
      </c>
      <c r="I1229">
        <v>1.29405719</v>
      </c>
      <c r="J1229">
        <v>1941.085785</v>
      </c>
      <c r="K1229">
        <v>2588.11438</v>
      </c>
      <c r="L1229">
        <v>1405249113</v>
      </c>
      <c r="M1229">
        <v>1402657113</v>
      </c>
      <c r="N1229" t="b">
        <v>0</v>
      </c>
      <c r="O1229">
        <v>55</v>
      </c>
      <c r="P1229" t="b">
        <v>1</v>
      </c>
      <c r="Q1229" t="s">
        <v>8305</v>
      </c>
      <c r="R1229">
        <v>1.3333333333333333</v>
      </c>
      <c r="S1229">
        <v>47.056625090909094</v>
      </c>
      <c r="T1229" t="s">
        <v>9224</v>
      </c>
      <c r="U1229" t="s">
        <v>9262</v>
      </c>
      <c r="V1229" s="10">
        <v>41803.457326388889</v>
      </c>
      <c r="W1229" s="10">
        <v>41833.457326388889</v>
      </c>
    </row>
    <row r="1230" spans="1:23" x14ac:dyDescent="0.25">
      <c r="A1230">
        <v>2936</v>
      </c>
      <c r="B1230" t="s">
        <v>2936</v>
      </c>
      <c r="C1230" t="s">
        <v>7046</v>
      </c>
      <c r="D1230">
        <v>1000</v>
      </c>
      <c r="E1230">
        <v>1280</v>
      </c>
      <c r="F1230" t="s">
        <v>8219</v>
      </c>
      <c r="G1230" t="s">
        <v>8224</v>
      </c>
      <c r="H1230" t="s">
        <v>8246</v>
      </c>
      <c r="I1230">
        <v>1</v>
      </c>
      <c r="J1230">
        <v>1000</v>
      </c>
      <c r="K1230">
        <v>1280</v>
      </c>
      <c r="L1230">
        <v>1413176340</v>
      </c>
      <c r="M1230">
        <v>1412091423</v>
      </c>
      <c r="N1230" t="b">
        <v>0</v>
      </c>
      <c r="O1230">
        <v>34</v>
      </c>
      <c r="P1230" t="b">
        <v>1</v>
      </c>
      <c r="Q1230" t="s">
        <v>8305</v>
      </c>
      <c r="R1230">
        <v>1.28</v>
      </c>
      <c r="S1230">
        <v>37.647058823529413</v>
      </c>
      <c r="T1230" t="s">
        <v>9224</v>
      </c>
      <c r="U1230" t="s">
        <v>9262</v>
      </c>
      <c r="V1230" s="10">
        <v>41912.650729166664</v>
      </c>
      <c r="W1230" s="10">
        <v>41925.207638888889</v>
      </c>
    </row>
    <row r="1231" spans="1:23" x14ac:dyDescent="0.25">
      <c r="A1231">
        <v>2935</v>
      </c>
      <c r="B1231" t="s">
        <v>2935</v>
      </c>
      <c r="C1231" t="s">
        <v>7045</v>
      </c>
      <c r="D1231">
        <v>3500</v>
      </c>
      <c r="E1231">
        <v>3531</v>
      </c>
      <c r="F1231" t="s">
        <v>8219</v>
      </c>
      <c r="G1231" t="s">
        <v>8224</v>
      </c>
      <c r="H1231" t="s">
        <v>8246</v>
      </c>
      <c r="I1231">
        <v>1</v>
      </c>
      <c r="J1231">
        <v>3500</v>
      </c>
      <c r="K1231">
        <v>3531</v>
      </c>
      <c r="L1231">
        <v>1472490000</v>
      </c>
      <c r="M1231">
        <v>1467468008</v>
      </c>
      <c r="N1231" t="b">
        <v>0</v>
      </c>
      <c r="O1231">
        <v>39</v>
      </c>
      <c r="P1231" t="b">
        <v>1</v>
      </c>
      <c r="Q1231" t="s">
        <v>8305</v>
      </c>
      <c r="R1231">
        <v>1.0088571428571429</v>
      </c>
      <c r="S1231">
        <v>90.538461538461533</v>
      </c>
      <c r="T1231" t="s">
        <v>9224</v>
      </c>
      <c r="U1231" t="s">
        <v>9262</v>
      </c>
      <c r="V1231" s="10">
        <v>42553.583425925928</v>
      </c>
      <c r="W1231" s="10">
        <v>42611.708333333336</v>
      </c>
    </row>
    <row r="1232" spans="1:23" x14ac:dyDescent="0.25">
      <c r="A1232">
        <v>2934</v>
      </c>
      <c r="B1232" t="s">
        <v>2934</v>
      </c>
      <c r="C1232" t="s">
        <v>7044</v>
      </c>
      <c r="D1232">
        <v>2500</v>
      </c>
      <c r="E1232">
        <v>2700</v>
      </c>
      <c r="F1232" t="s">
        <v>8219</v>
      </c>
      <c r="G1232" t="s">
        <v>8229</v>
      </c>
      <c r="H1232" t="s">
        <v>8251</v>
      </c>
      <c r="I1232">
        <v>0.75062424999999999</v>
      </c>
      <c r="J1232">
        <v>1876.5606250000001</v>
      </c>
      <c r="K1232">
        <v>2026.685475</v>
      </c>
      <c r="L1232">
        <v>1402845364</v>
      </c>
      <c r="M1232">
        <v>1400253364</v>
      </c>
      <c r="N1232" t="b">
        <v>0</v>
      </c>
      <c r="O1232">
        <v>37</v>
      </c>
      <c r="P1232" t="b">
        <v>1</v>
      </c>
      <c r="Q1232" t="s">
        <v>8305</v>
      </c>
      <c r="R1232">
        <v>1.08</v>
      </c>
      <c r="S1232">
        <v>54.775283108108106</v>
      </c>
      <c r="T1232" t="s">
        <v>9224</v>
      </c>
      <c r="U1232" t="s">
        <v>9262</v>
      </c>
      <c r="V1232" s="10">
        <v>41775.636157407411</v>
      </c>
      <c r="W1232" s="10">
        <v>41805.636157407411</v>
      </c>
    </row>
    <row r="1233" spans="1:23" x14ac:dyDescent="0.25">
      <c r="A1233">
        <v>2933</v>
      </c>
      <c r="B1233" t="s">
        <v>2933</v>
      </c>
      <c r="C1233" t="s">
        <v>7043</v>
      </c>
      <c r="D1233">
        <v>2500</v>
      </c>
      <c r="E1233">
        <v>2569</v>
      </c>
      <c r="F1233" t="s">
        <v>8219</v>
      </c>
      <c r="G1233" t="s">
        <v>8224</v>
      </c>
      <c r="H1233" t="s">
        <v>8246</v>
      </c>
      <c r="I1233">
        <v>1</v>
      </c>
      <c r="J1233">
        <v>2500</v>
      </c>
      <c r="K1233">
        <v>2569</v>
      </c>
      <c r="L1233">
        <v>1465081053</v>
      </c>
      <c r="M1233">
        <v>1462489053</v>
      </c>
      <c r="N1233" t="b">
        <v>0</v>
      </c>
      <c r="O1233">
        <v>54</v>
      </c>
      <c r="P1233" t="b">
        <v>1</v>
      </c>
      <c r="Q1233" t="s">
        <v>8305</v>
      </c>
      <c r="R1233">
        <v>1.0276000000000001</v>
      </c>
      <c r="S1233">
        <v>47.574074074074076</v>
      </c>
      <c r="T1233" t="s">
        <v>9224</v>
      </c>
      <c r="U1233" t="s">
        <v>9262</v>
      </c>
      <c r="V1233" s="10">
        <v>42495.956631944442</v>
      </c>
      <c r="W1233" s="10">
        <v>42525.956631944442</v>
      </c>
    </row>
    <row r="1234" spans="1:23" x14ac:dyDescent="0.25">
      <c r="A1234">
        <v>2932</v>
      </c>
      <c r="B1234" t="s">
        <v>2932</v>
      </c>
      <c r="C1234" t="s">
        <v>7042</v>
      </c>
      <c r="D1234">
        <v>3100</v>
      </c>
      <c r="E1234">
        <v>3258</v>
      </c>
      <c r="F1234" t="s">
        <v>8219</v>
      </c>
      <c r="G1234" t="s">
        <v>8226</v>
      </c>
      <c r="H1234" t="s">
        <v>8248</v>
      </c>
      <c r="I1234">
        <v>0.70296422999999997</v>
      </c>
      <c r="J1234">
        <v>2179.1891129999999</v>
      </c>
      <c r="K1234">
        <v>2290.2574613399997</v>
      </c>
      <c r="L1234">
        <v>1424516400</v>
      </c>
      <c r="M1234">
        <v>1421812637</v>
      </c>
      <c r="N1234" t="b">
        <v>0</v>
      </c>
      <c r="O1234">
        <v>38</v>
      </c>
      <c r="P1234" t="b">
        <v>1</v>
      </c>
      <c r="Q1234" t="s">
        <v>8305</v>
      </c>
      <c r="R1234">
        <v>1.0509677419354839</v>
      </c>
      <c r="S1234">
        <v>60.26993319315789</v>
      </c>
      <c r="T1234" t="s">
        <v>9224</v>
      </c>
      <c r="U1234" t="s">
        <v>9262</v>
      </c>
      <c r="V1234" s="10">
        <v>42025.164780092593</v>
      </c>
      <c r="W1234" s="10">
        <v>42056.458333333336</v>
      </c>
    </row>
    <row r="1235" spans="1:23" x14ac:dyDescent="0.25">
      <c r="A1235">
        <v>2931</v>
      </c>
      <c r="B1235" t="s">
        <v>2931</v>
      </c>
      <c r="C1235" t="s">
        <v>7041</v>
      </c>
      <c r="D1235">
        <v>750</v>
      </c>
      <c r="E1235">
        <v>795</v>
      </c>
      <c r="F1235" t="s">
        <v>8219</v>
      </c>
      <c r="G1235" t="s">
        <v>8229</v>
      </c>
      <c r="H1235" t="s">
        <v>8251</v>
      </c>
      <c r="I1235">
        <v>0.75062424999999999</v>
      </c>
      <c r="J1235">
        <v>562.9681875</v>
      </c>
      <c r="K1235">
        <v>596.74627874999999</v>
      </c>
      <c r="L1235">
        <v>1410761280</v>
      </c>
      <c r="M1235">
        <v>1408604363</v>
      </c>
      <c r="N1235" t="b">
        <v>0</v>
      </c>
      <c r="O1235">
        <v>9</v>
      </c>
      <c r="P1235" t="b">
        <v>1</v>
      </c>
      <c r="Q1235" t="s">
        <v>8305</v>
      </c>
      <c r="R1235">
        <v>1.06</v>
      </c>
      <c r="S1235">
        <v>66.305142083333337</v>
      </c>
      <c r="T1235" t="s">
        <v>9224</v>
      </c>
      <c r="U1235" t="s">
        <v>9262</v>
      </c>
      <c r="V1235" s="10">
        <v>41872.291238425925</v>
      </c>
      <c r="W1235" s="10">
        <v>41897.255555555559</v>
      </c>
    </row>
    <row r="1236" spans="1:23" x14ac:dyDescent="0.25">
      <c r="A1236">
        <v>2930</v>
      </c>
      <c r="B1236" t="s">
        <v>2930</v>
      </c>
      <c r="C1236" t="s">
        <v>7040</v>
      </c>
      <c r="D1236">
        <v>10000</v>
      </c>
      <c r="E1236">
        <v>10092</v>
      </c>
      <c r="F1236" t="s">
        <v>8219</v>
      </c>
      <c r="G1236" t="s">
        <v>8225</v>
      </c>
      <c r="H1236" t="s">
        <v>8247</v>
      </c>
      <c r="I1236">
        <v>1.29405719</v>
      </c>
      <c r="J1236">
        <v>12940.571899999999</v>
      </c>
      <c r="K1236">
        <v>13059.62516148</v>
      </c>
      <c r="L1236">
        <v>1431007264</v>
      </c>
      <c r="M1236">
        <v>1428415264</v>
      </c>
      <c r="N1236" t="b">
        <v>0</v>
      </c>
      <c r="O1236">
        <v>62</v>
      </c>
      <c r="P1236" t="b">
        <v>1</v>
      </c>
      <c r="Q1236" t="s">
        <v>8305</v>
      </c>
      <c r="R1236">
        <v>1.0092000000000001</v>
      </c>
      <c r="S1236">
        <v>210.63911550774193</v>
      </c>
      <c r="T1236" t="s">
        <v>9224</v>
      </c>
      <c r="U1236" t="s">
        <v>9262</v>
      </c>
      <c r="V1236" s="10">
        <v>42101.584074074075</v>
      </c>
      <c r="W1236" s="10">
        <v>42131.584074074075</v>
      </c>
    </row>
    <row r="1237" spans="1:23" x14ac:dyDescent="0.25">
      <c r="A1237">
        <v>2929</v>
      </c>
      <c r="B1237" t="s">
        <v>2929</v>
      </c>
      <c r="C1237" t="s">
        <v>7039</v>
      </c>
      <c r="D1237">
        <v>8000</v>
      </c>
      <c r="E1237">
        <v>8165.55</v>
      </c>
      <c r="F1237" t="s">
        <v>8219</v>
      </c>
      <c r="G1237" t="s">
        <v>8224</v>
      </c>
      <c r="H1237" t="s">
        <v>8246</v>
      </c>
      <c r="I1237">
        <v>1</v>
      </c>
      <c r="J1237">
        <v>8000</v>
      </c>
      <c r="K1237">
        <v>8165.55</v>
      </c>
      <c r="L1237">
        <v>1401024758</v>
      </c>
      <c r="M1237">
        <v>1398432758</v>
      </c>
      <c r="N1237" t="b">
        <v>0</v>
      </c>
      <c r="O1237">
        <v>32</v>
      </c>
      <c r="P1237" t="b">
        <v>1</v>
      </c>
      <c r="Q1237" t="s">
        <v>8305</v>
      </c>
      <c r="R1237">
        <v>1.02069375</v>
      </c>
      <c r="S1237">
        <v>255.17343750000001</v>
      </c>
      <c r="T1237" t="s">
        <v>9224</v>
      </c>
      <c r="U1237" t="s">
        <v>9262</v>
      </c>
      <c r="V1237" s="10">
        <v>41754.564328703702</v>
      </c>
      <c r="W1237" s="10">
        <v>41784.564328703702</v>
      </c>
    </row>
    <row r="1238" spans="1:23" x14ac:dyDescent="0.25">
      <c r="A1238">
        <v>2928</v>
      </c>
      <c r="B1238" t="s">
        <v>2928</v>
      </c>
      <c r="C1238" t="s">
        <v>7038</v>
      </c>
      <c r="D1238">
        <v>1000</v>
      </c>
      <c r="E1238">
        <v>1000</v>
      </c>
      <c r="F1238" t="s">
        <v>8219</v>
      </c>
      <c r="G1238" t="s">
        <v>8224</v>
      </c>
      <c r="H1238" t="s">
        <v>8246</v>
      </c>
      <c r="I1238">
        <v>1</v>
      </c>
      <c r="J1238">
        <v>1000</v>
      </c>
      <c r="K1238">
        <v>1000</v>
      </c>
      <c r="L1238">
        <v>1457135846</v>
      </c>
      <c r="M1238">
        <v>1454543846</v>
      </c>
      <c r="N1238" t="b">
        <v>0</v>
      </c>
      <c r="O1238">
        <v>24</v>
      </c>
      <c r="P1238" t="b">
        <v>1</v>
      </c>
      <c r="Q1238" t="s">
        <v>8305</v>
      </c>
      <c r="R1238">
        <v>1</v>
      </c>
      <c r="S1238">
        <v>41.666666666666664</v>
      </c>
      <c r="T1238" t="s">
        <v>9224</v>
      </c>
      <c r="U1238" t="s">
        <v>9262</v>
      </c>
      <c r="V1238" s="10">
        <v>42403.998217592591</v>
      </c>
      <c r="W1238" s="10">
        <v>42433.998217592591</v>
      </c>
    </row>
    <row r="1239" spans="1:23" x14ac:dyDescent="0.25">
      <c r="A1239">
        <v>2927</v>
      </c>
      <c r="B1239" t="s">
        <v>2927</v>
      </c>
      <c r="C1239" t="s">
        <v>7037</v>
      </c>
      <c r="D1239">
        <v>1800</v>
      </c>
      <c r="E1239">
        <v>2355</v>
      </c>
      <c r="F1239" t="s">
        <v>8219</v>
      </c>
      <c r="G1239" t="s">
        <v>8224</v>
      </c>
      <c r="H1239" t="s">
        <v>8246</v>
      </c>
      <c r="I1239">
        <v>1</v>
      </c>
      <c r="J1239">
        <v>1800</v>
      </c>
      <c r="K1239">
        <v>2355</v>
      </c>
      <c r="L1239">
        <v>1405400400</v>
      </c>
      <c r="M1239">
        <v>1402934629</v>
      </c>
      <c r="N1239" t="b">
        <v>0</v>
      </c>
      <c r="O1239">
        <v>21</v>
      </c>
      <c r="P1239" t="b">
        <v>1</v>
      </c>
      <c r="Q1239" t="s">
        <v>8305</v>
      </c>
      <c r="R1239">
        <v>1.3083333333333333</v>
      </c>
      <c r="S1239">
        <v>112.14285714285714</v>
      </c>
      <c r="T1239" t="s">
        <v>9224</v>
      </c>
      <c r="U1239" t="s">
        <v>9262</v>
      </c>
      <c r="V1239" s="10">
        <v>41806.669317129628</v>
      </c>
      <c r="W1239" s="10">
        <v>41835.208333333336</v>
      </c>
    </row>
    <row r="1240" spans="1:23" x14ac:dyDescent="0.25">
      <c r="A1240">
        <v>2926</v>
      </c>
      <c r="B1240" t="s">
        <v>2926</v>
      </c>
      <c r="C1240" t="s">
        <v>7036</v>
      </c>
      <c r="D1240">
        <v>3000</v>
      </c>
      <c r="E1240">
        <v>3750</v>
      </c>
      <c r="F1240" t="s">
        <v>8219</v>
      </c>
      <c r="G1240" t="s">
        <v>8224</v>
      </c>
      <c r="H1240" t="s">
        <v>8246</v>
      </c>
      <c r="I1240">
        <v>1</v>
      </c>
      <c r="J1240">
        <v>3000</v>
      </c>
      <c r="K1240">
        <v>3750</v>
      </c>
      <c r="L1240">
        <v>1424715779</v>
      </c>
      <c r="M1240">
        <v>1423506179</v>
      </c>
      <c r="N1240" t="b">
        <v>0</v>
      </c>
      <c r="O1240">
        <v>50</v>
      </c>
      <c r="P1240" t="b">
        <v>1</v>
      </c>
      <c r="Q1240" t="s">
        <v>8305</v>
      </c>
      <c r="R1240">
        <v>1.25</v>
      </c>
      <c r="S1240">
        <v>75</v>
      </c>
      <c r="T1240" t="s">
        <v>9224</v>
      </c>
      <c r="U1240" t="s">
        <v>9262</v>
      </c>
      <c r="V1240" s="10">
        <v>42044.765960648147</v>
      </c>
      <c r="W1240" s="10">
        <v>42058.765960648147</v>
      </c>
    </row>
    <row r="1241" spans="1:23" x14ac:dyDescent="0.25">
      <c r="A1241">
        <v>2925</v>
      </c>
      <c r="B1241" t="s">
        <v>2925</v>
      </c>
      <c r="C1241" t="s">
        <v>7035</v>
      </c>
      <c r="D1241">
        <v>45000</v>
      </c>
      <c r="E1241">
        <v>46100.69</v>
      </c>
      <c r="F1241" t="s">
        <v>8219</v>
      </c>
      <c r="G1241" t="s">
        <v>8224</v>
      </c>
      <c r="H1241" t="s">
        <v>8246</v>
      </c>
      <c r="I1241">
        <v>1</v>
      </c>
      <c r="J1241">
        <v>45000</v>
      </c>
      <c r="K1241">
        <v>46100.69</v>
      </c>
      <c r="L1241">
        <v>1410444068</v>
      </c>
      <c r="M1241">
        <v>1407852068</v>
      </c>
      <c r="N1241" t="b">
        <v>0</v>
      </c>
      <c r="O1241">
        <v>199</v>
      </c>
      <c r="P1241" t="b">
        <v>1</v>
      </c>
      <c r="Q1241" t="s">
        <v>8305</v>
      </c>
      <c r="R1241">
        <v>1.0244597777777777</v>
      </c>
      <c r="S1241">
        <v>231.66175879396985</v>
      </c>
      <c r="T1241" t="s">
        <v>9224</v>
      </c>
      <c r="U1241" t="s">
        <v>9262</v>
      </c>
      <c r="V1241" s="10">
        <v>41863.584120370368</v>
      </c>
      <c r="W1241" s="10">
        <v>41893.584120370368</v>
      </c>
    </row>
    <row r="1242" spans="1:23" x14ac:dyDescent="0.25">
      <c r="A1242">
        <v>2924</v>
      </c>
      <c r="B1242" t="s">
        <v>2924</v>
      </c>
      <c r="C1242" t="s">
        <v>7034</v>
      </c>
      <c r="D1242">
        <v>25000</v>
      </c>
      <c r="E1242">
        <v>25800</v>
      </c>
      <c r="F1242" t="s">
        <v>8219</v>
      </c>
      <c r="G1242" t="s">
        <v>8224</v>
      </c>
      <c r="H1242" t="s">
        <v>8246</v>
      </c>
      <c r="I1242">
        <v>1</v>
      </c>
      <c r="J1242">
        <v>25000</v>
      </c>
      <c r="K1242">
        <v>25800</v>
      </c>
      <c r="L1242">
        <v>1431143940</v>
      </c>
      <c r="M1242">
        <v>1428585710</v>
      </c>
      <c r="N1242" t="b">
        <v>0</v>
      </c>
      <c r="O1242">
        <v>147</v>
      </c>
      <c r="P1242" t="b">
        <v>1</v>
      </c>
      <c r="Q1242" t="s">
        <v>8305</v>
      </c>
      <c r="R1242">
        <v>1.032</v>
      </c>
      <c r="S1242">
        <v>175.51020408163265</v>
      </c>
      <c r="T1242" t="s">
        <v>9224</v>
      </c>
      <c r="U1242" t="s">
        <v>9262</v>
      </c>
      <c r="V1242" s="10">
        <v>42103.556828703702</v>
      </c>
      <c r="W1242" s="10">
        <v>42133.165972222225</v>
      </c>
    </row>
    <row r="1243" spans="1:23" x14ac:dyDescent="0.25">
      <c r="A1243">
        <v>2923</v>
      </c>
      <c r="B1243" t="s">
        <v>2923</v>
      </c>
      <c r="C1243" t="s">
        <v>7033</v>
      </c>
      <c r="D1243">
        <v>300</v>
      </c>
      <c r="E1243">
        <v>300</v>
      </c>
      <c r="F1243" t="s">
        <v>8219</v>
      </c>
      <c r="G1243" t="s">
        <v>8224</v>
      </c>
      <c r="H1243" t="s">
        <v>8246</v>
      </c>
      <c r="I1243">
        <v>1</v>
      </c>
      <c r="J1243">
        <v>300</v>
      </c>
      <c r="K1243">
        <v>300</v>
      </c>
      <c r="L1243">
        <v>1422068400</v>
      </c>
      <c r="M1243">
        <v>1420774779</v>
      </c>
      <c r="N1243" t="b">
        <v>0</v>
      </c>
      <c r="O1243">
        <v>10</v>
      </c>
      <c r="P1243" t="b">
        <v>1</v>
      </c>
      <c r="Q1243" t="s">
        <v>8305</v>
      </c>
      <c r="R1243">
        <v>1</v>
      </c>
      <c r="S1243">
        <v>30</v>
      </c>
      <c r="T1243" t="s">
        <v>9224</v>
      </c>
      <c r="U1243" t="s">
        <v>9262</v>
      </c>
      <c r="V1243" s="10">
        <v>42013.15253472222</v>
      </c>
      <c r="W1243" s="10">
        <v>42028.125</v>
      </c>
    </row>
    <row r="1244" spans="1:23" x14ac:dyDescent="0.25">
      <c r="A1244">
        <v>2922</v>
      </c>
      <c r="B1244" t="s">
        <v>2922</v>
      </c>
      <c r="C1244" t="s">
        <v>7032</v>
      </c>
      <c r="D1244">
        <v>500</v>
      </c>
      <c r="E1244">
        <v>500</v>
      </c>
      <c r="F1244" t="s">
        <v>8219</v>
      </c>
      <c r="G1244" t="s">
        <v>8225</v>
      </c>
      <c r="H1244" t="s">
        <v>8247</v>
      </c>
      <c r="I1244">
        <v>1.29405719</v>
      </c>
      <c r="J1244">
        <v>647.028595</v>
      </c>
      <c r="K1244">
        <v>647.028595</v>
      </c>
      <c r="L1244">
        <v>1431982727</v>
      </c>
      <c r="M1244">
        <v>1428094727</v>
      </c>
      <c r="N1244" t="b">
        <v>0</v>
      </c>
      <c r="O1244">
        <v>6</v>
      </c>
      <c r="P1244" t="b">
        <v>1</v>
      </c>
      <c r="Q1244" t="s">
        <v>8305</v>
      </c>
      <c r="R1244">
        <v>1</v>
      </c>
      <c r="S1244">
        <v>107.83809916666667</v>
      </c>
      <c r="T1244" t="s">
        <v>9224</v>
      </c>
      <c r="U1244" t="s">
        <v>9262</v>
      </c>
      <c r="V1244" s="10">
        <v>42097.874155092592</v>
      </c>
      <c r="W1244" s="10">
        <v>42142.874155092592</v>
      </c>
    </row>
    <row r="1245" spans="1:23" x14ac:dyDescent="0.25">
      <c r="A1245">
        <v>2921</v>
      </c>
      <c r="B1245" t="s">
        <v>2921</v>
      </c>
      <c r="C1245" t="s">
        <v>7031</v>
      </c>
      <c r="D1245">
        <v>100</v>
      </c>
      <c r="E1245">
        <v>129</v>
      </c>
      <c r="F1245" t="s">
        <v>8219</v>
      </c>
      <c r="G1245" t="s">
        <v>8224</v>
      </c>
      <c r="H1245" t="s">
        <v>8246</v>
      </c>
      <c r="I1245">
        <v>1</v>
      </c>
      <c r="J1245">
        <v>100</v>
      </c>
      <c r="K1245">
        <v>129</v>
      </c>
      <c r="L1245">
        <v>1411679804</v>
      </c>
      <c r="M1245">
        <v>1409087804</v>
      </c>
      <c r="N1245" t="b">
        <v>0</v>
      </c>
      <c r="O1245">
        <v>3</v>
      </c>
      <c r="P1245" t="b">
        <v>1</v>
      </c>
      <c r="Q1245" t="s">
        <v>8305</v>
      </c>
      <c r="R1245">
        <v>1.29</v>
      </c>
      <c r="S1245">
        <v>43</v>
      </c>
      <c r="T1245" t="s">
        <v>9224</v>
      </c>
      <c r="U1245" t="s">
        <v>9262</v>
      </c>
      <c r="V1245" s="10">
        <v>41877.886620370373</v>
      </c>
      <c r="W1245" s="10">
        <v>41907.886620370373</v>
      </c>
    </row>
    <row r="1246" spans="1:23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</v>
      </c>
      <c r="J1246">
        <v>2000</v>
      </c>
      <c r="K1246">
        <v>2076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8276</v>
      </c>
      <c r="R1246">
        <v>1.038</v>
      </c>
      <c r="S1246">
        <v>46.133333333333333</v>
      </c>
      <c r="T1246" t="s">
        <v>9214</v>
      </c>
      <c r="U1246" t="s">
        <v>9213</v>
      </c>
      <c r="V1246" s="10">
        <v>41355.825497685182</v>
      </c>
      <c r="W1246" s="10">
        <v>41386.875</v>
      </c>
    </row>
    <row r="1247" spans="1:23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</v>
      </c>
      <c r="J1247">
        <v>2000</v>
      </c>
      <c r="K1247">
        <v>2405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8276</v>
      </c>
      <c r="R1247">
        <v>1.2024999999999999</v>
      </c>
      <c r="S1247">
        <v>141.47058823529412</v>
      </c>
      <c r="T1247" t="s">
        <v>9214</v>
      </c>
      <c r="U1247" t="s">
        <v>9213</v>
      </c>
      <c r="V1247" s="10">
        <v>41774.599930555552</v>
      </c>
      <c r="W1247" s="10">
        <v>41804.599930555552</v>
      </c>
    </row>
    <row r="1248" spans="1:23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</v>
      </c>
      <c r="J1248">
        <v>2000</v>
      </c>
      <c r="K1248">
        <v>2340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8276</v>
      </c>
      <c r="R1248">
        <v>1.17</v>
      </c>
      <c r="S1248">
        <v>75.483870967741936</v>
      </c>
      <c r="T1248" t="s">
        <v>9214</v>
      </c>
      <c r="U1248" t="s">
        <v>9213</v>
      </c>
      <c r="V1248" s="10">
        <v>40838.043391203704</v>
      </c>
      <c r="W1248" s="10">
        <v>40883.085057870368</v>
      </c>
    </row>
    <row r="1249" spans="1:23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</v>
      </c>
      <c r="J1249">
        <v>3500</v>
      </c>
      <c r="K1249">
        <v>4275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8276</v>
      </c>
      <c r="R1249">
        <v>1.2214285714285715</v>
      </c>
      <c r="S1249">
        <v>85.5</v>
      </c>
      <c r="T1249" t="s">
        <v>9214</v>
      </c>
      <c r="U1249" t="s">
        <v>9213</v>
      </c>
      <c r="V1249" s="10">
        <v>41370.292303240742</v>
      </c>
      <c r="W1249" s="10">
        <v>41400.292303240742</v>
      </c>
    </row>
    <row r="1250" spans="1:23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</v>
      </c>
      <c r="J1250">
        <v>2500</v>
      </c>
      <c r="K1250">
        <v>3791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8276</v>
      </c>
      <c r="R1250">
        <v>1.5164</v>
      </c>
      <c r="S1250">
        <v>64.254237288135599</v>
      </c>
      <c r="T1250" t="s">
        <v>9214</v>
      </c>
      <c r="U1250" t="s">
        <v>9213</v>
      </c>
      <c r="V1250" s="10">
        <v>41767.656863425924</v>
      </c>
      <c r="W1250" s="10">
        <v>41803.290972222225</v>
      </c>
    </row>
    <row r="1251" spans="1:23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</v>
      </c>
      <c r="J1251">
        <v>5000</v>
      </c>
      <c r="K1251">
        <v>5222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8276</v>
      </c>
      <c r="R1251">
        <v>1.0444</v>
      </c>
      <c r="S1251">
        <v>64.46913580246914</v>
      </c>
      <c r="T1251" t="s">
        <v>9214</v>
      </c>
      <c r="U1251" t="s">
        <v>9213</v>
      </c>
      <c r="V1251" s="10">
        <v>41067.740868055553</v>
      </c>
      <c r="W1251" s="10">
        <v>41097.740868055553</v>
      </c>
    </row>
    <row r="1252" spans="1:23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</v>
      </c>
      <c r="J1252">
        <v>30000</v>
      </c>
      <c r="K1252">
        <v>60046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8276</v>
      </c>
      <c r="R1252">
        <v>2.0015333333333332</v>
      </c>
      <c r="S1252">
        <v>118.2007874015748</v>
      </c>
      <c r="T1252" t="s">
        <v>9214</v>
      </c>
      <c r="U1252" t="s">
        <v>9213</v>
      </c>
      <c r="V1252" s="10">
        <v>41843.64271990741</v>
      </c>
      <c r="W1252" s="10">
        <v>41888.64271990741</v>
      </c>
    </row>
    <row r="1253" spans="1:23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</v>
      </c>
      <c r="J1253">
        <v>6000</v>
      </c>
      <c r="K1253">
        <v>6108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8276</v>
      </c>
      <c r="R1253">
        <v>1.018</v>
      </c>
      <c r="S1253">
        <v>82.540540540540547</v>
      </c>
      <c r="T1253" t="s">
        <v>9214</v>
      </c>
      <c r="U1253" t="s">
        <v>9213</v>
      </c>
      <c r="V1253" s="10">
        <v>40751.814432870371</v>
      </c>
      <c r="W1253" s="10">
        <v>40811.814432870371</v>
      </c>
    </row>
    <row r="1254" spans="1:23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</v>
      </c>
      <c r="J1254">
        <v>3500</v>
      </c>
      <c r="K1254">
        <v>4818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8276</v>
      </c>
      <c r="R1254">
        <v>1.3765714285714286</v>
      </c>
      <c r="S1254">
        <v>34.170212765957444</v>
      </c>
      <c r="T1254" t="s">
        <v>9214</v>
      </c>
      <c r="U1254" t="s">
        <v>9213</v>
      </c>
      <c r="V1254" s="10">
        <v>41543.988067129627</v>
      </c>
      <c r="W1254" s="10">
        <v>41571.988067129627</v>
      </c>
    </row>
    <row r="1255" spans="1:23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</v>
      </c>
      <c r="J1255">
        <v>10</v>
      </c>
      <c r="K1255">
        <v>30383.32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8276</v>
      </c>
      <c r="R1255">
        <v>3038.3319999999999</v>
      </c>
      <c r="S1255">
        <v>42.73322081575246</v>
      </c>
      <c r="T1255" t="s">
        <v>9214</v>
      </c>
      <c r="U1255" t="s">
        <v>9213</v>
      </c>
      <c r="V1255" s="10">
        <v>41855.783645833333</v>
      </c>
      <c r="W1255" s="10">
        <v>41885.783645833333</v>
      </c>
    </row>
    <row r="1256" spans="1:23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</v>
      </c>
      <c r="J1256">
        <v>6700</v>
      </c>
      <c r="K1256">
        <v>13323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8276</v>
      </c>
      <c r="R1256">
        <v>1.9885074626865671</v>
      </c>
      <c r="S1256">
        <v>94.489361702127653</v>
      </c>
      <c r="T1256" t="s">
        <v>9214</v>
      </c>
      <c r="U1256" t="s">
        <v>9213</v>
      </c>
      <c r="V1256" s="10">
        <v>40487.621365740742</v>
      </c>
      <c r="W1256" s="10">
        <v>40544.207638888889</v>
      </c>
    </row>
    <row r="1257" spans="1:23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</v>
      </c>
      <c r="J1257">
        <v>3000</v>
      </c>
      <c r="K1257">
        <v>6071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8276</v>
      </c>
      <c r="R1257">
        <v>2.0236666666666667</v>
      </c>
      <c r="S1257">
        <v>55.697247706422019</v>
      </c>
      <c r="T1257" t="s">
        <v>9214</v>
      </c>
      <c r="U1257" t="s">
        <v>9213</v>
      </c>
      <c r="V1257" s="10">
        <v>41579.845509259256</v>
      </c>
      <c r="W1257" s="10">
        <v>41609.887175925927</v>
      </c>
    </row>
    <row r="1258" spans="1:23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</v>
      </c>
      <c r="J1258">
        <v>30000</v>
      </c>
      <c r="K1258">
        <v>35389.129999999997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8276</v>
      </c>
      <c r="R1258">
        <v>1.1796376666666666</v>
      </c>
      <c r="S1258">
        <v>98.030831024930734</v>
      </c>
      <c r="T1258" t="s">
        <v>9214</v>
      </c>
      <c r="U1258" t="s">
        <v>9213</v>
      </c>
      <c r="V1258" s="10">
        <v>40921.919340277775</v>
      </c>
      <c r="W1258" s="10">
        <v>40951.919340277775</v>
      </c>
    </row>
    <row r="1259" spans="1:23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</v>
      </c>
      <c r="J1259">
        <v>5500</v>
      </c>
      <c r="K1259">
        <v>16210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8276</v>
      </c>
      <c r="R1259">
        <v>2.9472727272727273</v>
      </c>
      <c r="S1259">
        <v>92.102272727272734</v>
      </c>
      <c r="T1259" t="s">
        <v>9214</v>
      </c>
      <c r="U1259" t="s">
        <v>9213</v>
      </c>
      <c r="V1259" s="10">
        <v>40587.085532407407</v>
      </c>
      <c r="W1259" s="10">
        <v>40636.043865740743</v>
      </c>
    </row>
    <row r="1260" spans="1:23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</v>
      </c>
      <c r="J1260">
        <v>12000</v>
      </c>
      <c r="K1260">
        <v>25577.56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8276</v>
      </c>
      <c r="R1260">
        <v>2.1314633333333335</v>
      </c>
      <c r="S1260">
        <v>38.175462686567165</v>
      </c>
      <c r="T1260" t="s">
        <v>9214</v>
      </c>
      <c r="U1260" t="s">
        <v>9213</v>
      </c>
      <c r="V1260" s="10">
        <v>41487.611250000002</v>
      </c>
      <c r="W1260" s="10">
        <v>41517.611250000002</v>
      </c>
    </row>
    <row r="1261" spans="1:23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</v>
      </c>
      <c r="J1261">
        <v>2500</v>
      </c>
      <c r="K1261">
        <v>2606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8276</v>
      </c>
      <c r="R1261">
        <v>1.0424</v>
      </c>
      <c r="S1261">
        <v>27.145833333333332</v>
      </c>
      <c r="T1261" t="s">
        <v>9214</v>
      </c>
      <c r="U1261" t="s">
        <v>9213</v>
      </c>
      <c r="V1261" s="10">
        <v>41766.970648148148</v>
      </c>
      <c r="W1261" s="10">
        <v>41799.165972222225</v>
      </c>
    </row>
    <row r="1262" spans="1:23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</v>
      </c>
      <c r="J1262">
        <v>3300</v>
      </c>
      <c r="K1262">
        <v>3751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8276</v>
      </c>
      <c r="R1262">
        <v>1.1366666666666667</v>
      </c>
      <c r="S1262">
        <v>50.689189189189186</v>
      </c>
      <c r="T1262" t="s">
        <v>9214</v>
      </c>
      <c r="U1262" t="s">
        <v>9213</v>
      </c>
      <c r="V1262" s="10">
        <v>41666.842824074076</v>
      </c>
      <c r="W1262" s="10">
        <v>41696.842824074076</v>
      </c>
    </row>
    <row r="1263" spans="1:23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</v>
      </c>
      <c r="J1263">
        <v>2000</v>
      </c>
      <c r="K1263">
        <v>2025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8276</v>
      </c>
      <c r="R1263">
        <v>1.0125</v>
      </c>
      <c r="S1263">
        <v>38.942307692307693</v>
      </c>
      <c r="T1263" t="s">
        <v>9214</v>
      </c>
      <c r="U1263" t="s">
        <v>9213</v>
      </c>
      <c r="V1263" s="10">
        <v>41638.342905092592</v>
      </c>
      <c r="W1263" s="10">
        <v>41668.342905092592</v>
      </c>
    </row>
    <row r="1264" spans="1:23" x14ac:dyDescent="0.25">
      <c r="A1264">
        <v>1262</v>
      </c>
      <c r="B1264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0.75062424999999999</v>
      </c>
      <c r="J1264">
        <v>4879.0576250000004</v>
      </c>
      <c r="K1264">
        <v>6119.0888859999995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8276</v>
      </c>
      <c r="R1264">
        <v>1.2541538461538462</v>
      </c>
      <c r="S1264">
        <v>58.277037009523802</v>
      </c>
      <c r="T1264" t="s">
        <v>9214</v>
      </c>
      <c r="U1264" t="s">
        <v>9213</v>
      </c>
      <c r="V1264" s="10">
        <v>41656.762638888889</v>
      </c>
      <c r="W1264" s="10">
        <v>41686.762638888889</v>
      </c>
    </row>
    <row r="1265" spans="1:23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</v>
      </c>
      <c r="J1265">
        <v>1500</v>
      </c>
      <c r="K1265">
        <v>1785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8276</v>
      </c>
      <c r="R1265">
        <v>1.19</v>
      </c>
      <c r="S1265">
        <v>43.536585365853661</v>
      </c>
      <c r="T1265" t="s">
        <v>9214</v>
      </c>
      <c r="U1265" t="s">
        <v>9213</v>
      </c>
      <c r="V1265" s="10">
        <v>41692.084143518521</v>
      </c>
      <c r="W1265" s="10">
        <v>41727.041666666664</v>
      </c>
    </row>
    <row r="1266" spans="1:23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</v>
      </c>
      <c r="J1266">
        <v>650</v>
      </c>
      <c r="K1266">
        <v>1082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8276</v>
      </c>
      <c r="R1266">
        <v>1.6646153846153846</v>
      </c>
      <c r="S1266">
        <v>31.823529411764707</v>
      </c>
      <c r="T1266" t="s">
        <v>9214</v>
      </c>
      <c r="U1266" t="s">
        <v>9213</v>
      </c>
      <c r="V1266" s="10">
        <v>41547.662997685184</v>
      </c>
      <c r="W1266" s="10">
        <v>41576.662997685184</v>
      </c>
    </row>
    <row r="1267" spans="1:23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</v>
      </c>
      <c r="J1267">
        <v>3500</v>
      </c>
      <c r="K1267">
        <v>4170.17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8276</v>
      </c>
      <c r="R1267">
        <v>1.1914771428571429</v>
      </c>
      <c r="S1267">
        <v>63.184393939393942</v>
      </c>
      <c r="T1267" t="s">
        <v>9214</v>
      </c>
      <c r="U1267" t="s">
        <v>9213</v>
      </c>
      <c r="V1267" s="10">
        <v>40465.655266203707</v>
      </c>
      <c r="W1267" s="10">
        <v>40512.655266203707</v>
      </c>
    </row>
    <row r="1268" spans="1:23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</v>
      </c>
      <c r="J1268">
        <v>9500</v>
      </c>
      <c r="K1268">
        <v>9545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8276</v>
      </c>
      <c r="R1268">
        <v>1.0047368421052632</v>
      </c>
      <c r="S1268">
        <v>190.9</v>
      </c>
      <c r="T1268" t="s">
        <v>9214</v>
      </c>
      <c r="U1268" t="s">
        <v>9213</v>
      </c>
      <c r="V1268" s="10">
        <v>41620.87667824074</v>
      </c>
      <c r="W1268" s="10">
        <v>41650.87667824074</v>
      </c>
    </row>
    <row r="1269" spans="1:23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</v>
      </c>
      <c r="J1269">
        <v>22000</v>
      </c>
      <c r="K1269">
        <v>22396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8276</v>
      </c>
      <c r="R1269">
        <v>1.018</v>
      </c>
      <c r="S1269">
        <v>140.85534591194968</v>
      </c>
      <c r="T1269" t="s">
        <v>9214</v>
      </c>
      <c r="U1269" t="s">
        <v>9213</v>
      </c>
      <c r="V1269" s="10">
        <v>41449.585162037038</v>
      </c>
      <c r="W1269" s="10">
        <v>41479.585162037038</v>
      </c>
    </row>
    <row r="1270" spans="1:23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</v>
      </c>
      <c r="J1270">
        <v>12000</v>
      </c>
      <c r="K1270">
        <v>14000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8276</v>
      </c>
      <c r="R1270">
        <v>1.1666666666666667</v>
      </c>
      <c r="S1270">
        <v>76.92307692307692</v>
      </c>
      <c r="T1270" t="s">
        <v>9214</v>
      </c>
      <c r="U1270" t="s">
        <v>9213</v>
      </c>
      <c r="V1270" s="10">
        <v>41507.845451388886</v>
      </c>
      <c r="W1270" s="10">
        <v>41537.845451388886</v>
      </c>
    </row>
    <row r="1271" spans="1:23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</v>
      </c>
      <c r="J1271">
        <v>18800</v>
      </c>
      <c r="K1271">
        <v>20426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8276</v>
      </c>
      <c r="R1271">
        <v>1.0864893617021276</v>
      </c>
      <c r="S1271">
        <v>99.15533980582525</v>
      </c>
      <c r="T1271" t="s">
        <v>9214</v>
      </c>
      <c r="U1271" t="s">
        <v>9213</v>
      </c>
      <c r="V1271" s="10">
        <v>42445.823055555556</v>
      </c>
      <c r="W1271" s="20">
        <v>42476</v>
      </c>
    </row>
    <row r="1272" spans="1:23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</v>
      </c>
      <c r="J1272">
        <v>10000</v>
      </c>
      <c r="K1272">
        <v>11472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8276</v>
      </c>
      <c r="R1272">
        <v>1.1472</v>
      </c>
      <c r="S1272">
        <v>67.881656804733723</v>
      </c>
      <c r="T1272" t="s">
        <v>9214</v>
      </c>
      <c r="U1272" t="s">
        <v>9213</v>
      </c>
      <c r="V1272" s="10">
        <v>40933.85696759259</v>
      </c>
      <c r="W1272" s="10">
        <v>40993.815300925926</v>
      </c>
    </row>
    <row r="1273" spans="1:23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</v>
      </c>
      <c r="J1273">
        <v>7500</v>
      </c>
      <c r="K1273">
        <v>7635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8276</v>
      </c>
      <c r="R1273">
        <v>1.018</v>
      </c>
      <c r="S1273">
        <v>246.29032258064515</v>
      </c>
      <c r="T1273" t="s">
        <v>9214</v>
      </c>
      <c r="U1273" t="s">
        <v>9213</v>
      </c>
      <c r="V1273" s="10">
        <v>41561.683553240742</v>
      </c>
      <c r="W1273" s="10">
        <v>41591.725219907406</v>
      </c>
    </row>
    <row r="1274" spans="1:23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</v>
      </c>
      <c r="J1274">
        <v>5000</v>
      </c>
      <c r="K1274">
        <v>5300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8276</v>
      </c>
      <c r="R1274">
        <v>1.06</v>
      </c>
      <c r="S1274">
        <v>189.28571428571428</v>
      </c>
      <c r="T1274" t="s">
        <v>9214</v>
      </c>
      <c r="U1274" t="s">
        <v>9213</v>
      </c>
      <c r="V1274" s="10">
        <v>40274.745127314818</v>
      </c>
      <c r="W1274" s="10">
        <v>40344.166666666664</v>
      </c>
    </row>
    <row r="1275" spans="1:23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0.75062424999999999</v>
      </c>
      <c r="J1275">
        <v>3002.4969999999998</v>
      </c>
      <c r="K1275">
        <v>3107.5843949999999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8276</v>
      </c>
      <c r="R1275">
        <v>1.0349999999999999</v>
      </c>
      <c r="S1275">
        <v>57.547859166666662</v>
      </c>
      <c r="T1275" t="s">
        <v>9214</v>
      </c>
      <c r="U1275" t="s">
        <v>9213</v>
      </c>
      <c r="V1275" s="10">
        <v>41852.730219907404</v>
      </c>
      <c r="W1275" s="10">
        <v>41882.730219907404</v>
      </c>
    </row>
    <row r="1276" spans="1:23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</v>
      </c>
      <c r="J1276">
        <v>25000</v>
      </c>
      <c r="K1276">
        <v>38743.839999999997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8276</v>
      </c>
      <c r="R1276">
        <v>1.5497535999999998</v>
      </c>
      <c r="S1276">
        <v>82.963254817987149</v>
      </c>
      <c r="T1276" t="s">
        <v>9214</v>
      </c>
      <c r="U1276" t="s">
        <v>9213</v>
      </c>
      <c r="V1276" s="10">
        <v>41116.690104166664</v>
      </c>
      <c r="W1276" s="10">
        <v>41151.690104166664</v>
      </c>
    </row>
    <row r="1277" spans="1:23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</v>
      </c>
      <c r="J1277">
        <v>15000</v>
      </c>
      <c r="K1277">
        <v>24321.1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8276</v>
      </c>
      <c r="R1277">
        <v>1.6214066666666667</v>
      </c>
      <c r="S1277">
        <v>62.522107969151669</v>
      </c>
      <c r="T1277" t="s">
        <v>9214</v>
      </c>
      <c r="U1277" t="s">
        <v>9213</v>
      </c>
      <c r="V1277" s="10">
        <v>41458.867905092593</v>
      </c>
      <c r="W1277" s="10">
        <v>41493.867905092593</v>
      </c>
    </row>
    <row r="1278" spans="1:23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</v>
      </c>
      <c r="J1278">
        <v>3000</v>
      </c>
      <c r="K1278">
        <v>3132.63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8276</v>
      </c>
      <c r="R1278">
        <v>1.0442100000000001</v>
      </c>
      <c r="S1278">
        <v>46.06808823529412</v>
      </c>
      <c r="T1278" t="s">
        <v>9214</v>
      </c>
      <c r="U1278" t="s">
        <v>9213</v>
      </c>
      <c r="V1278" s="10">
        <v>40007.704247685186</v>
      </c>
      <c r="W1278" s="10">
        <v>40057.166666666664</v>
      </c>
    </row>
    <row r="1279" spans="1:23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</v>
      </c>
      <c r="J1279">
        <v>15000</v>
      </c>
      <c r="K1279">
        <v>15918.65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8276</v>
      </c>
      <c r="R1279">
        <v>1.0612433333333333</v>
      </c>
      <c r="S1279">
        <v>38.543946731234868</v>
      </c>
      <c r="T1279" t="s">
        <v>9214</v>
      </c>
      <c r="U1279" t="s">
        <v>9213</v>
      </c>
      <c r="V1279" s="10">
        <v>41121.561886574076</v>
      </c>
      <c r="W1279" s="10">
        <v>41156.561886574076</v>
      </c>
    </row>
    <row r="1280" spans="1:23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</v>
      </c>
      <c r="J1280">
        <v>6500</v>
      </c>
      <c r="K1280">
        <v>10071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8276</v>
      </c>
      <c r="R1280">
        <v>1.5493846153846154</v>
      </c>
      <c r="S1280">
        <v>53.005263157894738</v>
      </c>
      <c r="T1280" t="s">
        <v>9214</v>
      </c>
      <c r="U1280" t="s">
        <v>9213</v>
      </c>
      <c r="V1280" s="10">
        <v>41786.555162037039</v>
      </c>
      <c r="W1280" s="10">
        <v>41815.083333333336</v>
      </c>
    </row>
    <row r="1281" spans="1:23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</v>
      </c>
      <c r="J1281">
        <v>12516</v>
      </c>
      <c r="K1281">
        <v>13864.17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8276</v>
      </c>
      <c r="R1281">
        <v>1.1077157238734421</v>
      </c>
      <c r="S1281">
        <v>73.355396825396824</v>
      </c>
      <c r="T1281" t="s">
        <v>9214</v>
      </c>
      <c r="U1281" t="s">
        <v>9213</v>
      </c>
      <c r="V1281" s="10">
        <v>41682.099189814813</v>
      </c>
      <c r="W1281" s="10">
        <v>41722.057523148149</v>
      </c>
    </row>
    <row r="1282" spans="1:23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</v>
      </c>
      <c r="J1282">
        <v>15000</v>
      </c>
      <c r="K1282">
        <v>16636.78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8276</v>
      </c>
      <c r="R1282">
        <v>1.1091186666666666</v>
      </c>
      <c r="S1282">
        <v>127.97523076923076</v>
      </c>
      <c r="T1282" t="s">
        <v>9214</v>
      </c>
      <c r="U1282" t="s">
        <v>9213</v>
      </c>
      <c r="V1282" s="10">
        <v>40513.757569444446</v>
      </c>
      <c r="W1282" s="10">
        <v>40603.757569444446</v>
      </c>
    </row>
    <row r="1283" spans="1:23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</v>
      </c>
      <c r="J1283">
        <v>7000</v>
      </c>
      <c r="K1283">
        <v>7750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8276</v>
      </c>
      <c r="R1283">
        <v>1.1071428571428572</v>
      </c>
      <c r="S1283">
        <v>104.72972972972973</v>
      </c>
      <c r="T1283" t="s">
        <v>9214</v>
      </c>
      <c r="U1283" t="s">
        <v>9213</v>
      </c>
      <c r="V1283" s="10">
        <v>41463.743472222224</v>
      </c>
      <c r="W1283" s="10">
        <v>41483.743472222224</v>
      </c>
    </row>
    <row r="1284" spans="1:23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</v>
      </c>
      <c r="J1284">
        <v>15000</v>
      </c>
      <c r="K1284">
        <v>18542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8276</v>
      </c>
      <c r="R1284">
        <v>1.2361333333333333</v>
      </c>
      <c r="S1284">
        <v>67.671532846715323</v>
      </c>
      <c r="T1284" t="s">
        <v>9214</v>
      </c>
      <c r="U1284" t="s">
        <v>9213</v>
      </c>
      <c r="V1284" s="10">
        <v>41586.475173611114</v>
      </c>
      <c r="W1284" s="10">
        <v>41617.207638888889</v>
      </c>
    </row>
    <row r="1285" spans="1:23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</v>
      </c>
      <c r="J1285">
        <v>1000</v>
      </c>
      <c r="K1285">
        <v>2110.5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8276</v>
      </c>
      <c r="R1285">
        <v>2.1105</v>
      </c>
      <c r="S1285">
        <v>95.931818181818187</v>
      </c>
      <c r="T1285" t="s">
        <v>9214</v>
      </c>
      <c r="U1285" t="s">
        <v>9213</v>
      </c>
      <c r="V1285" s="10">
        <v>41320.717465277776</v>
      </c>
      <c r="W1285" s="10">
        <v>41344.166666666664</v>
      </c>
    </row>
    <row r="1286" spans="1:23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</v>
      </c>
      <c r="J1286">
        <v>2000</v>
      </c>
      <c r="K1286">
        <v>2020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8271</v>
      </c>
      <c r="R1286">
        <v>1.01</v>
      </c>
      <c r="S1286">
        <v>65.161290322580641</v>
      </c>
      <c r="T1286" t="s">
        <v>9224</v>
      </c>
      <c r="U1286" t="s">
        <v>9225</v>
      </c>
      <c r="V1286" s="10">
        <v>42712.23474537037</v>
      </c>
      <c r="W1286" s="10">
        <v>42735.707638888889</v>
      </c>
    </row>
    <row r="1287" spans="1:23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1.29405719</v>
      </c>
      <c r="J1287">
        <v>2588.11438</v>
      </c>
      <c r="K1287">
        <v>2630.81826727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8271</v>
      </c>
      <c r="R1287">
        <v>1.0165</v>
      </c>
      <c r="S1287">
        <v>41.759020115396822</v>
      </c>
      <c r="T1287" t="s">
        <v>9224</v>
      </c>
      <c r="U1287" t="s">
        <v>9225</v>
      </c>
      <c r="V1287" s="10">
        <v>42160.583043981482</v>
      </c>
      <c r="W1287" s="10">
        <v>42175.583043981482</v>
      </c>
    </row>
    <row r="1288" spans="1:23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1.29405719</v>
      </c>
      <c r="J1288">
        <v>1941.085785</v>
      </c>
      <c r="K1288">
        <v>2102.8429337500002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8271</v>
      </c>
      <c r="R1288">
        <v>1.0833333333333333</v>
      </c>
      <c r="S1288">
        <v>105.1421466875</v>
      </c>
      <c r="T1288" t="s">
        <v>9224</v>
      </c>
      <c r="U1288" t="s">
        <v>9225</v>
      </c>
      <c r="V1288" s="10">
        <v>42039.384571759256</v>
      </c>
      <c r="W1288" s="10">
        <v>42052.583333333336</v>
      </c>
    </row>
    <row r="1289" spans="1:23" x14ac:dyDescent="0.25">
      <c r="A1289">
        <v>1287</v>
      </c>
      <c r="B1289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1.29405719</v>
      </c>
      <c r="J1289">
        <v>323.5142975</v>
      </c>
      <c r="K1289">
        <v>782.90459995000003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8271</v>
      </c>
      <c r="R1289">
        <v>2.42</v>
      </c>
      <c r="S1289">
        <v>31.316183998</v>
      </c>
      <c r="T1289" t="s">
        <v>9224</v>
      </c>
      <c r="U1289" t="s">
        <v>9225</v>
      </c>
      <c r="V1289" s="10">
        <v>42107.621018518519</v>
      </c>
      <c r="W1289" s="10">
        <v>42167.621018518519</v>
      </c>
    </row>
    <row r="1290" spans="1:23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</v>
      </c>
      <c r="J1290">
        <v>4000</v>
      </c>
      <c r="K1290">
        <v>4018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8271</v>
      </c>
      <c r="R1290">
        <v>1.0044999999999999</v>
      </c>
      <c r="S1290">
        <v>65.868852459016395</v>
      </c>
      <c r="T1290" t="s">
        <v>9224</v>
      </c>
      <c r="U1290" t="s">
        <v>9225</v>
      </c>
      <c r="V1290" s="10">
        <v>42561.154664351852</v>
      </c>
      <c r="W1290" s="10">
        <v>42592.166666666664</v>
      </c>
    </row>
    <row r="1291" spans="1:23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</v>
      </c>
      <c r="J1291">
        <v>1500</v>
      </c>
      <c r="K1291">
        <v>1876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8271</v>
      </c>
      <c r="R1291">
        <v>1.2506666666666666</v>
      </c>
      <c r="S1291">
        <v>36.07692307692308</v>
      </c>
      <c r="T1291" t="s">
        <v>9224</v>
      </c>
      <c r="U1291" t="s">
        <v>9225</v>
      </c>
      <c r="V1291" s="10">
        <v>42709.134780092594</v>
      </c>
      <c r="W1291" s="10">
        <v>42739.134780092594</v>
      </c>
    </row>
    <row r="1292" spans="1:23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</v>
      </c>
      <c r="J1292">
        <v>3500</v>
      </c>
      <c r="K1292">
        <v>3800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8271</v>
      </c>
      <c r="R1292">
        <v>1.0857142857142856</v>
      </c>
      <c r="S1292">
        <v>44.186046511627907</v>
      </c>
      <c r="T1292" t="s">
        <v>9224</v>
      </c>
      <c r="U1292" t="s">
        <v>9225</v>
      </c>
      <c r="V1292" s="10">
        <v>42086.614942129629</v>
      </c>
      <c r="W1292" s="10">
        <v>42117.290972222225</v>
      </c>
    </row>
    <row r="1293" spans="1:23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</v>
      </c>
      <c r="J1293">
        <v>3000</v>
      </c>
      <c r="K1293">
        <v>4371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8271</v>
      </c>
      <c r="R1293">
        <v>1.4570000000000001</v>
      </c>
      <c r="S1293">
        <v>104.07142857142857</v>
      </c>
      <c r="T1293" t="s">
        <v>9224</v>
      </c>
      <c r="U1293" t="s">
        <v>9225</v>
      </c>
      <c r="V1293" s="10">
        <v>42064.652673611112</v>
      </c>
      <c r="W1293" s="10">
        <v>42101.291666666664</v>
      </c>
    </row>
    <row r="1294" spans="1:23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1.29405719</v>
      </c>
      <c r="J1294">
        <v>2199.8972229999999</v>
      </c>
      <c r="K1294">
        <v>2419.8869452999998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8271</v>
      </c>
      <c r="R1294">
        <v>1.1000000000000001</v>
      </c>
      <c r="S1294">
        <v>46.536287409615383</v>
      </c>
      <c r="T1294" t="s">
        <v>9224</v>
      </c>
      <c r="U1294" t="s">
        <v>9225</v>
      </c>
      <c r="V1294" s="10">
        <v>42256.76421296296</v>
      </c>
      <c r="W1294" s="10">
        <v>42283.957638888889</v>
      </c>
    </row>
    <row r="1295" spans="1:23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</v>
      </c>
      <c r="J1295">
        <v>15000</v>
      </c>
      <c r="K1295">
        <v>15335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8271</v>
      </c>
      <c r="R1295">
        <v>1.0223333333333333</v>
      </c>
      <c r="S1295">
        <v>127.79166666666667</v>
      </c>
      <c r="T1295" t="s">
        <v>9224</v>
      </c>
      <c r="U1295" t="s">
        <v>9225</v>
      </c>
      <c r="V1295" s="10">
        <v>42292.701053240744</v>
      </c>
      <c r="W1295" s="10">
        <v>42322.742719907408</v>
      </c>
    </row>
    <row r="1296" spans="1:23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1.29405719</v>
      </c>
      <c r="J1296">
        <v>647.028595</v>
      </c>
      <c r="K1296">
        <v>789.37488589999998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8271</v>
      </c>
      <c r="R1296">
        <v>1.22</v>
      </c>
      <c r="S1296">
        <v>35.880676631818183</v>
      </c>
      <c r="T1296" t="s">
        <v>9224</v>
      </c>
      <c r="U1296" t="s">
        <v>9225</v>
      </c>
      <c r="V1296" s="10">
        <v>42278.453668981485</v>
      </c>
      <c r="W1296" s="10">
        <v>42296.458333333336</v>
      </c>
    </row>
    <row r="1297" spans="1:23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1.29405719</v>
      </c>
      <c r="J1297">
        <v>3235.1429749999998</v>
      </c>
      <c r="K1297">
        <v>3298.55177731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8271</v>
      </c>
      <c r="R1297">
        <v>1.0196000000000001</v>
      </c>
      <c r="S1297">
        <v>51.539871520468751</v>
      </c>
      <c r="T1297" t="s">
        <v>9224</v>
      </c>
      <c r="U1297" t="s">
        <v>9225</v>
      </c>
      <c r="V1297" s="10">
        <v>42184.572881944441</v>
      </c>
      <c r="W1297" s="10">
        <v>42214.708333333336</v>
      </c>
    </row>
    <row r="1298" spans="1:23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1.29405719</v>
      </c>
      <c r="J1298">
        <v>1099.9486115</v>
      </c>
      <c r="K1298">
        <v>1552.8686279999999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8271</v>
      </c>
      <c r="R1298">
        <v>1.411764705882353</v>
      </c>
      <c r="S1298">
        <v>67.51602730434783</v>
      </c>
      <c r="T1298" t="s">
        <v>9224</v>
      </c>
      <c r="U1298" t="s">
        <v>9225</v>
      </c>
      <c r="V1298" s="10">
        <v>42423.050613425927</v>
      </c>
      <c r="W1298" s="10">
        <v>42443.008946759262</v>
      </c>
    </row>
    <row r="1299" spans="1:23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</v>
      </c>
      <c r="J1299">
        <v>20000</v>
      </c>
      <c r="K1299">
        <v>21905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8271</v>
      </c>
      <c r="R1299">
        <v>1.0952500000000001</v>
      </c>
      <c r="S1299">
        <v>92.037815126050418</v>
      </c>
      <c r="T1299" t="s">
        <v>9224</v>
      </c>
      <c r="U1299" t="s">
        <v>9225</v>
      </c>
      <c r="V1299" s="10">
        <v>42461.747199074074</v>
      </c>
      <c r="W1299" s="10">
        <v>42491.747199074074</v>
      </c>
    </row>
    <row r="1300" spans="1:23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1.29405719</v>
      </c>
      <c r="J1300">
        <v>2588.11438</v>
      </c>
      <c r="K1300">
        <v>2708.4616986699998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8271</v>
      </c>
      <c r="R1300">
        <v>1.0465</v>
      </c>
      <c r="S1300">
        <v>82.074596929393934</v>
      </c>
      <c r="T1300" t="s">
        <v>9224</v>
      </c>
      <c r="U1300" t="s">
        <v>9225</v>
      </c>
      <c r="V1300" s="10">
        <v>42458.680925925924</v>
      </c>
      <c r="W1300" s="10">
        <v>42488.680925925924</v>
      </c>
    </row>
    <row r="1301" spans="1:23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</v>
      </c>
      <c r="J1301">
        <v>3500</v>
      </c>
      <c r="K1301">
        <v>4340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8271</v>
      </c>
      <c r="R1301">
        <v>1.24</v>
      </c>
      <c r="S1301">
        <v>135.625</v>
      </c>
      <c r="T1301" t="s">
        <v>9224</v>
      </c>
      <c r="U1301" t="s">
        <v>9225</v>
      </c>
      <c r="V1301" s="10">
        <v>42169.814340277779</v>
      </c>
      <c r="W1301" s="10">
        <v>42199.814340277779</v>
      </c>
    </row>
    <row r="1302" spans="1:23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</v>
      </c>
      <c r="J1302">
        <v>3000</v>
      </c>
      <c r="K1302">
        <v>4050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8271</v>
      </c>
      <c r="R1302">
        <v>1.35</v>
      </c>
      <c r="S1302">
        <v>168.75</v>
      </c>
      <c r="T1302" t="s">
        <v>9224</v>
      </c>
      <c r="U1302" t="s">
        <v>9225</v>
      </c>
      <c r="V1302" s="10">
        <v>42483.675208333334</v>
      </c>
      <c r="W1302" s="10">
        <v>42522.789583333331</v>
      </c>
    </row>
    <row r="1303" spans="1:23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</v>
      </c>
      <c r="J1303">
        <v>2000</v>
      </c>
      <c r="K1303">
        <v>2055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8271</v>
      </c>
      <c r="R1303">
        <v>1.0275000000000001</v>
      </c>
      <c r="S1303">
        <v>70.862068965517238</v>
      </c>
      <c r="T1303" t="s">
        <v>9224</v>
      </c>
      <c r="U1303" t="s">
        <v>9225</v>
      </c>
      <c r="V1303" s="10">
        <v>42195.749745370369</v>
      </c>
      <c r="W1303" s="10">
        <v>42206.125</v>
      </c>
    </row>
    <row r="1304" spans="1:23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</v>
      </c>
      <c r="J1304">
        <v>2500</v>
      </c>
      <c r="K1304">
        <v>2500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8271</v>
      </c>
      <c r="R1304">
        <v>1</v>
      </c>
      <c r="S1304">
        <v>50</v>
      </c>
      <c r="T1304" t="s">
        <v>9224</v>
      </c>
      <c r="U1304" t="s">
        <v>9225</v>
      </c>
      <c r="V1304" s="10">
        <v>42675.057997685188</v>
      </c>
      <c r="W1304" s="10">
        <v>42705.099664351852</v>
      </c>
    </row>
    <row r="1305" spans="1:23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1.29405719</v>
      </c>
      <c r="J1305">
        <v>4529.2001650000002</v>
      </c>
      <c r="K1305">
        <v>5899.7749566447001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8271</v>
      </c>
      <c r="R1305">
        <v>1.3026085714285716</v>
      </c>
      <c r="S1305">
        <v>54.627545894858336</v>
      </c>
      <c r="T1305" t="s">
        <v>9224</v>
      </c>
      <c r="U1305" t="s">
        <v>9225</v>
      </c>
      <c r="V1305" s="10">
        <v>42566.441203703704</v>
      </c>
      <c r="W1305" s="10">
        <v>42582.458333333336</v>
      </c>
    </row>
    <row r="1306" spans="1:23" x14ac:dyDescent="0.25">
      <c r="A1306">
        <v>2840</v>
      </c>
      <c r="B1306" t="s">
        <v>2840</v>
      </c>
      <c r="C1306" t="s">
        <v>6950</v>
      </c>
      <c r="D1306">
        <v>2500</v>
      </c>
      <c r="E1306">
        <v>2600</v>
      </c>
      <c r="F1306" t="s">
        <v>8219</v>
      </c>
      <c r="G1306" t="s">
        <v>8225</v>
      </c>
      <c r="H1306" t="s">
        <v>8247</v>
      </c>
      <c r="I1306">
        <v>1.29405719</v>
      </c>
      <c r="J1306">
        <v>3235.1429749999998</v>
      </c>
      <c r="K1306">
        <v>3364.5486940000001</v>
      </c>
      <c r="L1306">
        <v>1426698000</v>
      </c>
      <c r="M1306">
        <v>1424825479</v>
      </c>
      <c r="N1306" t="b">
        <v>0</v>
      </c>
      <c r="O1306">
        <v>132</v>
      </c>
      <c r="P1306" t="b">
        <v>1</v>
      </c>
      <c r="Q1306" t="s">
        <v>8271</v>
      </c>
      <c r="R1306">
        <v>1.04</v>
      </c>
      <c r="S1306">
        <v>25.489005257575759</v>
      </c>
      <c r="T1306" t="s">
        <v>9224</v>
      </c>
      <c r="U1306" t="s">
        <v>9225</v>
      </c>
      <c r="V1306" s="10">
        <v>42060.035636574074</v>
      </c>
      <c r="W1306" s="10">
        <v>42081.708333333336</v>
      </c>
    </row>
    <row r="1307" spans="1:23" x14ac:dyDescent="0.25">
      <c r="A1307">
        <v>2839</v>
      </c>
      <c r="B1307" t="s">
        <v>2839</v>
      </c>
      <c r="C1307" t="s">
        <v>6949</v>
      </c>
      <c r="D1307">
        <v>3500</v>
      </c>
      <c r="E1307">
        <v>3900</v>
      </c>
      <c r="F1307" t="s">
        <v>8219</v>
      </c>
      <c r="G1307" t="s">
        <v>8224</v>
      </c>
      <c r="H1307" t="s">
        <v>8246</v>
      </c>
      <c r="I1307">
        <v>1</v>
      </c>
      <c r="J1307">
        <v>3500</v>
      </c>
      <c r="K1307">
        <v>3900</v>
      </c>
      <c r="L1307">
        <v>1408942740</v>
      </c>
      <c r="M1307">
        <v>1406958354</v>
      </c>
      <c r="N1307" t="b">
        <v>0</v>
      </c>
      <c r="O1307">
        <v>31</v>
      </c>
      <c r="P1307" t="b">
        <v>1</v>
      </c>
      <c r="Q1307" t="s">
        <v>8271</v>
      </c>
      <c r="R1307">
        <v>1.1142857142857143</v>
      </c>
      <c r="S1307">
        <v>125.80645161290323</v>
      </c>
      <c r="T1307" t="s">
        <v>9224</v>
      </c>
      <c r="U1307" t="s">
        <v>9225</v>
      </c>
      <c r="V1307" s="10">
        <v>41853.240208333336</v>
      </c>
      <c r="W1307" s="10">
        <v>41876.207638888889</v>
      </c>
    </row>
    <row r="1308" spans="1:23" x14ac:dyDescent="0.25">
      <c r="A1308">
        <v>2838</v>
      </c>
      <c r="B1308" t="s">
        <v>2838</v>
      </c>
      <c r="C1308" t="s">
        <v>6948</v>
      </c>
      <c r="D1308">
        <v>2000</v>
      </c>
      <c r="E1308">
        <v>2405</v>
      </c>
      <c r="F1308" t="s">
        <v>8219</v>
      </c>
      <c r="G1308" t="s">
        <v>8224</v>
      </c>
      <c r="H1308" t="s">
        <v>8246</v>
      </c>
      <c r="I1308">
        <v>1</v>
      </c>
      <c r="J1308">
        <v>2000</v>
      </c>
      <c r="K1308">
        <v>2405</v>
      </c>
      <c r="L1308">
        <v>1407967200</v>
      </c>
      <c r="M1308">
        <v>1406039696</v>
      </c>
      <c r="N1308" t="b">
        <v>0</v>
      </c>
      <c r="O1308">
        <v>54</v>
      </c>
      <c r="P1308" t="b">
        <v>1</v>
      </c>
      <c r="Q1308" t="s">
        <v>8271</v>
      </c>
      <c r="R1308">
        <v>1.2024999999999999</v>
      </c>
      <c r="S1308">
        <v>44.537037037037038</v>
      </c>
      <c r="T1308" t="s">
        <v>9224</v>
      </c>
      <c r="U1308" t="s">
        <v>9225</v>
      </c>
      <c r="V1308" s="10">
        <v>41842.607592592591</v>
      </c>
      <c r="W1308" s="10">
        <v>41864.916666666664</v>
      </c>
    </row>
    <row r="1309" spans="1:23" x14ac:dyDescent="0.25">
      <c r="A1309">
        <v>2837</v>
      </c>
      <c r="B1309" t="s">
        <v>2837</v>
      </c>
      <c r="C1309" t="s">
        <v>6947</v>
      </c>
      <c r="D1309">
        <v>850</v>
      </c>
      <c r="E1309">
        <v>850</v>
      </c>
      <c r="F1309" t="s">
        <v>8219</v>
      </c>
      <c r="G1309" t="s">
        <v>8229</v>
      </c>
      <c r="H1309" t="s">
        <v>8251</v>
      </c>
      <c r="I1309">
        <v>0.75062424999999999</v>
      </c>
      <c r="J1309">
        <v>638.03061249999996</v>
      </c>
      <c r="K1309">
        <v>638.03061249999996</v>
      </c>
      <c r="L1309">
        <v>1449701284</v>
      </c>
      <c r="M1309">
        <v>1446241684</v>
      </c>
      <c r="N1309" t="b">
        <v>0</v>
      </c>
      <c r="O1309">
        <v>21</v>
      </c>
      <c r="P1309" t="b">
        <v>1</v>
      </c>
      <c r="Q1309" t="s">
        <v>8271</v>
      </c>
      <c r="R1309">
        <v>1</v>
      </c>
      <c r="S1309">
        <v>30.382410119047616</v>
      </c>
      <c r="T1309" t="s">
        <v>9224</v>
      </c>
      <c r="U1309" t="s">
        <v>9225</v>
      </c>
      <c r="V1309" s="10">
        <v>42307.908379629633</v>
      </c>
      <c r="W1309" s="10">
        <v>42347.950046296297</v>
      </c>
    </row>
    <row r="1310" spans="1:23" x14ac:dyDescent="0.25">
      <c r="A1310">
        <v>2836</v>
      </c>
      <c r="B1310" t="s">
        <v>2836</v>
      </c>
      <c r="C1310" t="s">
        <v>6946</v>
      </c>
      <c r="D1310">
        <v>450</v>
      </c>
      <c r="E1310">
        <v>485</v>
      </c>
      <c r="F1310" t="s">
        <v>8219</v>
      </c>
      <c r="G1310" t="s">
        <v>8224</v>
      </c>
      <c r="H1310" t="s">
        <v>8246</v>
      </c>
      <c r="I1310">
        <v>1</v>
      </c>
      <c r="J1310">
        <v>450</v>
      </c>
      <c r="K1310">
        <v>485</v>
      </c>
      <c r="L1310">
        <v>1487393940</v>
      </c>
      <c r="M1310">
        <v>1484115418</v>
      </c>
      <c r="N1310" t="b">
        <v>0</v>
      </c>
      <c r="O1310">
        <v>11</v>
      </c>
      <c r="P1310" t="b">
        <v>1</v>
      </c>
      <c r="Q1310" t="s">
        <v>8271</v>
      </c>
      <c r="R1310">
        <v>1.0777777777777777</v>
      </c>
      <c r="S1310">
        <v>44.090909090909093</v>
      </c>
      <c r="T1310" t="s">
        <v>9224</v>
      </c>
      <c r="U1310" t="s">
        <v>9225</v>
      </c>
      <c r="V1310" s="10">
        <v>42746.261782407404</v>
      </c>
      <c r="W1310" s="10">
        <v>42784.207638888889</v>
      </c>
    </row>
    <row r="1311" spans="1:23" x14ac:dyDescent="0.25">
      <c r="A1311">
        <v>2835</v>
      </c>
      <c r="B1311" t="s">
        <v>2835</v>
      </c>
      <c r="C1311" t="s">
        <v>6945</v>
      </c>
      <c r="D1311">
        <v>1000</v>
      </c>
      <c r="E1311">
        <v>1870.99</v>
      </c>
      <c r="F1311" t="s">
        <v>8219</v>
      </c>
      <c r="G1311" t="s">
        <v>8225</v>
      </c>
      <c r="H1311" t="s">
        <v>8247</v>
      </c>
      <c r="I1311">
        <v>1.29405719</v>
      </c>
      <c r="J1311">
        <v>1294.05719</v>
      </c>
      <c r="K1311">
        <v>2421.1680619180997</v>
      </c>
      <c r="L1311">
        <v>1449273600</v>
      </c>
      <c r="M1311">
        <v>1446742417</v>
      </c>
      <c r="N1311" t="b">
        <v>0</v>
      </c>
      <c r="O1311">
        <v>93</v>
      </c>
      <c r="P1311" t="b">
        <v>1</v>
      </c>
      <c r="Q1311" t="s">
        <v>8271</v>
      </c>
      <c r="R1311">
        <v>1.8709899999999999</v>
      </c>
      <c r="S1311">
        <v>26.03406518191505</v>
      </c>
      <c r="T1311" t="s">
        <v>9224</v>
      </c>
      <c r="U1311" t="s">
        <v>9225</v>
      </c>
      <c r="V1311" s="10">
        <v>42313.703900462962</v>
      </c>
      <c r="W1311" s="20">
        <v>42343</v>
      </c>
    </row>
    <row r="1312" spans="1:23" x14ac:dyDescent="0.25">
      <c r="A1312">
        <v>2834</v>
      </c>
      <c r="B1312" t="s">
        <v>2834</v>
      </c>
      <c r="C1312" t="s">
        <v>6944</v>
      </c>
      <c r="D1312">
        <v>800</v>
      </c>
      <c r="E1312">
        <v>1360</v>
      </c>
      <c r="F1312" t="s">
        <v>8219</v>
      </c>
      <c r="G1312" t="s">
        <v>8225</v>
      </c>
      <c r="H1312" t="s">
        <v>8247</v>
      </c>
      <c r="I1312">
        <v>1.29405719</v>
      </c>
      <c r="J1312">
        <v>1035.245752</v>
      </c>
      <c r="K1312">
        <v>1759.9177783999999</v>
      </c>
      <c r="L1312">
        <v>1422658930</v>
      </c>
      <c r="M1312">
        <v>1421362930</v>
      </c>
      <c r="N1312" t="b">
        <v>0</v>
      </c>
      <c r="O1312">
        <v>21</v>
      </c>
      <c r="P1312" t="b">
        <v>1</v>
      </c>
      <c r="Q1312" t="s">
        <v>8271</v>
      </c>
      <c r="R1312">
        <v>1.7</v>
      </c>
      <c r="S1312">
        <v>83.80560849523809</v>
      </c>
      <c r="T1312" t="s">
        <v>9224</v>
      </c>
      <c r="U1312" t="s">
        <v>9225</v>
      </c>
      <c r="V1312" s="10">
        <v>42019.959837962961</v>
      </c>
      <c r="W1312" s="10">
        <v>42034.959837962961</v>
      </c>
    </row>
    <row r="1313" spans="1:23" x14ac:dyDescent="0.25">
      <c r="A1313">
        <v>2833</v>
      </c>
      <c r="B1313" t="s">
        <v>2833</v>
      </c>
      <c r="C1313" t="s">
        <v>6943</v>
      </c>
      <c r="D1313">
        <v>2700</v>
      </c>
      <c r="E1313">
        <v>2923</v>
      </c>
      <c r="F1313" t="s">
        <v>8219</v>
      </c>
      <c r="G1313" t="s">
        <v>8224</v>
      </c>
      <c r="H1313" t="s">
        <v>8246</v>
      </c>
      <c r="I1313">
        <v>1</v>
      </c>
      <c r="J1313">
        <v>2700</v>
      </c>
      <c r="K1313">
        <v>2923</v>
      </c>
      <c r="L1313">
        <v>1444528800</v>
      </c>
      <c r="M1313">
        <v>1442804633</v>
      </c>
      <c r="N1313" t="b">
        <v>0</v>
      </c>
      <c r="O1313">
        <v>35</v>
      </c>
      <c r="P1313" t="b">
        <v>1</v>
      </c>
      <c r="Q1313" t="s">
        <v>8271</v>
      </c>
      <c r="R1313">
        <v>1.0825925925925926</v>
      </c>
      <c r="S1313">
        <v>83.51428571428572</v>
      </c>
      <c r="T1313" t="s">
        <v>9224</v>
      </c>
      <c r="U1313" t="s">
        <v>9225</v>
      </c>
      <c r="V1313" s="10">
        <v>42268.127696759257</v>
      </c>
      <c r="W1313" s="10">
        <v>42288.083333333336</v>
      </c>
    </row>
    <row r="1314" spans="1:23" x14ac:dyDescent="0.25">
      <c r="A1314">
        <v>2832</v>
      </c>
      <c r="B1314" t="s">
        <v>2832</v>
      </c>
      <c r="C1314" t="s">
        <v>6942</v>
      </c>
      <c r="D1314">
        <v>2500</v>
      </c>
      <c r="E1314">
        <v>2867.99</v>
      </c>
      <c r="F1314" t="s">
        <v>8219</v>
      </c>
      <c r="G1314" t="s">
        <v>8225</v>
      </c>
      <c r="H1314" t="s">
        <v>8247</v>
      </c>
      <c r="I1314">
        <v>1.29405719</v>
      </c>
      <c r="J1314">
        <v>3235.1429749999998</v>
      </c>
      <c r="K1314">
        <v>3711.3430803480996</v>
      </c>
      <c r="L1314">
        <v>1416780000</v>
      </c>
      <c r="M1314">
        <v>1414342894</v>
      </c>
      <c r="N1314" t="b">
        <v>0</v>
      </c>
      <c r="O1314">
        <v>95</v>
      </c>
      <c r="P1314" t="b">
        <v>1</v>
      </c>
      <c r="Q1314" t="s">
        <v>8271</v>
      </c>
      <c r="R1314">
        <v>1.1471959999999999</v>
      </c>
      <c r="S1314">
        <v>39.066769266822099</v>
      </c>
      <c r="T1314" t="s">
        <v>9224</v>
      </c>
      <c r="U1314" t="s">
        <v>9225</v>
      </c>
      <c r="V1314" s="10">
        <v>41938.709421296298</v>
      </c>
      <c r="W1314" s="10">
        <v>41966.916666666664</v>
      </c>
    </row>
    <row r="1315" spans="1:23" x14ac:dyDescent="0.25">
      <c r="A1315">
        <v>2831</v>
      </c>
      <c r="B1315" t="s">
        <v>2831</v>
      </c>
      <c r="C1315" t="s">
        <v>6941</v>
      </c>
      <c r="D1315">
        <v>3000</v>
      </c>
      <c r="E1315">
        <v>3320</v>
      </c>
      <c r="F1315" t="s">
        <v>8219</v>
      </c>
      <c r="G1315" t="s">
        <v>8224</v>
      </c>
      <c r="H1315" t="s">
        <v>8246</v>
      </c>
      <c r="I1315">
        <v>1</v>
      </c>
      <c r="J1315">
        <v>3000</v>
      </c>
      <c r="K1315">
        <v>3320</v>
      </c>
      <c r="L1315">
        <v>1437076070</v>
      </c>
      <c r="M1315">
        <v>1434484070</v>
      </c>
      <c r="N1315" t="b">
        <v>0</v>
      </c>
      <c r="O1315">
        <v>52</v>
      </c>
      <c r="P1315" t="b">
        <v>1</v>
      </c>
      <c r="Q1315" t="s">
        <v>8271</v>
      </c>
      <c r="R1315">
        <v>1.1066666666666667</v>
      </c>
      <c r="S1315">
        <v>63.846153846153847</v>
      </c>
      <c r="T1315" t="s">
        <v>9224</v>
      </c>
      <c r="U1315" t="s">
        <v>9225</v>
      </c>
      <c r="V1315" s="10">
        <v>42171.824884259258</v>
      </c>
      <c r="W1315" s="10">
        <v>42201.824884259258</v>
      </c>
    </row>
    <row r="1316" spans="1:23" x14ac:dyDescent="0.25">
      <c r="A1316">
        <v>2830</v>
      </c>
      <c r="B1316" t="s">
        <v>2830</v>
      </c>
      <c r="C1316" t="s">
        <v>6940</v>
      </c>
      <c r="D1316">
        <v>3000</v>
      </c>
      <c r="E1316">
        <v>3000</v>
      </c>
      <c r="F1316" t="s">
        <v>8219</v>
      </c>
      <c r="G1316" t="s">
        <v>8224</v>
      </c>
      <c r="H1316" t="s">
        <v>8246</v>
      </c>
      <c r="I1316">
        <v>1</v>
      </c>
      <c r="J1316">
        <v>3000</v>
      </c>
      <c r="K1316">
        <v>3000</v>
      </c>
      <c r="L1316">
        <v>1399867140</v>
      </c>
      <c r="M1316">
        <v>1398802148</v>
      </c>
      <c r="N1316" t="b">
        <v>0</v>
      </c>
      <c r="O1316">
        <v>11</v>
      </c>
      <c r="P1316" t="b">
        <v>1</v>
      </c>
      <c r="Q1316" t="s">
        <v>8271</v>
      </c>
      <c r="R1316">
        <v>1</v>
      </c>
      <c r="S1316">
        <v>272.72727272727275</v>
      </c>
      <c r="T1316" t="s">
        <v>9224</v>
      </c>
      <c r="U1316" t="s">
        <v>9225</v>
      </c>
      <c r="V1316" s="10">
        <v>41758.839675925927</v>
      </c>
      <c r="W1316" s="10">
        <v>41771.165972222225</v>
      </c>
    </row>
    <row r="1317" spans="1:23" x14ac:dyDescent="0.25">
      <c r="A1317">
        <v>2829</v>
      </c>
      <c r="B1317" t="s">
        <v>2829</v>
      </c>
      <c r="C1317" t="s">
        <v>6939</v>
      </c>
      <c r="D1317">
        <v>2500</v>
      </c>
      <c r="E1317">
        <v>2663</v>
      </c>
      <c r="F1317" t="s">
        <v>8219</v>
      </c>
      <c r="G1317" t="s">
        <v>8225</v>
      </c>
      <c r="H1317" t="s">
        <v>8247</v>
      </c>
      <c r="I1317">
        <v>1.29405719</v>
      </c>
      <c r="J1317">
        <v>3235.1429749999998</v>
      </c>
      <c r="K1317">
        <v>3446.07429697</v>
      </c>
      <c r="L1317">
        <v>1464863118</v>
      </c>
      <c r="M1317">
        <v>1462443918</v>
      </c>
      <c r="N1317" t="b">
        <v>0</v>
      </c>
      <c r="O1317">
        <v>76</v>
      </c>
      <c r="P1317" t="b">
        <v>1</v>
      </c>
      <c r="Q1317" t="s">
        <v>8271</v>
      </c>
      <c r="R1317">
        <v>1.0651999999999999</v>
      </c>
      <c r="S1317">
        <v>45.34308285486842</v>
      </c>
      <c r="T1317" t="s">
        <v>9224</v>
      </c>
      <c r="U1317" t="s">
        <v>9225</v>
      </c>
      <c r="V1317" s="10">
        <v>42495.434236111112</v>
      </c>
      <c r="W1317" s="10">
        <v>42523.434236111112</v>
      </c>
    </row>
    <row r="1318" spans="1:23" x14ac:dyDescent="0.25">
      <c r="A1318">
        <v>2828</v>
      </c>
      <c r="B1318" t="s">
        <v>2828</v>
      </c>
      <c r="C1318" t="s">
        <v>6938</v>
      </c>
      <c r="D1318">
        <v>9500</v>
      </c>
      <c r="E1318">
        <v>9536</v>
      </c>
      <c r="F1318" t="s">
        <v>8219</v>
      </c>
      <c r="G1318" t="s">
        <v>8225</v>
      </c>
      <c r="H1318" t="s">
        <v>8247</v>
      </c>
      <c r="I1318">
        <v>1.29405719</v>
      </c>
      <c r="J1318">
        <v>12293.543304999999</v>
      </c>
      <c r="K1318">
        <v>12340.12936384</v>
      </c>
      <c r="L1318">
        <v>1443826800</v>
      </c>
      <c r="M1318">
        <v>1441606869</v>
      </c>
      <c r="N1318" t="b">
        <v>0</v>
      </c>
      <c r="O1318">
        <v>97</v>
      </c>
      <c r="P1318" t="b">
        <v>1</v>
      </c>
      <c r="Q1318" t="s">
        <v>8271</v>
      </c>
      <c r="R1318">
        <v>1.0037894736842106</v>
      </c>
      <c r="S1318">
        <v>127.21782849319588</v>
      </c>
      <c r="T1318" t="s">
        <v>9224</v>
      </c>
      <c r="U1318" t="s">
        <v>9225</v>
      </c>
      <c r="V1318" s="10">
        <v>42254.264687499999</v>
      </c>
      <c r="W1318" s="10">
        <v>42279.958333333336</v>
      </c>
    </row>
    <row r="1319" spans="1:23" x14ac:dyDescent="0.25">
      <c r="A1319">
        <v>2827</v>
      </c>
      <c r="B1319" t="s">
        <v>2827</v>
      </c>
      <c r="C1319" t="s">
        <v>6937</v>
      </c>
      <c r="D1319">
        <v>2000</v>
      </c>
      <c r="E1319">
        <v>2405</v>
      </c>
      <c r="F1319" t="s">
        <v>8219</v>
      </c>
      <c r="G1319" t="s">
        <v>8224</v>
      </c>
      <c r="H1319" t="s">
        <v>8246</v>
      </c>
      <c r="I1319">
        <v>1</v>
      </c>
      <c r="J1319">
        <v>2000</v>
      </c>
      <c r="K1319">
        <v>2405</v>
      </c>
      <c r="L1319">
        <v>1464971400</v>
      </c>
      <c r="M1319">
        <v>1462379066</v>
      </c>
      <c r="N1319" t="b">
        <v>0</v>
      </c>
      <c r="O1319">
        <v>23</v>
      </c>
      <c r="P1319" t="b">
        <v>1</v>
      </c>
      <c r="Q1319" t="s">
        <v>8271</v>
      </c>
      <c r="R1319">
        <v>1.2024999999999999</v>
      </c>
      <c r="S1319">
        <v>104.56521739130434</v>
      </c>
      <c r="T1319" t="s">
        <v>9224</v>
      </c>
      <c r="U1319" t="s">
        <v>9225</v>
      </c>
      <c r="V1319" s="10">
        <v>42494.683634259258</v>
      </c>
      <c r="W1319" s="10">
        <v>42524.6875</v>
      </c>
    </row>
    <row r="1320" spans="1:23" x14ac:dyDescent="0.25">
      <c r="A1320">
        <v>2826</v>
      </c>
      <c r="B1320" t="s">
        <v>2826</v>
      </c>
      <c r="C1320" t="s">
        <v>6936</v>
      </c>
      <c r="D1320">
        <v>2000</v>
      </c>
      <c r="E1320">
        <v>2155</v>
      </c>
      <c r="F1320" t="s">
        <v>8219</v>
      </c>
      <c r="G1320" t="s">
        <v>8224</v>
      </c>
      <c r="H1320" t="s">
        <v>8246</v>
      </c>
      <c r="I1320">
        <v>1</v>
      </c>
      <c r="J1320">
        <v>2000</v>
      </c>
      <c r="K1320">
        <v>2155</v>
      </c>
      <c r="L1320">
        <v>1436511600</v>
      </c>
      <c r="M1320">
        <v>1434415812</v>
      </c>
      <c r="N1320" t="b">
        <v>0</v>
      </c>
      <c r="O1320">
        <v>19</v>
      </c>
      <c r="P1320" t="b">
        <v>1</v>
      </c>
      <c r="Q1320" t="s">
        <v>8271</v>
      </c>
      <c r="R1320">
        <v>1.0774999999999999</v>
      </c>
      <c r="S1320">
        <v>113.42105263157895</v>
      </c>
      <c r="T1320" t="s">
        <v>9224</v>
      </c>
      <c r="U1320" t="s">
        <v>9225</v>
      </c>
      <c r="V1320" s="10">
        <v>42171.034861111111</v>
      </c>
      <c r="W1320" s="10">
        <v>42195.291666666664</v>
      </c>
    </row>
    <row r="1321" spans="1:23" x14ac:dyDescent="0.25">
      <c r="A1321">
        <v>2825</v>
      </c>
      <c r="B1321" t="s">
        <v>2825</v>
      </c>
      <c r="C1321" t="s">
        <v>6935</v>
      </c>
      <c r="D1321">
        <v>3000</v>
      </c>
      <c r="E1321">
        <v>3100</v>
      </c>
      <c r="F1321" t="s">
        <v>8219</v>
      </c>
      <c r="G1321" t="s">
        <v>8225</v>
      </c>
      <c r="H1321" t="s">
        <v>8247</v>
      </c>
      <c r="I1321">
        <v>1.29405719</v>
      </c>
      <c r="J1321">
        <v>3882.17157</v>
      </c>
      <c r="K1321">
        <v>4011.5772889999998</v>
      </c>
      <c r="L1321">
        <v>1449255686</v>
      </c>
      <c r="M1321">
        <v>1446663686</v>
      </c>
      <c r="N1321" t="b">
        <v>0</v>
      </c>
      <c r="O1321">
        <v>51</v>
      </c>
      <c r="P1321" t="b">
        <v>1</v>
      </c>
      <c r="Q1321" t="s">
        <v>8271</v>
      </c>
      <c r="R1321">
        <v>1.0333333333333334</v>
      </c>
      <c r="S1321">
        <v>78.65837821568627</v>
      </c>
      <c r="T1321" t="s">
        <v>9224</v>
      </c>
      <c r="U1321" t="s">
        <v>9225</v>
      </c>
      <c r="V1321" s="10">
        <v>42312.792662037034</v>
      </c>
      <c r="W1321" s="10">
        <v>42342.792662037034</v>
      </c>
    </row>
    <row r="1322" spans="1:23" x14ac:dyDescent="0.25">
      <c r="A1322">
        <v>2824</v>
      </c>
      <c r="B1322" t="s">
        <v>2824</v>
      </c>
      <c r="C1322" t="s">
        <v>6934</v>
      </c>
      <c r="D1322">
        <v>650</v>
      </c>
      <c r="E1322">
        <v>760</v>
      </c>
      <c r="F1322" t="s">
        <v>8219</v>
      </c>
      <c r="G1322" t="s">
        <v>8224</v>
      </c>
      <c r="H1322" t="s">
        <v>8246</v>
      </c>
      <c r="I1322">
        <v>1</v>
      </c>
      <c r="J1322">
        <v>650</v>
      </c>
      <c r="K1322">
        <v>760</v>
      </c>
      <c r="L1322">
        <v>1434159780</v>
      </c>
      <c r="M1322">
        <v>1431412196</v>
      </c>
      <c r="N1322" t="b">
        <v>0</v>
      </c>
      <c r="O1322">
        <v>15</v>
      </c>
      <c r="P1322" t="b">
        <v>1</v>
      </c>
      <c r="Q1322" t="s">
        <v>8271</v>
      </c>
      <c r="R1322">
        <v>1.1692307692307693</v>
      </c>
      <c r="S1322">
        <v>50.666666666666664</v>
      </c>
      <c r="T1322" t="s">
        <v>9224</v>
      </c>
      <c r="U1322" t="s">
        <v>9225</v>
      </c>
      <c r="V1322" s="10">
        <v>42136.270787037036</v>
      </c>
      <c r="W1322" s="10">
        <v>42168.071527777778</v>
      </c>
    </row>
    <row r="1323" spans="1:23" x14ac:dyDescent="0.25">
      <c r="A1323">
        <v>2823</v>
      </c>
      <c r="B1323" t="s">
        <v>2823</v>
      </c>
      <c r="C1323" t="s">
        <v>6933</v>
      </c>
      <c r="D1323">
        <v>100</v>
      </c>
      <c r="E1323">
        <v>124</v>
      </c>
      <c r="F1323" t="s">
        <v>8219</v>
      </c>
      <c r="G1323" t="s">
        <v>8225</v>
      </c>
      <c r="H1323" t="s">
        <v>8247</v>
      </c>
      <c r="I1323">
        <v>1.29405719</v>
      </c>
      <c r="J1323">
        <v>129.405719</v>
      </c>
      <c r="K1323">
        <v>160.46309156000001</v>
      </c>
      <c r="L1323">
        <v>1427842740</v>
      </c>
      <c r="M1323">
        <v>1425428206</v>
      </c>
      <c r="N1323" t="b">
        <v>0</v>
      </c>
      <c r="O1323">
        <v>14</v>
      </c>
      <c r="P1323" t="b">
        <v>1</v>
      </c>
      <c r="Q1323" t="s">
        <v>8271</v>
      </c>
      <c r="R1323">
        <v>1.24</v>
      </c>
      <c r="S1323">
        <v>11.461649397142859</v>
      </c>
      <c r="T1323" t="s">
        <v>9224</v>
      </c>
      <c r="U1323" t="s">
        <v>9225</v>
      </c>
      <c r="V1323" s="10">
        <v>42067.011643518519</v>
      </c>
      <c r="W1323" s="10">
        <v>42094.957638888889</v>
      </c>
    </row>
    <row r="1324" spans="1:23" x14ac:dyDescent="0.25">
      <c r="A1324">
        <v>2822</v>
      </c>
      <c r="B1324" t="s">
        <v>2822</v>
      </c>
      <c r="C1324" t="s">
        <v>6932</v>
      </c>
      <c r="D1324">
        <v>6000</v>
      </c>
      <c r="E1324">
        <v>6000</v>
      </c>
      <c r="F1324" t="s">
        <v>8219</v>
      </c>
      <c r="G1324" t="s">
        <v>8224</v>
      </c>
      <c r="H1324" t="s">
        <v>8246</v>
      </c>
      <c r="I1324">
        <v>1</v>
      </c>
      <c r="J1324">
        <v>6000</v>
      </c>
      <c r="K1324">
        <v>6000</v>
      </c>
      <c r="L1324">
        <v>1427469892</v>
      </c>
      <c r="M1324">
        <v>1424881492</v>
      </c>
      <c r="N1324" t="b">
        <v>0</v>
      </c>
      <c r="O1324">
        <v>94</v>
      </c>
      <c r="P1324" t="b">
        <v>1</v>
      </c>
      <c r="Q1324" t="s">
        <v>8271</v>
      </c>
      <c r="R1324">
        <v>1</v>
      </c>
      <c r="S1324">
        <v>63.829787234042556</v>
      </c>
      <c r="T1324" t="s">
        <v>9224</v>
      </c>
      <c r="U1324" t="s">
        <v>9225</v>
      </c>
      <c r="V1324" s="10">
        <v>42060.683935185189</v>
      </c>
      <c r="W1324" s="10">
        <v>42090.642268518517</v>
      </c>
    </row>
    <row r="1325" spans="1:23" x14ac:dyDescent="0.25">
      <c r="A1325">
        <v>2821</v>
      </c>
      <c r="B1325" t="s">
        <v>2821</v>
      </c>
      <c r="C1325" t="s">
        <v>6931</v>
      </c>
      <c r="D1325">
        <v>1000</v>
      </c>
      <c r="E1325">
        <v>1000</v>
      </c>
      <c r="F1325" t="s">
        <v>8219</v>
      </c>
      <c r="G1325" t="s">
        <v>8225</v>
      </c>
      <c r="H1325" t="s">
        <v>8247</v>
      </c>
      <c r="I1325">
        <v>1.29405719</v>
      </c>
      <c r="J1325">
        <v>1294.05719</v>
      </c>
      <c r="K1325">
        <v>1294.05719</v>
      </c>
      <c r="L1325">
        <v>1411510135</v>
      </c>
      <c r="M1325">
        <v>1408918135</v>
      </c>
      <c r="N1325" t="b">
        <v>0</v>
      </c>
      <c r="O1325">
        <v>35</v>
      </c>
      <c r="P1325" t="b">
        <v>1</v>
      </c>
      <c r="Q1325" t="s">
        <v>8271</v>
      </c>
      <c r="R1325">
        <v>1</v>
      </c>
      <c r="S1325">
        <v>36.973062571428571</v>
      </c>
      <c r="T1325" t="s">
        <v>9224</v>
      </c>
      <c r="U1325" t="s">
        <v>9225</v>
      </c>
      <c r="V1325" s="10">
        <v>41875.922858796293</v>
      </c>
      <c r="W1325" s="10">
        <v>41905.922858796293</v>
      </c>
    </row>
    <row r="1326" spans="1:23" x14ac:dyDescent="0.25">
      <c r="A1326">
        <v>2820</v>
      </c>
      <c r="B1326" t="s">
        <v>2820</v>
      </c>
      <c r="C1326" t="s">
        <v>6930</v>
      </c>
      <c r="D1326">
        <v>200</v>
      </c>
      <c r="E1326">
        <v>272</v>
      </c>
      <c r="F1326" t="s">
        <v>8219</v>
      </c>
      <c r="G1326" t="s">
        <v>8225</v>
      </c>
      <c r="H1326" t="s">
        <v>8247</v>
      </c>
      <c r="I1326">
        <v>1.29405719</v>
      </c>
      <c r="J1326">
        <v>258.81143800000001</v>
      </c>
      <c r="K1326">
        <v>351.98355567999999</v>
      </c>
      <c r="L1326">
        <v>1456444800</v>
      </c>
      <c r="M1326">
        <v>1454337589</v>
      </c>
      <c r="N1326" t="b">
        <v>0</v>
      </c>
      <c r="O1326">
        <v>20</v>
      </c>
      <c r="P1326" t="b">
        <v>1</v>
      </c>
      <c r="Q1326" t="s">
        <v>8271</v>
      </c>
      <c r="R1326">
        <v>1.36</v>
      </c>
      <c r="S1326">
        <v>17.599177783999998</v>
      </c>
      <c r="T1326" t="s">
        <v>9224</v>
      </c>
      <c r="U1326" t="s">
        <v>9225</v>
      </c>
      <c r="V1326" s="10">
        <v>42401.610983796294</v>
      </c>
      <c r="W1326" s="20">
        <v>42426</v>
      </c>
    </row>
    <row r="1327" spans="1:23" x14ac:dyDescent="0.25">
      <c r="A1327">
        <v>2819</v>
      </c>
      <c r="B1327" t="s">
        <v>2819</v>
      </c>
      <c r="C1327" t="s">
        <v>6929</v>
      </c>
      <c r="D1327">
        <v>5000</v>
      </c>
      <c r="E1327">
        <v>5240</v>
      </c>
      <c r="F1327" t="s">
        <v>8219</v>
      </c>
      <c r="G1327" t="s">
        <v>8225</v>
      </c>
      <c r="H1327" t="s">
        <v>8247</v>
      </c>
      <c r="I1327">
        <v>1.29405719</v>
      </c>
      <c r="J1327">
        <v>6470.2859499999995</v>
      </c>
      <c r="K1327">
        <v>6780.8596755999997</v>
      </c>
      <c r="L1327">
        <v>1434285409</v>
      </c>
      <c r="M1327">
        <v>1431693409</v>
      </c>
      <c r="N1327" t="b">
        <v>0</v>
      </c>
      <c r="O1327">
        <v>104</v>
      </c>
      <c r="P1327" t="b">
        <v>1</v>
      </c>
      <c r="Q1327" t="s">
        <v>8271</v>
      </c>
      <c r="R1327">
        <v>1.048</v>
      </c>
      <c r="S1327">
        <v>65.200573803846154</v>
      </c>
      <c r="T1327" t="s">
        <v>9224</v>
      </c>
      <c r="U1327" t="s">
        <v>9225</v>
      </c>
      <c r="V1327" s="10">
        <v>42139.525567129633</v>
      </c>
      <c r="W1327" s="10">
        <v>42169.525567129633</v>
      </c>
    </row>
    <row r="1328" spans="1:23" x14ac:dyDescent="0.25">
      <c r="A1328">
        <v>2818</v>
      </c>
      <c r="B1328" t="s">
        <v>2818</v>
      </c>
      <c r="C1328" t="s">
        <v>6928</v>
      </c>
      <c r="D1328">
        <v>10000</v>
      </c>
      <c r="E1328">
        <v>10603</v>
      </c>
      <c r="F1328" t="s">
        <v>8219</v>
      </c>
      <c r="G1328" t="s">
        <v>8224</v>
      </c>
      <c r="H1328" t="s">
        <v>8246</v>
      </c>
      <c r="I1328">
        <v>1</v>
      </c>
      <c r="J1328">
        <v>10000</v>
      </c>
      <c r="K1328">
        <v>10603</v>
      </c>
      <c r="L1328">
        <v>1443018086</v>
      </c>
      <c r="M1328">
        <v>1441290086</v>
      </c>
      <c r="N1328" t="b">
        <v>0</v>
      </c>
      <c r="O1328">
        <v>102</v>
      </c>
      <c r="P1328" t="b">
        <v>1</v>
      </c>
      <c r="Q1328" t="s">
        <v>8271</v>
      </c>
      <c r="R1328">
        <v>1.0603</v>
      </c>
      <c r="S1328">
        <v>103.95098039215686</v>
      </c>
      <c r="T1328" t="s">
        <v>9224</v>
      </c>
      <c r="U1328" t="s">
        <v>9225</v>
      </c>
      <c r="V1328" s="10">
        <v>42250.598217592589</v>
      </c>
      <c r="W1328" s="10">
        <v>42270.598217592589</v>
      </c>
    </row>
    <row r="1329" spans="1:23" x14ac:dyDescent="0.25">
      <c r="A1329">
        <v>2817</v>
      </c>
      <c r="B1329" t="s">
        <v>2817</v>
      </c>
      <c r="C1329" t="s">
        <v>6927</v>
      </c>
      <c r="D1329">
        <v>600</v>
      </c>
      <c r="E1329">
        <v>780</v>
      </c>
      <c r="F1329" t="s">
        <v>8219</v>
      </c>
      <c r="G1329" t="s">
        <v>8225</v>
      </c>
      <c r="H1329" t="s">
        <v>8247</v>
      </c>
      <c r="I1329">
        <v>1.29405719</v>
      </c>
      <c r="J1329">
        <v>776.43431399999997</v>
      </c>
      <c r="K1329">
        <v>1009.3646082</v>
      </c>
      <c r="L1329">
        <v>1425136462</v>
      </c>
      <c r="M1329">
        <v>1421680462</v>
      </c>
      <c r="N1329" t="b">
        <v>0</v>
      </c>
      <c r="O1329">
        <v>33</v>
      </c>
      <c r="P1329" t="b">
        <v>1</v>
      </c>
      <c r="Q1329" t="s">
        <v>8271</v>
      </c>
      <c r="R1329">
        <v>1.3</v>
      </c>
      <c r="S1329">
        <v>30.58680630909091</v>
      </c>
      <c r="T1329" t="s">
        <v>9224</v>
      </c>
      <c r="U1329" t="s">
        <v>9225</v>
      </c>
      <c r="V1329" s="10">
        <v>42023.634976851848</v>
      </c>
      <c r="W1329" s="10">
        <v>42063.634976851848</v>
      </c>
    </row>
    <row r="1330" spans="1:23" x14ac:dyDescent="0.25">
      <c r="A1330">
        <v>2816</v>
      </c>
      <c r="B1330" t="s">
        <v>2816</v>
      </c>
      <c r="C1330" t="s">
        <v>6926</v>
      </c>
      <c r="D1330">
        <v>3000</v>
      </c>
      <c r="E1330">
        <v>4247</v>
      </c>
      <c r="F1330" t="s">
        <v>8219</v>
      </c>
      <c r="G1330" t="s">
        <v>8225</v>
      </c>
      <c r="H1330" t="s">
        <v>8247</v>
      </c>
      <c r="I1330">
        <v>1.29405719</v>
      </c>
      <c r="J1330">
        <v>3882.17157</v>
      </c>
      <c r="K1330">
        <v>5495.8608859300002</v>
      </c>
      <c r="L1330">
        <v>1438531200</v>
      </c>
      <c r="M1330">
        <v>1435921992</v>
      </c>
      <c r="N1330" t="b">
        <v>0</v>
      </c>
      <c r="O1330">
        <v>169</v>
      </c>
      <c r="P1330" t="b">
        <v>1</v>
      </c>
      <c r="Q1330" t="s">
        <v>8271</v>
      </c>
      <c r="R1330">
        <v>1.4156666666666666</v>
      </c>
      <c r="S1330">
        <v>32.519886898994088</v>
      </c>
      <c r="T1330" t="s">
        <v>9224</v>
      </c>
      <c r="U1330" t="s">
        <v>9225</v>
      </c>
      <c r="V1330" s="10">
        <v>42188.467499999999</v>
      </c>
      <c r="W1330" s="10">
        <v>42218.666666666664</v>
      </c>
    </row>
    <row r="1331" spans="1:23" x14ac:dyDescent="0.25">
      <c r="A1331">
        <v>2815</v>
      </c>
      <c r="B1331" t="s">
        <v>2815</v>
      </c>
      <c r="C1331" t="s">
        <v>6925</v>
      </c>
      <c r="D1331">
        <v>250</v>
      </c>
      <c r="E1331">
        <v>605</v>
      </c>
      <c r="F1331" t="s">
        <v>8219</v>
      </c>
      <c r="G1331" t="s">
        <v>8229</v>
      </c>
      <c r="H1331" t="s">
        <v>8251</v>
      </c>
      <c r="I1331">
        <v>0.75062424999999999</v>
      </c>
      <c r="J1331">
        <v>187.65606249999999</v>
      </c>
      <c r="K1331">
        <v>454.12767124999999</v>
      </c>
      <c r="L1331">
        <v>1470595109</v>
      </c>
      <c r="M1331">
        <v>1468003109</v>
      </c>
      <c r="N1331" t="b">
        <v>0</v>
      </c>
      <c r="O1331">
        <v>14</v>
      </c>
      <c r="P1331" t="b">
        <v>1</v>
      </c>
      <c r="Q1331" t="s">
        <v>8271</v>
      </c>
      <c r="R1331">
        <v>2.42</v>
      </c>
      <c r="S1331">
        <v>32.437690803571428</v>
      </c>
      <c r="T1331" t="s">
        <v>9224</v>
      </c>
      <c r="U1331" t="s">
        <v>9225</v>
      </c>
      <c r="V1331" s="10">
        <v>42559.776724537034</v>
      </c>
      <c r="W1331" s="10">
        <v>42589.776724537034</v>
      </c>
    </row>
    <row r="1332" spans="1:23" x14ac:dyDescent="0.25">
      <c r="A1332">
        <v>2814</v>
      </c>
      <c r="B1332" t="s">
        <v>2814</v>
      </c>
      <c r="C1332" t="s">
        <v>6924</v>
      </c>
      <c r="D1332">
        <v>1500</v>
      </c>
      <c r="E1332">
        <v>1616</v>
      </c>
      <c r="F1332" t="s">
        <v>8219</v>
      </c>
      <c r="G1332" t="s">
        <v>8225</v>
      </c>
      <c r="H1332" t="s">
        <v>8247</v>
      </c>
      <c r="I1332">
        <v>1.29405719</v>
      </c>
      <c r="J1332">
        <v>1941.085785</v>
      </c>
      <c r="K1332">
        <v>2091.1964190399999</v>
      </c>
      <c r="L1332">
        <v>1431164115</v>
      </c>
      <c r="M1332">
        <v>1428572115</v>
      </c>
      <c r="N1332" t="b">
        <v>0</v>
      </c>
      <c r="O1332">
        <v>64</v>
      </c>
      <c r="P1332" t="b">
        <v>1</v>
      </c>
      <c r="Q1332" t="s">
        <v>8271</v>
      </c>
      <c r="R1332">
        <v>1.0773333333333333</v>
      </c>
      <c r="S1332">
        <v>32.674944047499999</v>
      </c>
      <c r="T1332" t="s">
        <v>9224</v>
      </c>
      <c r="U1332" t="s">
        <v>9225</v>
      </c>
      <c r="V1332" s="10">
        <v>42103.39947916667</v>
      </c>
      <c r="W1332" s="10">
        <v>42133.39947916667</v>
      </c>
    </row>
    <row r="1333" spans="1:23" x14ac:dyDescent="0.25">
      <c r="A1333">
        <v>2813</v>
      </c>
      <c r="B1333" t="s">
        <v>2813</v>
      </c>
      <c r="C1333" t="s">
        <v>6923</v>
      </c>
      <c r="D1333">
        <v>2800</v>
      </c>
      <c r="E1333">
        <v>3572.12</v>
      </c>
      <c r="F1333" t="s">
        <v>8219</v>
      </c>
      <c r="G1333" t="s">
        <v>8224</v>
      </c>
      <c r="H1333" t="s">
        <v>8246</v>
      </c>
      <c r="I1333">
        <v>1</v>
      </c>
      <c r="J1333">
        <v>2800</v>
      </c>
      <c r="K1333">
        <v>3572.12</v>
      </c>
      <c r="L1333">
        <v>1481737761</v>
      </c>
      <c r="M1333">
        <v>1479577761</v>
      </c>
      <c r="N1333" t="b">
        <v>0</v>
      </c>
      <c r="O1333">
        <v>96</v>
      </c>
      <c r="P1333" t="b">
        <v>1</v>
      </c>
      <c r="Q1333" t="s">
        <v>8271</v>
      </c>
      <c r="R1333">
        <v>1.2757571428571428</v>
      </c>
      <c r="S1333">
        <v>37.209583333333335</v>
      </c>
      <c r="T1333" t="s">
        <v>9224</v>
      </c>
      <c r="U1333" t="s">
        <v>9225</v>
      </c>
      <c r="V1333" s="10">
        <v>42693.742604166669</v>
      </c>
      <c r="W1333" s="10">
        <v>42718.742604166669</v>
      </c>
    </row>
    <row r="1334" spans="1:23" x14ac:dyDescent="0.25">
      <c r="A1334">
        <v>2812</v>
      </c>
      <c r="B1334" t="s">
        <v>2812</v>
      </c>
      <c r="C1334" t="s">
        <v>6922</v>
      </c>
      <c r="D1334">
        <v>5000</v>
      </c>
      <c r="E1334">
        <v>5665</v>
      </c>
      <c r="F1334" t="s">
        <v>8219</v>
      </c>
      <c r="G1334" t="s">
        <v>8229</v>
      </c>
      <c r="H1334" t="s">
        <v>8251</v>
      </c>
      <c r="I1334">
        <v>0.75062424999999999</v>
      </c>
      <c r="J1334">
        <v>3753.1212500000001</v>
      </c>
      <c r="K1334">
        <v>4252.2863762500001</v>
      </c>
      <c r="L1334">
        <v>1428292800</v>
      </c>
      <c r="M1334">
        <v>1424368298</v>
      </c>
      <c r="N1334" t="b">
        <v>0</v>
      </c>
      <c r="O1334">
        <v>83</v>
      </c>
      <c r="P1334" t="b">
        <v>1</v>
      </c>
      <c r="Q1334" t="s">
        <v>8271</v>
      </c>
      <c r="R1334">
        <v>1.133</v>
      </c>
      <c r="S1334">
        <v>51.232365978915666</v>
      </c>
      <c r="T1334" t="s">
        <v>9224</v>
      </c>
      <c r="U1334" t="s">
        <v>9225</v>
      </c>
      <c r="V1334" s="10">
        <v>42054.744189814817</v>
      </c>
      <c r="W1334" s="10">
        <v>42100.166666666664</v>
      </c>
    </row>
    <row r="1335" spans="1:23" x14ac:dyDescent="0.25">
      <c r="A1335">
        <v>2811</v>
      </c>
      <c r="B1335" t="s">
        <v>2811</v>
      </c>
      <c r="C1335" t="s">
        <v>6921</v>
      </c>
      <c r="D1335">
        <v>10000</v>
      </c>
      <c r="E1335">
        <v>10027</v>
      </c>
      <c r="F1335" t="s">
        <v>8219</v>
      </c>
      <c r="G1335" t="s">
        <v>8225</v>
      </c>
      <c r="H1335" t="s">
        <v>8247</v>
      </c>
      <c r="I1335">
        <v>1.29405719</v>
      </c>
      <c r="J1335">
        <v>12940.571899999999</v>
      </c>
      <c r="K1335">
        <v>12975.511444129999</v>
      </c>
      <c r="L1335">
        <v>1424692503</v>
      </c>
      <c r="M1335">
        <v>1422100503</v>
      </c>
      <c r="N1335" t="b">
        <v>0</v>
      </c>
      <c r="O1335">
        <v>108</v>
      </c>
      <c r="P1335" t="b">
        <v>1</v>
      </c>
      <c r="Q1335" t="s">
        <v>8271</v>
      </c>
      <c r="R1335">
        <v>1.0026999999999999</v>
      </c>
      <c r="S1335">
        <v>120.14362448268518</v>
      </c>
      <c r="T1335" t="s">
        <v>9224</v>
      </c>
      <c r="U1335" t="s">
        <v>9225</v>
      </c>
      <c r="V1335" s="10">
        <v>42028.496562499997</v>
      </c>
      <c r="W1335" s="10">
        <v>42058.496562499997</v>
      </c>
    </row>
    <row r="1336" spans="1:23" x14ac:dyDescent="0.25">
      <c r="A1336">
        <v>2810</v>
      </c>
      <c r="B1336" t="s">
        <v>2810</v>
      </c>
      <c r="C1336" t="s">
        <v>6920</v>
      </c>
      <c r="D1336">
        <v>2500</v>
      </c>
      <c r="E1336">
        <v>2705</v>
      </c>
      <c r="F1336" t="s">
        <v>8219</v>
      </c>
      <c r="G1336" t="s">
        <v>8224</v>
      </c>
      <c r="H1336" t="s">
        <v>8246</v>
      </c>
      <c r="I1336">
        <v>1</v>
      </c>
      <c r="J1336">
        <v>2500</v>
      </c>
      <c r="K1336">
        <v>2705</v>
      </c>
      <c r="L1336">
        <v>1401595140</v>
      </c>
      <c r="M1336">
        <v>1398828064</v>
      </c>
      <c r="N1336" t="b">
        <v>0</v>
      </c>
      <c r="O1336">
        <v>57</v>
      </c>
      <c r="P1336" t="b">
        <v>1</v>
      </c>
      <c r="Q1336" t="s">
        <v>8271</v>
      </c>
      <c r="R1336">
        <v>1.0820000000000001</v>
      </c>
      <c r="S1336">
        <v>47.456140350877192</v>
      </c>
      <c r="T1336" t="s">
        <v>9224</v>
      </c>
      <c r="U1336" t="s">
        <v>9225</v>
      </c>
      <c r="V1336" s="10">
        <v>41759.13962962963</v>
      </c>
      <c r="W1336" s="10">
        <v>41791.165972222225</v>
      </c>
    </row>
    <row r="1337" spans="1:23" x14ac:dyDescent="0.25">
      <c r="A1337">
        <v>2809</v>
      </c>
      <c r="B1337" t="s">
        <v>2809</v>
      </c>
      <c r="C1337" t="s">
        <v>6919</v>
      </c>
      <c r="D1337">
        <v>2500</v>
      </c>
      <c r="E1337">
        <v>2560</v>
      </c>
      <c r="F1337" t="s">
        <v>8219</v>
      </c>
      <c r="G1337" t="s">
        <v>8224</v>
      </c>
      <c r="H1337" t="s">
        <v>8246</v>
      </c>
      <c r="I1337">
        <v>1</v>
      </c>
      <c r="J1337">
        <v>2500</v>
      </c>
      <c r="K1337">
        <v>2560</v>
      </c>
      <c r="L1337">
        <v>1459348740</v>
      </c>
      <c r="M1337">
        <v>1458647725</v>
      </c>
      <c r="N1337" t="b">
        <v>0</v>
      </c>
      <c r="O1337">
        <v>21</v>
      </c>
      <c r="P1337" t="b">
        <v>1</v>
      </c>
      <c r="Q1337" t="s">
        <v>8271</v>
      </c>
      <c r="R1337">
        <v>1.024</v>
      </c>
      <c r="S1337">
        <v>121.9047619047619</v>
      </c>
      <c r="T1337" t="s">
        <v>9224</v>
      </c>
      <c r="U1337" t="s">
        <v>9225</v>
      </c>
      <c r="V1337" s="10">
        <v>42451.496817129628</v>
      </c>
      <c r="W1337" s="10">
        <v>42459.61041666667</v>
      </c>
    </row>
    <row r="1338" spans="1:23" x14ac:dyDescent="0.25">
      <c r="A1338">
        <v>2808</v>
      </c>
      <c r="B1338" t="s">
        <v>2808</v>
      </c>
      <c r="C1338" t="s">
        <v>6918</v>
      </c>
      <c r="D1338">
        <v>4500</v>
      </c>
      <c r="E1338">
        <v>4511</v>
      </c>
      <c r="F1338" t="s">
        <v>8219</v>
      </c>
      <c r="G1338" t="s">
        <v>8224</v>
      </c>
      <c r="H1338" t="s">
        <v>8246</v>
      </c>
      <c r="I1338">
        <v>1</v>
      </c>
      <c r="J1338">
        <v>4500</v>
      </c>
      <c r="K1338">
        <v>4511</v>
      </c>
      <c r="L1338">
        <v>1440274735</v>
      </c>
      <c r="M1338">
        <v>1437682735</v>
      </c>
      <c r="N1338" t="b">
        <v>0</v>
      </c>
      <c r="O1338">
        <v>69</v>
      </c>
      <c r="P1338" t="b">
        <v>1</v>
      </c>
      <c r="Q1338" t="s">
        <v>8271</v>
      </c>
      <c r="R1338">
        <v>1.0024444444444445</v>
      </c>
      <c r="S1338">
        <v>65.376811594202906</v>
      </c>
      <c r="T1338" t="s">
        <v>9224</v>
      </c>
      <c r="U1338" t="s">
        <v>9225</v>
      </c>
      <c r="V1338" s="10">
        <v>42208.84646990741</v>
      </c>
      <c r="W1338" s="10">
        <v>42238.84646990741</v>
      </c>
    </row>
    <row r="1339" spans="1:23" x14ac:dyDescent="0.25">
      <c r="A1339">
        <v>2807</v>
      </c>
      <c r="B1339" t="s">
        <v>2807</v>
      </c>
      <c r="C1339" t="s">
        <v>6917</v>
      </c>
      <c r="D1339">
        <v>5000</v>
      </c>
      <c r="E1339">
        <v>6300</v>
      </c>
      <c r="F1339" t="s">
        <v>8219</v>
      </c>
      <c r="G1339" t="s">
        <v>8224</v>
      </c>
      <c r="H1339" t="s">
        <v>8246</v>
      </c>
      <c r="I1339">
        <v>1</v>
      </c>
      <c r="J1339">
        <v>5000</v>
      </c>
      <c r="K1339">
        <v>6300</v>
      </c>
      <c r="L1339">
        <v>1435611438</v>
      </c>
      <c r="M1339">
        <v>1433019438</v>
      </c>
      <c r="N1339" t="b">
        <v>0</v>
      </c>
      <c r="O1339">
        <v>93</v>
      </c>
      <c r="P1339" t="b">
        <v>1</v>
      </c>
      <c r="Q1339" t="s">
        <v>8271</v>
      </c>
      <c r="R1339">
        <v>1.26</v>
      </c>
      <c r="S1339">
        <v>67.741935483870961</v>
      </c>
      <c r="T1339" t="s">
        <v>9224</v>
      </c>
      <c r="U1339" t="s">
        <v>9225</v>
      </c>
      <c r="V1339" s="10">
        <v>42154.873124999998</v>
      </c>
      <c r="W1339" s="10">
        <v>42184.873124999998</v>
      </c>
    </row>
    <row r="1340" spans="1:23" x14ac:dyDescent="0.25">
      <c r="A1340">
        <v>2806</v>
      </c>
      <c r="B1340" t="s">
        <v>2806</v>
      </c>
      <c r="C1340" t="s">
        <v>6916</v>
      </c>
      <c r="D1340">
        <v>3000</v>
      </c>
      <c r="E1340">
        <v>3363</v>
      </c>
      <c r="F1340" t="s">
        <v>8219</v>
      </c>
      <c r="G1340" t="s">
        <v>8225</v>
      </c>
      <c r="H1340" t="s">
        <v>8247</v>
      </c>
      <c r="I1340">
        <v>1.29405719</v>
      </c>
      <c r="J1340">
        <v>3882.17157</v>
      </c>
      <c r="K1340">
        <v>4351.9143299699999</v>
      </c>
      <c r="L1340">
        <v>1438772400</v>
      </c>
      <c r="M1340">
        <v>1435645490</v>
      </c>
      <c r="N1340" t="b">
        <v>0</v>
      </c>
      <c r="O1340">
        <v>76</v>
      </c>
      <c r="P1340" t="b">
        <v>1</v>
      </c>
      <c r="Q1340" t="s">
        <v>8271</v>
      </c>
      <c r="R1340">
        <v>1.121</v>
      </c>
      <c r="S1340">
        <v>57.262030657499999</v>
      </c>
      <c r="T1340" t="s">
        <v>9224</v>
      </c>
      <c r="U1340" t="s">
        <v>9225</v>
      </c>
      <c r="V1340" s="10">
        <v>42185.267245370371</v>
      </c>
      <c r="W1340" s="10">
        <v>42221.458333333336</v>
      </c>
    </row>
    <row r="1341" spans="1:23" x14ac:dyDescent="0.25">
      <c r="A1341">
        <v>2805</v>
      </c>
      <c r="B1341" t="s">
        <v>2805</v>
      </c>
      <c r="C1341" s="3" t="s">
        <v>6915</v>
      </c>
      <c r="D1341">
        <v>400</v>
      </c>
      <c r="E1341">
        <v>440</v>
      </c>
      <c r="F1341" t="s">
        <v>8219</v>
      </c>
      <c r="G1341" t="s">
        <v>8225</v>
      </c>
      <c r="H1341" t="s">
        <v>8247</v>
      </c>
      <c r="I1341">
        <v>1.29405719</v>
      </c>
      <c r="J1341">
        <v>517.62287600000002</v>
      </c>
      <c r="K1341">
        <v>569.38516359999994</v>
      </c>
      <c r="L1341">
        <v>1440245273</v>
      </c>
      <c r="M1341">
        <v>1438085273</v>
      </c>
      <c r="N1341" t="b">
        <v>0</v>
      </c>
      <c r="O1341">
        <v>18</v>
      </c>
      <c r="P1341" t="b">
        <v>1</v>
      </c>
      <c r="Q1341" t="s">
        <v>8271</v>
      </c>
      <c r="R1341">
        <v>1.1000000000000001</v>
      </c>
      <c r="S1341">
        <v>31.632509088888884</v>
      </c>
      <c r="T1341" t="s">
        <v>9224</v>
      </c>
      <c r="U1341" t="s">
        <v>9225</v>
      </c>
      <c r="V1341" s="10">
        <v>42213.505474537036</v>
      </c>
      <c r="W1341" s="10">
        <v>42238.505474537036</v>
      </c>
    </row>
    <row r="1342" spans="1:23" x14ac:dyDescent="0.25">
      <c r="A1342">
        <v>2804</v>
      </c>
      <c r="B1342" t="s">
        <v>2804</v>
      </c>
      <c r="C1342" t="s">
        <v>6914</v>
      </c>
      <c r="D1342">
        <v>1000</v>
      </c>
      <c r="E1342">
        <v>1150</v>
      </c>
      <c r="F1342" t="s">
        <v>8219</v>
      </c>
      <c r="G1342" t="s">
        <v>8225</v>
      </c>
      <c r="H1342" t="s">
        <v>8247</v>
      </c>
      <c r="I1342">
        <v>1.29405719</v>
      </c>
      <c r="J1342">
        <v>1294.05719</v>
      </c>
      <c r="K1342">
        <v>1488.1657685</v>
      </c>
      <c r="L1342">
        <v>1411987990</v>
      </c>
      <c r="M1342">
        <v>1409395990</v>
      </c>
      <c r="N1342" t="b">
        <v>0</v>
      </c>
      <c r="O1342">
        <v>23</v>
      </c>
      <c r="P1342" t="b">
        <v>1</v>
      </c>
      <c r="Q1342" t="s">
        <v>8271</v>
      </c>
      <c r="R1342">
        <v>1.1499999999999999</v>
      </c>
      <c r="S1342">
        <v>64.702859500000002</v>
      </c>
      <c r="T1342" t="s">
        <v>9224</v>
      </c>
      <c r="U1342" t="s">
        <v>9225</v>
      </c>
      <c r="V1342" s="10">
        <v>41881.453587962962</v>
      </c>
      <c r="W1342" s="10">
        <v>41911.453587962962</v>
      </c>
    </row>
    <row r="1343" spans="1:23" x14ac:dyDescent="0.25">
      <c r="A1343">
        <v>2803</v>
      </c>
      <c r="B1343" t="s">
        <v>2803</v>
      </c>
      <c r="C1343" t="s">
        <v>6913</v>
      </c>
      <c r="D1343">
        <v>10000</v>
      </c>
      <c r="E1343">
        <v>12795</v>
      </c>
      <c r="F1343" t="s">
        <v>8219</v>
      </c>
      <c r="G1343" t="s">
        <v>8224</v>
      </c>
      <c r="H1343" t="s">
        <v>8246</v>
      </c>
      <c r="I1343">
        <v>1</v>
      </c>
      <c r="J1343">
        <v>10000</v>
      </c>
      <c r="K1343">
        <v>12795</v>
      </c>
      <c r="L1343">
        <v>1437004800</v>
      </c>
      <c r="M1343">
        <v>1433295276</v>
      </c>
      <c r="N1343" t="b">
        <v>0</v>
      </c>
      <c r="O1343">
        <v>141</v>
      </c>
      <c r="P1343" t="b">
        <v>1</v>
      </c>
      <c r="Q1343" t="s">
        <v>8271</v>
      </c>
      <c r="R1343">
        <v>1.2795000000000001</v>
      </c>
      <c r="S1343">
        <v>90.744680851063833</v>
      </c>
      <c r="T1343" t="s">
        <v>9224</v>
      </c>
      <c r="U1343" t="s">
        <v>9225</v>
      </c>
      <c r="V1343" s="10">
        <v>42158.065694444442</v>
      </c>
      <c r="W1343" s="20">
        <v>42201</v>
      </c>
    </row>
    <row r="1344" spans="1:23" x14ac:dyDescent="0.25">
      <c r="A1344">
        <v>2802</v>
      </c>
      <c r="B1344" t="s">
        <v>2802</v>
      </c>
      <c r="C1344" t="s">
        <v>6912</v>
      </c>
      <c r="D1344">
        <v>3000</v>
      </c>
      <c r="E1344">
        <v>3055</v>
      </c>
      <c r="F1344" t="s">
        <v>8219</v>
      </c>
      <c r="G1344" t="s">
        <v>8225</v>
      </c>
      <c r="H1344" t="s">
        <v>8247</v>
      </c>
      <c r="I1344">
        <v>1.29405719</v>
      </c>
      <c r="J1344">
        <v>3882.17157</v>
      </c>
      <c r="K1344">
        <v>3953.34471545</v>
      </c>
      <c r="L1344">
        <v>1438875107</v>
      </c>
      <c r="M1344">
        <v>1436283107</v>
      </c>
      <c r="N1344" t="b">
        <v>0</v>
      </c>
      <c r="O1344">
        <v>90</v>
      </c>
      <c r="P1344" t="b">
        <v>1</v>
      </c>
      <c r="Q1344" t="s">
        <v>8271</v>
      </c>
      <c r="R1344">
        <v>1.0183333333333333</v>
      </c>
      <c r="S1344">
        <v>43.926052393888888</v>
      </c>
      <c r="T1344" t="s">
        <v>9224</v>
      </c>
      <c r="U1344" t="s">
        <v>9225</v>
      </c>
      <c r="V1344" s="10">
        <v>42192.64707175926</v>
      </c>
      <c r="W1344" s="10">
        <v>42222.64707175926</v>
      </c>
    </row>
    <row r="1345" spans="1:23" x14ac:dyDescent="0.25">
      <c r="A1345">
        <v>2801</v>
      </c>
      <c r="B1345" t="s">
        <v>2801</v>
      </c>
      <c r="C1345" t="s">
        <v>6911</v>
      </c>
      <c r="D1345">
        <v>500</v>
      </c>
      <c r="E1345">
        <v>666</v>
      </c>
      <c r="F1345" t="s">
        <v>8219</v>
      </c>
      <c r="G1345" t="s">
        <v>8226</v>
      </c>
      <c r="H1345" t="s">
        <v>8248</v>
      </c>
      <c r="I1345">
        <v>0.70296422999999997</v>
      </c>
      <c r="J1345">
        <v>351.48211499999996</v>
      </c>
      <c r="K1345">
        <v>468.17417717999996</v>
      </c>
      <c r="L1345">
        <v>1412938800</v>
      </c>
      <c r="M1345">
        <v>1411019409</v>
      </c>
      <c r="N1345" t="b">
        <v>0</v>
      </c>
      <c r="O1345">
        <v>13</v>
      </c>
      <c r="P1345" t="b">
        <v>1</v>
      </c>
      <c r="Q1345" t="s">
        <v>8271</v>
      </c>
      <c r="R1345">
        <v>1.3320000000000001</v>
      </c>
      <c r="S1345">
        <v>36.013398244615381</v>
      </c>
      <c r="T1345" t="s">
        <v>9224</v>
      </c>
      <c r="U1345" t="s">
        <v>9225</v>
      </c>
      <c r="V1345" s="10">
        <v>41900.243159722224</v>
      </c>
      <c r="W1345" s="10">
        <v>41922.458333333336</v>
      </c>
    </row>
    <row r="1346" spans="1:23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0.75062424999999999</v>
      </c>
      <c r="J1346">
        <v>1125.936375</v>
      </c>
      <c r="K1346">
        <v>4253.0370004999995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8274</v>
      </c>
      <c r="R1346">
        <v>3.7773333333333334</v>
      </c>
      <c r="S1346">
        <v>30.597388492805752</v>
      </c>
      <c r="T1346" t="s">
        <v>9229</v>
      </c>
      <c r="U1346" t="s">
        <v>9230</v>
      </c>
      <c r="V1346" s="10">
        <v>42522.789803240739</v>
      </c>
      <c r="W1346" s="10">
        <v>42551.789803240739</v>
      </c>
    </row>
    <row r="1347" spans="1:23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</v>
      </c>
      <c r="J1347">
        <v>300</v>
      </c>
      <c r="K1347">
        <v>375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8274</v>
      </c>
      <c r="R1347">
        <v>1.25</v>
      </c>
      <c r="S1347">
        <v>53.571428571428569</v>
      </c>
      <c r="T1347" t="s">
        <v>9229</v>
      </c>
      <c r="U1347" t="s">
        <v>9230</v>
      </c>
      <c r="V1347" s="10">
        <v>41799.814340277779</v>
      </c>
      <c r="W1347" s="10">
        <v>41834.814340277779</v>
      </c>
    </row>
    <row r="1348" spans="1:23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</v>
      </c>
      <c r="J1348">
        <v>4900</v>
      </c>
      <c r="K1348">
        <v>7219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8274</v>
      </c>
      <c r="R1348">
        <v>1.473265306122449</v>
      </c>
      <c r="S1348">
        <v>48.449664429530202</v>
      </c>
      <c r="T1348" t="s">
        <v>9229</v>
      </c>
      <c r="U1348" t="s">
        <v>9230</v>
      </c>
      <c r="V1348" s="10">
        <v>41422.075821759259</v>
      </c>
      <c r="W1348" s="10">
        <v>41452.075821759259</v>
      </c>
    </row>
    <row r="1349" spans="1:23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</v>
      </c>
      <c r="J1349">
        <v>2500</v>
      </c>
      <c r="K1349">
        <v>2555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8274</v>
      </c>
      <c r="R1349">
        <v>1.022</v>
      </c>
      <c r="S1349">
        <v>82.41935483870968</v>
      </c>
      <c r="T1349" t="s">
        <v>9229</v>
      </c>
      <c r="U1349" t="s">
        <v>9230</v>
      </c>
      <c r="V1349" s="10">
        <v>42040.638020833336</v>
      </c>
      <c r="W1349" s="10">
        <v>42070.638020833336</v>
      </c>
    </row>
    <row r="1350" spans="1:23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</v>
      </c>
      <c r="J1350">
        <v>5875</v>
      </c>
      <c r="K1350">
        <v>5985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8274</v>
      </c>
      <c r="R1350">
        <v>1.018723404255319</v>
      </c>
      <c r="S1350">
        <v>230.19230769230768</v>
      </c>
      <c r="T1350" t="s">
        <v>9229</v>
      </c>
      <c r="U1350" t="s">
        <v>9230</v>
      </c>
      <c r="V1350" s="10">
        <v>41963.506168981483</v>
      </c>
      <c r="W1350" s="10">
        <v>41991.506168981483</v>
      </c>
    </row>
    <row r="1351" spans="1:23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0.75062424999999999</v>
      </c>
      <c r="J1351">
        <v>3753.1212500000001</v>
      </c>
      <c r="K1351">
        <v>7663.8735925000001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8274</v>
      </c>
      <c r="R1351">
        <v>2.0419999999999998</v>
      </c>
      <c r="S1351">
        <v>44.557404607558141</v>
      </c>
      <c r="T1351" t="s">
        <v>9229</v>
      </c>
      <c r="U1351" t="s">
        <v>9230</v>
      </c>
      <c r="V1351" s="10">
        <v>42317.33258101852</v>
      </c>
      <c r="W1351" s="10">
        <v>42354.290972222225</v>
      </c>
    </row>
    <row r="1352" spans="1:23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</v>
      </c>
      <c r="J1352">
        <v>5000</v>
      </c>
      <c r="K1352">
        <v>5202.5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8274</v>
      </c>
      <c r="R1352">
        <v>1.0405</v>
      </c>
      <c r="S1352">
        <v>66.698717948717942</v>
      </c>
      <c r="T1352" t="s">
        <v>9229</v>
      </c>
      <c r="U1352" t="s">
        <v>9230</v>
      </c>
      <c r="V1352" s="10">
        <v>42334.013124999998</v>
      </c>
      <c r="W1352" s="10">
        <v>42364.013124999998</v>
      </c>
    </row>
    <row r="1353" spans="1:23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</v>
      </c>
      <c r="J1353">
        <v>20000</v>
      </c>
      <c r="K1353">
        <v>20253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8274</v>
      </c>
      <c r="R1353">
        <v>1.0126500000000001</v>
      </c>
      <c r="S1353">
        <v>168.77500000000001</v>
      </c>
      <c r="T1353" t="s">
        <v>9229</v>
      </c>
      <c r="U1353" t="s">
        <v>9230</v>
      </c>
      <c r="V1353" s="10">
        <v>42382.74009259259</v>
      </c>
      <c r="W1353" s="10">
        <v>42412.74009259259</v>
      </c>
    </row>
    <row r="1354" spans="1:23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</v>
      </c>
      <c r="J1354">
        <v>10000</v>
      </c>
      <c r="K1354">
        <v>13614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8274</v>
      </c>
      <c r="R1354">
        <v>1.3613999999999999</v>
      </c>
      <c r="S1354">
        <v>59.973568281938327</v>
      </c>
      <c r="T1354" t="s">
        <v>9229</v>
      </c>
      <c r="U1354" t="s">
        <v>9230</v>
      </c>
      <c r="V1354" s="10">
        <v>42200.578310185185</v>
      </c>
      <c r="W1354" s="10">
        <v>42252.165972222225</v>
      </c>
    </row>
    <row r="1355" spans="1:23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</v>
      </c>
      <c r="J1355">
        <v>1000</v>
      </c>
      <c r="K1355">
        <v>1336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8274</v>
      </c>
      <c r="R1355">
        <v>1.3360000000000001</v>
      </c>
      <c r="S1355">
        <v>31.80952380952381</v>
      </c>
      <c r="T1355" t="s">
        <v>9229</v>
      </c>
      <c r="U1355" t="s">
        <v>9230</v>
      </c>
      <c r="V1355" s="10">
        <v>41309.11791666667</v>
      </c>
      <c r="W1355" s="20">
        <v>41344</v>
      </c>
    </row>
    <row r="1356" spans="1:23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1.29405719</v>
      </c>
      <c r="J1356">
        <v>1552.8686279999999</v>
      </c>
      <c r="K1356">
        <v>2022.6113879699999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8274</v>
      </c>
      <c r="R1356">
        <v>1.3025</v>
      </c>
      <c r="S1356">
        <v>31.603302937031248</v>
      </c>
      <c r="T1356" t="s">
        <v>9229</v>
      </c>
      <c r="U1356" t="s">
        <v>9230</v>
      </c>
      <c r="V1356" s="10">
        <v>42502.807627314818</v>
      </c>
      <c r="W1356" s="10">
        <v>42532.807627314818</v>
      </c>
    </row>
    <row r="1357" spans="1:23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1.29405719</v>
      </c>
      <c r="J1357">
        <v>3235.1429749999998</v>
      </c>
      <c r="K1357">
        <v>3968.8734017299998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8274</v>
      </c>
      <c r="R1357">
        <v>1.2267999999999999</v>
      </c>
      <c r="S1357">
        <v>32.800606625867765</v>
      </c>
      <c r="T1357" t="s">
        <v>9229</v>
      </c>
      <c r="U1357" t="s">
        <v>9230</v>
      </c>
      <c r="V1357" s="10">
        <v>41213.254687499997</v>
      </c>
      <c r="W1357" s="10">
        <v>41243.416666666664</v>
      </c>
    </row>
    <row r="1358" spans="1:23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</v>
      </c>
      <c r="J1358">
        <v>3400</v>
      </c>
      <c r="K1358">
        <v>6215.56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8274</v>
      </c>
      <c r="R1358">
        <v>1.8281058823529412</v>
      </c>
      <c r="S1358">
        <v>71.443218390804603</v>
      </c>
      <c r="T1358" t="s">
        <v>9229</v>
      </c>
      <c r="U1358" t="s">
        <v>9230</v>
      </c>
      <c r="V1358" s="10">
        <v>41430.038888888892</v>
      </c>
      <c r="W1358" s="10">
        <v>41460.038888888892</v>
      </c>
    </row>
    <row r="1359" spans="1:23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</v>
      </c>
      <c r="J1359">
        <v>2000</v>
      </c>
      <c r="K1359">
        <v>2506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8274</v>
      </c>
      <c r="R1359">
        <v>1.2529999999999999</v>
      </c>
      <c r="S1359">
        <v>38.553846153846152</v>
      </c>
      <c r="T1359" t="s">
        <v>9229</v>
      </c>
      <c r="U1359" t="s">
        <v>9230</v>
      </c>
      <c r="V1359" s="10">
        <v>41304.962233796294</v>
      </c>
      <c r="W1359" s="10">
        <v>41334.249305555553</v>
      </c>
    </row>
    <row r="1360" spans="1:23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</v>
      </c>
      <c r="J1360">
        <v>3000</v>
      </c>
      <c r="K1360">
        <v>3350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8274</v>
      </c>
      <c r="R1360">
        <v>1.1166666666666667</v>
      </c>
      <c r="S1360">
        <v>68.367346938775512</v>
      </c>
      <c r="T1360" t="s">
        <v>9229</v>
      </c>
      <c r="U1360" t="s">
        <v>9230</v>
      </c>
      <c r="V1360" s="10">
        <v>40689.570868055554</v>
      </c>
      <c r="W1360" s="10">
        <v>40719.570868055554</v>
      </c>
    </row>
    <row r="1361" spans="1:23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</v>
      </c>
      <c r="J1361">
        <v>660</v>
      </c>
      <c r="K1361">
        <v>764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8274</v>
      </c>
      <c r="R1361">
        <v>1.1575757575757575</v>
      </c>
      <c r="S1361">
        <v>40.210526315789473</v>
      </c>
      <c r="T1361" t="s">
        <v>9229</v>
      </c>
      <c r="U1361" t="s">
        <v>9230</v>
      </c>
      <c r="V1361" s="10">
        <v>40668.814699074072</v>
      </c>
      <c r="W1361" s="10">
        <v>40730.814699074072</v>
      </c>
    </row>
    <row r="1362" spans="1:23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</v>
      </c>
      <c r="J1362">
        <v>1500</v>
      </c>
      <c r="K1362">
        <v>2598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8274</v>
      </c>
      <c r="R1362">
        <v>1.732</v>
      </c>
      <c r="S1362">
        <v>32.074074074074076</v>
      </c>
      <c r="T1362" t="s">
        <v>9229</v>
      </c>
      <c r="U1362" t="s">
        <v>9230</v>
      </c>
      <c r="V1362" s="10">
        <v>41095.900694444441</v>
      </c>
      <c r="W1362" s="10">
        <v>41123.900694444441</v>
      </c>
    </row>
    <row r="1363" spans="1:23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1.29405719</v>
      </c>
      <c r="J1363">
        <v>7764.3431399999999</v>
      </c>
      <c r="K1363">
        <v>9781.7782992100001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8274</v>
      </c>
      <c r="R1363">
        <v>1.2598333333333334</v>
      </c>
      <c r="S1363">
        <v>37.052190527310607</v>
      </c>
      <c r="T1363" t="s">
        <v>9229</v>
      </c>
      <c r="U1363" t="s">
        <v>9230</v>
      </c>
      <c r="V1363" s="10">
        <v>41781.717268518521</v>
      </c>
      <c r="W1363" s="10">
        <v>41811.717268518521</v>
      </c>
    </row>
    <row r="1364" spans="1:23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</v>
      </c>
      <c r="J1364">
        <v>1000</v>
      </c>
      <c r="K1364">
        <v>1091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8274</v>
      </c>
      <c r="R1364">
        <v>1.091</v>
      </c>
      <c r="S1364">
        <v>43.64</v>
      </c>
      <c r="T1364" t="s">
        <v>9229</v>
      </c>
      <c r="U1364" t="s">
        <v>9230</v>
      </c>
      <c r="V1364" s="10">
        <v>41464.934386574074</v>
      </c>
      <c r="W1364" s="10">
        <v>41524.934386574074</v>
      </c>
    </row>
    <row r="1365" spans="1:23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</v>
      </c>
      <c r="J1365">
        <v>200</v>
      </c>
      <c r="K1365">
        <v>200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8274</v>
      </c>
      <c r="R1365">
        <v>1</v>
      </c>
      <c r="S1365">
        <v>40</v>
      </c>
      <c r="T1365" t="s">
        <v>9229</v>
      </c>
      <c r="U1365" t="s">
        <v>9230</v>
      </c>
      <c r="V1365" s="10">
        <v>42396.8440625</v>
      </c>
      <c r="W1365" s="10">
        <v>42415.332638888889</v>
      </c>
    </row>
    <row r="1366" spans="1:23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0.15676623000000001</v>
      </c>
      <c r="J1366">
        <v>6584.1816600000002</v>
      </c>
      <c r="K1366">
        <v>7811.6612408999999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8276</v>
      </c>
      <c r="R1366">
        <v>1.1864285714285714</v>
      </c>
      <c r="S1366">
        <v>54.247647506249997</v>
      </c>
      <c r="T1366" t="s">
        <v>9214</v>
      </c>
      <c r="U1366" t="s">
        <v>9213</v>
      </c>
      <c r="V1366" s="10">
        <v>41951.695671296293</v>
      </c>
      <c r="W1366" s="10">
        <v>42011.695671296293</v>
      </c>
    </row>
    <row r="1367" spans="1:23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</v>
      </c>
      <c r="J1367">
        <v>7500</v>
      </c>
      <c r="K1367">
        <v>7520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8276</v>
      </c>
      <c r="R1367">
        <v>1.0026666666666666</v>
      </c>
      <c r="S1367">
        <v>81.739130434782609</v>
      </c>
      <c r="T1367" t="s">
        <v>9214</v>
      </c>
      <c r="U1367" t="s">
        <v>9213</v>
      </c>
      <c r="V1367" s="10">
        <v>42049.733240740738</v>
      </c>
      <c r="W1367" s="10">
        <v>42079.691574074073</v>
      </c>
    </row>
    <row r="1368" spans="1:23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</v>
      </c>
      <c r="J1368">
        <v>7500</v>
      </c>
      <c r="K1368">
        <v>9486.69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8276</v>
      </c>
      <c r="R1368">
        <v>1.2648920000000001</v>
      </c>
      <c r="S1368">
        <v>64.535306122448986</v>
      </c>
      <c r="T1368" t="s">
        <v>9214</v>
      </c>
      <c r="U1368" t="s">
        <v>9213</v>
      </c>
      <c r="V1368" s="10">
        <v>41924.996099537035</v>
      </c>
      <c r="W1368" s="10">
        <v>41970.037766203706</v>
      </c>
    </row>
    <row r="1369" spans="1:23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</v>
      </c>
      <c r="J1369">
        <v>5000</v>
      </c>
      <c r="K1369">
        <v>5713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8276</v>
      </c>
      <c r="R1369">
        <v>1.1426000000000001</v>
      </c>
      <c r="S1369">
        <v>63.477777777777774</v>
      </c>
      <c r="T1369" t="s">
        <v>9214</v>
      </c>
      <c r="U1369" t="s">
        <v>9213</v>
      </c>
      <c r="V1369" s="10">
        <v>42292.002893518518</v>
      </c>
      <c r="W1369" s="10">
        <v>42322.044560185182</v>
      </c>
    </row>
    <row r="1370" spans="1:23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</v>
      </c>
      <c r="J1370">
        <v>5000</v>
      </c>
      <c r="K1370">
        <v>5535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8276</v>
      </c>
      <c r="R1370">
        <v>1.107</v>
      </c>
      <c r="S1370">
        <v>63.620689655172413</v>
      </c>
      <c r="T1370" t="s">
        <v>9214</v>
      </c>
      <c r="U1370" t="s">
        <v>9213</v>
      </c>
      <c r="V1370" s="10">
        <v>42146.19090277778</v>
      </c>
      <c r="W1370" s="10">
        <v>42170.19090277778</v>
      </c>
    </row>
    <row r="1371" spans="1:23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</v>
      </c>
      <c r="J1371">
        <v>32360</v>
      </c>
      <c r="K1371">
        <v>34090.629999999997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8276</v>
      </c>
      <c r="R1371">
        <v>1.0534805315203954</v>
      </c>
      <c r="S1371">
        <v>83.967068965517228</v>
      </c>
      <c r="T1371" t="s">
        <v>9214</v>
      </c>
      <c r="U1371" t="s">
        <v>9213</v>
      </c>
      <c r="V1371" s="10">
        <v>41710.594282407408</v>
      </c>
      <c r="W1371" s="10">
        <v>41740.594282407408</v>
      </c>
    </row>
    <row r="1372" spans="1:23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</v>
      </c>
      <c r="J1372">
        <v>1500</v>
      </c>
      <c r="K1372">
        <v>1555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8276</v>
      </c>
      <c r="R1372">
        <v>1.0366666666666666</v>
      </c>
      <c r="S1372">
        <v>77.75</v>
      </c>
      <c r="T1372" t="s">
        <v>9214</v>
      </c>
      <c r="U1372" t="s">
        <v>9213</v>
      </c>
      <c r="V1372" s="10">
        <v>41548.00335648148</v>
      </c>
      <c r="W1372" s="10">
        <v>41563.00335648148</v>
      </c>
    </row>
    <row r="1373" spans="1:23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</v>
      </c>
      <c r="J1373">
        <v>6999</v>
      </c>
      <c r="K1373">
        <v>7495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8276</v>
      </c>
      <c r="R1373">
        <v>1.0708672667523933</v>
      </c>
      <c r="S1373">
        <v>107.07142857142857</v>
      </c>
      <c r="T1373" t="s">
        <v>9214</v>
      </c>
      <c r="U1373" t="s">
        <v>9213</v>
      </c>
      <c r="V1373" s="10">
        <v>42101.758587962962</v>
      </c>
      <c r="W1373" s="10">
        <v>42131.758587962962</v>
      </c>
    </row>
    <row r="1374" spans="1:23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</v>
      </c>
      <c r="J1374">
        <v>500</v>
      </c>
      <c r="K1374">
        <v>620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8276</v>
      </c>
      <c r="R1374">
        <v>1.24</v>
      </c>
      <c r="S1374">
        <v>38.75</v>
      </c>
      <c r="T1374" t="s">
        <v>9214</v>
      </c>
      <c r="U1374" t="s">
        <v>9213</v>
      </c>
      <c r="V1374" s="10">
        <v>41072.739953703705</v>
      </c>
      <c r="W1374" s="10">
        <v>41102.739953703705</v>
      </c>
    </row>
    <row r="1375" spans="1:23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</v>
      </c>
      <c r="J1375">
        <v>10000</v>
      </c>
      <c r="K1375">
        <v>10501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8276</v>
      </c>
      <c r="R1375">
        <v>1.0501</v>
      </c>
      <c r="S1375">
        <v>201.94230769230768</v>
      </c>
      <c r="T1375" t="s">
        <v>9214</v>
      </c>
      <c r="U1375" t="s">
        <v>9213</v>
      </c>
      <c r="V1375" s="10">
        <v>42704.951770833337</v>
      </c>
      <c r="W1375" s="10">
        <v>42734.951770833337</v>
      </c>
    </row>
    <row r="1376" spans="1:23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</v>
      </c>
      <c r="J1376">
        <v>1500</v>
      </c>
      <c r="K1376">
        <v>2842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8276</v>
      </c>
      <c r="R1376">
        <v>1.8946666666666667</v>
      </c>
      <c r="S1376">
        <v>43.060606060606062</v>
      </c>
      <c r="T1376" t="s">
        <v>9214</v>
      </c>
      <c r="U1376" t="s">
        <v>9213</v>
      </c>
      <c r="V1376" s="10">
        <v>42424.161898148152</v>
      </c>
      <c r="W1376" s="10">
        <v>42454.12023148148</v>
      </c>
    </row>
    <row r="1377" spans="1:23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1.1666915600000001</v>
      </c>
      <c r="J1377">
        <v>4666.7662399999999</v>
      </c>
      <c r="K1377">
        <v>7995.3372606800003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8276</v>
      </c>
      <c r="R1377">
        <v>1.7132499999999999</v>
      </c>
      <c r="S1377">
        <v>73.351717987889913</v>
      </c>
      <c r="T1377" t="s">
        <v>9214</v>
      </c>
      <c r="U1377" t="s">
        <v>9213</v>
      </c>
      <c r="V1377" s="10">
        <v>42720.066192129627</v>
      </c>
      <c r="W1377" s="10">
        <v>42750.066192129627</v>
      </c>
    </row>
    <row r="1378" spans="1:23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1.29405719</v>
      </c>
      <c r="J1378">
        <v>4788.0116029999999</v>
      </c>
      <c r="K1378">
        <v>12089.082268979999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8276</v>
      </c>
      <c r="R1378">
        <v>2.5248648648648651</v>
      </c>
      <c r="S1378">
        <v>71.958823029642843</v>
      </c>
      <c r="T1378" t="s">
        <v>9214</v>
      </c>
      <c r="U1378" t="s">
        <v>9213</v>
      </c>
      <c r="V1378" s="10">
        <v>42677.669050925928</v>
      </c>
      <c r="W1378" s="10">
        <v>42707.710717592592</v>
      </c>
    </row>
    <row r="1379" spans="1:23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</v>
      </c>
      <c r="J1379">
        <v>1300</v>
      </c>
      <c r="K1379">
        <v>1510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8276</v>
      </c>
      <c r="R1379">
        <v>1.1615384615384616</v>
      </c>
      <c r="S1379">
        <v>48.70967741935484</v>
      </c>
      <c r="T1379" t="s">
        <v>9214</v>
      </c>
      <c r="U1379" t="s">
        <v>9213</v>
      </c>
      <c r="V1379" s="10">
        <v>42747.219560185185</v>
      </c>
      <c r="W1379" s="10">
        <v>42769.174305555556</v>
      </c>
    </row>
    <row r="1380" spans="1:23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1.29405719</v>
      </c>
      <c r="J1380">
        <v>2588.11438</v>
      </c>
      <c r="K1380">
        <v>5262.9305917299998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8276</v>
      </c>
      <c r="R1380">
        <v>2.0335000000000001</v>
      </c>
      <c r="S1380">
        <v>39.570906704736842</v>
      </c>
      <c r="T1380" t="s">
        <v>9214</v>
      </c>
      <c r="U1380" t="s">
        <v>9213</v>
      </c>
      <c r="V1380" s="10">
        <v>42568.759375000001</v>
      </c>
      <c r="W1380" s="10">
        <v>42583.759375000001</v>
      </c>
    </row>
    <row r="1381" spans="1:23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</v>
      </c>
      <c r="J1381">
        <v>10000</v>
      </c>
      <c r="K1381">
        <v>11160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8276</v>
      </c>
      <c r="R1381">
        <v>1.1160000000000001</v>
      </c>
      <c r="S1381">
        <v>73.907284768211923</v>
      </c>
      <c r="T1381" t="s">
        <v>9214</v>
      </c>
      <c r="U1381" t="s">
        <v>9213</v>
      </c>
      <c r="V1381" s="10">
        <v>42130.491620370369</v>
      </c>
      <c r="W1381" s="10">
        <v>42160.491620370369</v>
      </c>
    </row>
    <row r="1382" spans="1:23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</v>
      </c>
      <c r="J1382">
        <v>25</v>
      </c>
      <c r="K1382">
        <v>106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8276</v>
      </c>
      <c r="R1382">
        <v>4.24</v>
      </c>
      <c r="S1382">
        <v>21.2</v>
      </c>
      <c r="T1382" t="s">
        <v>9214</v>
      </c>
      <c r="U1382" t="s">
        <v>9213</v>
      </c>
      <c r="V1382" s="10">
        <v>42141.762800925928</v>
      </c>
      <c r="W1382" s="10">
        <v>42164.083333333336</v>
      </c>
    </row>
    <row r="1383" spans="1:23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</v>
      </c>
      <c r="J1383">
        <v>5000</v>
      </c>
      <c r="K1383">
        <v>5355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8276</v>
      </c>
      <c r="R1383">
        <v>1.071</v>
      </c>
      <c r="S1383">
        <v>73.356164383561648</v>
      </c>
      <c r="T1383" t="s">
        <v>9214</v>
      </c>
      <c r="U1383" t="s">
        <v>9213</v>
      </c>
      <c r="V1383" s="10">
        <v>42703.214409722219</v>
      </c>
      <c r="W1383" s="10">
        <v>42733.214409722219</v>
      </c>
    </row>
    <row r="1384" spans="1:23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</v>
      </c>
      <c r="J1384">
        <v>8000</v>
      </c>
      <c r="K1384">
        <v>8349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8276</v>
      </c>
      <c r="R1384">
        <v>1.043625</v>
      </c>
      <c r="S1384">
        <v>56.412162162162161</v>
      </c>
      <c r="T1384" t="s">
        <v>9214</v>
      </c>
      <c r="U1384" t="s">
        <v>9213</v>
      </c>
      <c r="V1384" s="10">
        <v>41370.800185185188</v>
      </c>
      <c r="W1384" s="10">
        <v>41400.800185185188</v>
      </c>
    </row>
    <row r="1385" spans="1:23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0.75062424999999999</v>
      </c>
      <c r="J1385">
        <v>1651.3733500000001</v>
      </c>
      <c r="K1385">
        <v>3507.6671202500002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8276</v>
      </c>
      <c r="R1385">
        <v>2.124090909090909</v>
      </c>
      <c r="S1385">
        <v>37.716850755376349</v>
      </c>
      <c r="T1385" t="s">
        <v>9214</v>
      </c>
      <c r="U1385" t="s">
        <v>9213</v>
      </c>
      <c r="V1385" s="10">
        <v>42707.074976851851</v>
      </c>
      <c r="W1385" s="10">
        <v>42727.074976851851</v>
      </c>
    </row>
    <row r="1386" spans="1:23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</v>
      </c>
      <c r="J1386">
        <v>3500</v>
      </c>
      <c r="K1386">
        <v>4343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8276</v>
      </c>
      <c r="R1386">
        <v>1.2408571428571429</v>
      </c>
      <c r="S1386">
        <v>68.936507936507937</v>
      </c>
      <c r="T1386" t="s">
        <v>9214</v>
      </c>
      <c r="U1386" t="s">
        <v>9213</v>
      </c>
      <c r="V1386" s="10">
        <v>42160.735208333332</v>
      </c>
      <c r="W1386" s="10">
        <v>42190.735208333332</v>
      </c>
    </row>
    <row r="1387" spans="1:23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1.1666915600000001</v>
      </c>
      <c r="J1387">
        <v>9333.5324799999999</v>
      </c>
      <c r="K1387">
        <v>10304.7915367844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8276</v>
      </c>
      <c r="R1387">
        <v>1.10406125</v>
      </c>
      <c r="S1387">
        <v>76.901429378988055</v>
      </c>
      <c r="T1387" t="s">
        <v>9214</v>
      </c>
      <c r="U1387" t="s">
        <v>9213</v>
      </c>
      <c r="V1387" s="10">
        <v>42433.688900462963</v>
      </c>
      <c r="W1387" s="10">
        <v>42489.507638888892</v>
      </c>
    </row>
    <row r="1388" spans="1:23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</v>
      </c>
      <c r="J1388">
        <v>400</v>
      </c>
      <c r="K1388">
        <v>875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8276</v>
      </c>
      <c r="R1388">
        <v>2.1875</v>
      </c>
      <c r="S1388">
        <v>62.5</v>
      </c>
      <c r="T1388" t="s">
        <v>9214</v>
      </c>
      <c r="U1388" t="s">
        <v>9213</v>
      </c>
      <c r="V1388" s="10">
        <v>42184.646863425929</v>
      </c>
      <c r="W1388" s="10">
        <v>42214.646863425929</v>
      </c>
    </row>
    <row r="1389" spans="1:23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</v>
      </c>
      <c r="J1389">
        <v>4000</v>
      </c>
      <c r="K1389">
        <v>5465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8276</v>
      </c>
      <c r="R1389">
        <v>1.36625</v>
      </c>
      <c r="S1389">
        <v>70.064102564102569</v>
      </c>
      <c r="T1389" t="s">
        <v>9214</v>
      </c>
      <c r="U1389" t="s">
        <v>9213</v>
      </c>
      <c r="V1389" s="10">
        <v>42126.921238425923</v>
      </c>
      <c r="W1389" s="10">
        <v>42158.1875</v>
      </c>
    </row>
    <row r="1390" spans="1:23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</v>
      </c>
      <c r="J1390">
        <v>5000</v>
      </c>
      <c r="K1390">
        <v>6740.37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8276</v>
      </c>
      <c r="R1390">
        <v>1.348074</v>
      </c>
      <c r="S1390">
        <v>60.181874999999998</v>
      </c>
      <c r="T1390" t="s">
        <v>9214</v>
      </c>
      <c r="U1390" t="s">
        <v>9213</v>
      </c>
      <c r="V1390" s="10">
        <v>42634.61478009259</v>
      </c>
      <c r="W1390" s="10">
        <v>42660.676388888889</v>
      </c>
    </row>
    <row r="1391" spans="1:23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1.29405719</v>
      </c>
      <c r="J1391">
        <v>647.028595</v>
      </c>
      <c r="K1391">
        <v>940.77957713000001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8276</v>
      </c>
      <c r="R1391">
        <v>1.454</v>
      </c>
      <c r="S1391">
        <v>27.669987562647059</v>
      </c>
      <c r="T1391" t="s">
        <v>9214</v>
      </c>
      <c r="U1391" t="s">
        <v>9213</v>
      </c>
      <c r="V1391" s="10">
        <v>42565.480983796297</v>
      </c>
      <c r="W1391" s="10">
        <v>42595.480983796297</v>
      </c>
    </row>
    <row r="1392" spans="1:23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</v>
      </c>
      <c r="J1392">
        <v>2800</v>
      </c>
      <c r="K1392">
        <v>3055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8276</v>
      </c>
      <c r="R1392">
        <v>1.0910714285714285</v>
      </c>
      <c r="S1392">
        <v>160.78947368421052</v>
      </c>
      <c r="T1392" t="s">
        <v>9214</v>
      </c>
      <c r="U1392" t="s">
        <v>9213</v>
      </c>
      <c r="V1392" s="10">
        <v>42087.803310185183</v>
      </c>
      <c r="W1392" s="10">
        <v>42121.716666666667</v>
      </c>
    </row>
    <row r="1393" spans="1:23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</v>
      </c>
      <c r="J1393">
        <v>500</v>
      </c>
      <c r="K1393">
        <v>551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8276</v>
      </c>
      <c r="R1393">
        <v>1.1020000000000001</v>
      </c>
      <c r="S1393">
        <v>42.384615384615387</v>
      </c>
      <c r="T1393" t="s">
        <v>9214</v>
      </c>
      <c r="U1393" t="s">
        <v>9213</v>
      </c>
      <c r="V1393" s="10">
        <v>42193.650671296295</v>
      </c>
      <c r="W1393" s="10">
        <v>42238.207638888889</v>
      </c>
    </row>
    <row r="1394" spans="1:23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</v>
      </c>
      <c r="J1394">
        <v>2500</v>
      </c>
      <c r="K1394">
        <v>2841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8276</v>
      </c>
      <c r="R1394">
        <v>1.1364000000000001</v>
      </c>
      <c r="S1394">
        <v>27.317307692307693</v>
      </c>
      <c r="T1394" t="s">
        <v>9214</v>
      </c>
      <c r="U1394" t="s">
        <v>9213</v>
      </c>
      <c r="V1394" s="10">
        <v>42401.154930555553</v>
      </c>
      <c r="W1394" s="10">
        <v>42432.154930555553</v>
      </c>
    </row>
    <row r="1395" spans="1:23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</v>
      </c>
      <c r="J1395">
        <v>10000</v>
      </c>
      <c r="K1395">
        <v>10235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8276</v>
      </c>
      <c r="R1395">
        <v>1.0235000000000001</v>
      </c>
      <c r="S1395">
        <v>196.82692307692307</v>
      </c>
      <c r="T1395" t="s">
        <v>9214</v>
      </c>
      <c r="U1395" t="s">
        <v>9213</v>
      </c>
      <c r="V1395" s="10">
        <v>42553.681979166664</v>
      </c>
      <c r="W1395" s="10">
        <v>42583.681979166664</v>
      </c>
    </row>
    <row r="1396" spans="1:23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</v>
      </c>
      <c r="J1396">
        <v>750</v>
      </c>
      <c r="K1396">
        <v>916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8276</v>
      </c>
      <c r="R1396">
        <v>1.2213333333333334</v>
      </c>
      <c r="S1396">
        <v>53.882352941176471</v>
      </c>
      <c r="T1396" t="s">
        <v>9214</v>
      </c>
      <c r="U1396" t="s">
        <v>9213</v>
      </c>
      <c r="V1396" s="10">
        <v>42752.144976851851</v>
      </c>
      <c r="W1396" s="10">
        <v>42795.125</v>
      </c>
    </row>
    <row r="1397" spans="1:23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</v>
      </c>
      <c r="J1397">
        <v>3500</v>
      </c>
      <c r="K1397">
        <v>3916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8276</v>
      </c>
      <c r="R1397">
        <v>1.1188571428571428</v>
      </c>
      <c r="S1397">
        <v>47.756097560975611</v>
      </c>
      <c r="T1397" t="s">
        <v>9214</v>
      </c>
      <c r="U1397" t="s">
        <v>9213</v>
      </c>
      <c r="V1397" s="10">
        <v>42719.90834490741</v>
      </c>
      <c r="W1397" s="10">
        <v>42749.90834490741</v>
      </c>
    </row>
    <row r="1398" spans="1:23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</v>
      </c>
      <c r="J1398">
        <v>6000</v>
      </c>
      <c r="K1398">
        <v>6438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8276</v>
      </c>
      <c r="R1398">
        <v>1.073</v>
      </c>
      <c r="S1398">
        <v>88.191780821917803</v>
      </c>
      <c r="T1398" t="s">
        <v>9214</v>
      </c>
      <c r="U1398" t="s">
        <v>9213</v>
      </c>
      <c r="V1398" s="10">
        <v>42018.99863425926</v>
      </c>
      <c r="W1398" s="10">
        <v>42048.99863425926</v>
      </c>
    </row>
    <row r="1399" spans="1:23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</v>
      </c>
      <c r="J1399">
        <v>10000</v>
      </c>
      <c r="K1399">
        <v>11385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8276</v>
      </c>
      <c r="R1399">
        <v>1.1385000000000001</v>
      </c>
      <c r="S1399">
        <v>72.056962025316452</v>
      </c>
      <c r="T1399" t="s">
        <v>9214</v>
      </c>
      <c r="U1399" t="s">
        <v>9213</v>
      </c>
      <c r="V1399" s="10">
        <v>42640.917939814812</v>
      </c>
      <c r="W1399" s="10">
        <v>42670.888194444444</v>
      </c>
    </row>
    <row r="1400" spans="1:23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</v>
      </c>
      <c r="J1400">
        <v>4400</v>
      </c>
      <c r="K1400">
        <v>4826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8276</v>
      </c>
      <c r="R1400">
        <v>1.0968181818181819</v>
      </c>
      <c r="S1400">
        <v>74.246153846153845</v>
      </c>
      <c r="T1400" t="s">
        <v>9214</v>
      </c>
      <c r="U1400" t="s">
        <v>9213</v>
      </c>
      <c r="V1400" s="10">
        <v>42526.874236111114</v>
      </c>
      <c r="W1400" s="10">
        <v>42556.874236111114</v>
      </c>
    </row>
    <row r="1401" spans="1:23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</v>
      </c>
      <c r="J1401">
        <v>9000</v>
      </c>
      <c r="K1401">
        <v>11353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8276</v>
      </c>
      <c r="R1401">
        <v>1.2614444444444444</v>
      </c>
      <c r="S1401">
        <v>61.701086956521742</v>
      </c>
      <c r="T1401" t="s">
        <v>9214</v>
      </c>
      <c r="U1401" t="s">
        <v>9213</v>
      </c>
      <c r="V1401" s="10">
        <v>41889.004317129627</v>
      </c>
      <c r="W1401" s="10">
        <v>41919.004317129627</v>
      </c>
    </row>
    <row r="1402" spans="1:23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1.29405719</v>
      </c>
      <c r="J1402">
        <v>452.92001649999997</v>
      </c>
      <c r="K1402">
        <v>758.31751334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8276</v>
      </c>
      <c r="R1402">
        <v>1.6742857142857144</v>
      </c>
      <c r="S1402">
        <v>22.303456274705884</v>
      </c>
      <c r="T1402" t="s">
        <v>9214</v>
      </c>
      <c r="U1402" t="s">
        <v>9213</v>
      </c>
      <c r="V1402" s="10">
        <v>42498.341122685182</v>
      </c>
      <c r="W1402" s="10">
        <v>42533.229166666664</v>
      </c>
    </row>
    <row r="1403" spans="1:23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</v>
      </c>
      <c r="J1403">
        <v>2500</v>
      </c>
      <c r="K1403">
        <v>12413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8276</v>
      </c>
      <c r="R1403">
        <v>4.9652000000000003</v>
      </c>
      <c r="S1403">
        <v>51.720833333333331</v>
      </c>
      <c r="T1403" t="s">
        <v>9214</v>
      </c>
      <c r="U1403" t="s">
        <v>9213</v>
      </c>
      <c r="V1403" s="10">
        <v>41399.99622685185</v>
      </c>
      <c r="W1403" s="10">
        <v>41420.99622685185</v>
      </c>
    </row>
    <row r="1404" spans="1:23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1.29405719</v>
      </c>
      <c r="J1404">
        <v>3235.1429749999998</v>
      </c>
      <c r="K1404">
        <v>3531.48207151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8276</v>
      </c>
      <c r="R1404">
        <v>1.0915999999999999</v>
      </c>
      <c r="S1404">
        <v>31.252053730176989</v>
      </c>
      <c r="T1404" t="s">
        <v>9214</v>
      </c>
      <c r="U1404" t="s">
        <v>9213</v>
      </c>
      <c r="V1404" s="10">
        <v>42065.053368055553</v>
      </c>
      <c r="W1404" s="10">
        <v>42125.011701388888</v>
      </c>
    </row>
    <row r="1405" spans="1:23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</v>
      </c>
      <c r="J1405">
        <v>4000</v>
      </c>
      <c r="K1405">
        <v>4103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8276</v>
      </c>
      <c r="R1405">
        <v>1.0257499999999999</v>
      </c>
      <c r="S1405">
        <v>62.166666666666664</v>
      </c>
      <c r="T1405" t="s">
        <v>9214</v>
      </c>
      <c r="U1405" t="s">
        <v>9213</v>
      </c>
      <c r="V1405" s="10">
        <v>41451.062905092593</v>
      </c>
      <c r="W1405" s="10">
        <v>41481.062905092593</v>
      </c>
    </row>
    <row r="1406" spans="1:23" x14ac:dyDescent="0.25">
      <c r="A1406">
        <v>2800</v>
      </c>
      <c r="B1406" t="s">
        <v>2800</v>
      </c>
      <c r="C1406" t="s">
        <v>6910</v>
      </c>
      <c r="D1406">
        <v>1000</v>
      </c>
      <c r="E1406">
        <v>1330</v>
      </c>
      <c r="F1406" t="s">
        <v>8219</v>
      </c>
      <c r="G1406" t="s">
        <v>8225</v>
      </c>
      <c r="H1406" t="s">
        <v>8247</v>
      </c>
      <c r="I1406">
        <v>1.29405719</v>
      </c>
      <c r="J1406">
        <v>1294.05719</v>
      </c>
      <c r="K1406">
        <v>1721.0960626999999</v>
      </c>
      <c r="L1406">
        <v>1420377366</v>
      </c>
      <c r="M1406">
        <v>1415193366</v>
      </c>
      <c r="N1406" t="b">
        <v>0</v>
      </c>
      <c r="O1406">
        <v>31</v>
      </c>
      <c r="P1406" t="b">
        <v>1</v>
      </c>
      <c r="Q1406" t="s">
        <v>8271</v>
      </c>
      <c r="R1406">
        <v>1.33</v>
      </c>
      <c r="S1406">
        <v>55.519227829032253</v>
      </c>
      <c r="T1406" t="s">
        <v>9224</v>
      </c>
      <c r="U1406" t="s">
        <v>9225</v>
      </c>
      <c r="V1406" s="10">
        <v>41948.552847222221</v>
      </c>
      <c r="W1406" s="10">
        <v>42008.552847222221</v>
      </c>
    </row>
    <row r="1407" spans="1:23" x14ac:dyDescent="0.25">
      <c r="A1407">
        <v>2799</v>
      </c>
      <c r="B1407" t="s">
        <v>2799</v>
      </c>
      <c r="C1407" t="s">
        <v>6909</v>
      </c>
      <c r="D1407">
        <v>5000</v>
      </c>
      <c r="E1407">
        <v>5831.74</v>
      </c>
      <c r="F1407" t="s">
        <v>8219</v>
      </c>
      <c r="G1407" t="s">
        <v>8225</v>
      </c>
      <c r="H1407" t="s">
        <v>8247</v>
      </c>
      <c r="I1407">
        <v>1.29405719</v>
      </c>
      <c r="J1407">
        <v>6470.2859499999995</v>
      </c>
      <c r="K1407">
        <v>7546.6050772105991</v>
      </c>
      <c r="L1407">
        <v>1466179200</v>
      </c>
      <c r="M1407">
        <v>1463466070</v>
      </c>
      <c r="N1407" t="b">
        <v>0</v>
      </c>
      <c r="O1407">
        <v>130</v>
      </c>
      <c r="P1407" t="b">
        <v>1</v>
      </c>
      <c r="Q1407" t="s">
        <v>8271</v>
      </c>
      <c r="R1407">
        <v>1.1663479999999999</v>
      </c>
      <c r="S1407">
        <v>58.05080828623538</v>
      </c>
      <c r="T1407" t="s">
        <v>9224</v>
      </c>
      <c r="U1407" t="s">
        <v>9225</v>
      </c>
      <c r="V1407" s="10">
        <v>42507.264699074076</v>
      </c>
      <c r="W1407" s="10">
        <v>42538.666666666664</v>
      </c>
    </row>
    <row r="1408" spans="1:23" x14ac:dyDescent="0.25">
      <c r="A1408">
        <v>2798</v>
      </c>
      <c r="B1408" t="s">
        <v>2798</v>
      </c>
      <c r="C1408" t="s">
        <v>6908</v>
      </c>
      <c r="D1408">
        <v>5000</v>
      </c>
      <c r="E1408">
        <v>5070</v>
      </c>
      <c r="F1408" t="s">
        <v>8219</v>
      </c>
      <c r="G1408" t="s">
        <v>8225</v>
      </c>
      <c r="H1408" t="s">
        <v>8247</v>
      </c>
      <c r="I1408">
        <v>1.29405719</v>
      </c>
      <c r="J1408">
        <v>6470.2859499999995</v>
      </c>
      <c r="K1408">
        <v>6560.8699532999999</v>
      </c>
      <c r="L1408">
        <v>1438358400</v>
      </c>
      <c r="M1408">
        <v>1437063121</v>
      </c>
      <c r="N1408" t="b">
        <v>0</v>
      </c>
      <c r="O1408">
        <v>139</v>
      </c>
      <c r="P1408" t="b">
        <v>1</v>
      </c>
      <c r="Q1408" t="s">
        <v>8271</v>
      </c>
      <c r="R1408">
        <v>1.014</v>
      </c>
      <c r="S1408">
        <v>47.200503261151077</v>
      </c>
      <c r="T1408" t="s">
        <v>9224</v>
      </c>
      <c r="U1408" t="s">
        <v>9225</v>
      </c>
      <c r="V1408" s="10">
        <v>42201.675011574072</v>
      </c>
      <c r="W1408" s="10">
        <v>42216.666666666664</v>
      </c>
    </row>
    <row r="1409" spans="1:23" x14ac:dyDescent="0.25">
      <c r="A1409">
        <v>2797</v>
      </c>
      <c r="B1409" t="s">
        <v>2797</v>
      </c>
      <c r="C1409" t="s">
        <v>6907</v>
      </c>
      <c r="D1409">
        <v>8000</v>
      </c>
      <c r="E1409">
        <v>8211.61</v>
      </c>
      <c r="F1409" t="s">
        <v>8219</v>
      </c>
      <c r="G1409" t="s">
        <v>8225</v>
      </c>
      <c r="H1409" t="s">
        <v>8247</v>
      </c>
      <c r="I1409">
        <v>1.29405719</v>
      </c>
      <c r="J1409">
        <v>10352.45752</v>
      </c>
      <c r="K1409">
        <v>10626.2929619759</v>
      </c>
      <c r="L1409">
        <v>1404858840</v>
      </c>
      <c r="M1409">
        <v>1402266840</v>
      </c>
      <c r="N1409" t="b">
        <v>0</v>
      </c>
      <c r="O1409">
        <v>94</v>
      </c>
      <c r="P1409" t="b">
        <v>1</v>
      </c>
      <c r="Q1409" t="s">
        <v>8271</v>
      </c>
      <c r="R1409">
        <v>1.02645125</v>
      </c>
      <c r="S1409">
        <v>113.04566980825425</v>
      </c>
      <c r="T1409" t="s">
        <v>9224</v>
      </c>
      <c r="U1409" t="s">
        <v>9225</v>
      </c>
      <c r="V1409" s="10">
        <v>41798.94027777778</v>
      </c>
      <c r="W1409" s="10">
        <v>41828.94027777778</v>
      </c>
    </row>
    <row r="1410" spans="1:23" x14ac:dyDescent="0.25">
      <c r="A1410">
        <v>2796</v>
      </c>
      <c r="B1410" t="s">
        <v>2796</v>
      </c>
      <c r="C1410" t="s">
        <v>6906</v>
      </c>
      <c r="D1410">
        <v>800</v>
      </c>
      <c r="E1410">
        <v>924</v>
      </c>
      <c r="F1410" t="s">
        <v>8219</v>
      </c>
      <c r="G1410" t="s">
        <v>8225</v>
      </c>
      <c r="H1410" t="s">
        <v>8247</v>
      </c>
      <c r="I1410">
        <v>1.29405719</v>
      </c>
      <c r="J1410">
        <v>1035.245752</v>
      </c>
      <c r="K1410">
        <v>1195.7088435599999</v>
      </c>
      <c r="L1410">
        <v>1404564028</v>
      </c>
      <c r="M1410">
        <v>1401972028</v>
      </c>
      <c r="N1410" t="b">
        <v>0</v>
      </c>
      <c r="O1410">
        <v>21</v>
      </c>
      <c r="P1410" t="b">
        <v>1</v>
      </c>
      <c r="Q1410" t="s">
        <v>8271</v>
      </c>
      <c r="R1410">
        <v>1.155</v>
      </c>
      <c r="S1410">
        <v>56.938516359999994</v>
      </c>
      <c r="T1410" t="s">
        <v>9224</v>
      </c>
      <c r="U1410" t="s">
        <v>9225</v>
      </c>
      <c r="V1410" s="10">
        <v>41795.528101851851</v>
      </c>
      <c r="W1410" s="10">
        <v>41825.528101851851</v>
      </c>
    </row>
    <row r="1411" spans="1:23" x14ac:dyDescent="0.25">
      <c r="A1411">
        <v>2795</v>
      </c>
      <c r="B1411" t="s">
        <v>2795</v>
      </c>
      <c r="C1411" t="s">
        <v>6905</v>
      </c>
      <c r="D1411">
        <v>700</v>
      </c>
      <c r="E1411">
        <v>730</v>
      </c>
      <c r="F1411" t="s">
        <v>8219</v>
      </c>
      <c r="G1411" t="s">
        <v>8224</v>
      </c>
      <c r="H1411" t="s">
        <v>8246</v>
      </c>
      <c r="I1411">
        <v>1</v>
      </c>
      <c r="J1411">
        <v>700</v>
      </c>
      <c r="K1411">
        <v>730</v>
      </c>
      <c r="L1411">
        <v>1402095600</v>
      </c>
      <c r="M1411">
        <v>1400675841</v>
      </c>
      <c r="N1411" t="b">
        <v>0</v>
      </c>
      <c r="O1411">
        <v>20</v>
      </c>
      <c r="P1411" t="b">
        <v>1</v>
      </c>
      <c r="Q1411" t="s">
        <v>8271</v>
      </c>
      <c r="R1411">
        <v>1.0428571428571429</v>
      </c>
      <c r="S1411">
        <v>36.5</v>
      </c>
      <c r="T1411" t="s">
        <v>9224</v>
      </c>
      <c r="U1411" t="s">
        <v>9225</v>
      </c>
      <c r="V1411" s="10">
        <v>41780.525937500002</v>
      </c>
      <c r="W1411" s="10">
        <v>41796.958333333336</v>
      </c>
    </row>
    <row r="1412" spans="1:23" x14ac:dyDescent="0.25">
      <c r="A1412">
        <v>2794</v>
      </c>
      <c r="B1412" t="s">
        <v>2794</v>
      </c>
      <c r="C1412" t="s">
        <v>6904</v>
      </c>
      <c r="D1412">
        <v>50</v>
      </c>
      <c r="E1412">
        <v>75</v>
      </c>
      <c r="F1412" t="s">
        <v>8219</v>
      </c>
      <c r="G1412" t="s">
        <v>8225</v>
      </c>
      <c r="H1412" t="s">
        <v>8247</v>
      </c>
      <c r="I1412">
        <v>1.29405719</v>
      </c>
      <c r="J1412">
        <v>64.702859500000002</v>
      </c>
      <c r="K1412">
        <v>97.054289249999997</v>
      </c>
      <c r="L1412">
        <v>1457031600</v>
      </c>
      <c r="M1412">
        <v>1455640559</v>
      </c>
      <c r="N1412" t="b">
        <v>0</v>
      </c>
      <c r="O1412">
        <v>3</v>
      </c>
      <c r="P1412" t="b">
        <v>1</v>
      </c>
      <c r="Q1412" t="s">
        <v>8271</v>
      </c>
      <c r="R1412">
        <v>1.5</v>
      </c>
      <c r="S1412">
        <v>32.351429750000001</v>
      </c>
      <c r="T1412" t="s">
        <v>9224</v>
      </c>
      <c r="U1412" t="s">
        <v>9225</v>
      </c>
      <c r="V1412" s="10">
        <v>42416.691655092596</v>
      </c>
      <c r="W1412" s="10">
        <v>42432.791666666664</v>
      </c>
    </row>
    <row r="1413" spans="1:23" x14ac:dyDescent="0.25">
      <c r="A1413">
        <v>2793</v>
      </c>
      <c r="B1413" t="s">
        <v>2793</v>
      </c>
      <c r="C1413" s="3" t="s">
        <v>6903</v>
      </c>
      <c r="D1413">
        <v>10000</v>
      </c>
      <c r="E1413">
        <v>11056.75</v>
      </c>
      <c r="F1413" t="s">
        <v>8219</v>
      </c>
      <c r="G1413" t="s">
        <v>8226</v>
      </c>
      <c r="H1413" t="s">
        <v>8248</v>
      </c>
      <c r="I1413">
        <v>0.70296422999999997</v>
      </c>
      <c r="J1413">
        <v>7029.6422999999995</v>
      </c>
      <c r="K1413">
        <v>7772.4997500524996</v>
      </c>
      <c r="L1413">
        <v>1437473005</v>
      </c>
      <c r="M1413">
        <v>1434881005</v>
      </c>
      <c r="N1413" t="b">
        <v>0</v>
      </c>
      <c r="O1413">
        <v>73</v>
      </c>
      <c r="P1413" t="b">
        <v>1</v>
      </c>
      <c r="Q1413" t="s">
        <v>8271</v>
      </c>
      <c r="R1413">
        <v>1.105675</v>
      </c>
      <c r="S1413">
        <v>106.47259931578766</v>
      </c>
      <c r="T1413" t="s">
        <v>9224</v>
      </c>
      <c r="U1413" t="s">
        <v>9225</v>
      </c>
      <c r="V1413" s="10">
        <v>42176.419039351851</v>
      </c>
      <c r="W1413" s="10">
        <v>42206.419039351851</v>
      </c>
    </row>
    <row r="1414" spans="1:23" x14ac:dyDescent="0.25">
      <c r="A1414">
        <v>2792</v>
      </c>
      <c r="B1414" t="s">
        <v>2792</v>
      </c>
      <c r="C1414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</v>
      </c>
      <c r="J1414">
        <v>2000</v>
      </c>
      <c r="K1414">
        <v>2152</v>
      </c>
      <c r="L1414">
        <v>1439357559</v>
      </c>
      <c r="M1414">
        <v>1435469559</v>
      </c>
      <c r="N1414" t="b">
        <v>0</v>
      </c>
      <c r="O1414">
        <v>24</v>
      </c>
      <c r="P1414" t="b">
        <v>1</v>
      </c>
      <c r="Q1414" t="s">
        <v>8271</v>
      </c>
      <c r="R1414">
        <v>1.0760000000000001</v>
      </c>
      <c r="S1414">
        <v>89.666666666666671</v>
      </c>
      <c r="T1414" t="s">
        <v>9224</v>
      </c>
      <c r="U1414" t="s">
        <v>9225</v>
      </c>
      <c r="V1414" s="10">
        <v>42183.231006944443</v>
      </c>
      <c r="W1414" s="10">
        <v>42228.231006944443</v>
      </c>
    </row>
    <row r="1415" spans="1:23" x14ac:dyDescent="0.25">
      <c r="A1415">
        <v>2791</v>
      </c>
      <c r="B1415" t="s">
        <v>2791</v>
      </c>
      <c r="C1415" t="s">
        <v>6901</v>
      </c>
      <c r="D1415">
        <v>2000</v>
      </c>
      <c r="E1415">
        <v>2050</v>
      </c>
      <c r="F1415" t="s">
        <v>8219</v>
      </c>
      <c r="G1415" t="s">
        <v>8224</v>
      </c>
      <c r="H1415" t="s">
        <v>8246</v>
      </c>
      <c r="I1415">
        <v>1</v>
      </c>
      <c r="J1415">
        <v>2000</v>
      </c>
      <c r="K1415">
        <v>2050</v>
      </c>
      <c r="L1415">
        <v>1473393600</v>
      </c>
      <c r="M1415">
        <v>1470778559</v>
      </c>
      <c r="N1415" t="b">
        <v>0</v>
      </c>
      <c r="O1415">
        <v>28</v>
      </c>
      <c r="P1415" t="b">
        <v>1</v>
      </c>
      <c r="Q1415" t="s">
        <v>8271</v>
      </c>
      <c r="R1415">
        <v>1.0249999999999999</v>
      </c>
      <c r="S1415">
        <v>73.214285714285708</v>
      </c>
      <c r="T1415" t="s">
        <v>9224</v>
      </c>
      <c r="U1415" t="s">
        <v>9225</v>
      </c>
      <c r="V1415" s="10">
        <v>42591.899988425925</v>
      </c>
      <c r="W1415" s="10">
        <v>42622.166666666664</v>
      </c>
    </row>
    <row r="1416" spans="1:23" x14ac:dyDescent="0.25">
      <c r="A1416">
        <v>2790</v>
      </c>
      <c r="B1416" t="s">
        <v>2790</v>
      </c>
      <c r="C1416" t="s">
        <v>6900</v>
      </c>
      <c r="D1416">
        <v>3000</v>
      </c>
      <c r="E1416">
        <v>3160</v>
      </c>
      <c r="F1416" t="s">
        <v>8219</v>
      </c>
      <c r="G1416" t="s">
        <v>8224</v>
      </c>
      <c r="H1416" t="s">
        <v>8246</v>
      </c>
      <c r="I1416">
        <v>1</v>
      </c>
      <c r="J1416">
        <v>3000</v>
      </c>
      <c r="K1416">
        <v>3160</v>
      </c>
      <c r="L1416">
        <v>1423693903</v>
      </c>
      <c r="M1416">
        <v>1421101903</v>
      </c>
      <c r="N1416" t="b">
        <v>0</v>
      </c>
      <c r="O1416">
        <v>66</v>
      </c>
      <c r="P1416" t="b">
        <v>1</v>
      </c>
      <c r="Q1416" t="s">
        <v>8271</v>
      </c>
      <c r="R1416">
        <v>1.0533333333333332</v>
      </c>
      <c r="S1416">
        <v>47.878787878787875</v>
      </c>
      <c r="T1416" t="s">
        <v>9224</v>
      </c>
      <c r="U1416" t="s">
        <v>9225</v>
      </c>
      <c r="V1416" s="10">
        <v>42016.938692129632</v>
      </c>
      <c r="W1416" s="10">
        <v>42046.938692129632</v>
      </c>
    </row>
    <row r="1417" spans="1:23" x14ac:dyDescent="0.25">
      <c r="A1417">
        <v>2789</v>
      </c>
      <c r="B1417" t="s">
        <v>2789</v>
      </c>
      <c r="C1417" t="s">
        <v>6899</v>
      </c>
      <c r="D1417">
        <v>3000</v>
      </c>
      <c r="E1417">
        <v>3035</v>
      </c>
      <c r="F1417" t="s">
        <v>8219</v>
      </c>
      <c r="G1417" t="s">
        <v>8224</v>
      </c>
      <c r="H1417" t="s">
        <v>8246</v>
      </c>
      <c r="I1417">
        <v>1</v>
      </c>
      <c r="J1417">
        <v>3000</v>
      </c>
      <c r="K1417">
        <v>3035</v>
      </c>
      <c r="L1417">
        <v>1426132800</v>
      </c>
      <c r="M1417">
        <v>1424477934</v>
      </c>
      <c r="N1417" t="b">
        <v>0</v>
      </c>
      <c r="O1417">
        <v>24</v>
      </c>
      <c r="P1417" t="b">
        <v>1</v>
      </c>
      <c r="Q1417" t="s">
        <v>8271</v>
      </c>
      <c r="R1417">
        <v>1.0116666666666667</v>
      </c>
      <c r="S1417">
        <v>126.45833333333333</v>
      </c>
      <c r="T1417" t="s">
        <v>9224</v>
      </c>
      <c r="U1417" t="s">
        <v>9225</v>
      </c>
      <c r="V1417" s="10">
        <v>42056.013124999998</v>
      </c>
      <c r="W1417" s="10">
        <v>42075.166666666664</v>
      </c>
    </row>
    <row r="1418" spans="1:23" x14ac:dyDescent="0.25">
      <c r="A1418">
        <v>2788</v>
      </c>
      <c r="B1418" t="s">
        <v>2788</v>
      </c>
      <c r="C1418" t="s">
        <v>6898</v>
      </c>
      <c r="D1418">
        <v>2000</v>
      </c>
      <c r="E1418">
        <v>2050</v>
      </c>
      <c r="F1418" t="s">
        <v>8219</v>
      </c>
      <c r="G1418" t="s">
        <v>8224</v>
      </c>
      <c r="H1418" t="s">
        <v>8246</v>
      </c>
      <c r="I1418">
        <v>1</v>
      </c>
      <c r="J1418">
        <v>2000</v>
      </c>
      <c r="K1418">
        <v>2050</v>
      </c>
      <c r="L1418">
        <v>1469811043</v>
      </c>
      <c r="M1418">
        <v>1467219043</v>
      </c>
      <c r="N1418" t="b">
        <v>0</v>
      </c>
      <c r="O1418">
        <v>20</v>
      </c>
      <c r="P1418" t="b">
        <v>1</v>
      </c>
      <c r="Q1418" t="s">
        <v>8271</v>
      </c>
      <c r="R1418">
        <v>1.0249999999999999</v>
      </c>
      <c r="S1418">
        <v>102.5</v>
      </c>
      <c r="T1418" t="s">
        <v>9224</v>
      </c>
      <c r="U1418" t="s">
        <v>9225</v>
      </c>
      <c r="V1418" s="10">
        <v>42550.701886574076</v>
      </c>
      <c r="W1418" s="10">
        <v>42580.701886574076</v>
      </c>
    </row>
    <row r="1419" spans="1:23" x14ac:dyDescent="0.25">
      <c r="A1419">
        <v>2787</v>
      </c>
      <c r="B1419" t="s">
        <v>2787</v>
      </c>
      <c r="C1419" t="s">
        <v>6897</v>
      </c>
      <c r="D1419">
        <v>1000</v>
      </c>
      <c r="E1419">
        <v>1197</v>
      </c>
      <c r="F1419" t="s">
        <v>8219</v>
      </c>
      <c r="G1419" t="s">
        <v>8224</v>
      </c>
      <c r="H1419" t="s">
        <v>8246</v>
      </c>
      <c r="I1419">
        <v>1</v>
      </c>
      <c r="J1419">
        <v>1000</v>
      </c>
      <c r="K1419">
        <v>1197</v>
      </c>
      <c r="L1419">
        <v>1405658752</v>
      </c>
      <c r="M1419">
        <v>1403066752</v>
      </c>
      <c r="N1419" t="b">
        <v>0</v>
      </c>
      <c r="O1419">
        <v>38</v>
      </c>
      <c r="P1419" t="b">
        <v>1</v>
      </c>
      <c r="Q1419" t="s">
        <v>8271</v>
      </c>
      <c r="R1419">
        <v>1.1970000000000001</v>
      </c>
      <c r="S1419">
        <v>31.5</v>
      </c>
      <c r="T1419" t="s">
        <v>9224</v>
      </c>
      <c r="U1419" t="s">
        <v>9225</v>
      </c>
      <c r="V1419" s="10">
        <v>41808.198518518519</v>
      </c>
      <c r="W1419" s="10">
        <v>41838.198518518519</v>
      </c>
    </row>
    <row r="1420" spans="1:23" x14ac:dyDescent="0.25">
      <c r="A1420">
        <v>2786</v>
      </c>
      <c r="B1420" t="s">
        <v>2786</v>
      </c>
      <c r="C1420" t="s">
        <v>6896</v>
      </c>
      <c r="D1420">
        <v>2500</v>
      </c>
      <c r="E1420">
        <v>2946</v>
      </c>
      <c r="F1420" t="s">
        <v>8219</v>
      </c>
      <c r="G1420" t="s">
        <v>8225</v>
      </c>
      <c r="H1420" t="s">
        <v>8247</v>
      </c>
      <c r="I1420">
        <v>1.29405719</v>
      </c>
      <c r="J1420">
        <v>3235.1429749999998</v>
      </c>
      <c r="K1420">
        <v>3812.2924817399999</v>
      </c>
      <c r="L1420">
        <v>1404913180</v>
      </c>
      <c r="M1420">
        <v>1403703580</v>
      </c>
      <c r="N1420" t="b">
        <v>0</v>
      </c>
      <c r="O1420">
        <v>74</v>
      </c>
      <c r="P1420" t="b">
        <v>1</v>
      </c>
      <c r="Q1420" t="s">
        <v>8271</v>
      </c>
      <c r="R1420">
        <v>1.1783999999999999</v>
      </c>
      <c r="S1420">
        <v>51.517465969459458</v>
      </c>
      <c r="T1420" t="s">
        <v>9224</v>
      </c>
      <c r="U1420" t="s">
        <v>9225</v>
      </c>
      <c r="V1420" s="10">
        <v>41815.569212962961</v>
      </c>
      <c r="W1420" s="10">
        <v>41829.569212962961</v>
      </c>
    </row>
    <row r="1421" spans="1:23" x14ac:dyDescent="0.25">
      <c r="A1421">
        <v>2785</v>
      </c>
      <c r="B1421" t="s">
        <v>2785</v>
      </c>
      <c r="C1421" t="s">
        <v>6895</v>
      </c>
      <c r="D1421">
        <v>5000</v>
      </c>
      <c r="E1421">
        <v>5234</v>
      </c>
      <c r="F1421" t="s">
        <v>8219</v>
      </c>
      <c r="G1421" t="s">
        <v>8224</v>
      </c>
      <c r="H1421" t="s">
        <v>8246</v>
      </c>
      <c r="I1421">
        <v>1</v>
      </c>
      <c r="J1421">
        <v>5000</v>
      </c>
      <c r="K1421">
        <v>5234</v>
      </c>
      <c r="L1421">
        <v>1470430800</v>
      </c>
      <c r="M1421">
        <v>1467865967</v>
      </c>
      <c r="N1421" t="b">
        <v>0</v>
      </c>
      <c r="O1421">
        <v>142</v>
      </c>
      <c r="P1421" t="b">
        <v>1</v>
      </c>
      <c r="Q1421" t="s">
        <v>8271</v>
      </c>
      <c r="R1421">
        <v>1.0468</v>
      </c>
      <c r="S1421">
        <v>36.859154929577464</v>
      </c>
      <c r="T1421" t="s">
        <v>9224</v>
      </c>
      <c r="U1421" t="s">
        <v>9225</v>
      </c>
      <c r="V1421" s="10">
        <v>42558.189432870371</v>
      </c>
      <c r="W1421" s="10">
        <v>42587.875</v>
      </c>
    </row>
    <row r="1422" spans="1:23" x14ac:dyDescent="0.25">
      <c r="A1422">
        <v>2784</v>
      </c>
      <c r="B1422" t="s">
        <v>2784</v>
      </c>
      <c r="C1422" t="s">
        <v>6894</v>
      </c>
      <c r="D1422">
        <v>6000</v>
      </c>
      <c r="E1422">
        <v>7140</v>
      </c>
      <c r="F1422" t="s">
        <v>8219</v>
      </c>
      <c r="G1422" t="s">
        <v>8224</v>
      </c>
      <c r="H1422" t="s">
        <v>8246</v>
      </c>
      <c r="I1422">
        <v>1</v>
      </c>
      <c r="J1422">
        <v>6000</v>
      </c>
      <c r="K1422">
        <v>7140</v>
      </c>
      <c r="L1422">
        <v>1414608843</v>
      </c>
      <c r="M1422">
        <v>1412794443</v>
      </c>
      <c r="N1422" t="b">
        <v>0</v>
      </c>
      <c r="O1422">
        <v>108</v>
      </c>
      <c r="P1422" t="b">
        <v>1</v>
      </c>
      <c r="Q1422" t="s">
        <v>8271</v>
      </c>
      <c r="R1422">
        <v>1.19</v>
      </c>
      <c r="S1422">
        <v>66.111111111111114</v>
      </c>
      <c r="T1422" t="s">
        <v>9224</v>
      </c>
      <c r="U1422" t="s">
        <v>9225</v>
      </c>
      <c r="V1422" s="10">
        <v>41920.787534722222</v>
      </c>
      <c r="W1422" s="10">
        <v>41941.787534722222</v>
      </c>
    </row>
    <row r="1423" spans="1:23" x14ac:dyDescent="0.25">
      <c r="A1423">
        <v>2783</v>
      </c>
      <c r="B1423" t="s">
        <v>2783</v>
      </c>
      <c r="C1423" t="s">
        <v>6893</v>
      </c>
      <c r="D1423">
        <v>1000</v>
      </c>
      <c r="E1423">
        <v>1145</v>
      </c>
      <c r="F1423" t="s">
        <v>8219</v>
      </c>
      <c r="G1423" t="s">
        <v>8225</v>
      </c>
      <c r="H1423" t="s">
        <v>8247</v>
      </c>
      <c r="I1423">
        <v>1.29405719</v>
      </c>
      <c r="J1423">
        <v>1294.05719</v>
      </c>
      <c r="K1423">
        <v>1481.69548255</v>
      </c>
      <c r="L1423">
        <v>1429793446</v>
      </c>
      <c r="M1423">
        <v>1428583846</v>
      </c>
      <c r="N1423" t="b">
        <v>0</v>
      </c>
      <c r="O1423">
        <v>61</v>
      </c>
      <c r="P1423" t="b">
        <v>1</v>
      </c>
      <c r="Q1423" t="s">
        <v>8271</v>
      </c>
      <c r="R1423">
        <v>1.145</v>
      </c>
      <c r="S1423">
        <v>24.290089877868851</v>
      </c>
      <c r="T1423" t="s">
        <v>9224</v>
      </c>
      <c r="U1423" t="s">
        <v>9225</v>
      </c>
      <c r="V1423" s="10">
        <v>42103.535254629627</v>
      </c>
      <c r="W1423" s="10">
        <v>42117.535254629627</v>
      </c>
    </row>
    <row r="1424" spans="1:23" x14ac:dyDescent="0.25">
      <c r="A1424">
        <v>2782</v>
      </c>
      <c r="B1424" t="s">
        <v>2782</v>
      </c>
      <c r="C1424" t="s">
        <v>6892</v>
      </c>
      <c r="D1424">
        <v>1000</v>
      </c>
      <c r="E1424">
        <v>1200</v>
      </c>
      <c r="F1424" t="s">
        <v>8219</v>
      </c>
      <c r="G1424" t="s">
        <v>8224</v>
      </c>
      <c r="H1424" t="s">
        <v>8246</v>
      </c>
      <c r="I1424">
        <v>1</v>
      </c>
      <c r="J1424">
        <v>1000</v>
      </c>
      <c r="K1424">
        <v>1200</v>
      </c>
      <c r="L1424">
        <v>1424149140</v>
      </c>
      <c r="M1424">
        <v>1421964718</v>
      </c>
      <c r="N1424" t="b">
        <v>0</v>
      </c>
      <c r="O1424">
        <v>18</v>
      </c>
      <c r="P1424" t="b">
        <v>1</v>
      </c>
      <c r="Q1424" t="s">
        <v>8271</v>
      </c>
      <c r="R1424">
        <v>1.2</v>
      </c>
      <c r="S1424">
        <v>66.666666666666671</v>
      </c>
      <c r="T1424" t="s">
        <v>9224</v>
      </c>
      <c r="U1424" t="s">
        <v>9225</v>
      </c>
      <c r="V1424" s="10">
        <v>42026.924976851849</v>
      </c>
      <c r="W1424" s="10">
        <v>42052.207638888889</v>
      </c>
    </row>
    <row r="1425" spans="1:23" x14ac:dyDescent="0.25">
      <c r="A1425">
        <v>2781</v>
      </c>
      <c r="B1425" t="s">
        <v>2781</v>
      </c>
      <c r="C1425" t="s">
        <v>6891</v>
      </c>
      <c r="D1425">
        <v>1250</v>
      </c>
      <c r="E1425">
        <v>1316</v>
      </c>
      <c r="F1425" t="s">
        <v>8219</v>
      </c>
      <c r="G1425" t="s">
        <v>8224</v>
      </c>
      <c r="H1425" t="s">
        <v>8246</v>
      </c>
      <c r="I1425">
        <v>1</v>
      </c>
      <c r="J1425">
        <v>1250</v>
      </c>
      <c r="K1425">
        <v>1316</v>
      </c>
      <c r="L1425">
        <v>1423724400</v>
      </c>
      <c r="M1425">
        <v>1421274954</v>
      </c>
      <c r="N1425" t="b">
        <v>0</v>
      </c>
      <c r="O1425">
        <v>28</v>
      </c>
      <c r="P1425" t="b">
        <v>1</v>
      </c>
      <c r="Q1425" t="s">
        <v>8271</v>
      </c>
      <c r="R1425">
        <v>1.0528</v>
      </c>
      <c r="S1425">
        <v>47</v>
      </c>
      <c r="T1425" t="s">
        <v>9224</v>
      </c>
      <c r="U1425" t="s">
        <v>9225</v>
      </c>
      <c r="V1425" s="10">
        <v>42018.94159722222</v>
      </c>
      <c r="W1425" s="10">
        <v>42047.291666666664</v>
      </c>
    </row>
    <row r="1426" spans="1:23" x14ac:dyDescent="0.25">
      <c r="A1426">
        <v>2740</v>
      </c>
      <c r="B1426" t="s">
        <v>2740</v>
      </c>
      <c r="C1426" t="s">
        <v>6850</v>
      </c>
      <c r="D1426">
        <v>300</v>
      </c>
      <c r="E1426">
        <v>310</v>
      </c>
      <c r="F1426" t="s">
        <v>8219</v>
      </c>
      <c r="G1426" t="s">
        <v>8224</v>
      </c>
      <c r="H1426" t="s">
        <v>8246</v>
      </c>
      <c r="I1426">
        <v>1</v>
      </c>
      <c r="J1426">
        <v>300</v>
      </c>
      <c r="K1426">
        <v>310</v>
      </c>
      <c r="L1426">
        <v>1426117552</v>
      </c>
      <c r="M1426">
        <v>1423529152</v>
      </c>
      <c r="N1426" t="b">
        <v>0</v>
      </c>
      <c r="O1426">
        <v>17</v>
      </c>
      <c r="P1426" t="b">
        <v>1</v>
      </c>
      <c r="Q1426" t="s">
        <v>8295</v>
      </c>
      <c r="R1426">
        <v>1.0333333333333334</v>
      </c>
      <c r="S1426">
        <v>18.235294117647058</v>
      </c>
      <c r="T1426" t="s">
        <v>9226</v>
      </c>
      <c r="U1426" t="s">
        <v>9252</v>
      </c>
      <c r="V1426" s="10">
        <v>42045.031851851854</v>
      </c>
      <c r="W1426" s="10">
        <v>42074.990185185183</v>
      </c>
    </row>
    <row r="1427" spans="1:23" x14ac:dyDescent="0.25">
      <c r="A1427">
        <v>2739</v>
      </c>
      <c r="B1427" t="s">
        <v>2739</v>
      </c>
      <c r="C1427" t="s">
        <v>6849</v>
      </c>
      <c r="D1427">
        <v>1100</v>
      </c>
      <c r="E1427">
        <v>4225</v>
      </c>
      <c r="F1427" t="s">
        <v>8219</v>
      </c>
      <c r="G1427" t="s">
        <v>8225</v>
      </c>
      <c r="H1427" t="s">
        <v>8247</v>
      </c>
      <c r="I1427">
        <v>1.29405719</v>
      </c>
      <c r="J1427">
        <v>1423.4629089999999</v>
      </c>
      <c r="K1427">
        <v>5467.3916277500002</v>
      </c>
      <c r="L1427">
        <v>1399324717</v>
      </c>
      <c r="M1427">
        <v>1395436717</v>
      </c>
      <c r="N1427" t="b">
        <v>0</v>
      </c>
      <c r="O1427">
        <v>191</v>
      </c>
      <c r="P1427" t="b">
        <v>1</v>
      </c>
      <c r="Q1427" t="s">
        <v>8295</v>
      </c>
      <c r="R1427">
        <v>3.8409090909090908</v>
      </c>
      <c r="S1427">
        <v>28.625087056282723</v>
      </c>
      <c r="T1427" t="s">
        <v>9226</v>
      </c>
      <c r="U1427" t="s">
        <v>9252</v>
      </c>
      <c r="V1427" s="10">
        <v>41719.887928240743</v>
      </c>
      <c r="W1427" s="10">
        <v>41764.887928240743</v>
      </c>
    </row>
    <row r="1428" spans="1:23" x14ac:dyDescent="0.25">
      <c r="A1428">
        <v>2738</v>
      </c>
      <c r="B1428" t="s">
        <v>2738</v>
      </c>
      <c r="C1428" t="s">
        <v>6848</v>
      </c>
      <c r="D1428">
        <v>5000</v>
      </c>
      <c r="E1428">
        <v>7397</v>
      </c>
      <c r="F1428" t="s">
        <v>8219</v>
      </c>
      <c r="G1428" t="s">
        <v>8224</v>
      </c>
      <c r="H1428" t="s">
        <v>8246</v>
      </c>
      <c r="I1428">
        <v>1</v>
      </c>
      <c r="J1428">
        <v>5000</v>
      </c>
      <c r="K1428">
        <v>7397</v>
      </c>
      <c r="L1428">
        <v>1478402804</v>
      </c>
      <c r="M1428">
        <v>1473218804</v>
      </c>
      <c r="N1428" t="b">
        <v>0</v>
      </c>
      <c r="O1428">
        <v>15</v>
      </c>
      <c r="P1428" t="b">
        <v>1</v>
      </c>
      <c r="Q1428" t="s">
        <v>8295</v>
      </c>
      <c r="R1428">
        <v>1.4794</v>
      </c>
      <c r="S1428">
        <v>493.13333333333333</v>
      </c>
      <c r="T1428" t="s">
        <v>9226</v>
      </c>
      <c r="U1428" t="s">
        <v>9252</v>
      </c>
      <c r="V1428" s="10">
        <v>42620.143564814818</v>
      </c>
      <c r="W1428" s="10">
        <v>42680.143564814818</v>
      </c>
    </row>
    <row r="1429" spans="1:23" x14ac:dyDescent="0.25">
      <c r="A1429">
        <v>2737</v>
      </c>
      <c r="B1429" t="s">
        <v>2737</v>
      </c>
      <c r="C1429" t="s">
        <v>6847</v>
      </c>
      <c r="D1429">
        <v>30000</v>
      </c>
      <c r="E1429">
        <v>73818.240000000005</v>
      </c>
      <c r="F1429" t="s">
        <v>8219</v>
      </c>
      <c r="G1429" t="s">
        <v>8224</v>
      </c>
      <c r="H1429" t="s">
        <v>8246</v>
      </c>
      <c r="I1429">
        <v>1</v>
      </c>
      <c r="J1429">
        <v>30000</v>
      </c>
      <c r="K1429">
        <v>73818.240000000005</v>
      </c>
      <c r="L1429">
        <v>1389812400</v>
      </c>
      <c r="M1429">
        <v>1386108087</v>
      </c>
      <c r="N1429" t="b">
        <v>0</v>
      </c>
      <c r="O1429">
        <v>456</v>
      </c>
      <c r="P1429" t="b">
        <v>1</v>
      </c>
      <c r="Q1429" t="s">
        <v>8295</v>
      </c>
      <c r="R1429">
        <v>2.4606080000000001</v>
      </c>
      <c r="S1429">
        <v>161.88210526315791</v>
      </c>
      <c r="T1429" t="s">
        <v>9226</v>
      </c>
      <c r="U1429" t="s">
        <v>9252</v>
      </c>
      <c r="V1429" s="10">
        <v>41611.917673611111</v>
      </c>
      <c r="W1429" s="10">
        <v>41654.791666666664</v>
      </c>
    </row>
    <row r="1430" spans="1:23" x14ac:dyDescent="0.25">
      <c r="A1430">
        <v>2736</v>
      </c>
      <c r="B1430" t="s">
        <v>2736</v>
      </c>
      <c r="C1430" s="3" t="s">
        <v>6846</v>
      </c>
      <c r="D1430">
        <v>8000</v>
      </c>
      <c r="E1430">
        <v>9832</v>
      </c>
      <c r="F1430" t="s">
        <v>8219</v>
      </c>
      <c r="G1430" t="s">
        <v>8229</v>
      </c>
      <c r="H1430" t="s">
        <v>8251</v>
      </c>
      <c r="I1430">
        <v>0.75062424999999999</v>
      </c>
      <c r="J1430">
        <v>6004.9939999999997</v>
      </c>
      <c r="K1430">
        <v>7380.1376259999997</v>
      </c>
      <c r="L1430">
        <v>1398268773</v>
      </c>
      <c r="M1430">
        <v>1395676773</v>
      </c>
      <c r="N1430" t="b">
        <v>0</v>
      </c>
      <c r="O1430">
        <v>58</v>
      </c>
      <c r="P1430" t="b">
        <v>1</v>
      </c>
      <c r="Q1430" t="s">
        <v>8295</v>
      </c>
      <c r="R1430">
        <v>1.2290000000000001</v>
      </c>
      <c r="S1430">
        <v>127.24375217241379</v>
      </c>
      <c r="T1430" t="s">
        <v>9226</v>
      </c>
      <c r="U1430" t="s">
        <v>9252</v>
      </c>
      <c r="V1430" s="10">
        <v>41722.666354166664</v>
      </c>
      <c r="W1430" s="10">
        <v>41752.666354166664</v>
      </c>
    </row>
    <row r="1431" spans="1:23" x14ac:dyDescent="0.25">
      <c r="A1431">
        <v>2735</v>
      </c>
      <c r="B1431" t="s">
        <v>2735</v>
      </c>
      <c r="C1431" t="s">
        <v>6845</v>
      </c>
      <c r="D1431">
        <v>750</v>
      </c>
      <c r="E1431">
        <v>7336.01</v>
      </c>
      <c r="F1431" t="s">
        <v>8219</v>
      </c>
      <c r="G1431" t="s">
        <v>8225</v>
      </c>
      <c r="H1431" t="s">
        <v>8247</v>
      </c>
      <c r="I1431">
        <v>1.29405719</v>
      </c>
      <c r="J1431">
        <v>970.54289249999999</v>
      </c>
      <c r="K1431">
        <v>9493.2164864119004</v>
      </c>
      <c r="L1431">
        <v>1363204800</v>
      </c>
      <c r="M1431">
        <v>1360551250</v>
      </c>
      <c r="N1431" t="b">
        <v>0</v>
      </c>
      <c r="O1431">
        <v>339</v>
      </c>
      <c r="P1431" t="b">
        <v>1</v>
      </c>
      <c r="Q1431" t="s">
        <v>8295</v>
      </c>
      <c r="R1431">
        <v>9.7813466666666677</v>
      </c>
      <c r="S1431">
        <v>28.003588455492331</v>
      </c>
      <c r="T1431" t="s">
        <v>9226</v>
      </c>
      <c r="U1431" t="s">
        <v>9252</v>
      </c>
      <c r="V1431" s="10">
        <v>41316.120949074073</v>
      </c>
      <c r="W1431" s="10">
        <v>41346.833333333336</v>
      </c>
    </row>
    <row r="1432" spans="1:23" x14ac:dyDescent="0.25">
      <c r="A1432">
        <v>2734</v>
      </c>
      <c r="B1432" t="s">
        <v>2734</v>
      </c>
      <c r="C1432" t="s">
        <v>6844</v>
      </c>
      <c r="D1432">
        <v>1</v>
      </c>
      <c r="E1432">
        <v>22603</v>
      </c>
      <c r="F1432" t="s">
        <v>8219</v>
      </c>
      <c r="G1432" t="s">
        <v>8224</v>
      </c>
      <c r="H1432" t="s">
        <v>8246</v>
      </c>
      <c r="I1432">
        <v>1</v>
      </c>
      <c r="J1432">
        <v>1</v>
      </c>
      <c r="K1432">
        <v>22603</v>
      </c>
      <c r="L1432">
        <v>1476395940</v>
      </c>
      <c r="M1432">
        <v>1473782592</v>
      </c>
      <c r="N1432" t="b">
        <v>0</v>
      </c>
      <c r="O1432">
        <v>163</v>
      </c>
      <c r="P1432" t="b">
        <v>1</v>
      </c>
      <c r="Q1432" t="s">
        <v>8295</v>
      </c>
      <c r="R1432">
        <v>22603</v>
      </c>
      <c r="S1432">
        <v>138.66871165644173</v>
      </c>
      <c r="T1432" t="s">
        <v>9226</v>
      </c>
      <c r="U1432" t="s">
        <v>9252</v>
      </c>
      <c r="V1432" s="10">
        <v>42626.668888888889</v>
      </c>
      <c r="W1432" s="10">
        <v>42656.915972222225</v>
      </c>
    </row>
    <row r="1433" spans="1:23" x14ac:dyDescent="0.25">
      <c r="A1433">
        <v>2733</v>
      </c>
      <c r="B1433" t="s">
        <v>2733</v>
      </c>
      <c r="C1433" t="s">
        <v>6843</v>
      </c>
      <c r="D1433">
        <v>50000</v>
      </c>
      <c r="E1433">
        <v>53769</v>
      </c>
      <c r="F1433" t="s">
        <v>8219</v>
      </c>
      <c r="G1433" t="s">
        <v>8224</v>
      </c>
      <c r="H1433" t="s">
        <v>8246</v>
      </c>
      <c r="I1433">
        <v>1</v>
      </c>
      <c r="J1433">
        <v>50000</v>
      </c>
      <c r="K1433">
        <v>53769</v>
      </c>
      <c r="L1433">
        <v>1428643974</v>
      </c>
      <c r="M1433">
        <v>1423463574</v>
      </c>
      <c r="N1433" t="b">
        <v>0</v>
      </c>
      <c r="O1433">
        <v>119</v>
      </c>
      <c r="P1433" t="b">
        <v>1</v>
      </c>
      <c r="Q1433" t="s">
        <v>8295</v>
      </c>
      <c r="R1433">
        <v>1.07538</v>
      </c>
      <c r="S1433">
        <v>451.84033613445376</v>
      </c>
      <c r="T1433" t="s">
        <v>9226</v>
      </c>
      <c r="U1433" t="s">
        <v>9252</v>
      </c>
      <c r="V1433" s="10">
        <v>42044.272847222222</v>
      </c>
      <c r="W1433" s="10">
        <v>42104.231180555558</v>
      </c>
    </row>
    <row r="1434" spans="1:23" x14ac:dyDescent="0.25">
      <c r="A1434">
        <v>2732</v>
      </c>
      <c r="B1434" t="s">
        <v>2732</v>
      </c>
      <c r="C1434" t="s">
        <v>6842</v>
      </c>
      <c r="D1434">
        <v>12000</v>
      </c>
      <c r="E1434">
        <v>14190</v>
      </c>
      <c r="F1434" t="s">
        <v>8219</v>
      </c>
      <c r="G1434" t="s">
        <v>8224</v>
      </c>
      <c r="H1434" t="s">
        <v>8246</v>
      </c>
      <c r="I1434">
        <v>1</v>
      </c>
      <c r="J1434">
        <v>12000</v>
      </c>
      <c r="K1434">
        <v>14190</v>
      </c>
      <c r="L1434">
        <v>1369699200</v>
      </c>
      <c r="M1434">
        <v>1366917828</v>
      </c>
      <c r="N1434" t="b">
        <v>0</v>
      </c>
      <c r="O1434">
        <v>146</v>
      </c>
      <c r="P1434" t="b">
        <v>1</v>
      </c>
      <c r="Q1434" t="s">
        <v>8295</v>
      </c>
      <c r="R1434">
        <v>1.1825000000000001</v>
      </c>
      <c r="S1434">
        <v>97.191780821917803</v>
      </c>
      <c r="T1434" t="s">
        <v>9226</v>
      </c>
      <c r="U1434" t="s">
        <v>9252</v>
      </c>
      <c r="V1434" s="10">
        <v>41389.808194444442</v>
      </c>
      <c r="W1434" s="20">
        <v>41422</v>
      </c>
    </row>
    <row r="1435" spans="1:23" x14ac:dyDescent="0.25">
      <c r="A1435">
        <v>2731</v>
      </c>
      <c r="B1435" t="s">
        <v>2731</v>
      </c>
      <c r="C1435" t="s">
        <v>6841</v>
      </c>
      <c r="D1435">
        <v>30000</v>
      </c>
      <c r="E1435">
        <v>31291</v>
      </c>
      <c r="F1435" t="s">
        <v>8219</v>
      </c>
      <c r="G1435" t="s">
        <v>8224</v>
      </c>
      <c r="H1435" t="s">
        <v>8246</v>
      </c>
      <c r="I1435">
        <v>1</v>
      </c>
      <c r="J1435">
        <v>30000</v>
      </c>
      <c r="K1435">
        <v>31291</v>
      </c>
      <c r="L1435">
        <v>1413604800</v>
      </c>
      <c r="M1435">
        <v>1408624622</v>
      </c>
      <c r="N1435" t="b">
        <v>0</v>
      </c>
      <c r="O1435">
        <v>37</v>
      </c>
      <c r="P1435" t="b">
        <v>1</v>
      </c>
      <c r="Q1435" t="s">
        <v>8295</v>
      </c>
      <c r="R1435">
        <v>1.0430333333333333</v>
      </c>
      <c r="S1435">
        <v>845.70270270270271</v>
      </c>
      <c r="T1435" t="s">
        <v>9226</v>
      </c>
      <c r="U1435" t="s">
        <v>9252</v>
      </c>
      <c r="V1435" s="10">
        <v>41872.525717592594</v>
      </c>
      <c r="W1435" s="10">
        <v>41930.166666666664</v>
      </c>
    </row>
    <row r="1436" spans="1:23" x14ac:dyDescent="0.25">
      <c r="A1436">
        <v>2730</v>
      </c>
      <c r="B1436" t="s">
        <v>2730</v>
      </c>
      <c r="C1436" t="s">
        <v>6840</v>
      </c>
      <c r="D1436">
        <v>27000</v>
      </c>
      <c r="E1436">
        <v>45979.01</v>
      </c>
      <c r="F1436" t="s">
        <v>8219</v>
      </c>
      <c r="G1436" t="s">
        <v>8224</v>
      </c>
      <c r="H1436" t="s">
        <v>8246</v>
      </c>
      <c r="I1436">
        <v>1</v>
      </c>
      <c r="J1436">
        <v>27000</v>
      </c>
      <c r="K1436">
        <v>45979.01</v>
      </c>
      <c r="L1436">
        <v>1366635575</v>
      </c>
      <c r="M1436">
        <v>1363611575</v>
      </c>
      <c r="N1436" t="b">
        <v>0</v>
      </c>
      <c r="O1436">
        <v>682</v>
      </c>
      <c r="P1436" t="b">
        <v>1</v>
      </c>
      <c r="Q1436" t="s">
        <v>8295</v>
      </c>
      <c r="R1436">
        <v>1.7029262962962963</v>
      </c>
      <c r="S1436">
        <v>67.417903225806455</v>
      </c>
      <c r="T1436" t="s">
        <v>9226</v>
      </c>
      <c r="U1436" t="s">
        <v>9252</v>
      </c>
      <c r="V1436" s="10">
        <v>41351.541377314818</v>
      </c>
      <c r="W1436" s="10">
        <v>41386.541377314818</v>
      </c>
    </row>
    <row r="1437" spans="1:23" x14ac:dyDescent="0.25">
      <c r="A1437">
        <v>2729</v>
      </c>
      <c r="B1437" t="s">
        <v>2729</v>
      </c>
      <c r="C1437" t="s">
        <v>6839</v>
      </c>
      <c r="D1437">
        <v>7500</v>
      </c>
      <c r="E1437">
        <v>7833</v>
      </c>
      <c r="F1437" t="s">
        <v>8219</v>
      </c>
      <c r="G1437" t="s">
        <v>8224</v>
      </c>
      <c r="H1437" t="s">
        <v>8246</v>
      </c>
      <c r="I1437">
        <v>1</v>
      </c>
      <c r="J1437">
        <v>7500</v>
      </c>
      <c r="K1437">
        <v>7833</v>
      </c>
      <c r="L1437">
        <v>1430459197</v>
      </c>
      <c r="M1437">
        <v>1427867197</v>
      </c>
      <c r="N1437" t="b">
        <v>0</v>
      </c>
      <c r="O1437">
        <v>23</v>
      </c>
      <c r="P1437" t="b">
        <v>1</v>
      </c>
      <c r="Q1437" t="s">
        <v>8295</v>
      </c>
      <c r="R1437">
        <v>1.0444</v>
      </c>
      <c r="S1437">
        <v>340.56521739130437</v>
      </c>
      <c r="T1437" t="s">
        <v>9226</v>
      </c>
      <c r="U1437" t="s">
        <v>9252</v>
      </c>
      <c r="V1437" s="10">
        <v>42095.240706018521</v>
      </c>
      <c r="W1437" s="10">
        <v>42125.240706018521</v>
      </c>
    </row>
    <row r="1438" spans="1:23" x14ac:dyDescent="0.25">
      <c r="A1438">
        <v>2728</v>
      </c>
      <c r="B1438" t="s">
        <v>2728</v>
      </c>
      <c r="C1438" t="s">
        <v>6838</v>
      </c>
      <c r="D1438">
        <v>15000</v>
      </c>
      <c r="E1438">
        <v>30274</v>
      </c>
      <c r="F1438" t="s">
        <v>8219</v>
      </c>
      <c r="G1438" t="s">
        <v>8224</v>
      </c>
      <c r="H1438" t="s">
        <v>8246</v>
      </c>
      <c r="I1438">
        <v>1</v>
      </c>
      <c r="J1438">
        <v>15000</v>
      </c>
      <c r="K1438">
        <v>30274</v>
      </c>
      <c r="L1438">
        <v>1451485434</v>
      </c>
      <c r="M1438">
        <v>1448461434</v>
      </c>
      <c r="N1438" t="b">
        <v>0</v>
      </c>
      <c r="O1438">
        <v>392</v>
      </c>
      <c r="P1438" t="b">
        <v>1</v>
      </c>
      <c r="Q1438" t="s">
        <v>8295</v>
      </c>
      <c r="R1438">
        <v>2.0182666666666669</v>
      </c>
      <c r="S1438">
        <v>77.229591836734699</v>
      </c>
      <c r="T1438" t="s">
        <v>9226</v>
      </c>
      <c r="U1438" t="s">
        <v>9252</v>
      </c>
      <c r="V1438" s="10">
        <v>42333.599930555552</v>
      </c>
      <c r="W1438" s="10">
        <v>42368.599930555552</v>
      </c>
    </row>
    <row r="1439" spans="1:23" x14ac:dyDescent="0.25">
      <c r="A1439">
        <v>2727</v>
      </c>
      <c r="B1439" t="s">
        <v>2727</v>
      </c>
      <c r="C1439" t="s">
        <v>6837</v>
      </c>
      <c r="D1439">
        <v>10000</v>
      </c>
      <c r="E1439">
        <v>49321</v>
      </c>
      <c r="F1439" t="s">
        <v>8219</v>
      </c>
      <c r="G1439" t="s">
        <v>8224</v>
      </c>
      <c r="H1439" t="s">
        <v>8246</v>
      </c>
      <c r="I1439">
        <v>1</v>
      </c>
      <c r="J1439">
        <v>10000</v>
      </c>
      <c r="K1439">
        <v>49321</v>
      </c>
      <c r="L1439">
        <v>1438964063</v>
      </c>
      <c r="M1439">
        <v>1436804063</v>
      </c>
      <c r="N1439" t="b">
        <v>0</v>
      </c>
      <c r="O1439">
        <v>707</v>
      </c>
      <c r="P1439" t="b">
        <v>1</v>
      </c>
      <c r="Q1439" t="s">
        <v>8295</v>
      </c>
      <c r="R1439">
        <v>4.9321000000000002</v>
      </c>
      <c r="S1439">
        <v>69.760961810466767</v>
      </c>
      <c r="T1439" t="s">
        <v>9226</v>
      </c>
      <c r="U1439" t="s">
        <v>9252</v>
      </c>
      <c r="V1439" s="10">
        <v>42198.676655092589</v>
      </c>
      <c r="W1439" s="10">
        <v>42223.676655092589</v>
      </c>
    </row>
    <row r="1440" spans="1:23" x14ac:dyDescent="0.25">
      <c r="A1440">
        <v>2726</v>
      </c>
      <c r="B1440" t="s">
        <v>2726</v>
      </c>
      <c r="C1440" t="s">
        <v>6836</v>
      </c>
      <c r="D1440">
        <v>100000</v>
      </c>
      <c r="E1440">
        <v>105745</v>
      </c>
      <c r="F1440" t="s">
        <v>8219</v>
      </c>
      <c r="G1440" t="s">
        <v>8224</v>
      </c>
      <c r="H1440" t="s">
        <v>8246</v>
      </c>
      <c r="I1440">
        <v>1</v>
      </c>
      <c r="J1440">
        <v>100000</v>
      </c>
      <c r="K1440">
        <v>105745</v>
      </c>
      <c r="L1440">
        <v>1461333311</v>
      </c>
      <c r="M1440">
        <v>1458741311</v>
      </c>
      <c r="N1440" t="b">
        <v>0</v>
      </c>
      <c r="O1440">
        <v>404</v>
      </c>
      <c r="P1440" t="b">
        <v>1</v>
      </c>
      <c r="Q1440" t="s">
        <v>8295</v>
      </c>
      <c r="R1440">
        <v>1.05745</v>
      </c>
      <c r="S1440">
        <v>261.74504950495049</v>
      </c>
      <c r="T1440" t="s">
        <v>9226</v>
      </c>
      <c r="U1440" t="s">
        <v>9252</v>
      </c>
      <c r="V1440" s="10">
        <v>42452.579988425925</v>
      </c>
      <c r="W1440" s="10">
        <v>42482.579988425925</v>
      </c>
    </row>
    <row r="1441" spans="1:23" x14ac:dyDescent="0.25">
      <c r="A1441">
        <v>2725</v>
      </c>
      <c r="B1441" t="s">
        <v>2725</v>
      </c>
      <c r="C1441" t="s">
        <v>6835</v>
      </c>
      <c r="D1441">
        <v>40000</v>
      </c>
      <c r="E1441">
        <v>57817</v>
      </c>
      <c r="F1441" t="s">
        <v>8219</v>
      </c>
      <c r="G1441" t="s">
        <v>8229</v>
      </c>
      <c r="H1441" t="s">
        <v>8251</v>
      </c>
      <c r="I1441">
        <v>0.75062424999999999</v>
      </c>
      <c r="J1441">
        <v>30024.97</v>
      </c>
      <c r="K1441">
        <v>43398.84226225</v>
      </c>
      <c r="L1441">
        <v>1488390735</v>
      </c>
      <c r="M1441">
        <v>1484070735</v>
      </c>
      <c r="N1441" t="b">
        <v>0</v>
      </c>
      <c r="O1441">
        <v>113</v>
      </c>
      <c r="P1441" t="b">
        <v>1</v>
      </c>
      <c r="Q1441" t="s">
        <v>8295</v>
      </c>
      <c r="R1441">
        <v>1.445425</v>
      </c>
      <c r="S1441">
        <v>384.06055099336282</v>
      </c>
      <c r="T1441" t="s">
        <v>9226</v>
      </c>
      <c r="U1441" t="s">
        <v>9252</v>
      </c>
      <c r="V1441" s="10">
        <v>42745.744618055556</v>
      </c>
      <c r="W1441" s="10">
        <v>42795.744618055556</v>
      </c>
    </row>
    <row r="1442" spans="1:23" x14ac:dyDescent="0.25">
      <c r="A1442">
        <v>2724</v>
      </c>
      <c r="B1442" t="s">
        <v>2724</v>
      </c>
      <c r="C1442" t="s">
        <v>6834</v>
      </c>
      <c r="D1442">
        <v>2468</v>
      </c>
      <c r="E1442">
        <v>7326.88</v>
      </c>
      <c r="F1442" t="s">
        <v>8219</v>
      </c>
      <c r="G1442" t="s">
        <v>8225</v>
      </c>
      <c r="H1442" t="s">
        <v>8247</v>
      </c>
      <c r="I1442">
        <v>1.29405719</v>
      </c>
      <c r="J1442">
        <v>3193.7331449200001</v>
      </c>
      <c r="K1442">
        <v>9481.4017442671993</v>
      </c>
      <c r="L1442">
        <v>1439625059</v>
      </c>
      <c r="M1442">
        <v>1436860259</v>
      </c>
      <c r="N1442" t="b">
        <v>0</v>
      </c>
      <c r="O1442">
        <v>1019</v>
      </c>
      <c r="P1442" t="b">
        <v>1</v>
      </c>
      <c r="Q1442" t="s">
        <v>8295</v>
      </c>
      <c r="R1442">
        <v>2.9687520259319289</v>
      </c>
      <c r="S1442">
        <v>9.3046140768078498</v>
      </c>
      <c r="T1442" t="s">
        <v>9226</v>
      </c>
      <c r="U1442" t="s">
        <v>9252</v>
      </c>
      <c r="V1442" s="10">
        <v>42199.32707175926</v>
      </c>
      <c r="W1442" s="10">
        <v>42231.32707175926</v>
      </c>
    </row>
    <row r="1443" spans="1:23" x14ac:dyDescent="0.25">
      <c r="A1443">
        <v>2723</v>
      </c>
      <c r="B1443" t="s">
        <v>2723</v>
      </c>
      <c r="C1443" t="s">
        <v>6833</v>
      </c>
      <c r="D1443">
        <v>12000</v>
      </c>
      <c r="E1443">
        <v>16806</v>
      </c>
      <c r="F1443" t="s">
        <v>8219</v>
      </c>
      <c r="G1443" t="s">
        <v>8224</v>
      </c>
      <c r="H1443" t="s">
        <v>8246</v>
      </c>
      <c r="I1443">
        <v>1</v>
      </c>
      <c r="J1443">
        <v>12000</v>
      </c>
      <c r="K1443">
        <v>16806</v>
      </c>
      <c r="L1443">
        <v>1420060088</v>
      </c>
      <c r="M1443">
        <v>1414872488</v>
      </c>
      <c r="N1443" t="b">
        <v>0</v>
      </c>
      <c r="O1443">
        <v>176</v>
      </c>
      <c r="P1443" t="b">
        <v>1</v>
      </c>
      <c r="Q1443" t="s">
        <v>8295</v>
      </c>
      <c r="R1443">
        <v>1.4005000000000001</v>
      </c>
      <c r="S1443">
        <v>95.48863636363636</v>
      </c>
      <c r="T1443" t="s">
        <v>9226</v>
      </c>
      <c r="U1443" t="s">
        <v>9252</v>
      </c>
      <c r="V1443" s="10">
        <v>41944.83898148148</v>
      </c>
      <c r="W1443" s="10">
        <v>42004.880648148152</v>
      </c>
    </row>
    <row r="1444" spans="1:23" x14ac:dyDescent="0.25">
      <c r="A1444">
        <v>2722</v>
      </c>
      <c r="B1444" t="s">
        <v>2722</v>
      </c>
      <c r="C1444" t="s">
        <v>6832</v>
      </c>
      <c r="D1444">
        <v>5000</v>
      </c>
      <c r="E1444">
        <v>12627</v>
      </c>
      <c r="F1444" t="s">
        <v>8219</v>
      </c>
      <c r="G1444" t="s">
        <v>8224</v>
      </c>
      <c r="H1444" t="s">
        <v>8246</v>
      </c>
      <c r="I1444">
        <v>1</v>
      </c>
      <c r="J1444">
        <v>5000</v>
      </c>
      <c r="K1444">
        <v>12627</v>
      </c>
      <c r="L1444">
        <v>1485722053</v>
      </c>
      <c r="M1444">
        <v>1480538053</v>
      </c>
      <c r="N1444" t="b">
        <v>0</v>
      </c>
      <c r="O1444">
        <v>185</v>
      </c>
      <c r="P1444" t="b">
        <v>1</v>
      </c>
      <c r="Q1444" t="s">
        <v>8295</v>
      </c>
      <c r="R1444">
        <v>2.5253999999999999</v>
      </c>
      <c r="S1444">
        <v>68.254054054054052</v>
      </c>
      <c r="T1444" t="s">
        <v>9226</v>
      </c>
      <c r="U1444" t="s">
        <v>9252</v>
      </c>
      <c r="V1444" s="10">
        <v>42704.857094907406</v>
      </c>
      <c r="W1444" s="10">
        <v>42764.857094907406</v>
      </c>
    </row>
    <row r="1445" spans="1:23" x14ac:dyDescent="0.25">
      <c r="A1445">
        <v>2721</v>
      </c>
      <c r="B1445" t="s">
        <v>2721</v>
      </c>
      <c r="C1445" t="s">
        <v>6831</v>
      </c>
      <c r="D1445">
        <v>750</v>
      </c>
      <c r="E1445">
        <v>10965</v>
      </c>
      <c r="F1445" t="s">
        <v>8219</v>
      </c>
      <c r="G1445" t="s">
        <v>8225</v>
      </c>
      <c r="H1445" t="s">
        <v>8247</v>
      </c>
      <c r="I1445">
        <v>1.29405719</v>
      </c>
      <c r="J1445">
        <v>970.54289249999999</v>
      </c>
      <c r="K1445">
        <v>14189.337088349999</v>
      </c>
      <c r="L1445">
        <v>1378494000</v>
      </c>
      <c r="M1445">
        <v>1375880598</v>
      </c>
      <c r="N1445" t="b">
        <v>0</v>
      </c>
      <c r="O1445">
        <v>269</v>
      </c>
      <c r="P1445" t="b">
        <v>1</v>
      </c>
      <c r="Q1445" t="s">
        <v>8295</v>
      </c>
      <c r="R1445">
        <v>14.62</v>
      </c>
      <c r="S1445">
        <v>52.748465012453529</v>
      </c>
      <c r="T1445" t="s">
        <v>9226</v>
      </c>
      <c r="U1445" t="s">
        <v>9252</v>
      </c>
      <c r="V1445" s="10">
        <v>41493.543958333335</v>
      </c>
      <c r="W1445" s="10">
        <v>41523.791666666664</v>
      </c>
    </row>
    <row r="1446" spans="1:23" x14ac:dyDescent="0.25">
      <c r="A1446">
        <v>2720</v>
      </c>
      <c r="B1446" t="s">
        <v>2720</v>
      </c>
      <c r="C1446" t="s">
        <v>6830</v>
      </c>
      <c r="D1446">
        <v>25000</v>
      </c>
      <c r="E1446">
        <v>29531</v>
      </c>
      <c r="F1446" t="s">
        <v>8219</v>
      </c>
      <c r="G1446" t="s">
        <v>8224</v>
      </c>
      <c r="H1446" t="s">
        <v>8246</v>
      </c>
      <c r="I1446">
        <v>1</v>
      </c>
      <c r="J1446">
        <v>25000</v>
      </c>
      <c r="K1446">
        <v>29531</v>
      </c>
      <c r="L1446">
        <v>1478866253</v>
      </c>
      <c r="M1446">
        <v>1476270653</v>
      </c>
      <c r="N1446" t="b">
        <v>0</v>
      </c>
      <c r="O1446">
        <v>173</v>
      </c>
      <c r="P1446" t="b">
        <v>1</v>
      </c>
      <c r="Q1446" t="s">
        <v>8303</v>
      </c>
      <c r="R1446">
        <v>1.1812400000000001</v>
      </c>
      <c r="S1446">
        <v>170.69942196531792</v>
      </c>
      <c r="T1446" t="s">
        <v>9224</v>
      </c>
      <c r="U1446" t="s">
        <v>9260</v>
      </c>
      <c r="V1446" s="10">
        <v>42655.465891203705</v>
      </c>
      <c r="W1446" s="10">
        <v>42685.507557870369</v>
      </c>
    </row>
    <row r="1447" spans="1:23" x14ac:dyDescent="0.25">
      <c r="A1447">
        <v>2719</v>
      </c>
      <c r="B1447" t="s">
        <v>2719</v>
      </c>
      <c r="C1447" t="s">
        <v>6829</v>
      </c>
      <c r="D1447">
        <v>6000</v>
      </c>
      <c r="E1447">
        <v>6530</v>
      </c>
      <c r="F1447" t="s">
        <v>8219</v>
      </c>
      <c r="G1447" t="s">
        <v>8224</v>
      </c>
      <c r="H1447" t="s">
        <v>8246</v>
      </c>
      <c r="I1447">
        <v>1</v>
      </c>
      <c r="J1447">
        <v>6000</v>
      </c>
      <c r="K1447">
        <v>6530</v>
      </c>
      <c r="L1447">
        <v>1460936694</v>
      </c>
      <c r="M1447">
        <v>1455756294</v>
      </c>
      <c r="N1447" t="b">
        <v>0</v>
      </c>
      <c r="O1447">
        <v>69</v>
      </c>
      <c r="P1447" t="b">
        <v>1</v>
      </c>
      <c r="Q1447" t="s">
        <v>8303</v>
      </c>
      <c r="R1447">
        <v>1.0883333333333334</v>
      </c>
      <c r="S1447">
        <v>94.637681159420296</v>
      </c>
      <c r="T1447" t="s">
        <v>9224</v>
      </c>
      <c r="U1447" t="s">
        <v>9260</v>
      </c>
      <c r="V1447" s="10">
        <v>42418.031180555554</v>
      </c>
      <c r="W1447" s="10">
        <v>42477.98951388889</v>
      </c>
    </row>
    <row r="1448" spans="1:23" x14ac:dyDescent="0.25">
      <c r="A1448">
        <v>2718</v>
      </c>
      <c r="B1448" t="s">
        <v>2718</v>
      </c>
      <c r="C1448" t="s">
        <v>6828</v>
      </c>
      <c r="D1448">
        <v>18000</v>
      </c>
      <c r="E1448">
        <v>18645</v>
      </c>
      <c r="F1448" t="s">
        <v>8219</v>
      </c>
      <c r="G1448" t="s">
        <v>8224</v>
      </c>
      <c r="H1448" t="s">
        <v>8246</v>
      </c>
      <c r="I1448">
        <v>1</v>
      </c>
      <c r="J1448">
        <v>18000</v>
      </c>
      <c r="K1448">
        <v>18645</v>
      </c>
      <c r="L1448">
        <v>1462316400</v>
      </c>
      <c r="M1448">
        <v>1459865945</v>
      </c>
      <c r="N1448" t="b">
        <v>1</v>
      </c>
      <c r="O1448">
        <v>148</v>
      </c>
      <c r="P1448" t="b">
        <v>1</v>
      </c>
      <c r="Q1448" t="s">
        <v>8303</v>
      </c>
      <c r="R1448">
        <v>1.0358333333333334</v>
      </c>
      <c r="S1448">
        <v>125.97972972972973</v>
      </c>
      <c r="T1448" t="s">
        <v>9224</v>
      </c>
      <c r="U1448" t="s">
        <v>9260</v>
      </c>
      <c r="V1448" s="10">
        <v>42465.596585648149</v>
      </c>
      <c r="W1448" s="10">
        <v>42493.958333333336</v>
      </c>
    </row>
    <row r="1449" spans="1:23" x14ac:dyDescent="0.25">
      <c r="A1449">
        <v>2717</v>
      </c>
      <c r="B1449" t="s">
        <v>2717</v>
      </c>
      <c r="C1449" t="s">
        <v>6827</v>
      </c>
      <c r="D1449">
        <v>25000</v>
      </c>
      <c r="E1449">
        <v>30026</v>
      </c>
      <c r="F1449" t="s">
        <v>8219</v>
      </c>
      <c r="G1449" t="s">
        <v>8224</v>
      </c>
      <c r="H1449" t="s">
        <v>8246</v>
      </c>
      <c r="I1449">
        <v>1</v>
      </c>
      <c r="J1449">
        <v>25000</v>
      </c>
      <c r="K1449">
        <v>30026</v>
      </c>
      <c r="L1449">
        <v>1417906649</v>
      </c>
      <c r="M1449">
        <v>1414015049</v>
      </c>
      <c r="N1449" t="b">
        <v>1</v>
      </c>
      <c r="O1449">
        <v>325</v>
      </c>
      <c r="P1449" t="b">
        <v>1</v>
      </c>
      <c r="Q1449" t="s">
        <v>8303</v>
      </c>
      <c r="R1449">
        <v>1.2010400000000001</v>
      </c>
      <c r="S1449">
        <v>92.387692307692305</v>
      </c>
      <c r="T1449" t="s">
        <v>9224</v>
      </c>
      <c r="U1449" t="s">
        <v>9260</v>
      </c>
      <c r="V1449" s="10">
        <v>41934.914918981478</v>
      </c>
      <c r="W1449" s="10">
        <v>41979.956585648149</v>
      </c>
    </row>
    <row r="1450" spans="1:23" x14ac:dyDescent="0.25">
      <c r="A1450">
        <v>2716</v>
      </c>
      <c r="B1450" t="s">
        <v>2716</v>
      </c>
      <c r="C1450" s="3" t="s">
        <v>6826</v>
      </c>
      <c r="D1450">
        <v>10000</v>
      </c>
      <c r="E1450">
        <v>11998.01</v>
      </c>
      <c r="F1450" t="s">
        <v>8219</v>
      </c>
      <c r="G1450" t="s">
        <v>8236</v>
      </c>
      <c r="H1450" t="s">
        <v>8249</v>
      </c>
      <c r="I1450">
        <v>1.1666915600000001</v>
      </c>
      <c r="J1450">
        <v>11666.9156</v>
      </c>
      <c r="K1450">
        <v>13997.9770037956</v>
      </c>
      <c r="L1450">
        <v>1444291193</v>
      </c>
      <c r="M1450">
        <v>1441699193</v>
      </c>
      <c r="N1450" t="b">
        <v>1</v>
      </c>
      <c r="O1450">
        <v>187</v>
      </c>
      <c r="P1450" t="b">
        <v>1</v>
      </c>
      <c r="Q1450" t="s">
        <v>8303</v>
      </c>
      <c r="R1450">
        <v>1.1998010000000001</v>
      </c>
      <c r="S1450">
        <v>74.855491998906956</v>
      </c>
      <c r="T1450" t="s">
        <v>9224</v>
      </c>
      <c r="U1450" t="s">
        <v>9260</v>
      </c>
      <c r="V1450" s="10">
        <v>42255.333252314813</v>
      </c>
      <c r="W1450" s="10">
        <v>42285.333252314813</v>
      </c>
    </row>
    <row r="1451" spans="1:23" x14ac:dyDescent="0.25">
      <c r="A1451">
        <v>2715</v>
      </c>
      <c r="B1451" t="s">
        <v>2715</v>
      </c>
      <c r="C1451" t="s">
        <v>6825</v>
      </c>
      <c r="D1451">
        <v>12000</v>
      </c>
      <c r="E1451">
        <v>31754.69</v>
      </c>
      <c r="F1451" t="s">
        <v>8219</v>
      </c>
      <c r="G1451" t="s">
        <v>8224</v>
      </c>
      <c r="H1451" t="s">
        <v>8246</v>
      </c>
      <c r="I1451">
        <v>1</v>
      </c>
      <c r="J1451">
        <v>12000</v>
      </c>
      <c r="K1451">
        <v>31754.69</v>
      </c>
      <c r="L1451">
        <v>1456047228</v>
      </c>
      <c r="M1451">
        <v>1453109628</v>
      </c>
      <c r="N1451" t="b">
        <v>1</v>
      </c>
      <c r="O1451">
        <v>551</v>
      </c>
      <c r="P1451" t="b">
        <v>1</v>
      </c>
      <c r="Q1451" t="s">
        <v>8303</v>
      </c>
      <c r="R1451">
        <v>2.6462241666666664</v>
      </c>
      <c r="S1451">
        <v>57.631016333938291</v>
      </c>
      <c r="T1451" t="s">
        <v>9224</v>
      </c>
      <c r="U1451" t="s">
        <v>9260</v>
      </c>
      <c r="V1451" s="10">
        <v>42387.398472222223</v>
      </c>
      <c r="W1451" s="10">
        <v>42421.398472222223</v>
      </c>
    </row>
    <row r="1452" spans="1:23" x14ac:dyDescent="0.25">
      <c r="A1452">
        <v>2714</v>
      </c>
      <c r="B1452" t="s">
        <v>2714</v>
      </c>
      <c r="C1452" t="s">
        <v>6824</v>
      </c>
      <c r="D1452">
        <v>25000</v>
      </c>
      <c r="E1452">
        <v>29089</v>
      </c>
      <c r="F1452" t="s">
        <v>8219</v>
      </c>
      <c r="G1452" t="s">
        <v>8224</v>
      </c>
      <c r="H1452" t="s">
        <v>8246</v>
      </c>
      <c r="I1452">
        <v>1</v>
      </c>
      <c r="J1452">
        <v>25000</v>
      </c>
      <c r="K1452">
        <v>29089</v>
      </c>
      <c r="L1452">
        <v>1476486000</v>
      </c>
      <c r="M1452">
        <v>1474040596</v>
      </c>
      <c r="N1452" t="b">
        <v>1</v>
      </c>
      <c r="O1452">
        <v>305</v>
      </c>
      <c r="P1452" t="b">
        <v>1</v>
      </c>
      <c r="Q1452" t="s">
        <v>8303</v>
      </c>
      <c r="R1452">
        <v>1.1635599999999999</v>
      </c>
      <c r="S1452">
        <v>95.373770491803285</v>
      </c>
      <c r="T1452" t="s">
        <v>9224</v>
      </c>
      <c r="U1452" t="s">
        <v>9260</v>
      </c>
      <c r="V1452" s="10">
        <v>42629.655046296299</v>
      </c>
      <c r="W1452" s="10">
        <v>42657.958333333336</v>
      </c>
    </row>
    <row r="1453" spans="1:23" x14ac:dyDescent="0.25">
      <c r="A1453">
        <v>2713</v>
      </c>
      <c r="B1453" t="s">
        <v>2713</v>
      </c>
      <c r="C1453" t="s">
        <v>6823</v>
      </c>
      <c r="D1453">
        <v>150000</v>
      </c>
      <c r="E1453">
        <v>153362</v>
      </c>
      <c r="F1453" t="s">
        <v>8219</v>
      </c>
      <c r="G1453" t="s">
        <v>8224</v>
      </c>
      <c r="H1453" t="s">
        <v>8246</v>
      </c>
      <c r="I1453">
        <v>1</v>
      </c>
      <c r="J1453">
        <v>150000</v>
      </c>
      <c r="K1453">
        <v>153362</v>
      </c>
      <c r="L1453">
        <v>1450971684</v>
      </c>
      <c r="M1453">
        <v>1447515684</v>
      </c>
      <c r="N1453" t="b">
        <v>1</v>
      </c>
      <c r="O1453">
        <v>1420</v>
      </c>
      <c r="P1453" t="b">
        <v>1</v>
      </c>
      <c r="Q1453" t="s">
        <v>8303</v>
      </c>
      <c r="R1453">
        <v>1.0224133333333334</v>
      </c>
      <c r="S1453">
        <v>108.00140845070422</v>
      </c>
      <c r="T1453" t="s">
        <v>9224</v>
      </c>
      <c r="U1453" t="s">
        <v>9260</v>
      </c>
      <c r="V1453" s="10">
        <v>42322.653749999998</v>
      </c>
      <c r="W1453" s="10">
        <v>42362.653749999998</v>
      </c>
    </row>
    <row r="1454" spans="1:23" x14ac:dyDescent="0.25">
      <c r="A1454">
        <v>2712</v>
      </c>
      <c r="B1454" t="s">
        <v>2712</v>
      </c>
      <c r="C1454" t="s">
        <v>6822</v>
      </c>
      <c r="D1454">
        <v>5500</v>
      </c>
      <c r="E1454">
        <v>7226</v>
      </c>
      <c r="F1454" t="s">
        <v>8219</v>
      </c>
      <c r="G1454" t="s">
        <v>8224</v>
      </c>
      <c r="H1454" t="s">
        <v>8246</v>
      </c>
      <c r="I1454">
        <v>1</v>
      </c>
      <c r="J1454">
        <v>5500</v>
      </c>
      <c r="K1454">
        <v>7226</v>
      </c>
      <c r="L1454">
        <v>1373738400</v>
      </c>
      <c r="M1454">
        <v>1370568560</v>
      </c>
      <c r="N1454" t="b">
        <v>1</v>
      </c>
      <c r="O1454">
        <v>143</v>
      </c>
      <c r="P1454" t="b">
        <v>1</v>
      </c>
      <c r="Q1454" t="s">
        <v>8303</v>
      </c>
      <c r="R1454">
        <v>1.3138181818181818</v>
      </c>
      <c r="S1454">
        <v>50.531468531468533</v>
      </c>
      <c r="T1454" t="s">
        <v>9224</v>
      </c>
      <c r="U1454" t="s">
        <v>9260</v>
      </c>
      <c r="V1454" s="10">
        <v>41432.062037037038</v>
      </c>
      <c r="W1454" s="10">
        <v>41468.75</v>
      </c>
    </row>
    <row r="1455" spans="1:23" x14ac:dyDescent="0.25">
      <c r="A1455">
        <v>2711</v>
      </c>
      <c r="B1455" t="s">
        <v>2711</v>
      </c>
      <c r="C1455" t="s">
        <v>6821</v>
      </c>
      <c r="D1455">
        <v>3910</v>
      </c>
      <c r="E1455">
        <v>3938</v>
      </c>
      <c r="F1455" t="s">
        <v>8219</v>
      </c>
      <c r="G1455" t="s">
        <v>8225</v>
      </c>
      <c r="H1455" t="s">
        <v>8247</v>
      </c>
      <c r="I1455">
        <v>1.29405719</v>
      </c>
      <c r="J1455">
        <v>5059.7636129000002</v>
      </c>
      <c r="K1455">
        <v>5095.9972142199995</v>
      </c>
      <c r="L1455">
        <v>1403301660</v>
      </c>
      <c r="M1455">
        <v>1400694790</v>
      </c>
      <c r="N1455" t="b">
        <v>1</v>
      </c>
      <c r="O1455">
        <v>73</v>
      </c>
      <c r="P1455" t="b">
        <v>1</v>
      </c>
      <c r="Q1455" t="s">
        <v>8303</v>
      </c>
      <c r="R1455">
        <v>1.007161125319693</v>
      </c>
      <c r="S1455">
        <v>69.808181016712325</v>
      </c>
      <c r="T1455" t="s">
        <v>9224</v>
      </c>
      <c r="U1455" t="s">
        <v>9260</v>
      </c>
      <c r="V1455" s="10">
        <v>41780.745254629626</v>
      </c>
      <c r="W1455" s="10">
        <v>41810.917361111111</v>
      </c>
    </row>
    <row r="1456" spans="1:23" x14ac:dyDescent="0.25">
      <c r="A1456">
        <v>2710</v>
      </c>
      <c r="B1456" t="s">
        <v>2710</v>
      </c>
      <c r="C1456" t="s">
        <v>6820</v>
      </c>
      <c r="D1456">
        <v>60000</v>
      </c>
      <c r="E1456">
        <v>92340.21</v>
      </c>
      <c r="F1456" t="s">
        <v>8219</v>
      </c>
      <c r="G1456" t="s">
        <v>8224</v>
      </c>
      <c r="H1456" t="s">
        <v>8246</v>
      </c>
      <c r="I1456">
        <v>1</v>
      </c>
      <c r="J1456">
        <v>60000</v>
      </c>
      <c r="K1456">
        <v>92340.21</v>
      </c>
      <c r="L1456">
        <v>1407549600</v>
      </c>
      <c r="M1456">
        <v>1404797428</v>
      </c>
      <c r="N1456" t="b">
        <v>1</v>
      </c>
      <c r="O1456">
        <v>1088</v>
      </c>
      <c r="P1456" t="b">
        <v>1</v>
      </c>
      <c r="Q1456" t="s">
        <v>8303</v>
      </c>
      <c r="R1456">
        <v>1.5390035000000002</v>
      </c>
      <c r="S1456">
        <v>84.871516544117654</v>
      </c>
      <c r="T1456" t="s">
        <v>9224</v>
      </c>
      <c r="U1456" t="s">
        <v>9260</v>
      </c>
      <c r="V1456" s="10">
        <v>41828.229490740741</v>
      </c>
      <c r="W1456" s="10">
        <v>41860.083333333336</v>
      </c>
    </row>
    <row r="1457" spans="1:23" x14ac:dyDescent="0.25">
      <c r="A1457">
        <v>2709</v>
      </c>
      <c r="B1457" t="s">
        <v>2709</v>
      </c>
      <c r="C1457" t="s">
        <v>6819</v>
      </c>
      <c r="D1457">
        <v>50000</v>
      </c>
      <c r="E1457">
        <v>50803</v>
      </c>
      <c r="F1457" t="s">
        <v>8219</v>
      </c>
      <c r="G1457" t="s">
        <v>8224</v>
      </c>
      <c r="H1457" t="s">
        <v>8246</v>
      </c>
      <c r="I1457">
        <v>1</v>
      </c>
      <c r="J1457">
        <v>50000</v>
      </c>
      <c r="K1457">
        <v>50803</v>
      </c>
      <c r="L1457">
        <v>1475553540</v>
      </c>
      <c r="M1457">
        <v>1472528141</v>
      </c>
      <c r="N1457" t="b">
        <v>1</v>
      </c>
      <c r="O1457">
        <v>308</v>
      </c>
      <c r="P1457" t="b">
        <v>1</v>
      </c>
      <c r="Q1457" t="s">
        <v>8303</v>
      </c>
      <c r="R1457">
        <v>1.01606</v>
      </c>
      <c r="S1457">
        <v>164.94480519480518</v>
      </c>
      <c r="T1457" t="s">
        <v>9224</v>
      </c>
      <c r="U1457" t="s">
        <v>9260</v>
      </c>
      <c r="V1457" s="10">
        <v>42612.149780092594</v>
      </c>
      <c r="W1457" s="10">
        <v>42647.165972222225</v>
      </c>
    </row>
    <row r="1458" spans="1:23" x14ac:dyDescent="0.25">
      <c r="A1458">
        <v>2708</v>
      </c>
      <c r="B1458" t="s">
        <v>2708</v>
      </c>
      <c r="C1458" t="s">
        <v>6818</v>
      </c>
      <c r="D1458">
        <v>20000</v>
      </c>
      <c r="E1458">
        <v>46643.07</v>
      </c>
      <c r="F1458" t="s">
        <v>8219</v>
      </c>
      <c r="G1458" t="s">
        <v>8225</v>
      </c>
      <c r="H1458" t="s">
        <v>8247</v>
      </c>
      <c r="I1458">
        <v>1.29405719</v>
      </c>
      <c r="J1458">
        <v>25881.143799999998</v>
      </c>
      <c r="K1458">
        <v>60358.800097173298</v>
      </c>
      <c r="L1458">
        <v>1469119526</v>
      </c>
      <c r="M1458">
        <v>1463935526</v>
      </c>
      <c r="N1458" t="b">
        <v>1</v>
      </c>
      <c r="O1458">
        <v>1049</v>
      </c>
      <c r="P1458" t="b">
        <v>1</v>
      </c>
      <c r="Q1458" t="s">
        <v>8303</v>
      </c>
      <c r="R1458">
        <v>2.3321535</v>
      </c>
      <c r="S1458">
        <v>57.53937092199552</v>
      </c>
      <c r="T1458" t="s">
        <v>9224</v>
      </c>
      <c r="U1458" t="s">
        <v>9260</v>
      </c>
      <c r="V1458" s="10">
        <v>42512.698217592595</v>
      </c>
      <c r="W1458" s="10">
        <v>42572.698217592595</v>
      </c>
    </row>
    <row r="1459" spans="1:23" x14ac:dyDescent="0.25">
      <c r="A1459">
        <v>2707</v>
      </c>
      <c r="B1459" t="s">
        <v>2707</v>
      </c>
      <c r="C1459" t="s">
        <v>6817</v>
      </c>
      <c r="D1459">
        <v>8000</v>
      </c>
      <c r="E1459">
        <v>28067.57</v>
      </c>
      <c r="F1459" t="s">
        <v>8219</v>
      </c>
      <c r="G1459" t="s">
        <v>8224</v>
      </c>
      <c r="H1459" t="s">
        <v>8246</v>
      </c>
      <c r="I1459">
        <v>1</v>
      </c>
      <c r="J1459">
        <v>8000</v>
      </c>
      <c r="K1459">
        <v>28067.57</v>
      </c>
      <c r="L1459">
        <v>1369637940</v>
      </c>
      <c r="M1459">
        <v>1367088443</v>
      </c>
      <c r="N1459" t="b">
        <v>1</v>
      </c>
      <c r="O1459">
        <v>394</v>
      </c>
      <c r="P1459" t="b">
        <v>1</v>
      </c>
      <c r="Q1459" t="s">
        <v>8303</v>
      </c>
      <c r="R1459">
        <v>3.50844625</v>
      </c>
      <c r="S1459">
        <v>71.237487309644663</v>
      </c>
      <c r="T1459" t="s">
        <v>9224</v>
      </c>
      <c r="U1459" t="s">
        <v>9260</v>
      </c>
      <c r="V1459" s="10">
        <v>41391.782905092594</v>
      </c>
      <c r="W1459" s="10">
        <v>41421.290972222225</v>
      </c>
    </row>
    <row r="1460" spans="1:23" x14ac:dyDescent="0.25">
      <c r="A1460">
        <v>2706</v>
      </c>
      <c r="B1460" t="s">
        <v>2706</v>
      </c>
      <c r="C1460" t="s">
        <v>6816</v>
      </c>
      <c r="D1460">
        <v>35000</v>
      </c>
      <c r="E1460">
        <v>39304</v>
      </c>
      <c r="F1460" t="s">
        <v>8219</v>
      </c>
      <c r="G1460" t="s">
        <v>8224</v>
      </c>
      <c r="H1460" t="s">
        <v>8246</v>
      </c>
      <c r="I1460">
        <v>1</v>
      </c>
      <c r="J1460">
        <v>35000</v>
      </c>
      <c r="K1460">
        <v>39304</v>
      </c>
      <c r="L1460">
        <v>1413442740</v>
      </c>
      <c r="M1460">
        <v>1410937483</v>
      </c>
      <c r="N1460" t="b">
        <v>1</v>
      </c>
      <c r="O1460">
        <v>263</v>
      </c>
      <c r="P1460" t="b">
        <v>1</v>
      </c>
      <c r="Q1460" t="s">
        <v>8303</v>
      </c>
      <c r="R1460">
        <v>1.1229714285714285</v>
      </c>
      <c r="S1460">
        <v>149.44486692015209</v>
      </c>
      <c r="T1460" t="s">
        <v>9224</v>
      </c>
      <c r="U1460" t="s">
        <v>9260</v>
      </c>
      <c r="V1460" s="10">
        <v>41899.294942129629</v>
      </c>
      <c r="W1460" s="10">
        <v>41928.290972222225</v>
      </c>
    </row>
    <row r="1461" spans="1:23" x14ac:dyDescent="0.25">
      <c r="A1461">
        <v>2669</v>
      </c>
      <c r="B1461" t="s">
        <v>2669</v>
      </c>
      <c r="C1461" t="s">
        <v>6779</v>
      </c>
      <c r="D1461">
        <v>800</v>
      </c>
      <c r="E1461">
        <v>1001</v>
      </c>
      <c r="F1461" t="s">
        <v>8219</v>
      </c>
      <c r="G1461" t="s">
        <v>8224</v>
      </c>
      <c r="H1461" t="s">
        <v>8246</v>
      </c>
      <c r="I1461">
        <v>1</v>
      </c>
      <c r="J1461">
        <v>800</v>
      </c>
      <c r="K1461">
        <v>1001</v>
      </c>
      <c r="L1461">
        <v>1452387096</v>
      </c>
      <c r="M1461">
        <v>1447203096</v>
      </c>
      <c r="N1461" t="b">
        <v>0</v>
      </c>
      <c r="O1461">
        <v>11</v>
      </c>
      <c r="P1461" t="b">
        <v>1</v>
      </c>
      <c r="Q1461" t="s">
        <v>8302</v>
      </c>
      <c r="R1461">
        <v>1.25125</v>
      </c>
      <c r="S1461">
        <v>91</v>
      </c>
      <c r="T1461" t="s">
        <v>9226</v>
      </c>
      <c r="U1461" t="s">
        <v>9259</v>
      </c>
      <c r="V1461" s="10">
        <v>42319.035833333335</v>
      </c>
      <c r="W1461" s="10">
        <v>42379.035833333335</v>
      </c>
    </row>
    <row r="1462" spans="1:23" x14ac:dyDescent="0.25">
      <c r="A1462">
        <v>2668</v>
      </c>
      <c r="B1462" t="s">
        <v>2668</v>
      </c>
      <c r="C1462" s="3" t="s">
        <v>6778</v>
      </c>
      <c r="D1462">
        <v>1000</v>
      </c>
      <c r="E1462">
        <v>1707</v>
      </c>
      <c r="F1462" t="s">
        <v>8219</v>
      </c>
      <c r="G1462" t="s">
        <v>8229</v>
      </c>
      <c r="H1462" t="s">
        <v>8251</v>
      </c>
      <c r="I1462">
        <v>0.75062424999999999</v>
      </c>
      <c r="J1462">
        <v>750.62424999999996</v>
      </c>
      <c r="K1462">
        <v>1281.3155947499999</v>
      </c>
      <c r="L1462">
        <v>1447079520</v>
      </c>
      <c r="M1462">
        <v>1443449265</v>
      </c>
      <c r="N1462" t="b">
        <v>0</v>
      </c>
      <c r="O1462">
        <v>28</v>
      </c>
      <c r="P1462" t="b">
        <v>1</v>
      </c>
      <c r="Q1462" t="s">
        <v>8302</v>
      </c>
      <c r="R1462">
        <v>1.7070000000000001</v>
      </c>
      <c r="S1462">
        <v>45.761271241071427</v>
      </c>
      <c r="T1462" t="s">
        <v>9226</v>
      </c>
      <c r="U1462" t="s">
        <v>9259</v>
      </c>
      <c r="V1462" s="10">
        <v>42275.58871527778</v>
      </c>
      <c r="W1462" s="10">
        <v>42317.605555555558</v>
      </c>
    </row>
    <row r="1463" spans="1:23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</v>
      </c>
      <c r="J1463">
        <v>15000</v>
      </c>
      <c r="K1463">
        <v>15186.69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8288</v>
      </c>
      <c r="R1463">
        <v>1.012446</v>
      </c>
      <c r="S1463">
        <v>44.66673529411765</v>
      </c>
      <c r="T1463" t="s">
        <v>9229</v>
      </c>
      <c r="U1463" t="s">
        <v>9245</v>
      </c>
      <c r="V1463" s="10">
        <v>41899.645300925928</v>
      </c>
      <c r="W1463" s="20">
        <v>41933</v>
      </c>
    </row>
    <row r="1464" spans="1:23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</v>
      </c>
      <c r="J1464">
        <v>4000</v>
      </c>
      <c r="K1464">
        <v>4340.7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8288</v>
      </c>
      <c r="R1464">
        <v>1.085175</v>
      </c>
      <c r="S1464">
        <v>28.937999999999999</v>
      </c>
      <c r="T1464" t="s">
        <v>9229</v>
      </c>
      <c r="U1464" t="s">
        <v>9245</v>
      </c>
      <c r="V1464" s="10">
        <v>41344.662858796299</v>
      </c>
      <c r="W1464" s="10">
        <v>41374.662858796299</v>
      </c>
    </row>
    <row r="1465" spans="1:23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</v>
      </c>
      <c r="J1465">
        <v>600</v>
      </c>
      <c r="K1465">
        <v>886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8288</v>
      </c>
      <c r="R1465">
        <v>1.4766666666666666</v>
      </c>
      <c r="S1465">
        <v>35.44</v>
      </c>
      <c r="T1465" t="s">
        <v>9229</v>
      </c>
      <c r="U1465" t="s">
        <v>9245</v>
      </c>
      <c r="V1465" s="10">
        <v>41326.911319444444</v>
      </c>
      <c r="W1465" s="10">
        <v>41371.869652777779</v>
      </c>
    </row>
    <row r="1466" spans="1:23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</v>
      </c>
      <c r="J1466">
        <v>5000</v>
      </c>
      <c r="K1466">
        <v>8160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8288</v>
      </c>
      <c r="R1466">
        <v>1.6319999999999999</v>
      </c>
      <c r="S1466">
        <v>34.871794871794869</v>
      </c>
      <c r="T1466" t="s">
        <v>9229</v>
      </c>
      <c r="U1466" t="s">
        <v>9245</v>
      </c>
      <c r="V1466" s="10">
        <v>41291.661550925928</v>
      </c>
      <c r="W1466" s="10">
        <v>41321.661550925928</v>
      </c>
    </row>
    <row r="1467" spans="1:23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</v>
      </c>
      <c r="J1467">
        <v>30000</v>
      </c>
      <c r="K1467">
        <v>136924.35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8288</v>
      </c>
      <c r="R1467">
        <v>4.5641449999999999</v>
      </c>
      <c r="S1467">
        <v>52.622732513451197</v>
      </c>
      <c r="T1467" t="s">
        <v>9229</v>
      </c>
      <c r="U1467" t="s">
        <v>9245</v>
      </c>
      <c r="V1467" s="10">
        <v>40959.734398148146</v>
      </c>
      <c r="W1467" s="10">
        <v>40990.125</v>
      </c>
    </row>
    <row r="1468" spans="1:23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</v>
      </c>
      <c r="J1468">
        <v>16000</v>
      </c>
      <c r="K1468">
        <v>17260.37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8288</v>
      </c>
      <c r="R1468">
        <v>1.0787731249999999</v>
      </c>
      <c r="S1468">
        <v>69.598266129032254</v>
      </c>
      <c r="T1468" t="s">
        <v>9229</v>
      </c>
      <c r="U1468" t="s">
        <v>9245</v>
      </c>
      <c r="V1468" s="10">
        <v>42340.172060185185</v>
      </c>
      <c r="W1468" s="10">
        <v>42381.208333333336</v>
      </c>
    </row>
    <row r="1469" spans="1:23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</v>
      </c>
      <c r="J1469">
        <v>40000</v>
      </c>
      <c r="K1469">
        <v>46032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8288</v>
      </c>
      <c r="R1469">
        <v>1.1508</v>
      </c>
      <c r="S1469">
        <v>76.72</v>
      </c>
      <c r="T1469" t="s">
        <v>9229</v>
      </c>
      <c r="U1469" t="s">
        <v>9245</v>
      </c>
      <c r="V1469" s="10">
        <v>40933.80190972222</v>
      </c>
      <c r="W1469" s="10">
        <v>40993.760243055556</v>
      </c>
    </row>
    <row r="1470" spans="1:23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</v>
      </c>
      <c r="J1470">
        <v>9500</v>
      </c>
      <c r="K1470">
        <v>9725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8288</v>
      </c>
      <c r="R1470">
        <v>1.0236842105263158</v>
      </c>
      <c r="S1470">
        <v>33.191126279863482</v>
      </c>
      <c r="T1470" t="s">
        <v>9229</v>
      </c>
      <c r="U1470" t="s">
        <v>9245</v>
      </c>
      <c r="V1470" s="10">
        <v>40646.014456018522</v>
      </c>
      <c r="W1470" s="10">
        <v>40706.014456018522</v>
      </c>
    </row>
    <row r="1471" spans="1:23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</v>
      </c>
      <c r="J1471">
        <v>44250</v>
      </c>
      <c r="K1471">
        <v>47978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8288</v>
      </c>
      <c r="R1471">
        <v>1.0842485875706214</v>
      </c>
      <c r="S1471">
        <v>149.46417445482865</v>
      </c>
      <c r="T1471" t="s">
        <v>9229</v>
      </c>
      <c r="U1471" t="s">
        <v>9245</v>
      </c>
      <c r="V1471" s="10">
        <v>41290.598483796297</v>
      </c>
      <c r="W1471" s="10">
        <v>41320.598483796297</v>
      </c>
    </row>
    <row r="1472" spans="1:23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</v>
      </c>
      <c r="J1472">
        <v>1500</v>
      </c>
      <c r="K1472">
        <v>1877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8288</v>
      </c>
      <c r="R1472">
        <v>1.2513333333333334</v>
      </c>
      <c r="S1472">
        <v>23.172839506172838</v>
      </c>
      <c r="T1472" t="s">
        <v>9229</v>
      </c>
      <c r="U1472" t="s">
        <v>9245</v>
      </c>
      <c r="V1472" s="10">
        <v>41250.827118055553</v>
      </c>
      <c r="W1472" s="10">
        <v>41271.827118055553</v>
      </c>
    </row>
    <row r="1473" spans="1:23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</v>
      </c>
      <c r="J1473">
        <v>32000</v>
      </c>
      <c r="K1473">
        <v>33229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8288</v>
      </c>
      <c r="R1473">
        <v>1.03840625</v>
      </c>
      <c r="S1473">
        <v>96.877551020408163</v>
      </c>
      <c r="T1473" t="s">
        <v>9229</v>
      </c>
      <c r="U1473" t="s">
        <v>9245</v>
      </c>
      <c r="V1473" s="10">
        <v>42073.957569444443</v>
      </c>
      <c r="W1473" s="10">
        <v>42103.957569444443</v>
      </c>
    </row>
    <row r="1474" spans="1:23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</v>
      </c>
      <c r="J1474">
        <v>25000</v>
      </c>
      <c r="K1474">
        <v>34676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8288</v>
      </c>
      <c r="R1474">
        <v>1.3870400000000001</v>
      </c>
      <c r="S1474">
        <v>103.20238095238095</v>
      </c>
      <c r="T1474" t="s">
        <v>9229</v>
      </c>
      <c r="U1474" t="s">
        <v>9245</v>
      </c>
      <c r="V1474" s="10">
        <v>41533.542858796296</v>
      </c>
      <c r="W1474" s="10">
        <v>41563.542858796296</v>
      </c>
    </row>
    <row r="1475" spans="1:23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</v>
      </c>
      <c r="J1475">
        <v>1500</v>
      </c>
      <c r="K1475">
        <v>1807.74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8288</v>
      </c>
      <c r="R1475">
        <v>1.20516</v>
      </c>
      <c r="S1475">
        <v>38.462553191489363</v>
      </c>
      <c r="T1475" t="s">
        <v>9229</v>
      </c>
      <c r="U1475" t="s">
        <v>9245</v>
      </c>
      <c r="V1475" s="10">
        <v>40939.979618055557</v>
      </c>
      <c r="W1475" s="10">
        <v>40969.979618055557</v>
      </c>
    </row>
    <row r="1476" spans="1:23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</v>
      </c>
      <c r="J1476">
        <v>3000</v>
      </c>
      <c r="K1476">
        <v>3368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8288</v>
      </c>
      <c r="R1476">
        <v>1.1226666666666667</v>
      </c>
      <c r="S1476">
        <v>44.315789473684212</v>
      </c>
      <c r="T1476" t="s">
        <v>9229</v>
      </c>
      <c r="U1476" t="s">
        <v>9245</v>
      </c>
      <c r="V1476" s="10">
        <v>41500.727916666663</v>
      </c>
      <c r="W1476" s="10">
        <v>41530.727916666663</v>
      </c>
    </row>
    <row r="1477" spans="1:23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</v>
      </c>
      <c r="J1477">
        <v>15000</v>
      </c>
      <c r="K1477">
        <v>28300.45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8288</v>
      </c>
      <c r="R1477">
        <v>1.8866966666666667</v>
      </c>
      <c r="S1477">
        <v>64.173356009070289</v>
      </c>
      <c r="T1477" t="s">
        <v>9229</v>
      </c>
      <c r="U1477" t="s">
        <v>9245</v>
      </c>
      <c r="V1477" s="10">
        <v>41960.722951388889</v>
      </c>
      <c r="W1477" s="10">
        <v>41993.207638888889</v>
      </c>
    </row>
    <row r="1478" spans="1:23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</v>
      </c>
      <c r="J1478">
        <v>6000</v>
      </c>
      <c r="K1478">
        <v>39693.279999999999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8288</v>
      </c>
      <c r="R1478">
        <v>6.6155466666666669</v>
      </c>
      <c r="S1478">
        <v>43.333275109170302</v>
      </c>
      <c r="T1478" t="s">
        <v>9229</v>
      </c>
      <c r="U1478" t="s">
        <v>9245</v>
      </c>
      <c r="V1478" s="10">
        <v>40766.041921296295</v>
      </c>
      <c r="W1478" s="10">
        <v>40796.041921296295</v>
      </c>
    </row>
    <row r="1479" spans="1:23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</v>
      </c>
      <c r="J1479">
        <v>30000</v>
      </c>
      <c r="K1479">
        <v>33393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8288</v>
      </c>
      <c r="R1479">
        <v>1.1131</v>
      </c>
      <c r="S1479">
        <v>90.495934959349597</v>
      </c>
      <c r="T1479" t="s">
        <v>9229</v>
      </c>
      <c r="U1479" t="s">
        <v>9245</v>
      </c>
      <c r="V1479" s="10">
        <v>40840.615787037037</v>
      </c>
      <c r="W1479" s="10">
        <v>40900.125</v>
      </c>
    </row>
    <row r="1480" spans="1:23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</v>
      </c>
      <c r="J1480">
        <v>50000</v>
      </c>
      <c r="K1480">
        <v>590807.11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8288</v>
      </c>
      <c r="R1480">
        <v>11.8161422</v>
      </c>
      <c r="S1480">
        <v>29.187190495010373</v>
      </c>
      <c r="T1480" t="s">
        <v>9229</v>
      </c>
      <c r="U1480" t="s">
        <v>9245</v>
      </c>
      <c r="V1480" s="10">
        <v>41394.871678240743</v>
      </c>
      <c r="W1480" s="10">
        <v>41408.871678240743</v>
      </c>
    </row>
    <row r="1481" spans="1:23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</v>
      </c>
      <c r="J1481">
        <v>1600</v>
      </c>
      <c r="K1481">
        <v>2198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8288</v>
      </c>
      <c r="R1481">
        <v>1.37375</v>
      </c>
      <c r="S1481">
        <v>30.95774647887324</v>
      </c>
      <c r="T1481" t="s">
        <v>9229</v>
      </c>
      <c r="U1481" t="s">
        <v>9245</v>
      </c>
      <c r="V1481" s="10">
        <v>41754.745243055557</v>
      </c>
      <c r="W1481" s="10">
        <v>41769.165972222225</v>
      </c>
    </row>
    <row r="1482" spans="1:23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</v>
      </c>
      <c r="J1482">
        <v>50000</v>
      </c>
      <c r="K1482">
        <v>58520.2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8288</v>
      </c>
      <c r="R1482">
        <v>1.170404</v>
      </c>
      <c r="S1482">
        <v>92.157795275590544</v>
      </c>
      <c r="T1482" t="s">
        <v>9229</v>
      </c>
      <c r="U1482" t="s">
        <v>9245</v>
      </c>
      <c r="V1482" s="10">
        <v>41464.934016203704</v>
      </c>
      <c r="W1482" s="10">
        <v>41481.708333333336</v>
      </c>
    </row>
    <row r="1483" spans="1:23" x14ac:dyDescent="0.25">
      <c r="A1483">
        <v>2667</v>
      </c>
      <c r="B1483" t="s">
        <v>2667</v>
      </c>
      <c r="C1483" t="s">
        <v>6777</v>
      </c>
      <c r="D1483">
        <v>1500</v>
      </c>
      <c r="E1483">
        <v>1660</v>
      </c>
      <c r="F1483" t="s">
        <v>8219</v>
      </c>
      <c r="G1483" t="s">
        <v>8224</v>
      </c>
      <c r="H1483" t="s">
        <v>8246</v>
      </c>
      <c r="I1483">
        <v>1</v>
      </c>
      <c r="J1483">
        <v>1500</v>
      </c>
      <c r="K1483">
        <v>1660</v>
      </c>
      <c r="L1483">
        <v>1455142416</v>
      </c>
      <c r="M1483">
        <v>1452550416</v>
      </c>
      <c r="N1483" t="b">
        <v>0</v>
      </c>
      <c r="O1483">
        <v>18</v>
      </c>
      <c r="P1483" t="b">
        <v>1</v>
      </c>
      <c r="Q1483" t="s">
        <v>8302</v>
      </c>
      <c r="R1483">
        <v>1.1066666666666667</v>
      </c>
      <c r="S1483">
        <v>92.222222222222229</v>
      </c>
      <c r="T1483" t="s">
        <v>9226</v>
      </c>
      <c r="U1483" t="s">
        <v>9259</v>
      </c>
      <c r="V1483" s="10">
        <v>42380.926111111112</v>
      </c>
      <c r="W1483" s="10">
        <v>42410.926111111112</v>
      </c>
    </row>
    <row r="1484" spans="1:23" x14ac:dyDescent="0.25">
      <c r="A1484">
        <v>2666</v>
      </c>
      <c r="B1484" t="s">
        <v>2666</v>
      </c>
      <c r="C1484" t="s">
        <v>6776</v>
      </c>
      <c r="D1484">
        <v>10000</v>
      </c>
      <c r="E1484">
        <v>15929.51</v>
      </c>
      <c r="F1484" t="s">
        <v>8219</v>
      </c>
      <c r="G1484" t="s">
        <v>8224</v>
      </c>
      <c r="H1484" t="s">
        <v>8246</v>
      </c>
      <c r="I1484">
        <v>1</v>
      </c>
      <c r="J1484">
        <v>10000</v>
      </c>
      <c r="K1484">
        <v>15929.51</v>
      </c>
      <c r="L1484">
        <v>1443214800</v>
      </c>
      <c r="M1484">
        <v>1440008439</v>
      </c>
      <c r="N1484" t="b">
        <v>0</v>
      </c>
      <c r="O1484">
        <v>206</v>
      </c>
      <c r="P1484" t="b">
        <v>1</v>
      </c>
      <c r="Q1484" t="s">
        <v>8302</v>
      </c>
      <c r="R1484">
        <v>1.592951</v>
      </c>
      <c r="S1484">
        <v>77.327718446601949</v>
      </c>
      <c r="T1484" t="s">
        <v>9226</v>
      </c>
      <c r="U1484" t="s">
        <v>9259</v>
      </c>
      <c r="V1484" s="10">
        <v>42235.764340277776</v>
      </c>
      <c r="W1484" s="10">
        <v>42272.875</v>
      </c>
    </row>
    <row r="1485" spans="1:23" x14ac:dyDescent="0.25">
      <c r="A1485">
        <v>2665</v>
      </c>
      <c r="B1485" t="s">
        <v>2665</v>
      </c>
      <c r="C1485" t="s">
        <v>6775</v>
      </c>
      <c r="D1485">
        <v>3500</v>
      </c>
      <c r="E1485">
        <v>4310</v>
      </c>
      <c r="F1485" t="s">
        <v>8219</v>
      </c>
      <c r="G1485" t="s">
        <v>8224</v>
      </c>
      <c r="H1485" t="s">
        <v>8246</v>
      </c>
      <c r="I1485">
        <v>1</v>
      </c>
      <c r="J1485">
        <v>3500</v>
      </c>
      <c r="K1485">
        <v>4310</v>
      </c>
      <c r="L1485">
        <v>1430774974</v>
      </c>
      <c r="M1485">
        <v>1426886974</v>
      </c>
      <c r="N1485" t="b">
        <v>0</v>
      </c>
      <c r="O1485">
        <v>46</v>
      </c>
      <c r="P1485" t="b">
        <v>1</v>
      </c>
      <c r="Q1485" t="s">
        <v>8302</v>
      </c>
      <c r="R1485">
        <v>1.2314285714285715</v>
      </c>
      <c r="S1485">
        <v>93.695652173913047</v>
      </c>
      <c r="T1485" t="s">
        <v>9226</v>
      </c>
      <c r="U1485" t="s">
        <v>9259</v>
      </c>
      <c r="V1485" s="10">
        <v>42083.895532407405</v>
      </c>
      <c r="W1485" s="10">
        <v>42128.895532407405</v>
      </c>
    </row>
    <row r="1486" spans="1:23" x14ac:dyDescent="0.25">
      <c r="A1486">
        <v>2664</v>
      </c>
      <c r="B1486" t="s">
        <v>2664</v>
      </c>
      <c r="C1486" t="s">
        <v>6774</v>
      </c>
      <c r="D1486">
        <v>17500</v>
      </c>
      <c r="E1486">
        <v>18100</v>
      </c>
      <c r="F1486" t="s">
        <v>8219</v>
      </c>
      <c r="G1486" t="s">
        <v>8224</v>
      </c>
      <c r="H1486" t="s">
        <v>8246</v>
      </c>
      <c r="I1486">
        <v>1</v>
      </c>
      <c r="J1486">
        <v>17500</v>
      </c>
      <c r="K1486">
        <v>18100</v>
      </c>
      <c r="L1486">
        <v>1449644340</v>
      </c>
      <c r="M1486">
        <v>1446683797</v>
      </c>
      <c r="N1486" t="b">
        <v>0</v>
      </c>
      <c r="O1486">
        <v>104</v>
      </c>
      <c r="P1486" t="b">
        <v>1</v>
      </c>
      <c r="Q1486" t="s">
        <v>8302</v>
      </c>
      <c r="R1486">
        <v>1.0342857142857143</v>
      </c>
      <c r="S1486">
        <v>174.03846153846155</v>
      </c>
      <c r="T1486" t="s">
        <v>9226</v>
      </c>
      <c r="U1486" t="s">
        <v>9259</v>
      </c>
      <c r="V1486" s="10">
        <v>42313.02542824074</v>
      </c>
      <c r="W1486" s="10">
        <v>42347.290972222225</v>
      </c>
    </row>
    <row r="1487" spans="1:23" x14ac:dyDescent="0.25">
      <c r="A1487">
        <v>2663</v>
      </c>
      <c r="B1487" t="s">
        <v>2663</v>
      </c>
      <c r="C1487" t="s">
        <v>6773</v>
      </c>
      <c r="D1487">
        <v>20000</v>
      </c>
      <c r="E1487">
        <v>20919.25</v>
      </c>
      <c r="F1487" t="s">
        <v>8219</v>
      </c>
      <c r="G1487" t="s">
        <v>8229</v>
      </c>
      <c r="H1487" t="s">
        <v>8251</v>
      </c>
      <c r="I1487">
        <v>0.75062424999999999</v>
      </c>
      <c r="J1487">
        <v>15012.485000000001</v>
      </c>
      <c r="K1487">
        <v>15702.496341812501</v>
      </c>
      <c r="L1487">
        <v>1441378800</v>
      </c>
      <c r="M1487">
        <v>1438873007</v>
      </c>
      <c r="N1487" t="b">
        <v>0</v>
      </c>
      <c r="O1487">
        <v>56</v>
      </c>
      <c r="P1487" t="b">
        <v>1</v>
      </c>
      <c r="Q1487" t="s">
        <v>8302</v>
      </c>
      <c r="R1487">
        <v>1.0459624999999999</v>
      </c>
      <c r="S1487">
        <v>280.40172038950897</v>
      </c>
      <c r="T1487" t="s">
        <v>9226</v>
      </c>
      <c r="U1487" t="s">
        <v>9259</v>
      </c>
      <c r="V1487" s="10">
        <v>42222.622766203705</v>
      </c>
      <c r="W1487" s="10">
        <v>42251.625</v>
      </c>
    </row>
    <row r="1488" spans="1:23" x14ac:dyDescent="0.25">
      <c r="A1488">
        <v>2662</v>
      </c>
      <c r="B1488" t="s">
        <v>2662</v>
      </c>
      <c r="C1488" t="s">
        <v>6772</v>
      </c>
      <c r="D1488">
        <v>20000</v>
      </c>
      <c r="E1488">
        <v>21360</v>
      </c>
      <c r="F1488" t="s">
        <v>8219</v>
      </c>
      <c r="G1488" t="s">
        <v>8224</v>
      </c>
      <c r="H1488" t="s">
        <v>8246</v>
      </c>
      <c r="I1488">
        <v>1</v>
      </c>
      <c r="J1488">
        <v>20000</v>
      </c>
      <c r="K1488">
        <v>21360</v>
      </c>
      <c r="L1488">
        <v>1440179713</v>
      </c>
      <c r="M1488">
        <v>1437587713</v>
      </c>
      <c r="N1488" t="b">
        <v>0</v>
      </c>
      <c r="O1488">
        <v>80</v>
      </c>
      <c r="P1488" t="b">
        <v>1</v>
      </c>
      <c r="Q1488" t="s">
        <v>8302</v>
      </c>
      <c r="R1488">
        <v>1.0680000000000001</v>
      </c>
      <c r="S1488">
        <v>267</v>
      </c>
      <c r="T1488" t="s">
        <v>9226</v>
      </c>
      <c r="U1488" t="s">
        <v>9259</v>
      </c>
      <c r="V1488" s="10">
        <v>42207.746678240743</v>
      </c>
      <c r="W1488" s="10">
        <v>42237.746678240743</v>
      </c>
    </row>
    <row r="1489" spans="1:23" x14ac:dyDescent="0.25">
      <c r="A1489">
        <v>2661</v>
      </c>
      <c r="B1489" t="s">
        <v>2661</v>
      </c>
      <c r="C1489" t="s">
        <v>6771</v>
      </c>
      <c r="D1489">
        <v>5000</v>
      </c>
      <c r="E1489">
        <v>5145</v>
      </c>
      <c r="F1489" t="s">
        <v>8219</v>
      </c>
      <c r="G1489" t="s">
        <v>8224</v>
      </c>
      <c r="H1489" t="s">
        <v>8246</v>
      </c>
      <c r="I1489">
        <v>1</v>
      </c>
      <c r="J1489">
        <v>5000</v>
      </c>
      <c r="K1489">
        <v>5145</v>
      </c>
      <c r="L1489">
        <v>1382742010</v>
      </c>
      <c r="M1489">
        <v>1380150010</v>
      </c>
      <c r="N1489" t="b">
        <v>0</v>
      </c>
      <c r="O1489">
        <v>60</v>
      </c>
      <c r="P1489" t="b">
        <v>1</v>
      </c>
      <c r="Q1489" t="s">
        <v>8302</v>
      </c>
      <c r="R1489">
        <v>1.0289999999999999</v>
      </c>
      <c r="S1489">
        <v>85.75</v>
      </c>
      <c r="T1489" t="s">
        <v>9226</v>
      </c>
      <c r="U1489" t="s">
        <v>9259</v>
      </c>
      <c r="V1489" s="10">
        <v>41542.958449074074</v>
      </c>
      <c r="W1489" s="10">
        <v>41572.958449074074</v>
      </c>
    </row>
    <row r="1490" spans="1:23" x14ac:dyDescent="0.25">
      <c r="A1490">
        <v>2640</v>
      </c>
      <c r="B1490" t="s">
        <v>2640</v>
      </c>
      <c r="C1490" s="3" t="s">
        <v>6750</v>
      </c>
      <c r="D1490">
        <v>3000</v>
      </c>
      <c r="E1490">
        <v>3170</v>
      </c>
      <c r="F1490" t="s">
        <v>8219</v>
      </c>
      <c r="G1490" t="s">
        <v>8224</v>
      </c>
      <c r="H1490" t="s">
        <v>8246</v>
      </c>
      <c r="I1490">
        <v>1</v>
      </c>
      <c r="J1490">
        <v>3000</v>
      </c>
      <c r="K1490">
        <v>3170</v>
      </c>
      <c r="L1490">
        <v>1433735474</v>
      </c>
      <c r="M1490">
        <v>1428551474</v>
      </c>
      <c r="N1490" t="b">
        <v>0</v>
      </c>
      <c r="O1490">
        <v>69</v>
      </c>
      <c r="P1490" t="b">
        <v>1</v>
      </c>
      <c r="Q1490" t="s">
        <v>8301</v>
      </c>
      <c r="R1490">
        <v>1.0566666666666666</v>
      </c>
      <c r="S1490">
        <v>45.94202898550725</v>
      </c>
      <c r="T1490" t="s">
        <v>9226</v>
      </c>
      <c r="U1490" t="s">
        <v>9258</v>
      </c>
      <c r="V1490" s="10">
        <v>42103.160578703704</v>
      </c>
      <c r="W1490" s="10">
        <v>42163.160578703704</v>
      </c>
    </row>
    <row r="1491" spans="1:23" x14ac:dyDescent="0.25">
      <c r="A1491">
        <v>2639</v>
      </c>
      <c r="B1491" t="s">
        <v>2639</v>
      </c>
      <c r="C1491" t="s">
        <v>6749</v>
      </c>
      <c r="D1491">
        <v>300</v>
      </c>
      <c r="E1491">
        <v>492</v>
      </c>
      <c r="F1491" t="s">
        <v>8219</v>
      </c>
      <c r="G1491" t="s">
        <v>8225</v>
      </c>
      <c r="H1491" t="s">
        <v>8247</v>
      </c>
      <c r="I1491">
        <v>1.29405719</v>
      </c>
      <c r="J1491">
        <v>388.21715699999999</v>
      </c>
      <c r="K1491">
        <v>636.67613747999997</v>
      </c>
      <c r="L1491">
        <v>1424378748</v>
      </c>
      <c r="M1491">
        <v>1421786748</v>
      </c>
      <c r="N1491" t="b">
        <v>0</v>
      </c>
      <c r="O1491">
        <v>49</v>
      </c>
      <c r="P1491" t="b">
        <v>1</v>
      </c>
      <c r="Q1491" t="s">
        <v>8301</v>
      </c>
      <c r="R1491">
        <v>1.64</v>
      </c>
      <c r="S1491">
        <v>12.993390560816326</v>
      </c>
      <c r="T1491" t="s">
        <v>9226</v>
      </c>
      <c r="U1491" t="s">
        <v>9258</v>
      </c>
      <c r="V1491" s="10">
        <v>42024.86513888889</v>
      </c>
      <c r="W1491" s="10">
        <v>42054.86513888889</v>
      </c>
    </row>
    <row r="1492" spans="1:23" x14ac:dyDescent="0.25">
      <c r="A1492">
        <v>2638</v>
      </c>
      <c r="B1492" t="s">
        <v>2638</v>
      </c>
      <c r="C1492" t="s">
        <v>6748</v>
      </c>
      <c r="D1492">
        <v>347</v>
      </c>
      <c r="E1492">
        <v>353</v>
      </c>
      <c r="F1492" t="s">
        <v>8219</v>
      </c>
      <c r="G1492" t="s">
        <v>8224</v>
      </c>
      <c r="H1492" t="s">
        <v>8246</v>
      </c>
      <c r="I1492">
        <v>1</v>
      </c>
      <c r="J1492">
        <v>347</v>
      </c>
      <c r="K1492">
        <v>353</v>
      </c>
      <c r="L1492">
        <v>1421358895</v>
      </c>
      <c r="M1492">
        <v>1418766895</v>
      </c>
      <c r="N1492" t="b">
        <v>0</v>
      </c>
      <c r="O1492">
        <v>14</v>
      </c>
      <c r="P1492" t="b">
        <v>1</v>
      </c>
      <c r="Q1492" t="s">
        <v>8301</v>
      </c>
      <c r="R1492">
        <v>1.0172910662824208</v>
      </c>
      <c r="S1492">
        <v>25.214285714285715</v>
      </c>
      <c r="T1492" t="s">
        <v>9226</v>
      </c>
      <c r="U1492" t="s">
        <v>9258</v>
      </c>
      <c r="V1492" s="10">
        <v>41989.913136574076</v>
      </c>
      <c r="W1492" s="10">
        <v>42019.913136574076</v>
      </c>
    </row>
    <row r="1493" spans="1:23" x14ac:dyDescent="0.25">
      <c r="A1493">
        <v>2637</v>
      </c>
      <c r="B1493" t="s">
        <v>2637</v>
      </c>
      <c r="C1493" t="s">
        <v>6747</v>
      </c>
      <c r="D1493">
        <v>500</v>
      </c>
      <c r="E1493">
        <v>831</v>
      </c>
      <c r="F1493" t="s">
        <v>8219</v>
      </c>
      <c r="G1493" t="s">
        <v>8224</v>
      </c>
      <c r="H1493" t="s">
        <v>8246</v>
      </c>
      <c r="I1493">
        <v>1</v>
      </c>
      <c r="J1493">
        <v>500</v>
      </c>
      <c r="K1493">
        <v>831</v>
      </c>
      <c r="L1493">
        <v>1476277875</v>
      </c>
      <c r="M1493">
        <v>1474895475</v>
      </c>
      <c r="N1493" t="b">
        <v>0</v>
      </c>
      <c r="O1493">
        <v>26</v>
      </c>
      <c r="P1493" t="b">
        <v>1</v>
      </c>
      <c r="Q1493" t="s">
        <v>8301</v>
      </c>
      <c r="R1493">
        <v>1.6619999999999999</v>
      </c>
      <c r="S1493">
        <v>31.96153846153846</v>
      </c>
      <c r="T1493" t="s">
        <v>9226</v>
      </c>
      <c r="U1493" t="s">
        <v>9258</v>
      </c>
      <c r="V1493" s="10">
        <v>42639.549479166664</v>
      </c>
      <c r="W1493" s="10">
        <v>42655.549479166664</v>
      </c>
    </row>
    <row r="1494" spans="1:23" x14ac:dyDescent="0.25">
      <c r="A1494">
        <v>2636</v>
      </c>
      <c r="B1494" t="s">
        <v>2636</v>
      </c>
      <c r="C1494" t="s">
        <v>6746</v>
      </c>
      <c r="D1494">
        <v>1000</v>
      </c>
      <c r="E1494">
        <v>1873</v>
      </c>
      <c r="F1494" t="s">
        <v>8219</v>
      </c>
      <c r="G1494" t="s">
        <v>8224</v>
      </c>
      <c r="H1494" t="s">
        <v>8246</v>
      </c>
      <c r="I1494">
        <v>1</v>
      </c>
      <c r="J1494">
        <v>1000</v>
      </c>
      <c r="K1494">
        <v>1873</v>
      </c>
      <c r="L1494">
        <v>1476579600</v>
      </c>
      <c r="M1494">
        <v>1474641914</v>
      </c>
      <c r="N1494" t="b">
        <v>0</v>
      </c>
      <c r="O1494">
        <v>50</v>
      </c>
      <c r="P1494" t="b">
        <v>1</v>
      </c>
      <c r="Q1494" t="s">
        <v>8301</v>
      </c>
      <c r="R1494">
        <v>1.873</v>
      </c>
      <c r="S1494">
        <v>37.46</v>
      </c>
      <c r="T1494" t="s">
        <v>9226</v>
      </c>
      <c r="U1494" t="s">
        <v>9258</v>
      </c>
      <c r="V1494" s="10">
        <v>42636.614745370367</v>
      </c>
      <c r="W1494" s="10">
        <v>42659.041666666664</v>
      </c>
    </row>
    <row r="1495" spans="1:23" x14ac:dyDescent="0.25">
      <c r="A1495">
        <v>2635</v>
      </c>
      <c r="B1495" t="s">
        <v>2635</v>
      </c>
      <c r="C1495" t="s">
        <v>6745</v>
      </c>
      <c r="D1495">
        <v>11500</v>
      </c>
      <c r="E1495">
        <v>11500</v>
      </c>
      <c r="F1495" t="s">
        <v>8219</v>
      </c>
      <c r="G1495" t="s">
        <v>8229</v>
      </c>
      <c r="H1495" t="s">
        <v>8251</v>
      </c>
      <c r="I1495">
        <v>0.75062424999999999</v>
      </c>
      <c r="J1495">
        <v>8632.1788749999996</v>
      </c>
      <c r="K1495">
        <v>8632.1788749999996</v>
      </c>
      <c r="L1495">
        <v>1425937761</v>
      </c>
      <c r="M1495">
        <v>1422917361</v>
      </c>
      <c r="N1495" t="b">
        <v>0</v>
      </c>
      <c r="O1495">
        <v>84</v>
      </c>
      <c r="P1495" t="b">
        <v>1</v>
      </c>
      <c r="Q1495" t="s">
        <v>8301</v>
      </c>
      <c r="R1495">
        <v>1</v>
      </c>
      <c r="S1495">
        <v>102.76403422619047</v>
      </c>
      <c r="T1495" t="s">
        <v>9226</v>
      </c>
      <c r="U1495" t="s">
        <v>9258</v>
      </c>
      <c r="V1495" s="10">
        <v>42037.950937499998</v>
      </c>
      <c r="W1495" s="10">
        <v>42072.909270833334</v>
      </c>
    </row>
    <row r="1496" spans="1:23" x14ac:dyDescent="0.25">
      <c r="A1496">
        <v>2634</v>
      </c>
      <c r="B1496" t="s">
        <v>2634</v>
      </c>
      <c r="C1496" t="s">
        <v>6744</v>
      </c>
      <c r="D1496">
        <v>930</v>
      </c>
      <c r="E1496">
        <v>986</v>
      </c>
      <c r="F1496" t="s">
        <v>8219</v>
      </c>
      <c r="G1496" t="s">
        <v>8224</v>
      </c>
      <c r="H1496" t="s">
        <v>8246</v>
      </c>
      <c r="I1496">
        <v>1</v>
      </c>
      <c r="J1496">
        <v>930</v>
      </c>
      <c r="K1496">
        <v>986</v>
      </c>
      <c r="L1496">
        <v>1475163921</v>
      </c>
      <c r="M1496">
        <v>1472571921</v>
      </c>
      <c r="N1496" t="b">
        <v>0</v>
      </c>
      <c r="O1496">
        <v>25</v>
      </c>
      <c r="P1496" t="b">
        <v>1</v>
      </c>
      <c r="Q1496" t="s">
        <v>8301</v>
      </c>
      <c r="R1496">
        <v>1.0602150537634409</v>
      </c>
      <c r="S1496">
        <v>39.44</v>
      </c>
      <c r="T1496" t="s">
        <v>9226</v>
      </c>
      <c r="U1496" t="s">
        <v>9258</v>
      </c>
      <c r="V1496" s="10">
        <v>42612.656493055554</v>
      </c>
      <c r="W1496" s="10">
        <v>42642.656493055554</v>
      </c>
    </row>
    <row r="1497" spans="1:23" x14ac:dyDescent="0.25">
      <c r="A1497">
        <v>2633</v>
      </c>
      <c r="B1497" t="s">
        <v>2633</v>
      </c>
      <c r="C1497" t="s">
        <v>6743</v>
      </c>
      <c r="D1497">
        <v>5000</v>
      </c>
      <c r="E1497">
        <v>17731</v>
      </c>
      <c r="F1497" t="s">
        <v>8219</v>
      </c>
      <c r="G1497" t="s">
        <v>8224</v>
      </c>
      <c r="H1497" t="s">
        <v>8246</v>
      </c>
      <c r="I1497">
        <v>1</v>
      </c>
      <c r="J1497">
        <v>5000</v>
      </c>
      <c r="K1497">
        <v>17731</v>
      </c>
      <c r="L1497">
        <v>1393542000</v>
      </c>
      <c r="M1497">
        <v>1390938332</v>
      </c>
      <c r="N1497" t="b">
        <v>0</v>
      </c>
      <c r="O1497">
        <v>199</v>
      </c>
      <c r="P1497" t="b">
        <v>1</v>
      </c>
      <c r="Q1497" t="s">
        <v>8301</v>
      </c>
      <c r="R1497">
        <v>3.5461999999999998</v>
      </c>
      <c r="S1497">
        <v>89.100502512562812</v>
      </c>
      <c r="T1497" t="s">
        <v>9226</v>
      </c>
      <c r="U1497" t="s">
        <v>9258</v>
      </c>
      <c r="V1497" s="10">
        <v>41667.823287037034</v>
      </c>
      <c r="W1497" s="10">
        <v>41697.958333333336</v>
      </c>
    </row>
    <row r="1498" spans="1:23" x14ac:dyDescent="0.25">
      <c r="A1498">
        <v>2632</v>
      </c>
      <c r="B1498" t="s">
        <v>2632</v>
      </c>
      <c r="C1498" t="s">
        <v>6742</v>
      </c>
      <c r="D1498">
        <v>1070</v>
      </c>
      <c r="E1498">
        <v>1466</v>
      </c>
      <c r="F1498" t="s">
        <v>8219</v>
      </c>
      <c r="G1498" t="s">
        <v>8224</v>
      </c>
      <c r="H1498" t="s">
        <v>8246</v>
      </c>
      <c r="I1498">
        <v>1</v>
      </c>
      <c r="J1498">
        <v>1070</v>
      </c>
      <c r="K1498">
        <v>1466</v>
      </c>
      <c r="L1498">
        <v>1464485339</v>
      </c>
      <c r="M1498">
        <v>1462325339</v>
      </c>
      <c r="N1498" t="b">
        <v>0</v>
      </c>
      <c r="O1498">
        <v>42</v>
      </c>
      <c r="P1498" t="b">
        <v>1</v>
      </c>
      <c r="Q1498" t="s">
        <v>8301</v>
      </c>
      <c r="R1498">
        <v>1.3700934579439252</v>
      </c>
      <c r="S1498">
        <v>34.904761904761905</v>
      </c>
      <c r="T1498" t="s">
        <v>9226</v>
      </c>
      <c r="U1498" t="s">
        <v>9258</v>
      </c>
      <c r="V1498" s="10">
        <v>42494.061793981484</v>
      </c>
      <c r="W1498" s="10">
        <v>42519.061793981484</v>
      </c>
    </row>
    <row r="1499" spans="1:23" x14ac:dyDescent="0.25">
      <c r="A1499">
        <v>2631</v>
      </c>
      <c r="B1499" t="s">
        <v>2631</v>
      </c>
      <c r="C1499" t="s">
        <v>6741</v>
      </c>
      <c r="D1499">
        <v>20000</v>
      </c>
      <c r="E1499">
        <v>22933.05</v>
      </c>
      <c r="F1499" t="s">
        <v>8219</v>
      </c>
      <c r="G1499" t="s">
        <v>8224</v>
      </c>
      <c r="H1499" t="s">
        <v>8246</v>
      </c>
      <c r="I1499">
        <v>1</v>
      </c>
      <c r="J1499">
        <v>20000</v>
      </c>
      <c r="K1499">
        <v>22933.05</v>
      </c>
      <c r="L1499">
        <v>1440907427</v>
      </c>
      <c r="M1499">
        <v>1438488227</v>
      </c>
      <c r="N1499" t="b">
        <v>0</v>
      </c>
      <c r="O1499">
        <v>286</v>
      </c>
      <c r="P1499" t="b">
        <v>1</v>
      </c>
      <c r="Q1499" t="s">
        <v>8301</v>
      </c>
      <c r="R1499">
        <v>1.1466525000000001</v>
      </c>
      <c r="S1499">
        <v>80.185489510489504</v>
      </c>
      <c r="T1499" t="s">
        <v>9226</v>
      </c>
      <c r="U1499" t="s">
        <v>9258</v>
      </c>
      <c r="V1499" s="10">
        <v>42218.169293981482</v>
      </c>
      <c r="W1499" s="10">
        <v>42246.169293981482</v>
      </c>
    </row>
    <row r="1500" spans="1:23" x14ac:dyDescent="0.25">
      <c r="A1500">
        <v>2630</v>
      </c>
      <c r="B1500" t="s">
        <v>2630</v>
      </c>
      <c r="C1500" t="s">
        <v>6740</v>
      </c>
      <c r="D1500">
        <v>2000</v>
      </c>
      <c r="E1500">
        <v>3158</v>
      </c>
      <c r="F1500" t="s">
        <v>8219</v>
      </c>
      <c r="G1500" t="s">
        <v>8226</v>
      </c>
      <c r="H1500" t="s">
        <v>8248</v>
      </c>
      <c r="I1500">
        <v>0.70296422999999997</v>
      </c>
      <c r="J1500">
        <v>1405.9284599999999</v>
      </c>
      <c r="K1500">
        <v>2219.96103834</v>
      </c>
      <c r="L1500">
        <v>1467280800</v>
      </c>
      <c r="M1500">
        <v>1464921112</v>
      </c>
      <c r="N1500" t="b">
        <v>0</v>
      </c>
      <c r="O1500">
        <v>81</v>
      </c>
      <c r="P1500" t="b">
        <v>1</v>
      </c>
      <c r="Q1500" t="s">
        <v>8301</v>
      </c>
      <c r="R1500">
        <v>1.579</v>
      </c>
      <c r="S1500">
        <v>27.406926399259259</v>
      </c>
      <c r="T1500" t="s">
        <v>9226</v>
      </c>
      <c r="U1500" t="s">
        <v>9258</v>
      </c>
      <c r="V1500" s="10">
        <v>42524.105462962965</v>
      </c>
      <c r="W1500" s="10">
        <v>42551.416666666664</v>
      </c>
    </row>
    <row r="1501" spans="1:23" x14ac:dyDescent="0.25">
      <c r="A1501">
        <v>2629</v>
      </c>
      <c r="B1501" t="s">
        <v>2629</v>
      </c>
      <c r="C1501" t="s">
        <v>6739</v>
      </c>
      <c r="D1501">
        <v>5000</v>
      </c>
      <c r="E1501">
        <v>6387</v>
      </c>
      <c r="F1501" t="s">
        <v>8219</v>
      </c>
      <c r="G1501" t="s">
        <v>8225</v>
      </c>
      <c r="H1501" t="s">
        <v>8247</v>
      </c>
      <c r="I1501">
        <v>1.29405719</v>
      </c>
      <c r="J1501">
        <v>6470.2859499999995</v>
      </c>
      <c r="K1501">
        <v>8265.1432725300001</v>
      </c>
      <c r="L1501">
        <v>1431608122</v>
      </c>
      <c r="M1501">
        <v>1429016122</v>
      </c>
      <c r="N1501" t="b">
        <v>0</v>
      </c>
      <c r="O1501">
        <v>100</v>
      </c>
      <c r="P1501" t="b">
        <v>1</v>
      </c>
      <c r="Q1501" t="s">
        <v>8301</v>
      </c>
      <c r="R1501">
        <v>1.2774000000000001</v>
      </c>
      <c r="S1501">
        <v>82.651432725299998</v>
      </c>
      <c r="T1501" t="s">
        <v>9226</v>
      </c>
      <c r="U1501" t="s">
        <v>9258</v>
      </c>
      <c r="V1501" s="10">
        <v>42108.538449074076</v>
      </c>
      <c r="W1501" s="10">
        <v>42138.538449074076</v>
      </c>
    </row>
    <row r="1502" spans="1:23" x14ac:dyDescent="0.25">
      <c r="A1502">
        <v>2628</v>
      </c>
      <c r="B1502" t="s">
        <v>2628</v>
      </c>
      <c r="C1502" t="s">
        <v>6738</v>
      </c>
      <c r="D1502">
        <v>839</v>
      </c>
      <c r="E1502">
        <v>926</v>
      </c>
      <c r="F1502" t="s">
        <v>8219</v>
      </c>
      <c r="G1502" t="s">
        <v>8224</v>
      </c>
      <c r="H1502" t="s">
        <v>8246</v>
      </c>
      <c r="I1502">
        <v>1</v>
      </c>
      <c r="J1502">
        <v>839</v>
      </c>
      <c r="K1502">
        <v>926</v>
      </c>
      <c r="L1502">
        <v>1417389067</v>
      </c>
      <c r="M1502">
        <v>1415661067</v>
      </c>
      <c r="N1502" t="b">
        <v>0</v>
      </c>
      <c r="O1502">
        <v>21</v>
      </c>
      <c r="P1502" t="b">
        <v>1</v>
      </c>
      <c r="Q1502" t="s">
        <v>8301</v>
      </c>
      <c r="R1502">
        <v>1.1036948748510131</v>
      </c>
      <c r="S1502">
        <v>44.095238095238095</v>
      </c>
      <c r="T1502" t="s">
        <v>9226</v>
      </c>
      <c r="U1502" t="s">
        <v>9258</v>
      </c>
      <c r="V1502" s="10">
        <v>41953.966053240743</v>
      </c>
      <c r="W1502" s="10">
        <v>41973.966053240743</v>
      </c>
    </row>
    <row r="1503" spans="1:23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0.75062424999999999</v>
      </c>
      <c r="J1503">
        <v>39032.461000000003</v>
      </c>
      <c r="K1503">
        <v>64922.992631000001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8285</v>
      </c>
      <c r="R1503">
        <v>1.6633076923076924</v>
      </c>
      <c r="S1503">
        <v>73.35931370734464</v>
      </c>
      <c r="T1503" t="s">
        <v>9241</v>
      </c>
      <c r="U1503" t="s">
        <v>9242</v>
      </c>
      <c r="V1503" s="10">
        <v>42163.583599537036</v>
      </c>
      <c r="W1503" s="10">
        <v>42193.583599537036</v>
      </c>
    </row>
    <row r="1504" spans="1:23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1.29405719</v>
      </c>
      <c r="J1504">
        <v>28469.258180000001</v>
      </c>
      <c r="K1504">
        <v>28880.768366419998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8285</v>
      </c>
      <c r="R1504">
        <v>1.0144545454545455</v>
      </c>
      <c r="S1504">
        <v>87.783490475440729</v>
      </c>
      <c r="T1504" t="s">
        <v>9241</v>
      </c>
      <c r="U1504" t="s">
        <v>9242</v>
      </c>
      <c r="V1504" s="10">
        <v>42426.542592592596</v>
      </c>
      <c r="W1504" s="10">
        <v>42454.916666666664</v>
      </c>
    </row>
    <row r="1505" spans="1:23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1.1666915600000001</v>
      </c>
      <c r="J1505">
        <v>4375.0933500000001</v>
      </c>
      <c r="K1505">
        <v>4720.3523833507998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8285</v>
      </c>
      <c r="R1505">
        <v>1.0789146666666667</v>
      </c>
      <c r="S1505">
        <v>66.483836385222531</v>
      </c>
      <c r="T1505" t="s">
        <v>9241</v>
      </c>
      <c r="U1505" t="s">
        <v>9242</v>
      </c>
      <c r="V1505" s="10">
        <v>42606.347233796296</v>
      </c>
      <c r="W1505" s="10">
        <v>42666.347233796296</v>
      </c>
    </row>
    <row r="1506" spans="1:23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1.29405719</v>
      </c>
      <c r="J1506">
        <v>8411.3717350000006</v>
      </c>
      <c r="K1506">
        <v>23378.437194539998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8285</v>
      </c>
      <c r="R1506">
        <v>2.7793846153846156</v>
      </c>
      <c r="S1506">
        <v>86.908688455539021</v>
      </c>
      <c r="T1506" t="s">
        <v>9241</v>
      </c>
      <c r="U1506" t="s">
        <v>9242</v>
      </c>
      <c r="V1506" s="10">
        <v>41772.657685185186</v>
      </c>
      <c r="W1506" s="10">
        <v>41800.356249999997</v>
      </c>
    </row>
    <row r="1507" spans="1:23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1.1666915600000001</v>
      </c>
      <c r="J1507">
        <v>18667.06496</v>
      </c>
      <c r="K1507">
        <v>19335.579223880002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8285</v>
      </c>
      <c r="R1507">
        <v>1.0358125</v>
      </c>
      <c r="S1507">
        <v>56.04515717066667</v>
      </c>
      <c r="T1507" t="s">
        <v>9241</v>
      </c>
      <c r="U1507" t="s">
        <v>9242</v>
      </c>
      <c r="V1507" s="10">
        <v>42414.44332175926</v>
      </c>
      <c r="W1507" s="10">
        <v>42451.834027777775</v>
      </c>
    </row>
    <row r="1508" spans="1:23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1.29405719</v>
      </c>
      <c r="J1508">
        <v>1941.085785</v>
      </c>
      <c r="K1508">
        <v>2162.3695644899999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8285</v>
      </c>
      <c r="R1508">
        <v>1.1140000000000001</v>
      </c>
      <c r="S1508">
        <v>50.287664290465116</v>
      </c>
      <c r="T1508" t="s">
        <v>9241</v>
      </c>
      <c r="U1508" t="s">
        <v>9242</v>
      </c>
      <c r="V1508" s="10">
        <v>41814.785925925928</v>
      </c>
      <c r="W1508" s="10">
        <v>41844.785925925928</v>
      </c>
    </row>
    <row r="1509" spans="1:23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</v>
      </c>
      <c r="J1509">
        <v>1200</v>
      </c>
      <c r="K1509">
        <v>2580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8285</v>
      </c>
      <c r="R1509">
        <v>2.15</v>
      </c>
      <c r="S1509">
        <v>78.181818181818187</v>
      </c>
      <c r="T1509" t="s">
        <v>9241</v>
      </c>
      <c r="U1509" t="s">
        <v>9242</v>
      </c>
      <c r="V1509" s="10">
        <v>40254.450335648151</v>
      </c>
      <c r="W1509" s="10">
        <v>40313.340277777781</v>
      </c>
    </row>
    <row r="1510" spans="1:23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</v>
      </c>
      <c r="J1510">
        <v>18500</v>
      </c>
      <c r="K1510">
        <v>20491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8285</v>
      </c>
      <c r="R1510">
        <v>1.1076216216216217</v>
      </c>
      <c r="S1510">
        <v>97.113744075829388</v>
      </c>
      <c r="T1510" t="s">
        <v>9241</v>
      </c>
      <c r="U1510" t="s">
        <v>9242</v>
      </c>
      <c r="V1510" s="10">
        <v>41786.614363425928</v>
      </c>
      <c r="W1510" s="10">
        <v>41817.614363425928</v>
      </c>
    </row>
    <row r="1511" spans="1:23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1.1666915600000001</v>
      </c>
      <c r="J1511">
        <v>20417.102300000002</v>
      </c>
      <c r="K1511">
        <v>25243.961955863204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8285</v>
      </c>
      <c r="R1511">
        <v>1.2364125714285714</v>
      </c>
      <c r="S1511">
        <v>128.7957242646082</v>
      </c>
      <c r="T1511" t="s">
        <v>9241</v>
      </c>
      <c r="U1511" t="s">
        <v>9242</v>
      </c>
      <c r="V1511" s="10">
        <v>42751.533391203702</v>
      </c>
      <c r="W1511" s="10">
        <v>42780.957638888889</v>
      </c>
    </row>
    <row r="1512" spans="1:23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1.29405719</v>
      </c>
      <c r="J1512">
        <v>20704.91504</v>
      </c>
      <c r="K1512">
        <v>20919.210910663998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8285</v>
      </c>
      <c r="R1512">
        <v>1.0103500000000001</v>
      </c>
      <c r="S1512">
        <v>51.652372618923451</v>
      </c>
      <c r="T1512" t="s">
        <v>9241</v>
      </c>
      <c r="U1512" t="s">
        <v>9242</v>
      </c>
      <c r="V1512" s="10">
        <v>41809.385162037041</v>
      </c>
      <c r="W1512" s="10">
        <v>41839.385162037041</v>
      </c>
    </row>
    <row r="1513" spans="1:23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</v>
      </c>
      <c r="J1513">
        <v>14000</v>
      </c>
      <c r="K1513">
        <v>15651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8285</v>
      </c>
      <c r="R1513">
        <v>1.1179285714285714</v>
      </c>
      <c r="S1513">
        <v>75.975728155339809</v>
      </c>
      <c r="T1513" t="s">
        <v>9241</v>
      </c>
      <c r="U1513" t="s">
        <v>9242</v>
      </c>
      <c r="V1513" s="10">
        <v>42296.583379629628</v>
      </c>
      <c r="W1513" s="10">
        <v>42326.6250462963</v>
      </c>
    </row>
    <row r="1514" spans="1:23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</v>
      </c>
      <c r="J1514">
        <v>3500</v>
      </c>
      <c r="K1514">
        <v>19557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8285</v>
      </c>
      <c r="R1514">
        <v>5.5877142857142861</v>
      </c>
      <c r="S1514">
        <v>58.379104477611939</v>
      </c>
      <c r="T1514" t="s">
        <v>9241</v>
      </c>
      <c r="U1514" t="s">
        <v>9242</v>
      </c>
      <c r="V1514" s="10">
        <v>42741.684479166666</v>
      </c>
      <c r="W1514" s="10">
        <v>42771.684479166666</v>
      </c>
    </row>
    <row r="1515" spans="1:23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1.29405719</v>
      </c>
      <c r="J1515">
        <v>10352.45752</v>
      </c>
      <c r="K1515">
        <v>15530.627365785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8285</v>
      </c>
      <c r="R1515">
        <v>1.5001875</v>
      </c>
      <c r="S1515">
        <v>72.235476119930226</v>
      </c>
      <c r="T1515" t="s">
        <v>9241</v>
      </c>
      <c r="U1515" t="s">
        <v>9242</v>
      </c>
      <c r="V1515" s="10">
        <v>41806.637337962966</v>
      </c>
      <c r="W1515" s="10">
        <v>41836.637337962966</v>
      </c>
    </row>
    <row r="1516" spans="1:23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</v>
      </c>
      <c r="J1516">
        <v>25000</v>
      </c>
      <c r="K1516">
        <v>26619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8285</v>
      </c>
      <c r="R1516">
        <v>1.0647599999999999</v>
      </c>
      <c r="S1516">
        <v>151.24431818181819</v>
      </c>
      <c r="T1516" t="s">
        <v>9241</v>
      </c>
      <c r="U1516" t="s">
        <v>9242</v>
      </c>
      <c r="V1516" s="10">
        <v>42234.597685185188</v>
      </c>
      <c r="W1516" s="10">
        <v>42274.597685185188</v>
      </c>
    </row>
    <row r="1517" spans="1:23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0.10503195999999999</v>
      </c>
      <c r="J1517">
        <v>31509.588</v>
      </c>
      <c r="K1517">
        <v>49529.606281319997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8285</v>
      </c>
      <c r="R1517">
        <v>1.57189</v>
      </c>
      <c r="S1517">
        <v>89.242533840216211</v>
      </c>
      <c r="T1517" t="s">
        <v>9241</v>
      </c>
      <c r="U1517" t="s">
        <v>9242</v>
      </c>
      <c r="V1517" s="10">
        <v>42415.253437500003</v>
      </c>
      <c r="W1517" s="10">
        <v>42445.211770833332</v>
      </c>
    </row>
    <row r="1518" spans="1:23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</v>
      </c>
      <c r="J1518">
        <v>17000</v>
      </c>
      <c r="K1518">
        <v>18472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8285</v>
      </c>
      <c r="R1518">
        <v>1.0865882352941176</v>
      </c>
      <c r="S1518">
        <v>159.24137931034483</v>
      </c>
      <c r="T1518" t="s">
        <v>9241</v>
      </c>
      <c r="U1518" t="s">
        <v>9242</v>
      </c>
      <c r="V1518" s="10">
        <v>42619.46634259259</v>
      </c>
      <c r="W1518" s="10">
        <v>42649.583333333336</v>
      </c>
    </row>
    <row r="1519" spans="1:23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</v>
      </c>
      <c r="J1519">
        <v>15000</v>
      </c>
      <c r="K1519">
        <v>24297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8285</v>
      </c>
      <c r="R1519">
        <v>1.6197999999999999</v>
      </c>
      <c r="S1519">
        <v>39.507317073170732</v>
      </c>
      <c r="T1519" t="s">
        <v>9241</v>
      </c>
      <c r="U1519" t="s">
        <v>9242</v>
      </c>
      <c r="V1519" s="10">
        <v>41948.56658564815</v>
      </c>
      <c r="W1519" s="10">
        <v>41979.25</v>
      </c>
    </row>
    <row r="1520" spans="1:23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</v>
      </c>
      <c r="J1520">
        <v>15000</v>
      </c>
      <c r="K1520">
        <v>30805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8285</v>
      </c>
      <c r="R1520">
        <v>2.0536666666666665</v>
      </c>
      <c r="S1520">
        <v>130.52966101694915</v>
      </c>
      <c r="T1520" t="s">
        <v>9241</v>
      </c>
      <c r="U1520" t="s">
        <v>9242</v>
      </c>
      <c r="V1520" s="10">
        <v>41760.8200462963</v>
      </c>
      <c r="W1520" s="10">
        <v>41790.8200462963</v>
      </c>
    </row>
    <row r="1521" spans="1:23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</v>
      </c>
      <c r="J1521">
        <v>9000</v>
      </c>
      <c r="K1521">
        <v>9302.75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8285</v>
      </c>
      <c r="R1521">
        <v>1.033638888888889</v>
      </c>
      <c r="S1521">
        <v>64.156896551724131</v>
      </c>
      <c r="T1521" t="s">
        <v>9241</v>
      </c>
      <c r="U1521" t="s">
        <v>9242</v>
      </c>
      <c r="V1521" s="10">
        <v>41782.741701388892</v>
      </c>
      <c r="W1521" s="10">
        <v>41810.915972222225</v>
      </c>
    </row>
    <row r="1522" spans="1:23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</v>
      </c>
      <c r="J1522">
        <v>18000</v>
      </c>
      <c r="K1522">
        <v>18625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8285</v>
      </c>
      <c r="R1522">
        <v>1.0347222222222223</v>
      </c>
      <c r="S1522">
        <v>111.52694610778443</v>
      </c>
      <c r="T1522" t="s">
        <v>9241</v>
      </c>
      <c r="U1522" t="s">
        <v>9242</v>
      </c>
      <c r="V1522" s="10">
        <v>41955.857789351852</v>
      </c>
      <c r="W1522" s="10">
        <v>41992.166666666664</v>
      </c>
    </row>
    <row r="1523" spans="1:23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</v>
      </c>
      <c r="J1523">
        <v>37500</v>
      </c>
      <c r="K1523">
        <v>40055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8285</v>
      </c>
      <c r="R1523">
        <v>1.0681333333333334</v>
      </c>
      <c r="S1523">
        <v>170.44680851063831</v>
      </c>
      <c r="T1523" t="s">
        <v>9241</v>
      </c>
      <c r="U1523" t="s">
        <v>9242</v>
      </c>
      <c r="V1523" s="10">
        <v>42493.167719907404</v>
      </c>
      <c r="W1523" s="10">
        <v>42528.167719907404</v>
      </c>
    </row>
    <row r="1524" spans="1:23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</v>
      </c>
      <c r="J1524">
        <v>43500</v>
      </c>
      <c r="K1524">
        <v>60450.1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8285</v>
      </c>
      <c r="R1524">
        <v>1.3896574712643677</v>
      </c>
      <c r="S1524">
        <v>133.7391592920354</v>
      </c>
      <c r="T1524" t="s">
        <v>9241</v>
      </c>
      <c r="U1524" t="s">
        <v>9242</v>
      </c>
      <c r="V1524" s="10">
        <v>41899.830312500002</v>
      </c>
      <c r="W1524" s="10">
        <v>41929.830312500002</v>
      </c>
    </row>
    <row r="1525" spans="1:23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</v>
      </c>
      <c r="J1525">
        <v>18500</v>
      </c>
      <c r="K1525">
        <v>23096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8285</v>
      </c>
      <c r="R1525">
        <v>1.2484324324324325</v>
      </c>
      <c r="S1525">
        <v>95.834024896265561</v>
      </c>
      <c r="T1525" t="s">
        <v>9241</v>
      </c>
      <c r="U1525" t="s">
        <v>9242</v>
      </c>
      <c r="V1525" s="10">
        <v>41964.751342592594</v>
      </c>
      <c r="W1525" s="20">
        <v>41996</v>
      </c>
    </row>
    <row r="1526" spans="1:23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0.11241174</v>
      </c>
      <c r="J1526">
        <v>337.23521999999997</v>
      </c>
      <c r="K1526">
        <v>698.07690539999999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8285</v>
      </c>
      <c r="R1526">
        <v>2.0699999999999998</v>
      </c>
      <c r="S1526">
        <v>24.931318049999998</v>
      </c>
      <c r="T1526" t="s">
        <v>9241</v>
      </c>
      <c r="U1526" t="s">
        <v>9242</v>
      </c>
      <c r="V1526" s="10">
        <v>42756.50104166667</v>
      </c>
      <c r="W1526" s="10">
        <v>42786.50104166667</v>
      </c>
    </row>
    <row r="1527" spans="1:23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</v>
      </c>
      <c r="J1527">
        <v>2600</v>
      </c>
      <c r="K1527">
        <v>4524.1499999999996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8285</v>
      </c>
      <c r="R1527">
        <v>1.7400576923076922</v>
      </c>
      <c r="S1527">
        <v>32.315357142857138</v>
      </c>
      <c r="T1527" t="s">
        <v>9241</v>
      </c>
      <c r="U1527" t="s">
        <v>9242</v>
      </c>
      <c r="V1527" s="10">
        <v>42570.702986111108</v>
      </c>
      <c r="W1527" s="10">
        <v>42600.702986111108</v>
      </c>
    </row>
    <row r="1528" spans="1:23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</v>
      </c>
      <c r="J1528">
        <v>23000</v>
      </c>
      <c r="K1528">
        <v>27675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8285</v>
      </c>
      <c r="R1528">
        <v>1.2032608695652174</v>
      </c>
      <c r="S1528">
        <v>98.839285714285708</v>
      </c>
      <c r="T1528" t="s">
        <v>9241</v>
      </c>
      <c r="U1528" t="s">
        <v>9242</v>
      </c>
      <c r="V1528" s="10">
        <v>42339.276006944441</v>
      </c>
      <c r="W1528" s="10">
        <v>42388.276006944441</v>
      </c>
    </row>
    <row r="1529" spans="1:23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</v>
      </c>
      <c r="J1529">
        <v>3500</v>
      </c>
      <c r="K1529">
        <v>3865.55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8285</v>
      </c>
      <c r="R1529">
        <v>1.1044428571428573</v>
      </c>
      <c r="S1529">
        <v>55.222142857142863</v>
      </c>
      <c r="T1529" t="s">
        <v>9241</v>
      </c>
      <c r="U1529" t="s">
        <v>9242</v>
      </c>
      <c r="V1529" s="10">
        <v>42780.600532407407</v>
      </c>
      <c r="W1529" s="10">
        <v>42808.558865740742</v>
      </c>
    </row>
    <row r="1530" spans="1:23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</v>
      </c>
      <c r="J1530">
        <v>3000</v>
      </c>
      <c r="K1530">
        <v>8447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8285</v>
      </c>
      <c r="R1530">
        <v>2.8156666666666665</v>
      </c>
      <c r="S1530">
        <v>52.793750000000003</v>
      </c>
      <c r="T1530" t="s">
        <v>9241</v>
      </c>
      <c r="U1530" t="s">
        <v>9242</v>
      </c>
      <c r="V1530" s="10">
        <v>42736.732893518521</v>
      </c>
      <c r="W1530" s="20">
        <v>42767</v>
      </c>
    </row>
    <row r="1531" spans="1:23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</v>
      </c>
      <c r="J1531">
        <v>19000</v>
      </c>
      <c r="K1531">
        <v>19129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8285</v>
      </c>
      <c r="R1531">
        <v>1.0067894736842105</v>
      </c>
      <c r="S1531">
        <v>135.66666666666666</v>
      </c>
      <c r="T1531" t="s">
        <v>9241</v>
      </c>
      <c r="U1531" t="s">
        <v>9242</v>
      </c>
      <c r="V1531" s="10">
        <v>42052.628703703704</v>
      </c>
      <c r="W1531" s="10">
        <v>42082.587037037039</v>
      </c>
    </row>
    <row r="1532" spans="1:23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</v>
      </c>
      <c r="J1532">
        <v>35000</v>
      </c>
      <c r="K1532">
        <v>47189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8285</v>
      </c>
      <c r="R1532">
        <v>1.3482571428571428</v>
      </c>
      <c r="S1532">
        <v>53.991990846681922</v>
      </c>
      <c r="T1532" t="s">
        <v>9241</v>
      </c>
      <c r="U1532" t="s">
        <v>9242</v>
      </c>
      <c r="V1532" s="10">
        <v>42275.76730324074</v>
      </c>
      <c r="W1532" s="10">
        <v>42300.76730324074</v>
      </c>
    </row>
    <row r="1533" spans="1:23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</v>
      </c>
      <c r="J1533">
        <v>2350</v>
      </c>
      <c r="K1533">
        <v>4135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8285</v>
      </c>
      <c r="R1533">
        <v>1.7595744680851064</v>
      </c>
      <c r="S1533">
        <v>56.643835616438359</v>
      </c>
      <c r="T1533" t="s">
        <v>9241</v>
      </c>
      <c r="U1533" t="s">
        <v>9242</v>
      </c>
      <c r="V1533" s="10">
        <v>41941.802384259259</v>
      </c>
      <c r="W1533" s="10">
        <v>41974.125</v>
      </c>
    </row>
    <row r="1534" spans="1:23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0.70296422999999997</v>
      </c>
      <c r="J1534">
        <v>3514.8211499999998</v>
      </c>
      <c r="K1534">
        <v>17012.437330230001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8285</v>
      </c>
      <c r="R1534">
        <v>4.8402000000000003</v>
      </c>
      <c r="S1534">
        <v>57.865433096020411</v>
      </c>
      <c r="T1534" t="s">
        <v>9241</v>
      </c>
      <c r="U1534" t="s">
        <v>9242</v>
      </c>
      <c r="V1534" s="10">
        <v>42391.475289351853</v>
      </c>
      <c r="W1534" s="10">
        <v>42415.625</v>
      </c>
    </row>
    <row r="1535" spans="1:23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</v>
      </c>
      <c r="J1535">
        <v>45000</v>
      </c>
      <c r="K1535">
        <v>65313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8285</v>
      </c>
      <c r="R1535">
        <v>1.4514</v>
      </c>
      <c r="S1535">
        <v>88.26081081081081</v>
      </c>
      <c r="T1535" t="s">
        <v>9241</v>
      </c>
      <c r="U1535" t="s">
        <v>9242</v>
      </c>
      <c r="V1535" s="10">
        <v>42443.00204861111</v>
      </c>
      <c r="W1535" s="10">
        <v>42492.165972222225</v>
      </c>
    </row>
    <row r="1536" spans="1:23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</v>
      </c>
      <c r="J1536">
        <v>7500</v>
      </c>
      <c r="K1536">
        <v>31330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8285</v>
      </c>
      <c r="R1536">
        <v>4.1773333333333333</v>
      </c>
      <c r="S1536">
        <v>84.905149051490511</v>
      </c>
      <c r="T1536" t="s">
        <v>9241</v>
      </c>
      <c r="U1536" t="s">
        <v>9242</v>
      </c>
      <c r="V1536" s="10">
        <v>42221.674328703702</v>
      </c>
      <c r="W1536" s="10">
        <v>42251.674328703702</v>
      </c>
    </row>
    <row r="1537" spans="1:23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</v>
      </c>
      <c r="J1537">
        <v>4000</v>
      </c>
      <c r="K1537">
        <v>5297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8285</v>
      </c>
      <c r="R1537">
        <v>1.3242499999999999</v>
      </c>
      <c r="S1537">
        <v>48.154545454545456</v>
      </c>
      <c r="T1537" t="s">
        <v>9241</v>
      </c>
      <c r="U1537" t="s">
        <v>9242</v>
      </c>
      <c r="V1537" s="10">
        <v>42484.829062500001</v>
      </c>
      <c r="W1537" s="10">
        <v>42513.916666666664</v>
      </c>
    </row>
    <row r="1538" spans="1:23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</v>
      </c>
      <c r="J1538">
        <v>12000</v>
      </c>
      <c r="K1538">
        <v>30037.01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8285</v>
      </c>
      <c r="R1538">
        <v>2.5030841666666666</v>
      </c>
      <c r="S1538">
        <v>66.015406593406595</v>
      </c>
      <c r="T1538" t="s">
        <v>9241</v>
      </c>
      <c r="U1538" t="s">
        <v>9242</v>
      </c>
      <c r="V1538" s="10">
        <v>42213.802199074074</v>
      </c>
      <c r="W1538" s="10">
        <v>42243.802199074074</v>
      </c>
    </row>
    <row r="1539" spans="1:23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1.1666915600000001</v>
      </c>
      <c r="J1539">
        <v>14000.298720000001</v>
      </c>
      <c r="K1539">
        <v>25186.537397280001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8285</v>
      </c>
      <c r="R1539">
        <v>1.7989999999999999</v>
      </c>
      <c r="S1539">
        <v>112.439899095</v>
      </c>
      <c r="T1539" t="s">
        <v>9241</v>
      </c>
      <c r="U1539" t="s">
        <v>9242</v>
      </c>
      <c r="V1539" s="10">
        <v>42552.315127314818</v>
      </c>
      <c r="W1539" s="10">
        <v>42588.75</v>
      </c>
    </row>
    <row r="1540" spans="1:23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</v>
      </c>
      <c r="J1540">
        <v>7000</v>
      </c>
      <c r="K1540">
        <v>7184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8285</v>
      </c>
      <c r="R1540">
        <v>1.0262857142857142</v>
      </c>
      <c r="S1540">
        <v>156.17391304347825</v>
      </c>
      <c r="T1540" t="s">
        <v>9241</v>
      </c>
      <c r="U1540" t="s">
        <v>9242</v>
      </c>
      <c r="V1540" s="10">
        <v>41981.782060185185</v>
      </c>
      <c r="W1540" s="10">
        <v>42026.782060185185</v>
      </c>
    </row>
    <row r="1541" spans="1:23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</v>
      </c>
      <c r="J1541">
        <v>20000</v>
      </c>
      <c r="K1541">
        <v>27197.22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8285</v>
      </c>
      <c r="R1541">
        <v>1.359861</v>
      </c>
      <c r="S1541">
        <v>95.764859154929582</v>
      </c>
      <c r="T1541" t="s">
        <v>9241</v>
      </c>
      <c r="U1541" t="s">
        <v>9242</v>
      </c>
      <c r="V1541" s="10">
        <v>42705.91920138889</v>
      </c>
      <c r="W1541" s="10">
        <v>42738.91920138889</v>
      </c>
    </row>
    <row r="1542" spans="1:23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</v>
      </c>
      <c r="J1542">
        <v>15000</v>
      </c>
      <c r="K1542">
        <v>17680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8285</v>
      </c>
      <c r="R1542">
        <v>1.1786666666666668</v>
      </c>
      <c r="S1542">
        <v>180.40816326530611</v>
      </c>
      <c r="T1542" t="s">
        <v>9241</v>
      </c>
      <c r="U1542" t="s">
        <v>9242</v>
      </c>
      <c r="V1542" s="10">
        <v>41939.00712962963</v>
      </c>
      <c r="W1542" s="10">
        <v>41969.052083333336</v>
      </c>
    </row>
    <row r="1543" spans="1:23" x14ac:dyDescent="0.25">
      <c r="A1543">
        <v>2627</v>
      </c>
      <c r="B1543" t="s">
        <v>2627</v>
      </c>
      <c r="C1543" t="s">
        <v>6737</v>
      </c>
      <c r="D1543">
        <v>150</v>
      </c>
      <c r="E1543">
        <v>970</v>
      </c>
      <c r="F1543" t="s">
        <v>8219</v>
      </c>
      <c r="G1543" t="s">
        <v>8224</v>
      </c>
      <c r="H1543" t="s">
        <v>8246</v>
      </c>
      <c r="I1543">
        <v>1</v>
      </c>
      <c r="J1543">
        <v>150</v>
      </c>
      <c r="K1543">
        <v>970</v>
      </c>
      <c r="L1543">
        <v>1448571261</v>
      </c>
      <c r="M1543">
        <v>1445975661</v>
      </c>
      <c r="N1543" t="b">
        <v>0</v>
      </c>
      <c r="O1543">
        <v>45</v>
      </c>
      <c r="P1543" t="b">
        <v>1</v>
      </c>
      <c r="Q1543" t="s">
        <v>8301</v>
      </c>
      <c r="R1543">
        <v>6.4666666666666668</v>
      </c>
      <c r="S1543">
        <v>21.555555555555557</v>
      </c>
      <c r="T1543" t="s">
        <v>9226</v>
      </c>
      <c r="U1543" t="s">
        <v>9258</v>
      </c>
      <c r="V1543" s="10">
        <v>42304.829409722224</v>
      </c>
      <c r="W1543" s="10">
        <v>42334.871076388888</v>
      </c>
    </row>
    <row r="1544" spans="1:23" x14ac:dyDescent="0.25">
      <c r="A1544">
        <v>2626</v>
      </c>
      <c r="B1544" t="s">
        <v>2626</v>
      </c>
      <c r="C1544" t="s">
        <v>6736</v>
      </c>
      <c r="D1544">
        <v>2500</v>
      </c>
      <c r="E1544">
        <v>2800</v>
      </c>
      <c r="F1544" t="s">
        <v>8219</v>
      </c>
      <c r="G1544" t="s">
        <v>8224</v>
      </c>
      <c r="H1544" t="s">
        <v>8246</v>
      </c>
      <c r="I1544">
        <v>1</v>
      </c>
      <c r="J1544">
        <v>2500</v>
      </c>
      <c r="K1544">
        <v>2800</v>
      </c>
      <c r="L1544">
        <v>1433343869</v>
      </c>
      <c r="M1544">
        <v>1430751869</v>
      </c>
      <c r="N1544" t="b">
        <v>0</v>
      </c>
      <c r="O1544">
        <v>50</v>
      </c>
      <c r="P1544" t="b">
        <v>1</v>
      </c>
      <c r="Q1544" t="s">
        <v>8301</v>
      </c>
      <c r="R1544">
        <v>1.1200000000000001</v>
      </c>
      <c r="S1544">
        <v>56</v>
      </c>
      <c r="T1544" t="s">
        <v>9226</v>
      </c>
      <c r="U1544" t="s">
        <v>9258</v>
      </c>
      <c r="V1544" s="10">
        <v>42128.628113425926</v>
      </c>
      <c r="W1544" s="10">
        <v>42158.628113425926</v>
      </c>
    </row>
    <row r="1545" spans="1:23" x14ac:dyDescent="0.25">
      <c r="A1545">
        <v>2625</v>
      </c>
      <c r="B1545" t="s">
        <v>2625</v>
      </c>
      <c r="C1545" t="s">
        <v>6735</v>
      </c>
      <c r="D1545">
        <v>150</v>
      </c>
      <c r="E1545">
        <v>1434</v>
      </c>
      <c r="F1545" t="s">
        <v>8219</v>
      </c>
      <c r="G1545" t="s">
        <v>8236</v>
      </c>
      <c r="H1545" t="s">
        <v>8249</v>
      </c>
      <c r="I1545">
        <v>1.1666915600000001</v>
      </c>
      <c r="J1545">
        <v>175.00373400000001</v>
      </c>
      <c r="K1545">
        <v>1673.0356970400001</v>
      </c>
      <c r="L1545">
        <v>1478723208</v>
      </c>
      <c r="M1545">
        <v>1476559608</v>
      </c>
      <c r="N1545" t="b">
        <v>0</v>
      </c>
      <c r="O1545">
        <v>52</v>
      </c>
      <c r="P1545" t="b">
        <v>1</v>
      </c>
      <c r="Q1545" t="s">
        <v>8301</v>
      </c>
      <c r="R1545">
        <v>9.56</v>
      </c>
      <c r="S1545">
        <v>32.173763404615386</v>
      </c>
      <c r="T1545" t="s">
        <v>9226</v>
      </c>
      <c r="U1545" t="s">
        <v>9258</v>
      </c>
      <c r="V1545" s="10">
        <v>42658.810277777775</v>
      </c>
      <c r="W1545" s="10">
        <v>42683.851944444446</v>
      </c>
    </row>
    <row r="1546" spans="1:23" x14ac:dyDescent="0.25">
      <c r="A1546">
        <v>2624</v>
      </c>
      <c r="B1546" t="s">
        <v>2624</v>
      </c>
      <c r="C1546" t="s">
        <v>6734</v>
      </c>
      <c r="D1546">
        <v>8000</v>
      </c>
      <c r="E1546">
        <v>110353.65</v>
      </c>
      <c r="F1546" t="s">
        <v>8219</v>
      </c>
      <c r="G1546" t="s">
        <v>8224</v>
      </c>
      <c r="H1546" t="s">
        <v>8246</v>
      </c>
      <c r="I1546">
        <v>1</v>
      </c>
      <c r="J1546">
        <v>8000</v>
      </c>
      <c r="K1546">
        <v>110353.65</v>
      </c>
      <c r="L1546">
        <v>1347530822</v>
      </c>
      <c r="M1546">
        <v>1345716422</v>
      </c>
      <c r="N1546" t="b">
        <v>0</v>
      </c>
      <c r="O1546">
        <v>3468</v>
      </c>
      <c r="P1546" t="b">
        <v>1</v>
      </c>
      <c r="Q1546" t="s">
        <v>8301</v>
      </c>
      <c r="R1546">
        <v>13.794206249999998</v>
      </c>
      <c r="S1546">
        <v>31.820544982698959</v>
      </c>
      <c r="T1546" t="s">
        <v>9226</v>
      </c>
      <c r="U1546" t="s">
        <v>9258</v>
      </c>
      <c r="V1546" s="10">
        <v>41144.421550925923</v>
      </c>
      <c r="W1546" s="10">
        <v>41165.421550925923</v>
      </c>
    </row>
    <row r="1547" spans="1:23" x14ac:dyDescent="0.25">
      <c r="A1547">
        <v>2623</v>
      </c>
      <c r="B1547" t="s">
        <v>2623</v>
      </c>
      <c r="C1547" t="s">
        <v>6733</v>
      </c>
      <c r="D1547">
        <v>2000</v>
      </c>
      <c r="E1547">
        <v>2280</v>
      </c>
      <c r="F1547" t="s">
        <v>8219</v>
      </c>
      <c r="G1547" t="s">
        <v>8224</v>
      </c>
      <c r="H1547" t="s">
        <v>8246</v>
      </c>
      <c r="I1547">
        <v>1</v>
      </c>
      <c r="J1547">
        <v>2000</v>
      </c>
      <c r="K1547">
        <v>2280</v>
      </c>
      <c r="L1547">
        <v>1480658966</v>
      </c>
      <c r="M1547">
        <v>1479449366</v>
      </c>
      <c r="N1547" t="b">
        <v>0</v>
      </c>
      <c r="O1547">
        <v>62</v>
      </c>
      <c r="P1547" t="b">
        <v>1</v>
      </c>
      <c r="Q1547" t="s">
        <v>8301</v>
      </c>
      <c r="R1547">
        <v>1.1399999999999999</v>
      </c>
      <c r="S1547">
        <v>36.774193548387096</v>
      </c>
      <c r="T1547" t="s">
        <v>9226</v>
      </c>
      <c r="U1547" t="s">
        <v>9258</v>
      </c>
      <c r="V1547" s="10">
        <v>42692.256550925929</v>
      </c>
      <c r="W1547" s="10">
        <v>42706.256550925929</v>
      </c>
    </row>
    <row r="1548" spans="1:23" x14ac:dyDescent="0.25">
      <c r="A1548">
        <v>2622</v>
      </c>
      <c r="B1548" t="s">
        <v>2622</v>
      </c>
      <c r="C1548" t="s">
        <v>6732</v>
      </c>
      <c r="D1548">
        <v>1500</v>
      </c>
      <c r="E1548">
        <v>1967.76</v>
      </c>
      <c r="F1548" t="s">
        <v>8219</v>
      </c>
      <c r="G1548" t="s">
        <v>8237</v>
      </c>
      <c r="H1548" t="s">
        <v>8249</v>
      </c>
      <c r="I1548">
        <v>1.1666915600000001</v>
      </c>
      <c r="J1548">
        <v>1750.0373400000001</v>
      </c>
      <c r="K1548">
        <v>2295.7689841056003</v>
      </c>
      <c r="L1548">
        <v>1483120216</v>
      </c>
      <c r="M1548">
        <v>1479232216</v>
      </c>
      <c r="N1548" t="b">
        <v>0</v>
      </c>
      <c r="O1548">
        <v>74</v>
      </c>
      <c r="P1548" t="b">
        <v>1</v>
      </c>
      <c r="Q1548" t="s">
        <v>8301</v>
      </c>
      <c r="R1548">
        <v>1.3118399999999999</v>
      </c>
      <c r="S1548">
        <v>31.023905190616222</v>
      </c>
      <c r="T1548" t="s">
        <v>9226</v>
      </c>
      <c r="U1548" t="s">
        <v>9258</v>
      </c>
      <c r="V1548" s="10">
        <v>42689.74324074074</v>
      </c>
      <c r="W1548" s="10">
        <v>42734.74324074074</v>
      </c>
    </row>
    <row r="1549" spans="1:23" x14ac:dyDescent="0.25">
      <c r="A1549">
        <v>2621</v>
      </c>
      <c r="B1549" t="s">
        <v>2621</v>
      </c>
      <c r="C1549" t="s">
        <v>6731</v>
      </c>
      <c r="D1549">
        <v>15000</v>
      </c>
      <c r="E1549">
        <v>21882</v>
      </c>
      <c r="F1549" t="s">
        <v>8219</v>
      </c>
      <c r="G1549" t="s">
        <v>8224</v>
      </c>
      <c r="H1549" t="s">
        <v>8246</v>
      </c>
      <c r="I1549">
        <v>1</v>
      </c>
      <c r="J1549">
        <v>15000</v>
      </c>
      <c r="K1549">
        <v>21882</v>
      </c>
      <c r="L1549">
        <v>1432230988</v>
      </c>
      <c r="M1549">
        <v>1429638988</v>
      </c>
      <c r="N1549" t="b">
        <v>1</v>
      </c>
      <c r="O1549">
        <v>465</v>
      </c>
      <c r="P1549" t="b">
        <v>1</v>
      </c>
      <c r="Q1549" t="s">
        <v>8301</v>
      </c>
      <c r="R1549">
        <v>1.4588000000000001</v>
      </c>
      <c r="S1549">
        <v>47.058064516129029</v>
      </c>
      <c r="T1549" t="s">
        <v>9226</v>
      </c>
      <c r="U1549" t="s">
        <v>9258</v>
      </c>
      <c r="V1549" s="10">
        <v>42115.747546296298</v>
      </c>
      <c r="W1549" s="10">
        <v>42145.747546296298</v>
      </c>
    </row>
    <row r="1550" spans="1:23" x14ac:dyDescent="0.25">
      <c r="A1550">
        <v>2620</v>
      </c>
      <c r="B1550" t="s">
        <v>2620</v>
      </c>
      <c r="C1550" t="s">
        <v>6730</v>
      </c>
      <c r="D1550">
        <v>65000</v>
      </c>
      <c r="E1550">
        <v>93374</v>
      </c>
      <c r="F1550" t="s">
        <v>8219</v>
      </c>
      <c r="G1550" t="s">
        <v>8226</v>
      </c>
      <c r="H1550" t="s">
        <v>8248</v>
      </c>
      <c r="I1550">
        <v>0.70296422999999997</v>
      </c>
      <c r="J1550">
        <v>45692.674950000001</v>
      </c>
      <c r="K1550">
        <v>65638.582012019993</v>
      </c>
      <c r="L1550">
        <v>1444525200</v>
      </c>
      <c r="M1550">
        <v>1441339242</v>
      </c>
      <c r="N1550" t="b">
        <v>1</v>
      </c>
      <c r="O1550">
        <v>1251</v>
      </c>
      <c r="P1550" t="b">
        <v>1</v>
      </c>
      <c r="Q1550" t="s">
        <v>8301</v>
      </c>
      <c r="R1550">
        <v>1.436523076923077</v>
      </c>
      <c r="S1550">
        <v>52.468890497218219</v>
      </c>
      <c r="T1550" t="s">
        <v>9226</v>
      </c>
      <c r="U1550" t="s">
        <v>9258</v>
      </c>
      <c r="V1550" s="10">
        <v>42251.16715277778</v>
      </c>
      <c r="W1550" s="10">
        <v>42288.041666666664</v>
      </c>
    </row>
    <row r="1551" spans="1:23" x14ac:dyDescent="0.25">
      <c r="A1551">
        <v>2619</v>
      </c>
      <c r="B1551" t="s">
        <v>2619</v>
      </c>
      <c r="C1551" t="s">
        <v>6729</v>
      </c>
      <c r="D1551">
        <v>1000</v>
      </c>
      <c r="E1551">
        <v>1884</v>
      </c>
      <c r="F1551" t="s">
        <v>8219</v>
      </c>
      <c r="G1551" t="s">
        <v>8224</v>
      </c>
      <c r="H1551" t="s">
        <v>8246</v>
      </c>
      <c r="I1551">
        <v>1</v>
      </c>
      <c r="J1551">
        <v>1000</v>
      </c>
      <c r="K1551">
        <v>1884</v>
      </c>
      <c r="L1551">
        <v>1445598000</v>
      </c>
      <c r="M1551">
        <v>1443302004</v>
      </c>
      <c r="N1551" t="b">
        <v>1</v>
      </c>
      <c r="O1551">
        <v>53</v>
      </c>
      <c r="P1551" t="b">
        <v>1</v>
      </c>
      <c r="Q1551" t="s">
        <v>8301</v>
      </c>
      <c r="R1551">
        <v>1.8839999999999999</v>
      </c>
      <c r="S1551">
        <v>35.547169811320757</v>
      </c>
      <c r="T1551" t="s">
        <v>9226</v>
      </c>
      <c r="U1551" t="s">
        <v>9258</v>
      </c>
      <c r="V1551" s="10">
        <v>42273.884305555555</v>
      </c>
      <c r="W1551" s="10">
        <v>42300.458333333336</v>
      </c>
    </row>
    <row r="1552" spans="1:23" x14ac:dyDescent="0.25">
      <c r="A1552">
        <v>2618</v>
      </c>
      <c r="B1552" t="s">
        <v>2618</v>
      </c>
      <c r="C1552" t="s">
        <v>6728</v>
      </c>
      <c r="D1552">
        <v>15000</v>
      </c>
      <c r="E1552">
        <v>15808</v>
      </c>
      <c r="F1552" t="s">
        <v>8219</v>
      </c>
      <c r="G1552" t="s">
        <v>8224</v>
      </c>
      <c r="H1552" t="s">
        <v>8246</v>
      </c>
      <c r="I1552">
        <v>1</v>
      </c>
      <c r="J1552">
        <v>15000</v>
      </c>
      <c r="K1552">
        <v>15808</v>
      </c>
      <c r="L1552">
        <v>1449000061</v>
      </c>
      <c r="M1552">
        <v>1443812461</v>
      </c>
      <c r="N1552" t="b">
        <v>1</v>
      </c>
      <c r="O1552">
        <v>77</v>
      </c>
      <c r="P1552" t="b">
        <v>1</v>
      </c>
      <c r="Q1552" t="s">
        <v>8301</v>
      </c>
      <c r="R1552">
        <v>1.0538666666666667</v>
      </c>
      <c r="S1552">
        <v>205.2987012987013</v>
      </c>
      <c r="T1552" t="s">
        <v>9226</v>
      </c>
      <c r="U1552" t="s">
        <v>9258</v>
      </c>
      <c r="V1552" s="10">
        <v>42279.792372685188</v>
      </c>
      <c r="W1552" s="10">
        <v>42339.834039351852</v>
      </c>
    </row>
    <row r="1553" spans="1:23" x14ac:dyDescent="0.25">
      <c r="A1553">
        <v>2617</v>
      </c>
      <c r="B1553" t="s">
        <v>2617</v>
      </c>
      <c r="C1553" t="s">
        <v>6727</v>
      </c>
      <c r="D1553">
        <v>500</v>
      </c>
      <c r="E1553">
        <v>4388</v>
      </c>
      <c r="F1553" t="s">
        <v>8219</v>
      </c>
      <c r="G1553" t="s">
        <v>8224</v>
      </c>
      <c r="H1553" t="s">
        <v>8246</v>
      </c>
      <c r="I1553">
        <v>1</v>
      </c>
      <c r="J1553">
        <v>500</v>
      </c>
      <c r="K1553">
        <v>4388</v>
      </c>
      <c r="L1553">
        <v>1413838751</v>
      </c>
      <c r="M1553">
        <v>1411246751</v>
      </c>
      <c r="N1553" t="b">
        <v>1</v>
      </c>
      <c r="O1553">
        <v>159</v>
      </c>
      <c r="P1553" t="b">
        <v>1</v>
      </c>
      <c r="Q1553" t="s">
        <v>8301</v>
      </c>
      <c r="R1553">
        <v>8.7759999999999998</v>
      </c>
      <c r="S1553">
        <v>27.59748427672956</v>
      </c>
      <c r="T1553" t="s">
        <v>9226</v>
      </c>
      <c r="U1553" t="s">
        <v>9258</v>
      </c>
      <c r="V1553" s="10">
        <v>41902.874432870369</v>
      </c>
      <c r="W1553" s="10">
        <v>41932.874432870369</v>
      </c>
    </row>
    <row r="1554" spans="1:23" x14ac:dyDescent="0.25">
      <c r="A1554">
        <v>2616</v>
      </c>
      <c r="B1554" t="s">
        <v>2616</v>
      </c>
      <c r="C1554" t="s">
        <v>6726</v>
      </c>
      <c r="D1554">
        <v>25000</v>
      </c>
      <c r="E1554">
        <v>28633.5</v>
      </c>
      <c r="F1554" t="s">
        <v>8219</v>
      </c>
      <c r="G1554" t="s">
        <v>8224</v>
      </c>
      <c r="H1554" t="s">
        <v>8246</v>
      </c>
      <c r="I1554">
        <v>1</v>
      </c>
      <c r="J1554">
        <v>25000</v>
      </c>
      <c r="K1554">
        <v>28633.5</v>
      </c>
      <c r="L1554">
        <v>1440546729</v>
      </c>
      <c r="M1554">
        <v>1437954729</v>
      </c>
      <c r="N1554" t="b">
        <v>1</v>
      </c>
      <c r="O1554">
        <v>238</v>
      </c>
      <c r="P1554" t="b">
        <v>1</v>
      </c>
      <c r="Q1554" t="s">
        <v>8301</v>
      </c>
      <c r="R1554">
        <v>1.14534</v>
      </c>
      <c r="S1554">
        <v>120.30882352941177</v>
      </c>
      <c r="T1554" t="s">
        <v>9226</v>
      </c>
      <c r="U1554" t="s">
        <v>9258</v>
      </c>
      <c r="V1554" s="10">
        <v>42211.99454861111</v>
      </c>
      <c r="W1554" s="10">
        <v>42241.99454861111</v>
      </c>
    </row>
    <row r="1555" spans="1:23" x14ac:dyDescent="0.25">
      <c r="A1555">
        <v>2615</v>
      </c>
      <c r="B1555" t="s">
        <v>2615</v>
      </c>
      <c r="C1555" t="s">
        <v>6725</v>
      </c>
      <c r="D1555">
        <v>2001</v>
      </c>
      <c r="E1555">
        <v>3397</v>
      </c>
      <c r="F1555" t="s">
        <v>8219</v>
      </c>
      <c r="G1555" t="s">
        <v>8225</v>
      </c>
      <c r="H1555" t="s">
        <v>8247</v>
      </c>
      <c r="I1555">
        <v>1.29405719</v>
      </c>
      <c r="J1555">
        <v>2589.4084371899999</v>
      </c>
      <c r="K1555">
        <v>4395.9122744300003</v>
      </c>
      <c r="L1555">
        <v>1462017600</v>
      </c>
      <c r="M1555">
        <v>1458820564</v>
      </c>
      <c r="N1555" t="b">
        <v>0</v>
      </c>
      <c r="O1555">
        <v>72</v>
      </c>
      <c r="P1555" t="b">
        <v>1</v>
      </c>
      <c r="Q1555" t="s">
        <v>8301</v>
      </c>
      <c r="R1555">
        <v>1.6976511744127936</v>
      </c>
      <c r="S1555">
        <v>61.054337144861115</v>
      </c>
      <c r="T1555" t="s">
        <v>9226</v>
      </c>
      <c r="U1555" t="s">
        <v>9258</v>
      </c>
      <c r="V1555" s="10">
        <v>42453.49726851852</v>
      </c>
      <c r="W1555" s="10">
        <v>42490.5</v>
      </c>
    </row>
    <row r="1556" spans="1:23" x14ac:dyDescent="0.25">
      <c r="A1556">
        <v>2614</v>
      </c>
      <c r="B1556" t="s">
        <v>2614</v>
      </c>
      <c r="C1556" t="s">
        <v>6724</v>
      </c>
      <c r="D1556">
        <v>10500</v>
      </c>
      <c r="E1556">
        <v>10710</v>
      </c>
      <c r="F1556" t="s">
        <v>8219</v>
      </c>
      <c r="G1556" t="s">
        <v>8224</v>
      </c>
      <c r="H1556" t="s">
        <v>8246</v>
      </c>
      <c r="I1556">
        <v>1</v>
      </c>
      <c r="J1556">
        <v>10500</v>
      </c>
      <c r="K1556">
        <v>10710</v>
      </c>
      <c r="L1556">
        <v>1398834000</v>
      </c>
      <c r="M1556">
        <v>1396371612</v>
      </c>
      <c r="N1556" t="b">
        <v>1</v>
      </c>
      <c r="O1556">
        <v>100</v>
      </c>
      <c r="P1556" t="b">
        <v>1</v>
      </c>
      <c r="Q1556" t="s">
        <v>8301</v>
      </c>
      <c r="R1556">
        <v>1.02</v>
      </c>
      <c r="S1556">
        <v>107.1</v>
      </c>
      <c r="T1556" t="s">
        <v>9226</v>
      </c>
      <c r="U1556" t="s">
        <v>9258</v>
      </c>
      <c r="V1556" s="10">
        <v>41730.708472222221</v>
      </c>
      <c r="W1556" s="10">
        <v>41759.208333333336</v>
      </c>
    </row>
    <row r="1557" spans="1:23" x14ac:dyDescent="0.25">
      <c r="A1557">
        <v>2613</v>
      </c>
      <c r="B1557" t="s">
        <v>2613</v>
      </c>
      <c r="C1557" t="s">
        <v>6723</v>
      </c>
      <c r="D1557">
        <v>7500</v>
      </c>
      <c r="E1557">
        <v>7576</v>
      </c>
      <c r="F1557" t="s">
        <v>8219</v>
      </c>
      <c r="G1557" t="s">
        <v>8224</v>
      </c>
      <c r="H1557" t="s">
        <v>8246</v>
      </c>
      <c r="I1557">
        <v>1</v>
      </c>
      <c r="J1557">
        <v>7500</v>
      </c>
      <c r="K1557">
        <v>7576</v>
      </c>
      <c r="L1557">
        <v>1348256294</v>
      </c>
      <c r="M1557">
        <v>1345664294</v>
      </c>
      <c r="N1557" t="b">
        <v>1</v>
      </c>
      <c r="O1557">
        <v>28</v>
      </c>
      <c r="P1557" t="b">
        <v>1</v>
      </c>
      <c r="Q1557" t="s">
        <v>8301</v>
      </c>
      <c r="R1557">
        <v>1.0101333333333333</v>
      </c>
      <c r="S1557">
        <v>270.57142857142856</v>
      </c>
      <c r="T1557" t="s">
        <v>9226</v>
      </c>
      <c r="U1557" t="s">
        <v>9258</v>
      </c>
      <c r="V1557" s="10">
        <v>41143.81821759259</v>
      </c>
      <c r="W1557" s="10">
        <v>41173.81821759259</v>
      </c>
    </row>
    <row r="1558" spans="1:23" x14ac:dyDescent="0.25">
      <c r="A1558">
        <v>2612</v>
      </c>
      <c r="B1558" t="s">
        <v>2612</v>
      </c>
      <c r="C1558" t="s">
        <v>6722</v>
      </c>
      <c r="D1558">
        <v>10000</v>
      </c>
      <c r="E1558">
        <v>17176.13</v>
      </c>
      <c r="F1558" t="s">
        <v>8219</v>
      </c>
      <c r="G1558" t="s">
        <v>8224</v>
      </c>
      <c r="H1558" t="s">
        <v>8246</v>
      </c>
      <c r="I1558">
        <v>1</v>
      </c>
      <c r="J1558">
        <v>10000</v>
      </c>
      <c r="K1558">
        <v>17176.13</v>
      </c>
      <c r="L1558">
        <v>1420773970</v>
      </c>
      <c r="M1558">
        <v>1418095570</v>
      </c>
      <c r="N1558" t="b">
        <v>1</v>
      </c>
      <c r="O1558">
        <v>294</v>
      </c>
      <c r="P1558" t="b">
        <v>1</v>
      </c>
      <c r="Q1558" t="s">
        <v>8301</v>
      </c>
      <c r="R1558">
        <v>1.7176130000000001</v>
      </c>
      <c r="S1558">
        <v>58.422210884353746</v>
      </c>
      <c r="T1558" t="s">
        <v>9226</v>
      </c>
      <c r="U1558" t="s">
        <v>9258</v>
      </c>
      <c r="V1558" s="10">
        <v>41982.143171296295</v>
      </c>
      <c r="W1558" s="10">
        <v>42013.143171296295</v>
      </c>
    </row>
    <row r="1559" spans="1:23" x14ac:dyDescent="0.25">
      <c r="A1559">
        <v>2611</v>
      </c>
      <c r="B1559" t="s">
        <v>2611</v>
      </c>
      <c r="C1559" t="s">
        <v>6721</v>
      </c>
      <c r="D1559">
        <v>11000</v>
      </c>
      <c r="E1559">
        <v>306970</v>
      </c>
      <c r="F1559" t="s">
        <v>8219</v>
      </c>
      <c r="G1559" t="s">
        <v>8236</v>
      </c>
      <c r="H1559" t="s">
        <v>8249</v>
      </c>
      <c r="I1559">
        <v>1.1666915600000001</v>
      </c>
      <c r="J1559">
        <v>12833.607160000001</v>
      </c>
      <c r="K1559">
        <v>358139.3081732</v>
      </c>
      <c r="L1559">
        <v>1483397940</v>
      </c>
      <c r="M1559">
        <v>1480493014</v>
      </c>
      <c r="N1559" t="b">
        <v>1</v>
      </c>
      <c r="O1559">
        <v>3663</v>
      </c>
      <c r="P1559" t="b">
        <v>1</v>
      </c>
      <c r="Q1559" t="s">
        <v>8301</v>
      </c>
      <c r="R1559">
        <v>27.906363636363636</v>
      </c>
      <c r="S1559">
        <v>97.772128903412508</v>
      </c>
      <c r="T1559" t="s">
        <v>9226</v>
      </c>
      <c r="U1559" t="s">
        <v>9258</v>
      </c>
      <c r="V1559" s="10">
        <v>42704.335810185185</v>
      </c>
      <c r="W1559" s="10">
        <v>42737.957638888889</v>
      </c>
    </row>
    <row r="1560" spans="1:23" x14ac:dyDescent="0.25">
      <c r="A1560">
        <v>2610</v>
      </c>
      <c r="B1560" t="s">
        <v>2610</v>
      </c>
      <c r="C1560" t="s">
        <v>6720</v>
      </c>
      <c r="D1560">
        <v>22765</v>
      </c>
      <c r="E1560">
        <v>32172.66</v>
      </c>
      <c r="F1560" t="s">
        <v>8219</v>
      </c>
      <c r="G1560" t="s">
        <v>8224</v>
      </c>
      <c r="H1560" t="s">
        <v>8246</v>
      </c>
      <c r="I1560">
        <v>1</v>
      </c>
      <c r="J1560">
        <v>22765</v>
      </c>
      <c r="K1560">
        <v>32172.66</v>
      </c>
      <c r="L1560">
        <v>1471849140</v>
      </c>
      <c r="M1560">
        <v>1468444125</v>
      </c>
      <c r="N1560" t="b">
        <v>1</v>
      </c>
      <c r="O1560">
        <v>577</v>
      </c>
      <c r="P1560" t="b">
        <v>1</v>
      </c>
      <c r="Q1560" t="s">
        <v>8301</v>
      </c>
      <c r="R1560">
        <v>1.4132510432681749</v>
      </c>
      <c r="S1560">
        <v>55.758509532062391</v>
      </c>
      <c r="T1560" t="s">
        <v>9226</v>
      </c>
      <c r="U1560" t="s">
        <v>9258</v>
      </c>
      <c r="V1560" s="10">
        <v>42564.881076388891</v>
      </c>
      <c r="W1560" s="10">
        <v>42604.290972222225</v>
      </c>
    </row>
    <row r="1561" spans="1:23" x14ac:dyDescent="0.25">
      <c r="A1561">
        <v>2609</v>
      </c>
      <c r="B1561" t="s">
        <v>2609</v>
      </c>
      <c r="C1561" t="s">
        <v>6719</v>
      </c>
      <c r="D1561">
        <v>35000</v>
      </c>
      <c r="E1561">
        <v>106330.39</v>
      </c>
      <c r="F1561" t="s">
        <v>8219</v>
      </c>
      <c r="G1561" t="s">
        <v>8224</v>
      </c>
      <c r="H1561" t="s">
        <v>8246</v>
      </c>
      <c r="I1561">
        <v>1</v>
      </c>
      <c r="J1561">
        <v>35000</v>
      </c>
      <c r="K1561">
        <v>106330.39</v>
      </c>
      <c r="L1561">
        <v>1342330951</v>
      </c>
      <c r="M1561">
        <v>1339738951</v>
      </c>
      <c r="N1561" t="b">
        <v>1</v>
      </c>
      <c r="O1561">
        <v>676</v>
      </c>
      <c r="P1561" t="b">
        <v>1</v>
      </c>
      <c r="Q1561" t="s">
        <v>8301</v>
      </c>
      <c r="R1561">
        <v>3.038011142857143</v>
      </c>
      <c r="S1561">
        <v>157.29347633136095</v>
      </c>
      <c r="T1561" t="s">
        <v>9226</v>
      </c>
      <c r="U1561" t="s">
        <v>9258</v>
      </c>
      <c r="V1561" s="10">
        <v>41075.237858796296</v>
      </c>
      <c r="W1561" s="10">
        <v>41105.237858796296</v>
      </c>
    </row>
    <row r="1562" spans="1:23" x14ac:dyDescent="0.25">
      <c r="A1562">
        <v>2608</v>
      </c>
      <c r="B1562" t="s">
        <v>2608</v>
      </c>
      <c r="C1562" t="s">
        <v>6718</v>
      </c>
      <c r="D1562">
        <v>8000</v>
      </c>
      <c r="E1562">
        <v>17914</v>
      </c>
      <c r="F1562" t="s">
        <v>8219</v>
      </c>
      <c r="G1562" t="s">
        <v>8224</v>
      </c>
      <c r="H1562" t="s">
        <v>8246</v>
      </c>
      <c r="I1562">
        <v>1</v>
      </c>
      <c r="J1562">
        <v>8000</v>
      </c>
      <c r="K1562">
        <v>17914</v>
      </c>
      <c r="L1562">
        <v>1489536000</v>
      </c>
      <c r="M1562">
        <v>1485976468</v>
      </c>
      <c r="N1562" t="b">
        <v>1</v>
      </c>
      <c r="O1562">
        <v>304</v>
      </c>
      <c r="P1562" t="b">
        <v>1</v>
      </c>
      <c r="Q1562" t="s">
        <v>8301</v>
      </c>
      <c r="R1562">
        <v>2.2392500000000002</v>
      </c>
      <c r="S1562">
        <v>58.92763157894737</v>
      </c>
      <c r="T1562" t="s">
        <v>9226</v>
      </c>
      <c r="U1562" t="s">
        <v>9258</v>
      </c>
      <c r="V1562" s="10">
        <v>42767.801712962966</v>
      </c>
      <c r="W1562" s="20">
        <v>42809</v>
      </c>
    </row>
    <row r="1563" spans="1:23" x14ac:dyDescent="0.25">
      <c r="A1563">
        <v>2607</v>
      </c>
      <c r="B1563" t="s">
        <v>2607</v>
      </c>
      <c r="C1563" t="s">
        <v>6717</v>
      </c>
      <c r="D1563">
        <v>8000</v>
      </c>
      <c r="E1563">
        <v>32616</v>
      </c>
      <c r="F1563" t="s">
        <v>8219</v>
      </c>
      <c r="G1563" t="s">
        <v>8224</v>
      </c>
      <c r="H1563" t="s">
        <v>8246</v>
      </c>
      <c r="I1563">
        <v>1</v>
      </c>
      <c r="J1563">
        <v>8000</v>
      </c>
      <c r="K1563">
        <v>32616</v>
      </c>
      <c r="L1563">
        <v>1439344800</v>
      </c>
      <c r="M1563">
        <v>1435611572</v>
      </c>
      <c r="N1563" t="b">
        <v>1</v>
      </c>
      <c r="O1563">
        <v>398</v>
      </c>
      <c r="P1563" t="b">
        <v>1</v>
      </c>
      <c r="Q1563" t="s">
        <v>8301</v>
      </c>
      <c r="R1563">
        <v>4.077</v>
      </c>
      <c r="S1563">
        <v>81.949748743718587</v>
      </c>
      <c r="T1563" t="s">
        <v>9226</v>
      </c>
      <c r="U1563" t="s">
        <v>9258</v>
      </c>
      <c r="V1563" s="10">
        <v>42184.874675925923</v>
      </c>
      <c r="W1563" s="10">
        <v>42228.083333333336</v>
      </c>
    </row>
    <row r="1564" spans="1:23" x14ac:dyDescent="0.25">
      <c r="A1564">
        <v>2606</v>
      </c>
      <c r="B1564" t="s">
        <v>2606</v>
      </c>
      <c r="C1564" s="3" t="s">
        <v>6716</v>
      </c>
      <c r="D1564">
        <v>11000</v>
      </c>
      <c r="E1564">
        <v>12106</v>
      </c>
      <c r="F1564" t="s">
        <v>8219</v>
      </c>
      <c r="G1564" t="s">
        <v>8224</v>
      </c>
      <c r="H1564" t="s">
        <v>8246</v>
      </c>
      <c r="I1564">
        <v>1</v>
      </c>
      <c r="J1564">
        <v>11000</v>
      </c>
      <c r="K1564">
        <v>12106</v>
      </c>
      <c r="L1564">
        <v>1398791182</v>
      </c>
      <c r="M1564">
        <v>1396026382</v>
      </c>
      <c r="N1564" t="b">
        <v>1</v>
      </c>
      <c r="O1564">
        <v>385</v>
      </c>
      <c r="P1564" t="b">
        <v>1</v>
      </c>
      <c r="Q1564" t="s">
        <v>8301</v>
      </c>
      <c r="R1564">
        <v>1.1005454545454545</v>
      </c>
      <c r="S1564">
        <v>31.444155844155844</v>
      </c>
      <c r="T1564" t="s">
        <v>9226</v>
      </c>
      <c r="U1564" t="s">
        <v>9258</v>
      </c>
      <c r="V1564" s="10">
        <v>41726.712754629632</v>
      </c>
      <c r="W1564" s="10">
        <v>41758.712754629632</v>
      </c>
    </row>
    <row r="1565" spans="1:23" x14ac:dyDescent="0.25">
      <c r="A1565">
        <v>2605</v>
      </c>
      <c r="B1565" t="s">
        <v>2605</v>
      </c>
      <c r="C1565" t="s">
        <v>6715</v>
      </c>
      <c r="D1565">
        <v>100000</v>
      </c>
      <c r="E1565">
        <v>107421.57</v>
      </c>
      <c r="F1565" t="s">
        <v>8219</v>
      </c>
      <c r="G1565" t="s">
        <v>8224</v>
      </c>
      <c r="H1565" t="s">
        <v>8246</v>
      </c>
      <c r="I1565">
        <v>1</v>
      </c>
      <c r="J1565">
        <v>100000</v>
      </c>
      <c r="K1565">
        <v>107421.57</v>
      </c>
      <c r="L1565">
        <v>1466168390</v>
      </c>
      <c r="M1565">
        <v>1463576390</v>
      </c>
      <c r="N1565" t="b">
        <v>1</v>
      </c>
      <c r="O1565">
        <v>1762</v>
      </c>
      <c r="P1565" t="b">
        <v>1</v>
      </c>
      <c r="Q1565" t="s">
        <v>8301</v>
      </c>
      <c r="R1565">
        <v>1.0742157000000001</v>
      </c>
      <c r="S1565">
        <v>60.965703745743475</v>
      </c>
      <c r="T1565" t="s">
        <v>9226</v>
      </c>
      <c r="U1565" t="s">
        <v>9258</v>
      </c>
      <c r="V1565" s="10">
        <v>42508.541550925926</v>
      </c>
      <c r="W1565" s="10">
        <v>42538.541550925926</v>
      </c>
    </row>
    <row r="1566" spans="1:23" x14ac:dyDescent="0.25">
      <c r="A1566">
        <v>2604</v>
      </c>
      <c r="B1566" t="s">
        <v>2604</v>
      </c>
      <c r="C1566" t="s">
        <v>6714</v>
      </c>
      <c r="D1566">
        <v>20000</v>
      </c>
      <c r="E1566">
        <v>20843.599999999999</v>
      </c>
      <c r="F1566" t="s">
        <v>8219</v>
      </c>
      <c r="G1566" t="s">
        <v>8224</v>
      </c>
      <c r="H1566" t="s">
        <v>8246</v>
      </c>
      <c r="I1566">
        <v>1</v>
      </c>
      <c r="J1566">
        <v>20000</v>
      </c>
      <c r="K1566">
        <v>20843.599999999999</v>
      </c>
      <c r="L1566">
        <v>1335662023</v>
      </c>
      <c r="M1566">
        <v>1333070023</v>
      </c>
      <c r="N1566" t="b">
        <v>1</v>
      </c>
      <c r="O1566">
        <v>321</v>
      </c>
      <c r="P1566" t="b">
        <v>1</v>
      </c>
      <c r="Q1566" t="s">
        <v>8301</v>
      </c>
      <c r="R1566">
        <v>1.0421799999999999</v>
      </c>
      <c r="S1566">
        <v>64.933333333333323</v>
      </c>
      <c r="T1566" t="s">
        <v>9226</v>
      </c>
      <c r="U1566" t="s">
        <v>9258</v>
      </c>
      <c r="V1566" s="10">
        <v>40998.051192129627</v>
      </c>
      <c r="W1566" s="10">
        <v>41028.051192129627</v>
      </c>
    </row>
    <row r="1567" spans="1:23" x14ac:dyDescent="0.25">
      <c r="A1567">
        <v>2603</v>
      </c>
      <c r="B1567" t="s">
        <v>2603</v>
      </c>
      <c r="C1567" t="s">
        <v>6713</v>
      </c>
      <c r="D1567">
        <v>1750</v>
      </c>
      <c r="E1567">
        <v>1776</v>
      </c>
      <c r="F1567" t="s">
        <v>8219</v>
      </c>
      <c r="G1567" t="s">
        <v>8224</v>
      </c>
      <c r="H1567" t="s">
        <v>8246</v>
      </c>
      <c r="I1567">
        <v>1</v>
      </c>
      <c r="J1567">
        <v>1750</v>
      </c>
      <c r="K1567">
        <v>1776</v>
      </c>
      <c r="L1567">
        <v>1387835654</v>
      </c>
      <c r="M1567">
        <v>1386626054</v>
      </c>
      <c r="N1567" t="b">
        <v>1</v>
      </c>
      <c r="O1567">
        <v>50</v>
      </c>
      <c r="P1567" t="b">
        <v>1</v>
      </c>
      <c r="Q1567" t="s">
        <v>8301</v>
      </c>
      <c r="R1567">
        <v>1.0148571428571429</v>
      </c>
      <c r="S1567">
        <v>35.520000000000003</v>
      </c>
      <c r="T1567" t="s">
        <v>9226</v>
      </c>
      <c r="U1567" t="s">
        <v>9258</v>
      </c>
      <c r="V1567" s="10">
        <v>41617.912662037037</v>
      </c>
      <c r="W1567" s="10">
        <v>41631.912662037037</v>
      </c>
    </row>
    <row r="1568" spans="1:23" x14ac:dyDescent="0.25">
      <c r="A1568">
        <v>2602</v>
      </c>
      <c r="B1568" t="s">
        <v>2602</v>
      </c>
      <c r="C1568" t="s">
        <v>6712</v>
      </c>
      <c r="D1568">
        <v>12000</v>
      </c>
      <c r="E1568">
        <v>39131</v>
      </c>
      <c r="F1568" t="s">
        <v>8219</v>
      </c>
      <c r="G1568" t="s">
        <v>8224</v>
      </c>
      <c r="H1568" t="s">
        <v>8246</v>
      </c>
      <c r="I1568">
        <v>1</v>
      </c>
      <c r="J1568">
        <v>12000</v>
      </c>
      <c r="K1568">
        <v>39131</v>
      </c>
      <c r="L1568">
        <v>1415827200</v>
      </c>
      <c r="M1568">
        <v>1412358968</v>
      </c>
      <c r="N1568" t="b">
        <v>1</v>
      </c>
      <c r="O1568">
        <v>489</v>
      </c>
      <c r="P1568" t="b">
        <v>1</v>
      </c>
      <c r="Q1568" t="s">
        <v>8301</v>
      </c>
      <c r="R1568">
        <v>3.2609166666666667</v>
      </c>
      <c r="S1568">
        <v>80.022494887525568</v>
      </c>
      <c r="T1568" t="s">
        <v>9226</v>
      </c>
      <c r="U1568" t="s">
        <v>9258</v>
      </c>
      <c r="V1568" s="10">
        <v>41915.747314814813</v>
      </c>
      <c r="W1568" s="10">
        <v>41955.888888888891</v>
      </c>
    </row>
    <row r="1569" spans="1:23" x14ac:dyDescent="0.25">
      <c r="A1569">
        <v>2601</v>
      </c>
      <c r="B1569" t="s">
        <v>2601</v>
      </c>
      <c r="C1569" t="s">
        <v>6711</v>
      </c>
      <c r="D1569">
        <v>500</v>
      </c>
      <c r="E1569">
        <v>3307</v>
      </c>
      <c r="F1569" t="s">
        <v>8219</v>
      </c>
      <c r="G1569" t="s">
        <v>8224</v>
      </c>
      <c r="H1569" t="s">
        <v>8246</v>
      </c>
      <c r="I1569">
        <v>1</v>
      </c>
      <c r="J1569">
        <v>500</v>
      </c>
      <c r="K1569">
        <v>3307</v>
      </c>
      <c r="L1569">
        <v>1347508740</v>
      </c>
      <c r="M1569">
        <v>1346276349</v>
      </c>
      <c r="N1569" t="b">
        <v>1</v>
      </c>
      <c r="O1569">
        <v>151</v>
      </c>
      <c r="P1569" t="b">
        <v>1</v>
      </c>
      <c r="Q1569" t="s">
        <v>8301</v>
      </c>
      <c r="R1569">
        <v>6.6139999999999999</v>
      </c>
      <c r="S1569">
        <v>21.900662251655628</v>
      </c>
      <c r="T1569" t="s">
        <v>9226</v>
      </c>
      <c r="U1569" t="s">
        <v>9258</v>
      </c>
      <c r="V1569" s="10">
        <v>41150.902187500003</v>
      </c>
      <c r="W1569" s="10">
        <v>41165.165972222225</v>
      </c>
    </row>
    <row r="1570" spans="1:23" x14ac:dyDescent="0.25">
      <c r="A1570">
        <v>2560</v>
      </c>
      <c r="B1570" t="s">
        <v>2560</v>
      </c>
      <c r="C1570" t="s">
        <v>6670</v>
      </c>
      <c r="D1570">
        <v>3000</v>
      </c>
      <c r="E1570">
        <v>3003</v>
      </c>
      <c r="F1570" t="s">
        <v>8219</v>
      </c>
      <c r="G1570" t="s">
        <v>8225</v>
      </c>
      <c r="H1570" t="s">
        <v>8247</v>
      </c>
      <c r="I1570">
        <v>1.29405719</v>
      </c>
      <c r="J1570">
        <v>3882.17157</v>
      </c>
      <c r="K1570">
        <v>3886.0537415700001</v>
      </c>
      <c r="L1570">
        <v>1425682174</v>
      </c>
      <c r="M1570">
        <v>1423090174</v>
      </c>
      <c r="N1570" t="b">
        <v>0</v>
      </c>
      <c r="O1570">
        <v>21</v>
      </c>
      <c r="P1570" t="b">
        <v>1</v>
      </c>
      <c r="Q1570" t="s">
        <v>8300</v>
      </c>
      <c r="R1570">
        <v>1.0009999999999999</v>
      </c>
      <c r="S1570">
        <v>185.05017817000001</v>
      </c>
      <c r="T1570" t="s">
        <v>9214</v>
      </c>
      <c r="U1570" t="s">
        <v>9257</v>
      </c>
      <c r="V1570" s="10">
        <v>42039.95108796296</v>
      </c>
      <c r="W1570" s="10">
        <v>42069.95108796296</v>
      </c>
    </row>
    <row r="1571" spans="1:23" x14ac:dyDescent="0.25">
      <c r="A1571">
        <v>2559</v>
      </c>
      <c r="B1571" t="s">
        <v>2559</v>
      </c>
      <c r="C1571" t="s">
        <v>6669</v>
      </c>
      <c r="D1571">
        <v>800</v>
      </c>
      <c r="E1571">
        <v>890</v>
      </c>
      <c r="F1571" t="s">
        <v>8219</v>
      </c>
      <c r="G1571" t="s">
        <v>8224</v>
      </c>
      <c r="H1571" t="s">
        <v>8246</v>
      </c>
      <c r="I1571">
        <v>1</v>
      </c>
      <c r="J1571">
        <v>800</v>
      </c>
      <c r="K1571">
        <v>890</v>
      </c>
      <c r="L1571">
        <v>1321385820</v>
      </c>
      <c r="M1571">
        <v>1318539484</v>
      </c>
      <c r="N1571" t="b">
        <v>0</v>
      </c>
      <c r="O1571">
        <v>25</v>
      </c>
      <c r="P1571" t="b">
        <v>1</v>
      </c>
      <c r="Q1571" t="s">
        <v>8300</v>
      </c>
      <c r="R1571">
        <v>1.1125</v>
      </c>
      <c r="S1571">
        <v>35.6</v>
      </c>
      <c r="T1571" t="s">
        <v>9214</v>
      </c>
      <c r="U1571" t="s">
        <v>9257</v>
      </c>
      <c r="V1571" s="10">
        <v>40829.873657407406</v>
      </c>
      <c r="W1571" s="10">
        <v>40862.817361111112</v>
      </c>
    </row>
    <row r="1572" spans="1:23" x14ac:dyDescent="0.25">
      <c r="A1572">
        <v>2558</v>
      </c>
      <c r="B1572" t="s">
        <v>2558</v>
      </c>
      <c r="C1572" t="s">
        <v>6668</v>
      </c>
      <c r="D1572">
        <v>1250</v>
      </c>
      <c r="E1572">
        <v>1361</v>
      </c>
      <c r="F1572" t="s">
        <v>8219</v>
      </c>
      <c r="G1572" t="s">
        <v>8226</v>
      </c>
      <c r="H1572" t="s">
        <v>8248</v>
      </c>
      <c r="I1572">
        <v>0.70296422999999997</v>
      </c>
      <c r="J1572">
        <v>878.70528749999994</v>
      </c>
      <c r="K1572">
        <v>956.73431702999994</v>
      </c>
      <c r="L1572">
        <v>1430488740</v>
      </c>
      <c r="M1572">
        <v>1427747906</v>
      </c>
      <c r="N1572" t="b">
        <v>0</v>
      </c>
      <c r="O1572">
        <v>18</v>
      </c>
      <c r="P1572" t="b">
        <v>1</v>
      </c>
      <c r="Q1572" t="s">
        <v>8300</v>
      </c>
      <c r="R1572">
        <v>1.0888</v>
      </c>
      <c r="S1572">
        <v>53.151906501666666</v>
      </c>
      <c r="T1572" t="s">
        <v>9214</v>
      </c>
      <c r="U1572" t="s">
        <v>9257</v>
      </c>
      <c r="V1572" s="10">
        <v>42093.860023148147</v>
      </c>
      <c r="W1572" s="10">
        <v>42125.582638888889</v>
      </c>
    </row>
    <row r="1573" spans="1:23" x14ac:dyDescent="0.25">
      <c r="A1573">
        <v>2557</v>
      </c>
      <c r="B1573" t="s">
        <v>2557</v>
      </c>
      <c r="C1573" t="s">
        <v>6667</v>
      </c>
      <c r="D1573">
        <v>900</v>
      </c>
      <c r="E1573">
        <v>1066</v>
      </c>
      <c r="F1573" t="s">
        <v>8219</v>
      </c>
      <c r="G1573" t="s">
        <v>8225</v>
      </c>
      <c r="H1573" t="s">
        <v>8247</v>
      </c>
      <c r="I1573">
        <v>1.29405719</v>
      </c>
      <c r="J1573">
        <v>1164.6514709999999</v>
      </c>
      <c r="K1573">
        <v>1379.46496454</v>
      </c>
      <c r="L1573">
        <v>1400176386</v>
      </c>
      <c r="M1573">
        <v>1397584386</v>
      </c>
      <c r="N1573" t="b">
        <v>0</v>
      </c>
      <c r="O1573">
        <v>36</v>
      </c>
      <c r="P1573" t="b">
        <v>1</v>
      </c>
      <c r="Q1573" t="s">
        <v>8300</v>
      </c>
      <c r="R1573">
        <v>1.1844444444444444</v>
      </c>
      <c r="S1573">
        <v>38.318471237222219</v>
      </c>
      <c r="T1573" t="s">
        <v>9214</v>
      </c>
      <c r="U1573" t="s">
        <v>9257</v>
      </c>
      <c r="V1573" s="10">
        <v>41744.745208333334</v>
      </c>
      <c r="W1573" s="10">
        <v>41774.745208333334</v>
      </c>
    </row>
    <row r="1574" spans="1:23" x14ac:dyDescent="0.25">
      <c r="A1574">
        <v>2556</v>
      </c>
      <c r="B1574" t="s">
        <v>2556</v>
      </c>
      <c r="C1574" t="s">
        <v>6666</v>
      </c>
      <c r="D1574">
        <v>745</v>
      </c>
      <c r="E1574">
        <v>786</v>
      </c>
      <c r="F1574" t="s">
        <v>8219</v>
      </c>
      <c r="G1574" t="s">
        <v>8224</v>
      </c>
      <c r="H1574" t="s">
        <v>8246</v>
      </c>
      <c r="I1574">
        <v>1</v>
      </c>
      <c r="J1574">
        <v>745</v>
      </c>
      <c r="K1574">
        <v>786</v>
      </c>
      <c r="L1574">
        <v>1356392857</v>
      </c>
      <c r="M1574">
        <v>1352504857</v>
      </c>
      <c r="N1574" t="b">
        <v>0</v>
      </c>
      <c r="O1574">
        <v>34</v>
      </c>
      <c r="P1574" t="b">
        <v>1</v>
      </c>
      <c r="Q1574" t="s">
        <v>8300</v>
      </c>
      <c r="R1574">
        <v>1.0550335570469798</v>
      </c>
      <c r="S1574">
        <v>23.117647058823529</v>
      </c>
      <c r="T1574" t="s">
        <v>9214</v>
      </c>
      <c r="U1574" t="s">
        <v>9257</v>
      </c>
      <c r="V1574" s="10">
        <v>41222.991400462961</v>
      </c>
      <c r="W1574" s="10">
        <v>41267.991400462961</v>
      </c>
    </row>
    <row r="1575" spans="1:23" x14ac:dyDescent="0.25">
      <c r="A1575">
        <v>2555</v>
      </c>
      <c r="B1575" t="s">
        <v>2555</v>
      </c>
      <c r="C1575" t="s">
        <v>6665</v>
      </c>
      <c r="D1575">
        <v>2000</v>
      </c>
      <c r="E1575">
        <v>2147</v>
      </c>
      <c r="F1575" t="s">
        <v>8219</v>
      </c>
      <c r="G1575" t="s">
        <v>8224</v>
      </c>
      <c r="H1575" t="s">
        <v>8246</v>
      </c>
      <c r="I1575">
        <v>1</v>
      </c>
      <c r="J1575">
        <v>2000</v>
      </c>
      <c r="K1575">
        <v>2147</v>
      </c>
      <c r="L1575">
        <v>1338219793</v>
      </c>
      <c r="M1575">
        <v>1335541393</v>
      </c>
      <c r="N1575" t="b">
        <v>0</v>
      </c>
      <c r="O1575">
        <v>35</v>
      </c>
      <c r="P1575" t="b">
        <v>1</v>
      </c>
      <c r="Q1575" t="s">
        <v>8300</v>
      </c>
      <c r="R1575">
        <v>1.0734999999999999</v>
      </c>
      <c r="S1575">
        <v>61.342857142857142</v>
      </c>
      <c r="T1575" t="s">
        <v>9214</v>
      </c>
      <c r="U1575" t="s">
        <v>9257</v>
      </c>
      <c r="V1575" s="10">
        <v>41026.655011574076</v>
      </c>
      <c r="W1575" s="10">
        <v>41057.655011574076</v>
      </c>
    </row>
    <row r="1576" spans="1:23" x14ac:dyDescent="0.25">
      <c r="A1576">
        <v>2554</v>
      </c>
      <c r="B1576" t="s">
        <v>2554</v>
      </c>
      <c r="C1576" t="s">
        <v>6664</v>
      </c>
      <c r="D1576">
        <v>3000</v>
      </c>
      <c r="E1576">
        <v>3684</v>
      </c>
      <c r="F1576" t="s">
        <v>8219</v>
      </c>
      <c r="G1576" t="s">
        <v>8224</v>
      </c>
      <c r="H1576" t="s">
        <v>8246</v>
      </c>
      <c r="I1576">
        <v>1</v>
      </c>
      <c r="J1576">
        <v>3000</v>
      </c>
      <c r="K1576">
        <v>3684</v>
      </c>
      <c r="L1576">
        <v>1433131140</v>
      </c>
      <c r="M1576">
        <v>1430445163</v>
      </c>
      <c r="N1576" t="b">
        <v>0</v>
      </c>
      <c r="O1576">
        <v>67</v>
      </c>
      <c r="P1576" t="b">
        <v>1</v>
      </c>
      <c r="Q1576" t="s">
        <v>8300</v>
      </c>
      <c r="R1576">
        <v>1.228</v>
      </c>
      <c r="S1576">
        <v>54.985074626865675</v>
      </c>
      <c r="T1576" t="s">
        <v>9214</v>
      </c>
      <c r="U1576" t="s">
        <v>9257</v>
      </c>
      <c r="V1576" s="10">
        <v>42125.078275462962</v>
      </c>
      <c r="W1576" s="10">
        <v>42156.165972222225</v>
      </c>
    </row>
    <row r="1577" spans="1:23" x14ac:dyDescent="0.25">
      <c r="A1577">
        <v>2553</v>
      </c>
      <c r="B1577" t="s">
        <v>2553</v>
      </c>
      <c r="C1577" t="s">
        <v>6663</v>
      </c>
      <c r="D1577">
        <v>1500</v>
      </c>
      <c r="E1577">
        <v>2333</v>
      </c>
      <c r="F1577" t="s">
        <v>8219</v>
      </c>
      <c r="G1577" t="s">
        <v>8224</v>
      </c>
      <c r="H1577" t="s">
        <v>8246</v>
      </c>
      <c r="I1577">
        <v>1</v>
      </c>
      <c r="J1577">
        <v>1500</v>
      </c>
      <c r="K1577">
        <v>2333</v>
      </c>
      <c r="L1577">
        <v>1348202807</v>
      </c>
      <c r="M1577">
        <v>1343018807</v>
      </c>
      <c r="N1577" t="b">
        <v>0</v>
      </c>
      <c r="O1577">
        <v>60</v>
      </c>
      <c r="P1577" t="b">
        <v>1</v>
      </c>
      <c r="Q1577" t="s">
        <v>8300</v>
      </c>
      <c r="R1577">
        <v>1.5553333333333332</v>
      </c>
      <c r="S1577">
        <v>38.883333333333333</v>
      </c>
      <c r="T1577" t="s">
        <v>9214</v>
      </c>
      <c r="U1577" t="s">
        <v>9257</v>
      </c>
      <c r="V1577" s="10">
        <v>41113.199155092596</v>
      </c>
      <c r="W1577" s="10">
        <v>41173.199155092596</v>
      </c>
    </row>
    <row r="1578" spans="1:23" x14ac:dyDescent="0.25">
      <c r="A1578">
        <v>2552</v>
      </c>
      <c r="B1578" t="s">
        <v>2552</v>
      </c>
      <c r="C1578" t="s">
        <v>6662</v>
      </c>
      <c r="D1578">
        <v>3000</v>
      </c>
      <c r="E1578">
        <v>3195</v>
      </c>
      <c r="F1578" t="s">
        <v>8219</v>
      </c>
      <c r="G1578" t="s">
        <v>8224</v>
      </c>
      <c r="H1578" t="s">
        <v>8246</v>
      </c>
      <c r="I1578">
        <v>1</v>
      </c>
      <c r="J1578">
        <v>3000</v>
      </c>
      <c r="K1578">
        <v>3195</v>
      </c>
      <c r="L1578">
        <v>1488741981</v>
      </c>
      <c r="M1578">
        <v>1486149981</v>
      </c>
      <c r="N1578" t="b">
        <v>0</v>
      </c>
      <c r="O1578">
        <v>18</v>
      </c>
      <c r="P1578" t="b">
        <v>1</v>
      </c>
      <c r="Q1578" t="s">
        <v>8300</v>
      </c>
      <c r="R1578">
        <v>1.0649999999999999</v>
      </c>
      <c r="S1578">
        <v>177.5</v>
      </c>
      <c r="T1578" t="s">
        <v>9214</v>
      </c>
      <c r="U1578" t="s">
        <v>9257</v>
      </c>
      <c r="V1578" s="10">
        <v>42769.809965277775</v>
      </c>
      <c r="W1578" s="10">
        <v>42799.809965277775</v>
      </c>
    </row>
    <row r="1579" spans="1:23" x14ac:dyDescent="0.25">
      <c r="A1579">
        <v>2551</v>
      </c>
      <c r="B1579" t="s">
        <v>2551</v>
      </c>
      <c r="C1579" t="s">
        <v>6661</v>
      </c>
      <c r="D1579">
        <v>3675</v>
      </c>
      <c r="E1579">
        <v>3775.5</v>
      </c>
      <c r="F1579" t="s">
        <v>8219</v>
      </c>
      <c r="G1579" t="s">
        <v>8224</v>
      </c>
      <c r="H1579" t="s">
        <v>8246</v>
      </c>
      <c r="I1579">
        <v>1</v>
      </c>
      <c r="J1579">
        <v>3675</v>
      </c>
      <c r="K1579">
        <v>3775.5</v>
      </c>
      <c r="L1579">
        <v>1332362880</v>
      </c>
      <c r="M1579">
        <v>1329890585</v>
      </c>
      <c r="N1579" t="b">
        <v>0</v>
      </c>
      <c r="O1579">
        <v>56</v>
      </c>
      <c r="P1579" t="b">
        <v>1</v>
      </c>
      <c r="Q1579" t="s">
        <v>8300</v>
      </c>
      <c r="R1579">
        <v>1.0273469387755103</v>
      </c>
      <c r="S1579">
        <v>67.419642857142861</v>
      </c>
      <c r="T1579" t="s">
        <v>9214</v>
      </c>
      <c r="U1579" t="s">
        <v>9257</v>
      </c>
      <c r="V1579" s="10">
        <v>40961.252141203702</v>
      </c>
      <c r="W1579" s="10">
        <v>40989.866666666669</v>
      </c>
    </row>
    <row r="1580" spans="1:23" x14ac:dyDescent="0.25">
      <c r="A1580">
        <v>2550</v>
      </c>
      <c r="B1580" t="s">
        <v>2550</v>
      </c>
      <c r="C1580" t="s">
        <v>6660</v>
      </c>
      <c r="D1580">
        <v>6500</v>
      </c>
      <c r="E1580">
        <v>6555</v>
      </c>
      <c r="F1580" t="s">
        <v>8219</v>
      </c>
      <c r="G1580" t="s">
        <v>8224</v>
      </c>
      <c r="H1580" t="s">
        <v>8246</v>
      </c>
      <c r="I1580">
        <v>1</v>
      </c>
      <c r="J1580">
        <v>6500</v>
      </c>
      <c r="K1580">
        <v>6555</v>
      </c>
      <c r="L1580">
        <v>1444276740</v>
      </c>
      <c r="M1580">
        <v>1439392406</v>
      </c>
      <c r="N1580" t="b">
        <v>0</v>
      </c>
      <c r="O1580">
        <v>150</v>
      </c>
      <c r="P1580" t="b">
        <v>1</v>
      </c>
      <c r="Q1580" t="s">
        <v>8300</v>
      </c>
      <c r="R1580">
        <v>1.0084615384615385</v>
      </c>
      <c r="S1580">
        <v>43.7</v>
      </c>
      <c r="T1580" t="s">
        <v>9214</v>
      </c>
      <c r="U1580" t="s">
        <v>9257</v>
      </c>
      <c r="V1580" s="10">
        <v>42228.634328703702</v>
      </c>
      <c r="W1580" s="10">
        <v>42285.165972222225</v>
      </c>
    </row>
    <row r="1581" spans="1:23" x14ac:dyDescent="0.25">
      <c r="A1581">
        <v>2549</v>
      </c>
      <c r="B1581" t="s">
        <v>2549</v>
      </c>
      <c r="C1581" t="s">
        <v>6659</v>
      </c>
      <c r="D1581">
        <v>1570</v>
      </c>
      <c r="E1581">
        <v>1614</v>
      </c>
      <c r="F1581" t="s">
        <v>8219</v>
      </c>
      <c r="G1581" t="s">
        <v>8225</v>
      </c>
      <c r="H1581" t="s">
        <v>8247</v>
      </c>
      <c r="I1581">
        <v>1.29405719</v>
      </c>
      <c r="J1581">
        <v>2031.6697882999999</v>
      </c>
      <c r="K1581">
        <v>2088.6083046600002</v>
      </c>
      <c r="L1581">
        <v>1370019600</v>
      </c>
      <c r="M1581">
        <v>1366999870</v>
      </c>
      <c r="N1581" t="b">
        <v>0</v>
      </c>
      <c r="O1581">
        <v>37</v>
      </c>
      <c r="P1581" t="b">
        <v>1</v>
      </c>
      <c r="Q1581" t="s">
        <v>8300</v>
      </c>
      <c r="R1581">
        <v>1.0280254777070064</v>
      </c>
      <c r="S1581">
        <v>56.448873098918924</v>
      </c>
      <c r="T1581" t="s">
        <v>9214</v>
      </c>
      <c r="U1581" t="s">
        <v>9257</v>
      </c>
      <c r="V1581" s="10">
        <v>41390.757754629631</v>
      </c>
      <c r="W1581" s="10">
        <v>41425.708333333336</v>
      </c>
    </row>
    <row r="1582" spans="1:23" x14ac:dyDescent="0.25">
      <c r="A1582">
        <v>2548</v>
      </c>
      <c r="B1582" t="s">
        <v>2548</v>
      </c>
      <c r="C1582" t="s">
        <v>6658</v>
      </c>
      <c r="D1582">
        <v>6000</v>
      </c>
      <c r="E1582">
        <v>6111</v>
      </c>
      <c r="F1582" t="s">
        <v>8219</v>
      </c>
      <c r="G1582" t="s">
        <v>8230</v>
      </c>
      <c r="H1582" t="s">
        <v>8249</v>
      </c>
      <c r="I1582">
        <v>1.1666915600000001</v>
      </c>
      <c r="J1582">
        <v>7000.1493600000003</v>
      </c>
      <c r="K1582">
        <v>7129.6521231600009</v>
      </c>
      <c r="L1582">
        <v>1475209620</v>
      </c>
      <c r="M1582">
        <v>1473087637</v>
      </c>
      <c r="N1582" t="b">
        <v>0</v>
      </c>
      <c r="O1582">
        <v>37</v>
      </c>
      <c r="P1582" t="b">
        <v>1</v>
      </c>
      <c r="Q1582" t="s">
        <v>8300</v>
      </c>
      <c r="R1582">
        <v>1.0185</v>
      </c>
      <c r="S1582">
        <v>192.69330062594597</v>
      </c>
      <c r="T1582" t="s">
        <v>9214</v>
      </c>
      <c r="U1582" t="s">
        <v>9257</v>
      </c>
      <c r="V1582" s="10">
        <v>42618.625428240739</v>
      </c>
      <c r="W1582" s="10">
        <v>42643.185416666667</v>
      </c>
    </row>
    <row r="1583" spans="1:23" x14ac:dyDescent="0.25">
      <c r="A1583">
        <v>2547</v>
      </c>
      <c r="B1583" t="s">
        <v>2547</v>
      </c>
      <c r="C1583" t="s">
        <v>6657</v>
      </c>
      <c r="D1583">
        <v>5500</v>
      </c>
      <c r="E1583">
        <v>6592</v>
      </c>
      <c r="F1583" t="s">
        <v>8219</v>
      </c>
      <c r="G1583" t="s">
        <v>8224</v>
      </c>
      <c r="H1583" t="s">
        <v>8246</v>
      </c>
      <c r="I1583">
        <v>1</v>
      </c>
      <c r="J1583">
        <v>5500</v>
      </c>
      <c r="K1583">
        <v>6592</v>
      </c>
      <c r="L1583">
        <v>1333560803</v>
      </c>
      <c r="M1583">
        <v>1330972403</v>
      </c>
      <c r="N1583" t="b">
        <v>0</v>
      </c>
      <c r="O1583">
        <v>134</v>
      </c>
      <c r="P1583" t="b">
        <v>1</v>
      </c>
      <c r="Q1583" t="s">
        <v>8300</v>
      </c>
      <c r="R1583">
        <v>1.1985454545454546</v>
      </c>
      <c r="S1583">
        <v>49.194029850746269</v>
      </c>
      <c r="T1583" t="s">
        <v>9214</v>
      </c>
      <c r="U1583" t="s">
        <v>9257</v>
      </c>
      <c r="V1583" s="10">
        <v>40973.773182870369</v>
      </c>
      <c r="W1583" s="10">
        <v>41003.731516203705</v>
      </c>
    </row>
    <row r="1584" spans="1:23" x14ac:dyDescent="0.25">
      <c r="A1584">
        <v>2546</v>
      </c>
      <c r="B1584" t="s">
        <v>2546</v>
      </c>
      <c r="C1584" t="s">
        <v>6656</v>
      </c>
      <c r="D1584">
        <v>3500</v>
      </c>
      <c r="E1584">
        <v>3910</v>
      </c>
      <c r="F1584" t="s">
        <v>8219</v>
      </c>
      <c r="G1584" t="s">
        <v>8224</v>
      </c>
      <c r="H1584" t="s">
        <v>8246</v>
      </c>
      <c r="I1584">
        <v>1</v>
      </c>
      <c r="J1584">
        <v>3500</v>
      </c>
      <c r="K1584">
        <v>3910</v>
      </c>
      <c r="L1584">
        <v>1380949200</v>
      </c>
      <c r="M1584">
        <v>1378586179</v>
      </c>
      <c r="N1584" t="b">
        <v>0</v>
      </c>
      <c r="O1584">
        <v>65</v>
      </c>
      <c r="P1584" t="b">
        <v>1</v>
      </c>
      <c r="Q1584" t="s">
        <v>8300</v>
      </c>
      <c r="R1584">
        <v>1.1171428571428572</v>
      </c>
      <c r="S1584">
        <v>60.153846153846153</v>
      </c>
      <c r="T1584" t="s">
        <v>9214</v>
      </c>
      <c r="U1584" t="s">
        <v>9257</v>
      </c>
      <c r="V1584" s="10">
        <v>41524.858553240738</v>
      </c>
      <c r="W1584" s="10">
        <v>41552.208333333336</v>
      </c>
    </row>
    <row r="1585" spans="1:23" x14ac:dyDescent="0.25">
      <c r="A1585">
        <v>2545</v>
      </c>
      <c r="B1585" t="s">
        <v>2545</v>
      </c>
      <c r="C1585" t="s">
        <v>6655</v>
      </c>
      <c r="D1585">
        <v>2000</v>
      </c>
      <c r="E1585">
        <v>3906</v>
      </c>
      <c r="F1585" t="s">
        <v>8219</v>
      </c>
      <c r="G1585" t="s">
        <v>8224</v>
      </c>
      <c r="H1585" t="s">
        <v>8246</v>
      </c>
      <c r="I1585">
        <v>1</v>
      </c>
      <c r="J1585">
        <v>2000</v>
      </c>
      <c r="K1585">
        <v>3906</v>
      </c>
      <c r="L1585">
        <v>1424997000</v>
      </c>
      <c r="M1585">
        <v>1421983138</v>
      </c>
      <c r="N1585" t="b">
        <v>0</v>
      </c>
      <c r="O1585">
        <v>61</v>
      </c>
      <c r="P1585" t="b">
        <v>1</v>
      </c>
      <c r="Q1585" t="s">
        <v>8300</v>
      </c>
      <c r="R1585">
        <v>1.9530000000000001</v>
      </c>
      <c r="S1585">
        <v>64.032786885245898</v>
      </c>
      <c r="T1585" t="s">
        <v>9214</v>
      </c>
      <c r="U1585" t="s">
        <v>9257</v>
      </c>
      <c r="V1585" s="10">
        <v>42027.138171296298</v>
      </c>
      <c r="W1585" s="10">
        <v>42062.020833333336</v>
      </c>
    </row>
    <row r="1586" spans="1:23" x14ac:dyDescent="0.25">
      <c r="A1586">
        <v>2544</v>
      </c>
      <c r="B1586" t="s">
        <v>2544</v>
      </c>
      <c r="C1586" t="s">
        <v>6654</v>
      </c>
      <c r="D1586">
        <v>5000</v>
      </c>
      <c r="E1586">
        <v>5041</v>
      </c>
      <c r="F1586" t="s">
        <v>8219</v>
      </c>
      <c r="G1586" t="s">
        <v>8224</v>
      </c>
      <c r="H1586" t="s">
        <v>8246</v>
      </c>
      <c r="I1586">
        <v>1</v>
      </c>
      <c r="J1586">
        <v>5000</v>
      </c>
      <c r="K1586">
        <v>5041</v>
      </c>
      <c r="L1586">
        <v>1341750569</v>
      </c>
      <c r="M1586">
        <v>1339158569</v>
      </c>
      <c r="N1586" t="b">
        <v>0</v>
      </c>
      <c r="O1586">
        <v>57</v>
      </c>
      <c r="P1586" t="b">
        <v>1</v>
      </c>
      <c r="Q1586" t="s">
        <v>8300</v>
      </c>
      <c r="R1586">
        <v>1.0082</v>
      </c>
      <c r="S1586">
        <v>88.438596491228068</v>
      </c>
      <c r="T1586" t="s">
        <v>9214</v>
      </c>
      <c r="U1586" t="s">
        <v>9257</v>
      </c>
      <c r="V1586" s="10">
        <v>41068.520474537036</v>
      </c>
      <c r="W1586" s="10">
        <v>41098.520474537036</v>
      </c>
    </row>
    <row r="1587" spans="1:23" x14ac:dyDescent="0.25">
      <c r="A1587">
        <v>2543</v>
      </c>
      <c r="B1587" t="s">
        <v>2543</v>
      </c>
      <c r="C1587" t="s">
        <v>6653</v>
      </c>
      <c r="D1587">
        <v>250</v>
      </c>
      <c r="E1587">
        <v>391</v>
      </c>
      <c r="F1587" t="s">
        <v>8219</v>
      </c>
      <c r="G1587" t="s">
        <v>8224</v>
      </c>
      <c r="H1587" t="s">
        <v>8246</v>
      </c>
      <c r="I1587">
        <v>1</v>
      </c>
      <c r="J1587">
        <v>250</v>
      </c>
      <c r="K1587">
        <v>391</v>
      </c>
      <c r="L1587">
        <v>1293937200</v>
      </c>
      <c r="M1587">
        <v>1291257298</v>
      </c>
      <c r="N1587" t="b">
        <v>0</v>
      </c>
      <c r="O1587">
        <v>13</v>
      </c>
      <c r="P1587" t="b">
        <v>1</v>
      </c>
      <c r="Q1587" t="s">
        <v>8300</v>
      </c>
      <c r="R1587">
        <v>1.5640000000000001</v>
      </c>
      <c r="S1587">
        <v>30.076923076923077</v>
      </c>
      <c r="T1587" t="s">
        <v>9214</v>
      </c>
      <c r="U1587" t="s">
        <v>9257</v>
      </c>
      <c r="V1587" s="10">
        <v>40514.107615740744</v>
      </c>
      <c r="W1587" s="10">
        <v>40545.125</v>
      </c>
    </row>
    <row r="1588" spans="1:23" x14ac:dyDescent="0.25">
      <c r="A1588">
        <v>2542</v>
      </c>
      <c r="B1588" t="s">
        <v>2542</v>
      </c>
      <c r="C1588" t="s">
        <v>6652</v>
      </c>
      <c r="D1588">
        <v>700</v>
      </c>
      <c r="E1588">
        <v>725</v>
      </c>
      <c r="F1588" t="s">
        <v>8219</v>
      </c>
      <c r="G1588" t="s">
        <v>8224</v>
      </c>
      <c r="H1588" t="s">
        <v>8246</v>
      </c>
      <c r="I1588">
        <v>1</v>
      </c>
      <c r="J1588">
        <v>700</v>
      </c>
      <c r="K1588">
        <v>725</v>
      </c>
      <c r="L1588">
        <v>1380599940</v>
      </c>
      <c r="M1588">
        <v>1377252857</v>
      </c>
      <c r="N1588" t="b">
        <v>0</v>
      </c>
      <c r="O1588">
        <v>13</v>
      </c>
      <c r="P1588" t="b">
        <v>1</v>
      </c>
      <c r="Q1588" t="s">
        <v>8300</v>
      </c>
      <c r="R1588">
        <v>1.0357142857142858</v>
      </c>
      <c r="S1588">
        <v>55.769230769230766</v>
      </c>
      <c r="T1588" t="s">
        <v>9214</v>
      </c>
      <c r="U1588" t="s">
        <v>9257</v>
      </c>
      <c r="V1588" s="10">
        <v>41509.426585648151</v>
      </c>
      <c r="W1588" s="10">
        <v>41548.165972222225</v>
      </c>
    </row>
    <row r="1589" spans="1:23" x14ac:dyDescent="0.25">
      <c r="A1589">
        <v>2541</v>
      </c>
      <c r="B1589" t="s">
        <v>2541</v>
      </c>
      <c r="C1589" t="s">
        <v>6651</v>
      </c>
      <c r="D1589">
        <v>3500</v>
      </c>
      <c r="E1589">
        <v>3746</v>
      </c>
      <c r="F1589" t="s">
        <v>8219</v>
      </c>
      <c r="G1589" t="s">
        <v>8225</v>
      </c>
      <c r="H1589" t="s">
        <v>8247</v>
      </c>
      <c r="I1589">
        <v>1.29405719</v>
      </c>
      <c r="J1589">
        <v>4529.2001650000002</v>
      </c>
      <c r="K1589">
        <v>4847.5382337399997</v>
      </c>
      <c r="L1589">
        <v>1380192418</v>
      </c>
      <c r="M1589">
        <v>1375008418</v>
      </c>
      <c r="N1589" t="b">
        <v>0</v>
      </c>
      <c r="O1589">
        <v>63</v>
      </c>
      <c r="P1589" t="b">
        <v>1</v>
      </c>
      <c r="Q1589" t="s">
        <v>8300</v>
      </c>
      <c r="R1589">
        <v>1.0702857142857143</v>
      </c>
      <c r="S1589">
        <v>76.94505132920635</v>
      </c>
      <c r="T1589" t="s">
        <v>9214</v>
      </c>
      <c r="U1589" t="s">
        <v>9257</v>
      </c>
      <c r="V1589" s="10">
        <v>41483.449282407404</v>
      </c>
      <c r="W1589" s="10">
        <v>41543.449282407404</v>
      </c>
    </row>
    <row r="1590" spans="1:23" x14ac:dyDescent="0.25">
      <c r="A1590">
        <v>2540</v>
      </c>
      <c r="B1590" t="s">
        <v>2540</v>
      </c>
      <c r="C1590" t="s">
        <v>6650</v>
      </c>
      <c r="D1590">
        <v>2500</v>
      </c>
      <c r="E1590">
        <v>2585</v>
      </c>
      <c r="F1590" t="s">
        <v>8219</v>
      </c>
      <c r="G1590" t="s">
        <v>8224</v>
      </c>
      <c r="H1590" t="s">
        <v>8246</v>
      </c>
      <c r="I1590">
        <v>1</v>
      </c>
      <c r="J1590">
        <v>2500</v>
      </c>
      <c r="K1590">
        <v>2585</v>
      </c>
      <c r="L1590">
        <v>1319904721</v>
      </c>
      <c r="M1590">
        <v>1314720721</v>
      </c>
      <c r="N1590" t="b">
        <v>0</v>
      </c>
      <c r="O1590">
        <v>27</v>
      </c>
      <c r="P1590" t="b">
        <v>1</v>
      </c>
      <c r="Q1590" t="s">
        <v>8300</v>
      </c>
      <c r="R1590">
        <v>1.034</v>
      </c>
      <c r="S1590">
        <v>95.740740740740748</v>
      </c>
      <c r="T1590" t="s">
        <v>9214</v>
      </c>
      <c r="U1590" t="s">
        <v>9257</v>
      </c>
      <c r="V1590" s="10">
        <v>40785.675011574072</v>
      </c>
      <c r="W1590" s="10">
        <v>40845.675011574072</v>
      </c>
    </row>
    <row r="1591" spans="1:23" x14ac:dyDescent="0.25">
      <c r="A1591">
        <v>2539</v>
      </c>
      <c r="B1591" t="s">
        <v>2539</v>
      </c>
      <c r="C1591" t="s">
        <v>6649</v>
      </c>
      <c r="D1591">
        <v>10000</v>
      </c>
      <c r="E1591">
        <v>10025</v>
      </c>
      <c r="F1591" t="s">
        <v>8219</v>
      </c>
      <c r="G1591" t="s">
        <v>8224</v>
      </c>
      <c r="H1591" t="s">
        <v>8246</v>
      </c>
      <c r="I1591">
        <v>1</v>
      </c>
      <c r="J1591">
        <v>10000</v>
      </c>
      <c r="K1591">
        <v>10025</v>
      </c>
      <c r="L1591">
        <v>1422913152</v>
      </c>
      <c r="M1591">
        <v>1417729152</v>
      </c>
      <c r="N1591" t="b">
        <v>0</v>
      </c>
      <c r="O1591">
        <v>59</v>
      </c>
      <c r="P1591" t="b">
        <v>1</v>
      </c>
      <c r="Q1591" t="s">
        <v>8300</v>
      </c>
      <c r="R1591">
        <v>1.0024999999999999</v>
      </c>
      <c r="S1591">
        <v>169.91525423728814</v>
      </c>
      <c r="T1591" t="s">
        <v>9214</v>
      </c>
      <c r="U1591" t="s">
        <v>9257</v>
      </c>
      <c r="V1591" s="10">
        <v>41977.902222222219</v>
      </c>
      <c r="W1591" s="10">
        <v>42037.902222222219</v>
      </c>
    </row>
    <row r="1592" spans="1:23" x14ac:dyDescent="0.25">
      <c r="A1592">
        <v>2538</v>
      </c>
      <c r="B1592" t="s">
        <v>2538</v>
      </c>
      <c r="C1592" t="s">
        <v>6648</v>
      </c>
      <c r="D1592">
        <v>18000</v>
      </c>
      <c r="E1592">
        <v>20343.169999999998</v>
      </c>
      <c r="F1592" t="s">
        <v>8219</v>
      </c>
      <c r="G1592" t="s">
        <v>8224</v>
      </c>
      <c r="H1592" t="s">
        <v>8246</v>
      </c>
      <c r="I1592">
        <v>1</v>
      </c>
      <c r="J1592">
        <v>18000</v>
      </c>
      <c r="K1592">
        <v>20343.169999999998</v>
      </c>
      <c r="L1592">
        <v>1361681940</v>
      </c>
      <c r="M1592">
        <v>1359029661</v>
      </c>
      <c r="N1592" t="b">
        <v>0</v>
      </c>
      <c r="O1592">
        <v>185</v>
      </c>
      <c r="P1592" t="b">
        <v>1</v>
      </c>
      <c r="Q1592" t="s">
        <v>8300</v>
      </c>
      <c r="R1592">
        <v>1.130176111111111</v>
      </c>
      <c r="S1592">
        <v>109.96308108108107</v>
      </c>
      <c r="T1592" t="s">
        <v>9214</v>
      </c>
      <c r="U1592" t="s">
        <v>9257</v>
      </c>
      <c r="V1592" s="10">
        <v>41298.509965277779</v>
      </c>
      <c r="W1592" s="10">
        <v>41329.207638888889</v>
      </c>
    </row>
    <row r="1593" spans="1:23" x14ac:dyDescent="0.25">
      <c r="A1593">
        <v>2537</v>
      </c>
      <c r="B1593" t="s">
        <v>2537</v>
      </c>
      <c r="C1593" t="s">
        <v>6647</v>
      </c>
      <c r="D1593">
        <v>1000</v>
      </c>
      <c r="E1593">
        <v>1100</v>
      </c>
      <c r="F1593" t="s">
        <v>8219</v>
      </c>
      <c r="G1593" t="s">
        <v>8224</v>
      </c>
      <c r="H1593" t="s">
        <v>8246</v>
      </c>
      <c r="I1593">
        <v>1</v>
      </c>
      <c r="J1593">
        <v>1000</v>
      </c>
      <c r="K1593">
        <v>1100</v>
      </c>
      <c r="L1593">
        <v>1312212855</v>
      </c>
      <c r="M1593">
        <v>1307028855</v>
      </c>
      <c r="N1593" t="b">
        <v>0</v>
      </c>
      <c r="O1593">
        <v>11</v>
      </c>
      <c r="P1593" t="b">
        <v>1</v>
      </c>
      <c r="Q1593" t="s">
        <v>8300</v>
      </c>
      <c r="R1593">
        <v>1.1000000000000001</v>
      </c>
      <c r="S1593">
        <v>100</v>
      </c>
      <c r="T1593" t="s">
        <v>9214</v>
      </c>
      <c r="U1593" t="s">
        <v>9257</v>
      </c>
      <c r="V1593" s="10">
        <v>40696.648784722223</v>
      </c>
      <c r="W1593" s="10">
        <v>40756.648784722223</v>
      </c>
    </row>
    <row r="1594" spans="1:23" x14ac:dyDescent="0.25">
      <c r="A1594">
        <v>2536</v>
      </c>
      <c r="B1594" t="s">
        <v>2536</v>
      </c>
      <c r="C1594" t="s">
        <v>6646</v>
      </c>
      <c r="D1594">
        <v>25</v>
      </c>
      <c r="E1594">
        <v>29</v>
      </c>
      <c r="F1594" t="s">
        <v>8219</v>
      </c>
      <c r="G1594" t="s">
        <v>8224</v>
      </c>
      <c r="H1594" t="s">
        <v>8246</v>
      </c>
      <c r="I1594">
        <v>1</v>
      </c>
      <c r="J1594">
        <v>25</v>
      </c>
      <c r="K1594">
        <v>29</v>
      </c>
      <c r="L1594">
        <v>1375151566</v>
      </c>
      <c r="M1594">
        <v>1373337166</v>
      </c>
      <c r="N1594" t="b">
        <v>0</v>
      </c>
      <c r="O1594">
        <v>4</v>
      </c>
      <c r="P1594" t="b">
        <v>1</v>
      </c>
      <c r="Q1594" t="s">
        <v>8300</v>
      </c>
      <c r="R1594">
        <v>1.1599999999999999</v>
      </c>
      <c r="S1594">
        <v>7.25</v>
      </c>
      <c r="T1594" t="s">
        <v>9214</v>
      </c>
      <c r="U1594" t="s">
        <v>9257</v>
      </c>
      <c r="V1594" s="10">
        <v>41464.106087962966</v>
      </c>
      <c r="W1594" s="10">
        <v>41485.106087962966</v>
      </c>
    </row>
    <row r="1595" spans="1:23" x14ac:dyDescent="0.25">
      <c r="A1595">
        <v>2535</v>
      </c>
      <c r="B1595" t="s">
        <v>2535</v>
      </c>
      <c r="C1595" t="s">
        <v>6645</v>
      </c>
      <c r="D1595">
        <v>20000</v>
      </c>
      <c r="E1595">
        <v>20755</v>
      </c>
      <c r="F1595" t="s">
        <v>8219</v>
      </c>
      <c r="G1595" t="s">
        <v>8224</v>
      </c>
      <c r="H1595" t="s">
        <v>8246</v>
      </c>
      <c r="I1595">
        <v>1</v>
      </c>
      <c r="J1595">
        <v>20000</v>
      </c>
      <c r="K1595">
        <v>20755</v>
      </c>
      <c r="L1595">
        <v>1417463945</v>
      </c>
      <c r="M1595">
        <v>1414781945</v>
      </c>
      <c r="N1595" t="b">
        <v>0</v>
      </c>
      <c r="O1595">
        <v>78</v>
      </c>
      <c r="P1595" t="b">
        <v>1</v>
      </c>
      <c r="Q1595" t="s">
        <v>8300</v>
      </c>
      <c r="R1595">
        <v>1.03775</v>
      </c>
      <c r="S1595">
        <v>266.08974358974359</v>
      </c>
      <c r="T1595" t="s">
        <v>9214</v>
      </c>
      <c r="U1595" t="s">
        <v>9257</v>
      </c>
      <c r="V1595" s="10">
        <v>41943.791030092594</v>
      </c>
      <c r="W1595" s="10">
        <v>41974.832696759258</v>
      </c>
    </row>
    <row r="1596" spans="1:23" x14ac:dyDescent="0.25">
      <c r="A1596">
        <v>2534</v>
      </c>
      <c r="B1596" t="s">
        <v>2534</v>
      </c>
      <c r="C1596" t="s">
        <v>6644</v>
      </c>
      <c r="D1596">
        <v>2000</v>
      </c>
      <c r="E1596">
        <v>2100</v>
      </c>
      <c r="F1596" t="s">
        <v>8219</v>
      </c>
      <c r="G1596" t="s">
        <v>8224</v>
      </c>
      <c r="H1596" t="s">
        <v>8246</v>
      </c>
      <c r="I1596">
        <v>1</v>
      </c>
      <c r="J1596">
        <v>2000</v>
      </c>
      <c r="K1596">
        <v>2100</v>
      </c>
      <c r="L1596">
        <v>1262325600</v>
      </c>
      <c r="M1596">
        <v>1257871712</v>
      </c>
      <c r="N1596" t="b">
        <v>0</v>
      </c>
      <c r="O1596">
        <v>14</v>
      </c>
      <c r="P1596" t="b">
        <v>1</v>
      </c>
      <c r="Q1596" t="s">
        <v>8300</v>
      </c>
      <c r="R1596">
        <v>1.05</v>
      </c>
      <c r="S1596">
        <v>150</v>
      </c>
      <c r="T1596" t="s">
        <v>9214</v>
      </c>
      <c r="U1596" t="s">
        <v>9257</v>
      </c>
      <c r="V1596" s="10">
        <v>40127.700370370374</v>
      </c>
      <c r="W1596" s="10">
        <v>40179.25</v>
      </c>
    </row>
    <row r="1597" spans="1:23" x14ac:dyDescent="0.25">
      <c r="A1597">
        <v>2533</v>
      </c>
      <c r="B1597" t="s">
        <v>2533</v>
      </c>
      <c r="C1597" t="s">
        <v>6643</v>
      </c>
      <c r="D1597">
        <v>7500</v>
      </c>
      <c r="E1597">
        <v>8300</v>
      </c>
      <c r="F1597" t="s">
        <v>8219</v>
      </c>
      <c r="G1597" t="s">
        <v>8224</v>
      </c>
      <c r="H1597" t="s">
        <v>8246</v>
      </c>
      <c r="I1597">
        <v>1</v>
      </c>
      <c r="J1597">
        <v>7500</v>
      </c>
      <c r="K1597">
        <v>8300</v>
      </c>
      <c r="L1597">
        <v>1362160868</v>
      </c>
      <c r="M1597">
        <v>1359568911</v>
      </c>
      <c r="N1597" t="b">
        <v>0</v>
      </c>
      <c r="O1597">
        <v>136</v>
      </c>
      <c r="P1597" t="b">
        <v>1</v>
      </c>
      <c r="Q1597" t="s">
        <v>8300</v>
      </c>
      <c r="R1597">
        <v>1.1066666666666667</v>
      </c>
      <c r="S1597">
        <v>61.029411764705884</v>
      </c>
      <c r="T1597" t="s">
        <v>9214</v>
      </c>
      <c r="U1597" t="s">
        <v>9257</v>
      </c>
      <c r="V1597" s="10">
        <v>41304.751284722224</v>
      </c>
      <c r="W1597" s="10">
        <v>41334.750787037039</v>
      </c>
    </row>
    <row r="1598" spans="1:23" x14ac:dyDescent="0.25">
      <c r="A1598">
        <v>2532</v>
      </c>
      <c r="B1598" t="s">
        <v>2532</v>
      </c>
      <c r="C1598" t="s">
        <v>6642</v>
      </c>
      <c r="D1598">
        <v>4000</v>
      </c>
      <c r="E1598">
        <v>5045</v>
      </c>
      <c r="F1598" t="s">
        <v>8219</v>
      </c>
      <c r="G1598" t="s">
        <v>8224</v>
      </c>
      <c r="H1598" t="s">
        <v>8246</v>
      </c>
      <c r="I1598">
        <v>1</v>
      </c>
      <c r="J1598">
        <v>4000</v>
      </c>
      <c r="K1598">
        <v>5045</v>
      </c>
      <c r="L1598">
        <v>1345148566</v>
      </c>
      <c r="M1598">
        <v>1342556566</v>
      </c>
      <c r="N1598" t="b">
        <v>0</v>
      </c>
      <c r="O1598">
        <v>60</v>
      </c>
      <c r="P1598" t="b">
        <v>1</v>
      </c>
      <c r="Q1598" t="s">
        <v>8300</v>
      </c>
      <c r="R1598">
        <v>1.26125</v>
      </c>
      <c r="S1598">
        <v>84.083333333333329</v>
      </c>
      <c r="T1598" t="s">
        <v>9214</v>
      </c>
      <c r="U1598" t="s">
        <v>9257</v>
      </c>
      <c r="V1598" s="10">
        <v>41107.849143518521</v>
      </c>
      <c r="W1598" s="10">
        <v>41137.849143518521</v>
      </c>
    </row>
    <row r="1599" spans="1:23" x14ac:dyDescent="0.25">
      <c r="A1599">
        <v>2531</v>
      </c>
      <c r="B1599" t="s">
        <v>2531</v>
      </c>
      <c r="C1599" t="s">
        <v>6641</v>
      </c>
      <c r="D1599">
        <v>4500</v>
      </c>
      <c r="E1599">
        <v>4518</v>
      </c>
      <c r="F1599" t="s">
        <v>8219</v>
      </c>
      <c r="G1599" t="s">
        <v>8224</v>
      </c>
      <c r="H1599" t="s">
        <v>8246</v>
      </c>
      <c r="I1599">
        <v>1</v>
      </c>
      <c r="J1599">
        <v>4500</v>
      </c>
      <c r="K1599">
        <v>4518</v>
      </c>
      <c r="L1599">
        <v>1439611140</v>
      </c>
      <c r="M1599">
        <v>1437668354</v>
      </c>
      <c r="N1599" t="b">
        <v>0</v>
      </c>
      <c r="O1599">
        <v>61</v>
      </c>
      <c r="P1599" t="b">
        <v>1</v>
      </c>
      <c r="Q1599" t="s">
        <v>8300</v>
      </c>
      <c r="R1599">
        <v>1.004</v>
      </c>
      <c r="S1599">
        <v>74.06557377049181</v>
      </c>
      <c r="T1599" t="s">
        <v>9214</v>
      </c>
      <c r="U1599" t="s">
        <v>9257</v>
      </c>
      <c r="V1599" s="10">
        <v>42208.680023148147</v>
      </c>
      <c r="W1599" s="10">
        <v>42231.165972222225</v>
      </c>
    </row>
    <row r="1600" spans="1:23" x14ac:dyDescent="0.25">
      <c r="A1600">
        <v>2530</v>
      </c>
      <c r="B1600" t="s">
        <v>2530</v>
      </c>
      <c r="C1600" t="s">
        <v>6640</v>
      </c>
      <c r="D1600">
        <v>6500</v>
      </c>
      <c r="E1600">
        <v>6500</v>
      </c>
      <c r="F1600" t="s">
        <v>8219</v>
      </c>
      <c r="G1600" t="s">
        <v>8224</v>
      </c>
      <c r="H1600" t="s">
        <v>8246</v>
      </c>
      <c r="I1600">
        <v>1</v>
      </c>
      <c r="J1600">
        <v>6500</v>
      </c>
      <c r="K1600">
        <v>6500</v>
      </c>
      <c r="L1600">
        <v>1429505400</v>
      </c>
      <c r="M1600">
        <v>1426711505</v>
      </c>
      <c r="N1600" t="b">
        <v>0</v>
      </c>
      <c r="O1600">
        <v>48</v>
      </c>
      <c r="P1600" t="b">
        <v>1</v>
      </c>
      <c r="Q1600" t="s">
        <v>8300</v>
      </c>
      <c r="R1600">
        <v>1</v>
      </c>
      <c r="S1600">
        <v>135.41666666666666</v>
      </c>
      <c r="T1600" t="s">
        <v>9214</v>
      </c>
      <c r="U1600" t="s">
        <v>9257</v>
      </c>
      <c r="V1600" s="10">
        <v>42081.864641203705</v>
      </c>
      <c r="W1600" s="10">
        <v>42114.201388888891</v>
      </c>
    </row>
    <row r="1601" spans="1:23" x14ac:dyDescent="0.25">
      <c r="A1601">
        <v>2529</v>
      </c>
      <c r="B1601" t="s">
        <v>2529</v>
      </c>
      <c r="C1601" t="s">
        <v>6639</v>
      </c>
      <c r="D1601">
        <v>6000</v>
      </c>
      <c r="E1601">
        <v>6257</v>
      </c>
      <c r="F1601" t="s">
        <v>8219</v>
      </c>
      <c r="G1601" t="s">
        <v>8224</v>
      </c>
      <c r="H1601" t="s">
        <v>8246</v>
      </c>
      <c r="I1601">
        <v>1</v>
      </c>
      <c r="J1601">
        <v>6000</v>
      </c>
      <c r="K1601">
        <v>6257</v>
      </c>
      <c r="L1601">
        <v>1332636975</v>
      </c>
      <c r="M1601">
        <v>1328752575</v>
      </c>
      <c r="N1601" t="b">
        <v>0</v>
      </c>
      <c r="O1601">
        <v>76</v>
      </c>
      <c r="P1601" t="b">
        <v>1</v>
      </c>
      <c r="Q1601" t="s">
        <v>8300</v>
      </c>
      <c r="R1601">
        <v>1.0428333333333333</v>
      </c>
      <c r="S1601">
        <v>82.328947368421055</v>
      </c>
      <c r="T1601" t="s">
        <v>9214</v>
      </c>
      <c r="U1601" t="s">
        <v>9257</v>
      </c>
      <c r="V1601" s="10">
        <v>40948.080729166664</v>
      </c>
      <c r="W1601" s="10">
        <v>40993.0390625</v>
      </c>
    </row>
    <row r="1602" spans="1:23" x14ac:dyDescent="0.25">
      <c r="A1602">
        <v>2528</v>
      </c>
      <c r="B1602" t="s">
        <v>2528</v>
      </c>
      <c r="C1602" t="s">
        <v>6638</v>
      </c>
      <c r="D1602">
        <v>4000</v>
      </c>
      <c r="E1602">
        <v>4289.99</v>
      </c>
      <c r="F1602" t="s">
        <v>8219</v>
      </c>
      <c r="G1602" t="s">
        <v>8225</v>
      </c>
      <c r="H1602" t="s">
        <v>8247</v>
      </c>
      <c r="I1602">
        <v>1.29405719</v>
      </c>
      <c r="J1602">
        <v>5176.22876</v>
      </c>
      <c r="K1602">
        <v>5551.4924045280995</v>
      </c>
      <c r="L1602">
        <v>1440068400</v>
      </c>
      <c r="M1602">
        <v>1438459303</v>
      </c>
      <c r="N1602" t="b">
        <v>0</v>
      </c>
      <c r="O1602">
        <v>81</v>
      </c>
      <c r="P1602" t="b">
        <v>1</v>
      </c>
      <c r="Q1602" t="s">
        <v>8300</v>
      </c>
      <c r="R1602">
        <v>1.0724974999999999</v>
      </c>
      <c r="S1602">
        <v>68.536943265779001</v>
      </c>
      <c r="T1602" t="s">
        <v>9214</v>
      </c>
      <c r="U1602" t="s">
        <v>9257</v>
      </c>
      <c r="V1602" s="10">
        <v>42217.83452546296</v>
      </c>
      <c r="W1602" s="10">
        <v>42236.458333333336</v>
      </c>
    </row>
    <row r="1603" spans="1:23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</v>
      </c>
      <c r="J1603">
        <v>2500</v>
      </c>
      <c r="K1603">
        <v>2706.23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8276</v>
      </c>
      <c r="R1603">
        <v>1.082492</v>
      </c>
      <c r="S1603">
        <v>48.325535714285714</v>
      </c>
      <c r="T1603" t="s">
        <v>9214</v>
      </c>
      <c r="U1603" t="s">
        <v>9213</v>
      </c>
      <c r="V1603" s="10">
        <v>40638.092974537038</v>
      </c>
      <c r="W1603" s="10">
        <v>40668.092974537038</v>
      </c>
    </row>
    <row r="1604" spans="1:23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</v>
      </c>
      <c r="J1604">
        <v>1500</v>
      </c>
      <c r="K1604">
        <v>1502.5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8276</v>
      </c>
      <c r="R1604">
        <v>1.0016666666666667</v>
      </c>
      <c r="S1604">
        <v>46.953125</v>
      </c>
      <c r="T1604" t="s">
        <v>9214</v>
      </c>
      <c r="U1604" t="s">
        <v>9213</v>
      </c>
      <c r="V1604" s="10">
        <v>40788.297650462962</v>
      </c>
      <c r="W1604" s="10">
        <v>40830.958333333336</v>
      </c>
    </row>
    <row r="1605" spans="1:23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</v>
      </c>
      <c r="J1605">
        <v>2000</v>
      </c>
      <c r="K1605">
        <v>2000.66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8276</v>
      </c>
      <c r="R1605">
        <v>1.0003299999999999</v>
      </c>
      <c r="S1605">
        <v>66.688666666666663</v>
      </c>
      <c r="T1605" t="s">
        <v>9214</v>
      </c>
      <c r="U1605" t="s">
        <v>9213</v>
      </c>
      <c r="V1605" s="10">
        <v>40876.169664351852</v>
      </c>
      <c r="W1605" s="10">
        <v>40936.169664351852</v>
      </c>
    </row>
    <row r="1606" spans="1:23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</v>
      </c>
      <c r="J1606">
        <v>2800</v>
      </c>
      <c r="K1606">
        <v>3419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8276</v>
      </c>
      <c r="R1606">
        <v>1.2210714285714286</v>
      </c>
      <c r="S1606">
        <v>48.842857142857142</v>
      </c>
      <c r="T1606" t="s">
        <v>9214</v>
      </c>
      <c r="U1606" t="s">
        <v>9213</v>
      </c>
      <c r="V1606" s="10">
        <v>40945.845312500001</v>
      </c>
      <c r="W1606" s="10">
        <v>40985.80364583333</v>
      </c>
    </row>
    <row r="1607" spans="1:23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</v>
      </c>
      <c r="J1607">
        <v>6000</v>
      </c>
      <c r="K1607">
        <v>6041.6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8276</v>
      </c>
      <c r="R1607">
        <v>1.0069333333333335</v>
      </c>
      <c r="S1607">
        <v>137.30909090909091</v>
      </c>
      <c r="T1607" t="s">
        <v>9214</v>
      </c>
      <c r="U1607" t="s">
        <v>9213</v>
      </c>
      <c r="V1607" s="10">
        <v>40747.012881944444</v>
      </c>
      <c r="W1607" s="10">
        <v>40756.291666666664</v>
      </c>
    </row>
    <row r="1608" spans="1:23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</v>
      </c>
      <c r="J1608">
        <v>8000</v>
      </c>
      <c r="K1608">
        <v>8080.33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8276</v>
      </c>
      <c r="R1608">
        <v>1.01004125</v>
      </c>
      <c r="S1608">
        <v>87.829673913043479</v>
      </c>
      <c r="T1608" t="s">
        <v>9214</v>
      </c>
      <c r="U1608" t="s">
        <v>9213</v>
      </c>
      <c r="V1608" s="10">
        <v>40536.111550925925</v>
      </c>
      <c r="W1608" s="10">
        <v>40626.069884259261</v>
      </c>
    </row>
    <row r="1609" spans="1:23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</v>
      </c>
      <c r="J1609">
        <v>10000</v>
      </c>
      <c r="K1609">
        <v>14511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8276</v>
      </c>
      <c r="R1609">
        <v>1.4511000000000001</v>
      </c>
      <c r="S1609">
        <v>70.785365853658533</v>
      </c>
      <c r="T1609" t="s">
        <v>9214</v>
      </c>
      <c r="U1609" t="s">
        <v>9213</v>
      </c>
      <c r="V1609" s="10">
        <v>41053.80846064815</v>
      </c>
      <c r="W1609" s="10">
        <v>41074.80846064815</v>
      </c>
    </row>
    <row r="1610" spans="1:23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</v>
      </c>
      <c r="J1610">
        <v>1200</v>
      </c>
      <c r="K1610">
        <v>1215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8276</v>
      </c>
      <c r="R1610">
        <v>1.0125</v>
      </c>
      <c r="S1610">
        <v>52.826086956521742</v>
      </c>
      <c r="T1610" t="s">
        <v>9214</v>
      </c>
      <c r="U1610" t="s">
        <v>9213</v>
      </c>
      <c r="V1610" s="10">
        <v>41607.83085648148</v>
      </c>
      <c r="W1610" s="10">
        <v>41640.226388888892</v>
      </c>
    </row>
    <row r="1611" spans="1:23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</v>
      </c>
      <c r="J1611">
        <v>1500</v>
      </c>
      <c r="K1611">
        <v>1775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8276</v>
      </c>
      <c r="R1611">
        <v>1.1833333333333333</v>
      </c>
      <c r="S1611">
        <v>443.75</v>
      </c>
      <c r="T1611" t="s">
        <v>9214</v>
      </c>
      <c r="U1611" t="s">
        <v>9213</v>
      </c>
      <c r="V1611" s="10">
        <v>40796.001261574071</v>
      </c>
      <c r="W1611" s="10">
        <v>40849.333333333336</v>
      </c>
    </row>
    <row r="1612" spans="1:23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</v>
      </c>
      <c r="J1612">
        <v>2000</v>
      </c>
      <c r="K1612">
        <v>5437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8276</v>
      </c>
      <c r="R1612">
        <v>2.7185000000000001</v>
      </c>
      <c r="S1612">
        <v>48.544642857142854</v>
      </c>
      <c r="T1612" t="s">
        <v>9214</v>
      </c>
      <c r="U1612" t="s">
        <v>9213</v>
      </c>
      <c r="V1612" s="10">
        <v>41228.924884259257</v>
      </c>
      <c r="W1612" s="10">
        <v>41258.924884259257</v>
      </c>
    </row>
    <row r="1613" spans="1:23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</v>
      </c>
      <c r="J1613">
        <v>800</v>
      </c>
      <c r="K1613">
        <v>1001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8276</v>
      </c>
      <c r="R1613">
        <v>1.25125</v>
      </c>
      <c r="S1613">
        <v>37.074074074074076</v>
      </c>
      <c r="T1613" t="s">
        <v>9214</v>
      </c>
      <c r="U1613" t="s">
        <v>9213</v>
      </c>
      <c r="V1613" s="10">
        <v>41409.00037037037</v>
      </c>
      <c r="W1613" s="10">
        <v>41430.00037037037</v>
      </c>
    </row>
    <row r="1614" spans="1:23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</v>
      </c>
      <c r="J1614">
        <v>500</v>
      </c>
      <c r="K1614">
        <v>550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8276</v>
      </c>
      <c r="R1614">
        <v>1.1000000000000001</v>
      </c>
      <c r="S1614">
        <v>50</v>
      </c>
      <c r="T1614" t="s">
        <v>9214</v>
      </c>
      <c r="U1614" t="s">
        <v>9213</v>
      </c>
      <c r="V1614" s="10">
        <v>41246.874814814815</v>
      </c>
      <c r="W1614" s="10">
        <v>41276.874814814815</v>
      </c>
    </row>
    <row r="1615" spans="1:23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</v>
      </c>
      <c r="J1615">
        <v>1000</v>
      </c>
      <c r="K1615">
        <v>1015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8276</v>
      </c>
      <c r="R1615">
        <v>1.0149999999999999</v>
      </c>
      <c r="S1615">
        <v>39.03846153846154</v>
      </c>
      <c r="T1615" t="s">
        <v>9214</v>
      </c>
      <c r="U1615" t="s">
        <v>9213</v>
      </c>
      <c r="V1615" s="10">
        <v>41082.069467592592</v>
      </c>
      <c r="W1615" s="10">
        <v>41112.069467592592</v>
      </c>
    </row>
    <row r="1616" spans="1:23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</v>
      </c>
      <c r="J1616">
        <v>5000</v>
      </c>
      <c r="K1616">
        <v>5135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8276</v>
      </c>
      <c r="R1616">
        <v>1.0269999999999999</v>
      </c>
      <c r="S1616">
        <v>66.688311688311686</v>
      </c>
      <c r="T1616" t="s">
        <v>9214</v>
      </c>
      <c r="U1616" t="s">
        <v>9213</v>
      </c>
      <c r="V1616" s="10">
        <v>41794.981122685182</v>
      </c>
      <c r="W1616" s="10">
        <v>41854.708333333336</v>
      </c>
    </row>
    <row r="1617" spans="1:23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</v>
      </c>
      <c r="J1617">
        <v>8000</v>
      </c>
      <c r="K1617">
        <v>9130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8276</v>
      </c>
      <c r="R1617">
        <v>1.1412500000000001</v>
      </c>
      <c r="S1617">
        <v>67.132352941176464</v>
      </c>
      <c r="T1617" t="s">
        <v>9214</v>
      </c>
      <c r="U1617" t="s">
        <v>9213</v>
      </c>
      <c r="V1617" s="10">
        <v>40845.050879629627</v>
      </c>
      <c r="W1617" s="10">
        <v>40890.092546296299</v>
      </c>
    </row>
    <row r="1618" spans="1:23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</v>
      </c>
      <c r="J1618">
        <v>10000</v>
      </c>
      <c r="K1618">
        <v>10420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8276</v>
      </c>
      <c r="R1618">
        <v>1.042</v>
      </c>
      <c r="S1618">
        <v>66.369426751592357</v>
      </c>
      <c r="T1618" t="s">
        <v>9214</v>
      </c>
      <c r="U1618" t="s">
        <v>9213</v>
      </c>
      <c r="V1618" s="10">
        <v>41194.715520833335</v>
      </c>
      <c r="W1618" s="10">
        <v>41235.916666666664</v>
      </c>
    </row>
    <row r="1619" spans="1:23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</v>
      </c>
      <c r="J1619">
        <v>7000</v>
      </c>
      <c r="K1619">
        <v>10210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8276</v>
      </c>
      <c r="R1619">
        <v>1.4585714285714286</v>
      </c>
      <c r="S1619">
        <v>64.620253164556956</v>
      </c>
      <c r="T1619" t="s">
        <v>9214</v>
      </c>
      <c r="U1619" t="s">
        <v>9213</v>
      </c>
      <c r="V1619" s="10">
        <v>41546.664212962962</v>
      </c>
      <c r="W1619" s="10">
        <v>41579.791666666664</v>
      </c>
    </row>
    <row r="1620" spans="1:23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</v>
      </c>
      <c r="J1620">
        <v>1500</v>
      </c>
      <c r="K1620">
        <v>1576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8276</v>
      </c>
      <c r="R1620">
        <v>1.0506666666666666</v>
      </c>
      <c r="S1620">
        <v>58.370370370370374</v>
      </c>
      <c r="T1620" t="s">
        <v>9214</v>
      </c>
      <c r="U1620" t="s">
        <v>9213</v>
      </c>
      <c r="V1620" s="10">
        <v>41301.654340277775</v>
      </c>
      <c r="W1620" s="10">
        <v>41341.654340277775</v>
      </c>
    </row>
    <row r="1621" spans="1:23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</v>
      </c>
      <c r="J1621">
        <v>1500</v>
      </c>
      <c r="K1621">
        <v>2000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8276</v>
      </c>
      <c r="R1621">
        <v>1.3333333333333333</v>
      </c>
      <c r="S1621">
        <v>86.956521739130437</v>
      </c>
      <c r="T1621" t="s">
        <v>9214</v>
      </c>
      <c r="U1621" t="s">
        <v>9213</v>
      </c>
      <c r="V1621" s="10">
        <v>41876.186180555553</v>
      </c>
      <c r="W1621" s="10">
        <v>41897.186180555553</v>
      </c>
    </row>
    <row r="1622" spans="1:23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</v>
      </c>
      <c r="J1622">
        <v>1000</v>
      </c>
      <c r="K1622">
        <v>1130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8276</v>
      </c>
      <c r="R1622">
        <v>1.1299999999999999</v>
      </c>
      <c r="S1622">
        <v>66.470588235294116</v>
      </c>
      <c r="T1622" t="s">
        <v>9214</v>
      </c>
      <c r="U1622" t="s">
        <v>9213</v>
      </c>
      <c r="V1622" s="10">
        <v>41321.339583333334</v>
      </c>
      <c r="W1622" s="10">
        <v>41328.339583333334</v>
      </c>
    </row>
    <row r="1623" spans="1:23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</v>
      </c>
      <c r="J1623">
        <v>5000</v>
      </c>
      <c r="K1623">
        <v>6060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8276</v>
      </c>
      <c r="R1623">
        <v>1.212</v>
      </c>
      <c r="S1623">
        <v>163.78378378378378</v>
      </c>
      <c r="T1623" t="s">
        <v>9214</v>
      </c>
      <c r="U1623" t="s">
        <v>9213</v>
      </c>
      <c r="V1623" s="10">
        <v>41003.60665509259</v>
      </c>
      <c r="W1623" s="10">
        <v>41057.165972222225</v>
      </c>
    </row>
    <row r="1624" spans="1:23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</v>
      </c>
      <c r="J1624">
        <v>6900</v>
      </c>
      <c r="K1624">
        <v>7019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8276</v>
      </c>
      <c r="R1624">
        <v>1.0172463768115942</v>
      </c>
      <c r="S1624">
        <v>107.98461538461538</v>
      </c>
      <c r="T1624" t="s">
        <v>9214</v>
      </c>
      <c r="U1624" t="s">
        <v>9213</v>
      </c>
      <c r="V1624" s="10">
        <v>41950.29483796296</v>
      </c>
      <c r="W1624" s="10">
        <v>41990.332638888889</v>
      </c>
    </row>
    <row r="1625" spans="1:23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1.29405719</v>
      </c>
      <c r="J1625">
        <v>970.54289249999999</v>
      </c>
      <c r="K1625">
        <v>980.89535002000002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8276</v>
      </c>
      <c r="R1625">
        <v>1.0106666666666666</v>
      </c>
      <c r="S1625">
        <v>54.494186112222224</v>
      </c>
      <c r="T1625" t="s">
        <v>9214</v>
      </c>
      <c r="U1625" t="s">
        <v>9213</v>
      </c>
      <c r="V1625" s="10">
        <v>41453.688530092593</v>
      </c>
      <c r="W1625" s="10">
        <v>41513.688530092593</v>
      </c>
    </row>
    <row r="1626" spans="1:23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</v>
      </c>
      <c r="J1626">
        <v>1000</v>
      </c>
      <c r="K1626">
        <v>1180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8276</v>
      </c>
      <c r="R1626">
        <v>1.18</v>
      </c>
      <c r="S1626">
        <v>47.2</v>
      </c>
      <c r="T1626" t="s">
        <v>9214</v>
      </c>
      <c r="U1626" t="s">
        <v>9213</v>
      </c>
      <c r="V1626" s="10">
        <v>41243.367303240739</v>
      </c>
      <c r="W1626" s="10">
        <v>41283.367303240739</v>
      </c>
    </row>
    <row r="1627" spans="1:23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</v>
      </c>
      <c r="J1627">
        <v>7500</v>
      </c>
      <c r="K1627">
        <v>11650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8276</v>
      </c>
      <c r="R1627">
        <v>1.5533333333333332</v>
      </c>
      <c r="S1627">
        <v>112.01923076923077</v>
      </c>
      <c r="T1627" t="s">
        <v>9214</v>
      </c>
      <c r="U1627" t="s">
        <v>9213</v>
      </c>
      <c r="V1627" s="10">
        <v>41135.699687499997</v>
      </c>
      <c r="W1627" s="10">
        <v>41163.699687499997</v>
      </c>
    </row>
    <row r="1628" spans="1:23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</v>
      </c>
      <c r="J1628">
        <v>8000</v>
      </c>
      <c r="K1628">
        <v>8095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8276</v>
      </c>
      <c r="R1628">
        <v>1.0118750000000001</v>
      </c>
      <c r="S1628">
        <v>74.953703703703709</v>
      </c>
      <c r="T1628" t="s">
        <v>9214</v>
      </c>
      <c r="U1628" t="s">
        <v>9213</v>
      </c>
      <c r="V1628" s="10">
        <v>41579.847997685189</v>
      </c>
      <c r="W1628" s="10">
        <v>41609.889664351853</v>
      </c>
    </row>
    <row r="1629" spans="1:23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</v>
      </c>
      <c r="J1629">
        <v>2000</v>
      </c>
      <c r="K1629">
        <v>2340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8276</v>
      </c>
      <c r="R1629">
        <v>1.17</v>
      </c>
      <c r="S1629">
        <v>61.578947368421055</v>
      </c>
      <c r="T1629" t="s">
        <v>9214</v>
      </c>
      <c r="U1629" t="s">
        <v>9213</v>
      </c>
      <c r="V1629" s="10">
        <v>41205.707048611112</v>
      </c>
      <c r="W1629" s="10">
        <v>41239.207638888889</v>
      </c>
    </row>
    <row r="1630" spans="1:23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</v>
      </c>
      <c r="J1630">
        <v>4000</v>
      </c>
      <c r="K1630">
        <v>4037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8276</v>
      </c>
      <c r="R1630">
        <v>1.00925</v>
      </c>
      <c r="S1630">
        <v>45.875</v>
      </c>
      <c r="T1630" t="s">
        <v>9214</v>
      </c>
      <c r="U1630" t="s">
        <v>9213</v>
      </c>
      <c r="V1630" s="10">
        <v>41774.737060185187</v>
      </c>
      <c r="W1630" s="10">
        <v>41807.737060185187</v>
      </c>
    </row>
    <row r="1631" spans="1:23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</v>
      </c>
      <c r="J1631">
        <v>6000</v>
      </c>
      <c r="K1631">
        <v>6220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8276</v>
      </c>
      <c r="R1631">
        <v>1.0366666666666666</v>
      </c>
      <c r="S1631">
        <v>75.853658536585371</v>
      </c>
      <c r="T1631" t="s">
        <v>9214</v>
      </c>
      <c r="U1631" t="s">
        <v>9213</v>
      </c>
      <c r="V1631" s="10">
        <v>41645.867280092592</v>
      </c>
      <c r="W1631" s="10">
        <v>41690.867280092592</v>
      </c>
    </row>
    <row r="1632" spans="1:23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</v>
      </c>
      <c r="J1632">
        <v>4000</v>
      </c>
      <c r="K1632">
        <v>10610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8276</v>
      </c>
      <c r="R1632">
        <v>2.6524999999999999</v>
      </c>
      <c r="S1632">
        <v>84.206349206349202</v>
      </c>
      <c r="T1632" t="s">
        <v>9214</v>
      </c>
      <c r="U1632" t="s">
        <v>9213</v>
      </c>
      <c r="V1632" s="10">
        <v>40939.837673611109</v>
      </c>
      <c r="W1632" s="10">
        <v>40970.290972222225</v>
      </c>
    </row>
    <row r="1633" spans="1:23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</v>
      </c>
      <c r="J1633">
        <v>10000</v>
      </c>
      <c r="K1633">
        <v>15591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8276</v>
      </c>
      <c r="R1633">
        <v>1.5590999999999999</v>
      </c>
      <c r="S1633">
        <v>117.22556390977444</v>
      </c>
      <c r="T1633" t="s">
        <v>9214</v>
      </c>
      <c r="U1633" t="s">
        <v>9213</v>
      </c>
      <c r="V1633" s="10">
        <v>41164.859502314815</v>
      </c>
      <c r="W1633" s="10">
        <v>41194.859502314815</v>
      </c>
    </row>
    <row r="1634" spans="1:23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</v>
      </c>
      <c r="J1634">
        <v>4000</v>
      </c>
      <c r="K1634">
        <v>4065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8276</v>
      </c>
      <c r="R1634">
        <v>1.0162500000000001</v>
      </c>
      <c r="S1634">
        <v>86.489361702127653</v>
      </c>
      <c r="T1634" t="s">
        <v>9214</v>
      </c>
      <c r="U1634" t="s">
        <v>9213</v>
      </c>
      <c r="V1634" s="10">
        <v>40750.340902777774</v>
      </c>
      <c r="W1634" s="10">
        <v>40810.340902777774</v>
      </c>
    </row>
    <row r="1635" spans="1:23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</v>
      </c>
      <c r="J1635">
        <v>10000</v>
      </c>
      <c r="K1635">
        <v>10000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8276</v>
      </c>
      <c r="R1635">
        <v>1</v>
      </c>
      <c r="S1635">
        <v>172.41379310344828</v>
      </c>
      <c r="T1635" t="s">
        <v>9214</v>
      </c>
      <c r="U1635" t="s">
        <v>9213</v>
      </c>
      <c r="V1635" s="10">
        <v>40896.883750000001</v>
      </c>
      <c r="W1635" s="10">
        <v>40924.208333333336</v>
      </c>
    </row>
    <row r="1636" spans="1:23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</v>
      </c>
      <c r="J1636">
        <v>2000</v>
      </c>
      <c r="K1636">
        <v>2010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8276</v>
      </c>
      <c r="R1636">
        <v>1.0049999999999999</v>
      </c>
      <c r="S1636">
        <v>62.8125</v>
      </c>
      <c r="T1636" t="s">
        <v>9214</v>
      </c>
      <c r="U1636" t="s">
        <v>9213</v>
      </c>
      <c r="V1636" s="10">
        <v>40658.189826388887</v>
      </c>
      <c r="W1636" s="10">
        <v>40696.249305555553</v>
      </c>
    </row>
    <row r="1637" spans="1:23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</v>
      </c>
      <c r="J1637">
        <v>2000</v>
      </c>
      <c r="K1637">
        <v>2506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8276</v>
      </c>
      <c r="R1637">
        <v>1.2529999999999999</v>
      </c>
      <c r="S1637">
        <v>67.729729729729726</v>
      </c>
      <c r="T1637" t="s">
        <v>9214</v>
      </c>
      <c r="U1637" t="s">
        <v>9213</v>
      </c>
      <c r="V1637" s="10">
        <v>42502.868761574071</v>
      </c>
      <c r="W1637" s="10">
        <v>42562.868761574071</v>
      </c>
    </row>
    <row r="1638" spans="1:23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</v>
      </c>
      <c r="J1638">
        <v>4500</v>
      </c>
      <c r="K1638">
        <v>4660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8276</v>
      </c>
      <c r="R1638">
        <v>1.0355555555555556</v>
      </c>
      <c r="S1638">
        <v>53.5632183908046</v>
      </c>
      <c r="T1638" t="s">
        <v>9214</v>
      </c>
      <c r="U1638" t="s">
        <v>9213</v>
      </c>
      <c r="V1638" s="10">
        <v>40663.08666666667</v>
      </c>
      <c r="W1638" s="10">
        <v>40706.166666666664</v>
      </c>
    </row>
    <row r="1639" spans="1:23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</v>
      </c>
      <c r="J1639">
        <v>500</v>
      </c>
      <c r="K1639">
        <v>519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8276</v>
      </c>
      <c r="R1639">
        <v>1.038</v>
      </c>
      <c r="S1639">
        <v>34.6</v>
      </c>
      <c r="T1639" t="s">
        <v>9214</v>
      </c>
      <c r="U1639" t="s">
        <v>9213</v>
      </c>
      <c r="V1639" s="10">
        <v>40122.751620370371</v>
      </c>
      <c r="W1639" s="10">
        <v>40178.98541666667</v>
      </c>
    </row>
    <row r="1640" spans="1:23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</v>
      </c>
      <c r="J1640">
        <v>1000</v>
      </c>
      <c r="K1640">
        <v>1050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8276</v>
      </c>
      <c r="R1640">
        <v>1.05</v>
      </c>
      <c r="S1640">
        <v>38.888888888888886</v>
      </c>
      <c r="T1640" t="s">
        <v>9214</v>
      </c>
      <c r="U1640" t="s">
        <v>9213</v>
      </c>
      <c r="V1640" s="10">
        <v>41288.68712962963</v>
      </c>
      <c r="W1640" s="10">
        <v>41333.892361111109</v>
      </c>
    </row>
    <row r="1641" spans="1:23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</v>
      </c>
      <c r="J1641">
        <v>1800</v>
      </c>
      <c r="K1641">
        <v>1800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8276</v>
      </c>
      <c r="R1641">
        <v>1</v>
      </c>
      <c r="S1641">
        <v>94.736842105263165</v>
      </c>
      <c r="T1641" t="s">
        <v>9214</v>
      </c>
      <c r="U1641" t="s">
        <v>9213</v>
      </c>
      <c r="V1641" s="10">
        <v>40941.652372685188</v>
      </c>
      <c r="W1641" s="10">
        <v>40971.652372685188</v>
      </c>
    </row>
    <row r="1642" spans="1:23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</v>
      </c>
      <c r="J1642">
        <v>400</v>
      </c>
      <c r="K1642">
        <v>679.44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8276</v>
      </c>
      <c r="R1642">
        <v>1.6986000000000001</v>
      </c>
      <c r="S1642">
        <v>39.967058823529413</v>
      </c>
      <c r="T1642" t="s">
        <v>9214</v>
      </c>
      <c r="U1642" t="s">
        <v>9213</v>
      </c>
      <c r="V1642" s="10">
        <v>40379.23096064815</v>
      </c>
      <c r="W1642" s="10">
        <v>40393.082638888889</v>
      </c>
    </row>
    <row r="1643" spans="1:23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</v>
      </c>
      <c r="J1643">
        <v>2500</v>
      </c>
      <c r="K1643">
        <v>2535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8292</v>
      </c>
      <c r="R1643">
        <v>1.014</v>
      </c>
      <c r="S1643">
        <v>97.5</v>
      </c>
      <c r="T1643" t="s">
        <v>9214</v>
      </c>
      <c r="U1643" t="s">
        <v>9249</v>
      </c>
      <c r="V1643" s="10">
        <v>41962.596574074072</v>
      </c>
      <c r="W1643" s="10">
        <v>41992.596574074072</v>
      </c>
    </row>
    <row r="1644" spans="1:23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</v>
      </c>
      <c r="J1644">
        <v>1200</v>
      </c>
      <c r="K1644">
        <v>1200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8292</v>
      </c>
      <c r="R1644">
        <v>1</v>
      </c>
      <c r="S1644">
        <v>42.857142857142854</v>
      </c>
      <c r="T1644" t="s">
        <v>9214</v>
      </c>
      <c r="U1644" t="s">
        <v>9249</v>
      </c>
      <c r="V1644" s="10">
        <v>40688.024618055555</v>
      </c>
      <c r="W1644" s="10">
        <v>40708.024618055555</v>
      </c>
    </row>
    <row r="1645" spans="1:23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</v>
      </c>
      <c r="J1645">
        <v>5000</v>
      </c>
      <c r="K1645">
        <v>6235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8292</v>
      </c>
      <c r="R1645">
        <v>1.2470000000000001</v>
      </c>
      <c r="S1645">
        <v>168.51351351351352</v>
      </c>
      <c r="T1645" t="s">
        <v>9214</v>
      </c>
      <c r="U1645" t="s">
        <v>9249</v>
      </c>
      <c r="V1645" s="10">
        <v>41146.824212962965</v>
      </c>
      <c r="W1645" s="10">
        <v>41176.824212962965</v>
      </c>
    </row>
    <row r="1646" spans="1:23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</v>
      </c>
      <c r="J1646">
        <v>10000</v>
      </c>
      <c r="K1646">
        <v>10950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8292</v>
      </c>
      <c r="R1646">
        <v>1.095</v>
      </c>
      <c r="S1646">
        <v>85.546875</v>
      </c>
      <c r="T1646" t="s">
        <v>9214</v>
      </c>
      <c r="U1646" t="s">
        <v>9249</v>
      </c>
      <c r="V1646" s="10">
        <v>41175.05972222222</v>
      </c>
      <c r="W1646" s="10">
        <v>41235.101388888892</v>
      </c>
    </row>
    <row r="1647" spans="1:23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</v>
      </c>
      <c r="J1647">
        <v>5000</v>
      </c>
      <c r="K1647">
        <v>5540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8292</v>
      </c>
      <c r="R1647">
        <v>1.1080000000000001</v>
      </c>
      <c r="S1647">
        <v>554</v>
      </c>
      <c r="T1647" t="s">
        <v>9214</v>
      </c>
      <c r="U1647" t="s">
        <v>9249</v>
      </c>
      <c r="V1647" s="10">
        <v>41521.617361111108</v>
      </c>
      <c r="W1647" s="10">
        <v>41535.617361111108</v>
      </c>
    </row>
    <row r="1648" spans="1:23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1.29405719</v>
      </c>
      <c r="J1648">
        <v>2588.11438</v>
      </c>
      <c r="K1648">
        <v>2852.1020467600001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8292</v>
      </c>
      <c r="R1648">
        <v>1.1020000000000001</v>
      </c>
      <c r="S1648">
        <v>34.362675262168679</v>
      </c>
      <c r="T1648" t="s">
        <v>9214</v>
      </c>
      <c r="U1648" t="s">
        <v>9249</v>
      </c>
      <c r="V1648" s="10">
        <v>41833.450266203705</v>
      </c>
      <c r="W1648" s="10">
        <v>41865.757638888892</v>
      </c>
    </row>
    <row r="1649" spans="1:23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</v>
      </c>
      <c r="J1649">
        <v>5000</v>
      </c>
      <c r="K1649">
        <v>5236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8292</v>
      </c>
      <c r="R1649">
        <v>1.0471999999999999</v>
      </c>
      <c r="S1649">
        <v>113.82608695652173</v>
      </c>
      <c r="T1649" t="s">
        <v>9214</v>
      </c>
      <c r="U1649" t="s">
        <v>9249</v>
      </c>
      <c r="V1649" s="10">
        <v>41039.409456018519</v>
      </c>
      <c r="W1649" s="10">
        <v>41069.409456018519</v>
      </c>
    </row>
    <row r="1650" spans="1:23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</v>
      </c>
      <c r="J1650">
        <v>2300</v>
      </c>
      <c r="K1650">
        <v>2881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8292</v>
      </c>
      <c r="R1650">
        <v>1.2526086956521738</v>
      </c>
      <c r="S1650">
        <v>32.011111111111113</v>
      </c>
      <c r="T1650" t="s">
        <v>9214</v>
      </c>
      <c r="U1650" t="s">
        <v>9249</v>
      </c>
      <c r="V1650" s="10">
        <v>40592.704652777778</v>
      </c>
      <c r="W1650" s="10">
        <v>40622.662986111114</v>
      </c>
    </row>
    <row r="1651" spans="1:23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</v>
      </c>
      <c r="J1651">
        <v>3800</v>
      </c>
      <c r="K1651">
        <v>3822.33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8292</v>
      </c>
      <c r="R1651">
        <v>1.0058763157894737</v>
      </c>
      <c r="S1651">
        <v>47.189259259259259</v>
      </c>
      <c r="T1651" t="s">
        <v>9214</v>
      </c>
      <c r="U1651" t="s">
        <v>9249</v>
      </c>
      <c r="V1651" s="10">
        <v>41737.684664351851</v>
      </c>
      <c r="W1651" s="10">
        <v>41782.684664351851</v>
      </c>
    </row>
    <row r="1652" spans="1:23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</v>
      </c>
      <c r="J1652">
        <v>2000</v>
      </c>
      <c r="K1652">
        <v>2831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8292</v>
      </c>
      <c r="R1652">
        <v>1.4155</v>
      </c>
      <c r="S1652">
        <v>88.46875</v>
      </c>
      <c r="T1652" t="s">
        <v>9214</v>
      </c>
      <c r="U1652" t="s">
        <v>9249</v>
      </c>
      <c r="V1652" s="10">
        <v>41526.435613425929</v>
      </c>
      <c r="W1652" s="10">
        <v>41556.435613425929</v>
      </c>
    </row>
    <row r="1653" spans="1:23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</v>
      </c>
      <c r="J1653">
        <v>2000</v>
      </c>
      <c r="K1653">
        <v>2015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8292</v>
      </c>
      <c r="R1653">
        <v>1.0075000000000001</v>
      </c>
      <c r="S1653">
        <v>100.75</v>
      </c>
      <c r="T1653" t="s">
        <v>9214</v>
      </c>
      <c r="U1653" t="s">
        <v>9249</v>
      </c>
      <c r="V1653" s="10">
        <v>40625.900694444441</v>
      </c>
      <c r="W1653" s="10">
        <v>40659.290972222225</v>
      </c>
    </row>
    <row r="1654" spans="1:23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</v>
      </c>
      <c r="J1654">
        <v>4500</v>
      </c>
      <c r="K1654">
        <v>4530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8292</v>
      </c>
      <c r="R1654">
        <v>1.0066666666666666</v>
      </c>
      <c r="S1654">
        <v>64.714285714285708</v>
      </c>
      <c r="T1654" t="s">
        <v>9214</v>
      </c>
      <c r="U1654" t="s">
        <v>9249</v>
      </c>
      <c r="V1654" s="10">
        <v>41572.492974537039</v>
      </c>
      <c r="W1654" s="10">
        <v>41602.534641203703</v>
      </c>
    </row>
    <row r="1655" spans="1:23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</v>
      </c>
      <c r="J1655">
        <v>5000</v>
      </c>
      <c r="K1655">
        <v>8711.52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8292</v>
      </c>
      <c r="R1655">
        <v>1.7423040000000001</v>
      </c>
      <c r="S1655">
        <v>51.854285714285716</v>
      </c>
      <c r="T1655" t="s">
        <v>9214</v>
      </c>
      <c r="U1655" t="s">
        <v>9249</v>
      </c>
      <c r="V1655" s="10">
        <v>40626.834444444445</v>
      </c>
      <c r="W1655" s="10">
        <v>40657.834444444445</v>
      </c>
    </row>
    <row r="1656" spans="1:23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</v>
      </c>
      <c r="J1656">
        <v>1100</v>
      </c>
      <c r="K1656">
        <v>1319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8292</v>
      </c>
      <c r="R1656">
        <v>1.199090909090909</v>
      </c>
      <c r="S1656">
        <v>38.794117647058826</v>
      </c>
      <c r="T1656" t="s">
        <v>9214</v>
      </c>
      <c r="U1656" t="s">
        <v>9249</v>
      </c>
      <c r="V1656" s="10">
        <v>40987.890740740739</v>
      </c>
      <c r="W1656" s="10">
        <v>41017.890740740739</v>
      </c>
    </row>
    <row r="1657" spans="1:23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</v>
      </c>
      <c r="J1657">
        <v>1500</v>
      </c>
      <c r="K1657">
        <v>2143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8292</v>
      </c>
      <c r="R1657">
        <v>1.4286666666666668</v>
      </c>
      <c r="S1657">
        <v>44.645833333333336</v>
      </c>
      <c r="T1657" t="s">
        <v>9214</v>
      </c>
      <c r="U1657" t="s">
        <v>9249</v>
      </c>
      <c r="V1657" s="10">
        <v>40974.791898148149</v>
      </c>
      <c r="W1657" s="10">
        <v>41004.750231481485</v>
      </c>
    </row>
    <row r="1658" spans="1:23" x14ac:dyDescent="0.25">
      <c r="A1658">
        <v>1656</v>
      </c>
      <c r="B1658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</v>
      </c>
      <c r="J1658">
        <v>7500</v>
      </c>
      <c r="K1658">
        <v>7525.12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8292</v>
      </c>
      <c r="R1658">
        <v>1.0033493333333334</v>
      </c>
      <c r="S1658">
        <v>156.77333333333334</v>
      </c>
      <c r="T1658" t="s">
        <v>9214</v>
      </c>
      <c r="U1658" t="s">
        <v>9249</v>
      </c>
      <c r="V1658" s="10">
        <v>41226.928842592592</v>
      </c>
      <c r="W1658" s="10">
        <v>41256.928842592592</v>
      </c>
    </row>
    <row r="1659" spans="1:23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</v>
      </c>
      <c r="J1659">
        <v>25000</v>
      </c>
      <c r="K1659">
        <v>26233.45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8292</v>
      </c>
      <c r="R1659">
        <v>1.0493380000000001</v>
      </c>
      <c r="S1659">
        <v>118.70339366515837</v>
      </c>
      <c r="T1659" t="s">
        <v>9214</v>
      </c>
      <c r="U1659" t="s">
        <v>9249</v>
      </c>
      <c r="V1659" s="10">
        <v>41023.782037037039</v>
      </c>
      <c r="W1659" s="10">
        <v>41053.782037037039</v>
      </c>
    </row>
    <row r="1660" spans="1:23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</v>
      </c>
      <c r="J1660">
        <v>6000</v>
      </c>
      <c r="K1660">
        <v>7934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8292</v>
      </c>
      <c r="R1660">
        <v>1.3223333333333334</v>
      </c>
      <c r="S1660">
        <v>74.149532710280369</v>
      </c>
      <c r="T1660" t="s">
        <v>9214</v>
      </c>
      <c r="U1660" t="s">
        <v>9249</v>
      </c>
      <c r="V1660" s="10">
        <v>41223.22184027778</v>
      </c>
      <c r="W1660" s="10">
        <v>41261.597222222219</v>
      </c>
    </row>
    <row r="1661" spans="1:23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1.29405719</v>
      </c>
      <c r="J1661">
        <v>647.028595</v>
      </c>
      <c r="K1661">
        <v>729.84825516000001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8292</v>
      </c>
      <c r="R1661">
        <v>1.1279999999999999</v>
      </c>
      <c r="S1661">
        <v>16.218850114666665</v>
      </c>
      <c r="T1661" t="s">
        <v>9214</v>
      </c>
      <c r="U1661" t="s">
        <v>9249</v>
      </c>
      <c r="V1661" s="10">
        <v>41596.913437499999</v>
      </c>
      <c r="W1661" s="10">
        <v>41625.5</v>
      </c>
    </row>
    <row r="1662" spans="1:23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1.1666915600000001</v>
      </c>
      <c r="J1662">
        <v>93.335324800000009</v>
      </c>
      <c r="K1662">
        <v>1170.1916346800001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8292</v>
      </c>
      <c r="R1662">
        <v>12.5375</v>
      </c>
      <c r="S1662">
        <v>32.505323185555561</v>
      </c>
      <c r="T1662" t="s">
        <v>9214</v>
      </c>
      <c r="U1662" t="s">
        <v>9249</v>
      </c>
      <c r="V1662" s="10">
        <v>42459.693865740737</v>
      </c>
      <c r="W1662" s="10">
        <v>42490.915972222225</v>
      </c>
    </row>
    <row r="1663" spans="1:23" x14ac:dyDescent="0.25">
      <c r="A1663">
        <v>1661</v>
      </c>
      <c r="B166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1.1666915600000001</v>
      </c>
      <c r="J1663">
        <v>9216.8633239999999</v>
      </c>
      <c r="K1663">
        <v>9447.86825288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8292</v>
      </c>
      <c r="R1663">
        <v>1.0250632911392406</v>
      </c>
      <c r="S1663">
        <v>93.543250028514848</v>
      </c>
      <c r="T1663" t="s">
        <v>9214</v>
      </c>
      <c r="U1663" t="s">
        <v>9249</v>
      </c>
      <c r="V1663" s="10">
        <v>42343.998043981483</v>
      </c>
      <c r="W1663" s="10">
        <v>42386.875</v>
      </c>
    </row>
    <row r="1664" spans="1:23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</v>
      </c>
      <c r="J1664">
        <v>8000</v>
      </c>
      <c r="K1664">
        <v>8211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8292</v>
      </c>
      <c r="R1664">
        <v>1.026375</v>
      </c>
      <c r="S1664">
        <v>132.43548387096774</v>
      </c>
      <c r="T1664" t="s">
        <v>9214</v>
      </c>
      <c r="U1664" t="s">
        <v>9249</v>
      </c>
      <c r="V1664" s="10">
        <v>40848.198333333334</v>
      </c>
      <c r="W1664" s="10">
        <v>40908.239999999998</v>
      </c>
    </row>
    <row r="1665" spans="1:23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</v>
      </c>
      <c r="J1665">
        <v>1000</v>
      </c>
      <c r="K1665">
        <v>1080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8292</v>
      </c>
      <c r="R1665">
        <v>1.08</v>
      </c>
      <c r="S1665">
        <v>33.75</v>
      </c>
      <c r="T1665" t="s">
        <v>9214</v>
      </c>
      <c r="U1665" t="s">
        <v>9249</v>
      </c>
      <c r="V1665" s="10">
        <v>42006.02207175926</v>
      </c>
      <c r="W1665" s="10">
        <v>42036.02207175926</v>
      </c>
    </row>
    <row r="1666" spans="1:23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</v>
      </c>
      <c r="J1666">
        <v>2500</v>
      </c>
      <c r="K1666">
        <v>3060.22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8292</v>
      </c>
      <c r="R1666">
        <v>1.2240879999999998</v>
      </c>
      <c r="S1666">
        <v>34.384494382022467</v>
      </c>
      <c r="T1666" t="s">
        <v>9214</v>
      </c>
      <c r="U1666" t="s">
        <v>9249</v>
      </c>
      <c r="V1666" s="10">
        <v>40939.761782407404</v>
      </c>
      <c r="W1666" s="10">
        <v>40984.165972222225</v>
      </c>
    </row>
    <row r="1667" spans="1:23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</v>
      </c>
      <c r="J1667">
        <v>3500</v>
      </c>
      <c r="K1667">
        <v>4181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8292</v>
      </c>
      <c r="R1667">
        <v>1.1945714285714286</v>
      </c>
      <c r="S1667">
        <v>44.956989247311824</v>
      </c>
      <c r="T1667" t="s">
        <v>9214</v>
      </c>
      <c r="U1667" t="s">
        <v>9249</v>
      </c>
      <c r="V1667" s="10">
        <v>40564.649456018517</v>
      </c>
      <c r="W1667" s="10">
        <v>40596.125</v>
      </c>
    </row>
    <row r="1668" spans="1:23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</v>
      </c>
      <c r="J1668">
        <v>2500</v>
      </c>
      <c r="K1668">
        <v>4022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8292</v>
      </c>
      <c r="R1668">
        <v>1.6088</v>
      </c>
      <c r="S1668">
        <v>41.04081632653061</v>
      </c>
      <c r="T1668" t="s">
        <v>9214</v>
      </c>
      <c r="U1668" t="s">
        <v>9249</v>
      </c>
      <c r="V1668" s="10">
        <v>41331.253159722219</v>
      </c>
      <c r="W1668" s="10">
        <v>41361.211493055554</v>
      </c>
    </row>
    <row r="1669" spans="1:23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</v>
      </c>
      <c r="J1669">
        <v>3400</v>
      </c>
      <c r="K1669">
        <v>4313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8292</v>
      </c>
      <c r="R1669">
        <v>1.2685294117647059</v>
      </c>
      <c r="S1669">
        <v>52.597560975609753</v>
      </c>
      <c r="T1669" t="s">
        <v>9214</v>
      </c>
      <c r="U1669" t="s">
        <v>9249</v>
      </c>
      <c r="V1669" s="10">
        <v>41682.0705787037</v>
      </c>
      <c r="W1669" s="10">
        <v>41709.290972222225</v>
      </c>
    </row>
    <row r="1670" spans="1:23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</v>
      </c>
      <c r="J1670">
        <v>8000</v>
      </c>
      <c r="K1670">
        <v>8211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8292</v>
      </c>
      <c r="R1670">
        <v>1.026375</v>
      </c>
      <c r="S1670">
        <v>70.784482758620683</v>
      </c>
      <c r="T1670" t="s">
        <v>9214</v>
      </c>
      <c r="U1670" t="s">
        <v>9249</v>
      </c>
      <c r="V1670" s="10">
        <v>40845.149756944447</v>
      </c>
      <c r="W1670" s="10">
        <v>40875.191423611112</v>
      </c>
    </row>
    <row r="1671" spans="1:23" x14ac:dyDescent="0.25">
      <c r="A1671">
        <v>1669</v>
      </c>
      <c r="B1671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</v>
      </c>
      <c r="J1671">
        <v>2000</v>
      </c>
      <c r="K1671">
        <v>2795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8292</v>
      </c>
      <c r="R1671">
        <v>1.3975</v>
      </c>
      <c r="S1671">
        <v>53.75</v>
      </c>
      <c r="T1671" t="s">
        <v>9214</v>
      </c>
      <c r="U1671" t="s">
        <v>9249</v>
      </c>
      <c r="V1671" s="10">
        <v>42461.885138888887</v>
      </c>
      <c r="W1671" s="10">
        <v>42521.885138888887</v>
      </c>
    </row>
    <row r="1672" spans="1:23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</v>
      </c>
      <c r="J1672">
        <v>1000</v>
      </c>
      <c r="K1672">
        <v>1026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8292</v>
      </c>
      <c r="R1672">
        <v>1.026</v>
      </c>
      <c r="S1672">
        <v>44.608695652173914</v>
      </c>
      <c r="T1672" t="s">
        <v>9214</v>
      </c>
      <c r="U1672" t="s">
        <v>9249</v>
      </c>
      <c r="V1672" s="10">
        <v>40313.930543981478</v>
      </c>
      <c r="W1672" s="10">
        <v>40364.166666666664</v>
      </c>
    </row>
    <row r="1673" spans="1:23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</v>
      </c>
      <c r="J1673">
        <v>2000</v>
      </c>
      <c r="K1673">
        <v>2013.47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8292</v>
      </c>
      <c r="R1673">
        <v>1.0067349999999999</v>
      </c>
      <c r="S1673">
        <v>26.148961038961041</v>
      </c>
      <c r="T1673" t="s">
        <v>9214</v>
      </c>
      <c r="U1673" t="s">
        <v>9249</v>
      </c>
      <c r="V1673" s="10">
        <v>42553.54414351852</v>
      </c>
      <c r="W1673" s="10">
        <v>42583.54414351852</v>
      </c>
    </row>
    <row r="1674" spans="1:23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</v>
      </c>
      <c r="J1674">
        <v>1700</v>
      </c>
      <c r="K1674">
        <v>1920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8292</v>
      </c>
      <c r="R1674">
        <v>1.1294117647058823</v>
      </c>
      <c r="S1674">
        <v>39.183673469387756</v>
      </c>
      <c r="T1674" t="s">
        <v>9214</v>
      </c>
      <c r="U1674" t="s">
        <v>9249</v>
      </c>
      <c r="V1674" s="10">
        <v>41034.656597222223</v>
      </c>
      <c r="W1674" s="10">
        <v>41064.656597222223</v>
      </c>
    </row>
    <row r="1675" spans="1:23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</v>
      </c>
      <c r="J1675">
        <v>2100</v>
      </c>
      <c r="K1675">
        <v>2690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8292</v>
      </c>
      <c r="R1675">
        <v>1.2809523809523808</v>
      </c>
      <c r="S1675">
        <v>45.593220338983052</v>
      </c>
      <c r="T1675" t="s">
        <v>9214</v>
      </c>
      <c r="U1675" t="s">
        <v>9249</v>
      </c>
      <c r="V1675" s="10">
        <v>42039.878379629627</v>
      </c>
      <c r="W1675" s="10">
        <v>42069.878379629627</v>
      </c>
    </row>
    <row r="1676" spans="1:23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</v>
      </c>
      <c r="J1676">
        <v>5000</v>
      </c>
      <c r="K1676">
        <v>10085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8292</v>
      </c>
      <c r="R1676">
        <v>2.0169999999999999</v>
      </c>
      <c r="S1676">
        <v>89.247787610619469</v>
      </c>
      <c r="T1676" t="s">
        <v>9214</v>
      </c>
      <c r="U1676" t="s">
        <v>9249</v>
      </c>
      <c r="V1676" s="10">
        <v>42569.605393518519</v>
      </c>
      <c r="W1676" s="10">
        <v>42600.290972222225</v>
      </c>
    </row>
    <row r="1677" spans="1:23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</v>
      </c>
      <c r="J1677">
        <v>1000</v>
      </c>
      <c r="K1677">
        <v>1374.16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8292</v>
      </c>
      <c r="R1677">
        <v>1.37416</v>
      </c>
      <c r="S1677">
        <v>40.416470588235299</v>
      </c>
      <c r="T1677" t="s">
        <v>9214</v>
      </c>
      <c r="U1677" t="s">
        <v>9249</v>
      </c>
      <c r="V1677" s="10">
        <v>40802.733101851853</v>
      </c>
      <c r="W1677" s="10">
        <v>40832.918749999997</v>
      </c>
    </row>
    <row r="1678" spans="1:23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</v>
      </c>
      <c r="J1678">
        <v>3000</v>
      </c>
      <c r="K1678">
        <v>3460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8292</v>
      </c>
      <c r="R1678">
        <v>1.1533333333333333</v>
      </c>
      <c r="S1678">
        <v>82.38095238095238</v>
      </c>
      <c r="T1678" t="s">
        <v>9214</v>
      </c>
      <c r="U1678" t="s">
        <v>9249</v>
      </c>
      <c r="V1678" s="10">
        <v>40973.726238425923</v>
      </c>
      <c r="W1678" s="10">
        <v>41020.165972222225</v>
      </c>
    </row>
    <row r="1679" spans="1:23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1.1666915600000001</v>
      </c>
      <c r="J1679">
        <v>7000.1493600000003</v>
      </c>
      <c r="K1679">
        <v>7816.8334520000008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8292</v>
      </c>
      <c r="R1679">
        <v>1.1166666666666667</v>
      </c>
      <c r="S1679">
        <v>186.11508219047622</v>
      </c>
      <c r="T1679" t="s">
        <v>9214</v>
      </c>
      <c r="U1679" t="s">
        <v>9249</v>
      </c>
      <c r="V1679" s="10">
        <v>42416.407129629632</v>
      </c>
      <c r="W1679" s="10">
        <v>42476.249305555553</v>
      </c>
    </row>
    <row r="1680" spans="1:23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</v>
      </c>
      <c r="J1680">
        <v>1500</v>
      </c>
      <c r="K1680">
        <v>1776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8292</v>
      </c>
      <c r="R1680">
        <v>1.1839999999999999</v>
      </c>
      <c r="S1680">
        <v>36.244897959183675</v>
      </c>
      <c r="T1680" t="s">
        <v>9214</v>
      </c>
      <c r="U1680" t="s">
        <v>9249</v>
      </c>
      <c r="V1680" s="10">
        <v>41662.854988425926</v>
      </c>
      <c r="W1680" s="10">
        <v>41676.854988425926</v>
      </c>
    </row>
    <row r="1681" spans="1:23" x14ac:dyDescent="0.25">
      <c r="A1681">
        <v>1679</v>
      </c>
      <c r="B1681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</v>
      </c>
      <c r="J1681">
        <v>2000</v>
      </c>
      <c r="K1681">
        <v>3500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8292</v>
      </c>
      <c r="R1681">
        <v>1.75</v>
      </c>
      <c r="S1681">
        <v>62.5</v>
      </c>
      <c r="T1681" t="s">
        <v>9214</v>
      </c>
      <c r="U1681" t="s">
        <v>9249</v>
      </c>
      <c r="V1681" s="10">
        <v>40723.068807870368</v>
      </c>
      <c r="W1681" s="10">
        <v>40746.068807870368</v>
      </c>
    </row>
    <row r="1682" spans="1:23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</v>
      </c>
      <c r="J1682">
        <v>1000</v>
      </c>
      <c r="K1682">
        <v>1175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8292</v>
      </c>
      <c r="R1682">
        <v>1.175</v>
      </c>
      <c r="S1682">
        <v>47</v>
      </c>
      <c r="T1682" t="s">
        <v>9214</v>
      </c>
      <c r="U1682" t="s">
        <v>9249</v>
      </c>
      <c r="V1682" s="10">
        <v>41802.757719907408</v>
      </c>
      <c r="W1682" s="10">
        <v>41832.757719907408</v>
      </c>
    </row>
    <row r="1683" spans="1:23" x14ac:dyDescent="0.25">
      <c r="A1683">
        <v>2527</v>
      </c>
      <c r="B1683" t="s">
        <v>2527</v>
      </c>
      <c r="C1683" t="s">
        <v>6637</v>
      </c>
      <c r="D1683">
        <v>4000</v>
      </c>
      <c r="E1683">
        <v>4085</v>
      </c>
      <c r="F1683" t="s">
        <v>8219</v>
      </c>
      <c r="G1683" t="s">
        <v>8224</v>
      </c>
      <c r="H1683" t="s">
        <v>8246</v>
      </c>
      <c r="I1683">
        <v>1</v>
      </c>
      <c r="J1683">
        <v>4000</v>
      </c>
      <c r="K1683">
        <v>4085</v>
      </c>
      <c r="L1683">
        <v>1382068740</v>
      </c>
      <c r="M1683">
        <v>1380477691</v>
      </c>
      <c r="N1683" t="b">
        <v>0</v>
      </c>
      <c r="O1683">
        <v>71</v>
      </c>
      <c r="P1683" t="b">
        <v>1</v>
      </c>
      <c r="Q1683" t="s">
        <v>8300</v>
      </c>
      <c r="R1683">
        <v>1.02125</v>
      </c>
      <c r="S1683">
        <v>57.535211267605632</v>
      </c>
      <c r="T1683" t="s">
        <v>9214</v>
      </c>
      <c r="U1683" t="s">
        <v>9257</v>
      </c>
      <c r="V1683" s="10">
        <v>41546.75105324074</v>
      </c>
      <c r="W1683" s="10">
        <v>41565.165972222225</v>
      </c>
    </row>
    <row r="1684" spans="1:23" x14ac:dyDescent="0.25">
      <c r="A1684">
        <v>2526</v>
      </c>
      <c r="B1684" t="s">
        <v>2526</v>
      </c>
      <c r="C1684" t="s">
        <v>6636</v>
      </c>
      <c r="D1684">
        <v>4000</v>
      </c>
      <c r="E1684">
        <v>4518</v>
      </c>
      <c r="F1684" t="s">
        <v>8219</v>
      </c>
      <c r="G1684" t="s">
        <v>8224</v>
      </c>
      <c r="H1684" t="s">
        <v>8246</v>
      </c>
      <c r="I1684">
        <v>1</v>
      </c>
      <c r="J1684">
        <v>4000</v>
      </c>
      <c r="K1684">
        <v>4518</v>
      </c>
      <c r="L1684">
        <v>1418014740</v>
      </c>
      <c r="M1684">
        <v>1415585474</v>
      </c>
      <c r="N1684" t="b">
        <v>0</v>
      </c>
      <c r="O1684">
        <v>33</v>
      </c>
      <c r="P1684" t="b">
        <v>1</v>
      </c>
      <c r="Q1684" t="s">
        <v>8300</v>
      </c>
      <c r="R1684">
        <v>1.1294999999999999</v>
      </c>
      <c r="S1684">
        <v>136.90909090909091</v>
      </c>
      <c r="T1684" t="s">
        <v>9214</v>
      </c>
      <c r="U1684" t="s">
        <v>9257</v>
      </c>
      <c r="V1684" s="10">
        <v>41953.091134259259</v>
      </c>
      <c r="W1684" s="10">
        <v>41981.207638888889</v>
      </c>
    </row>
    <row r="1685" spans="1:23" x14ac:dyDescent="0.25">
      <c r="A1685">
        <v>2525</v>
      </c>
      <c r="B1685" t="s">
        <v>2525</v>
      </c>
      <c r="C1685" t="s">
        <v>6635</v>
      </c>
      <c r="D1685">
        <v>8000</v>
      </c>
      <c r="E1685">
        <v>8026</v>
      </c>
      <c r="F1685" t="s">
        <v>8219</v>
      </c>
      <c r="G1685" t="s">
        <v>8224</v>
      </c>
      <c r="H1685" t="s">
        <v>8246</v>
      </c>
      <c r="I1685">
        <v>1</v>
      </c>
      <c r="J1685">
        <v>8000</v>
      </c>
      <c r="K1685">
        <v>8026</v>
      </c>
      <c r="L1685">
        <v>1340914571</v>
      </c>
      <c r="M1685">
        <v>1338322571</v>
      </c>
      <c r="N1685" t="b">
        <v>0</v>
      </c>
      <c r="O1685">
        <v>80</v>
      </c>
      <c r="P1685" t="b">
        <v>1</v>
      </c>
      <c r="Q1685" t="s">
        <v>8300</v>
      </c>
      <c r="R1685">
        <v>1.00325</v>
      </c>
      <c r="S1685">
        <v>100.325</v>
      </c>
      <c r="T1685" t="s">
        <v>9214</v>
      </c>
      <c r="U1685" t="s">
        <v>9257</v>
      </c>
      <c r="V1685" s="10">
        <v>41058.844571759262</v>
      </c>
      <c r="W1685" s="10">
        <v>41088.844571759262</v>
      </c>
    </row>
    <row r="1686" spans="1:23" x14ac:dyDescent="0.25">
      <c r="A1686">
        <v>2524</v>
      </c>
      <c r="B1686" t="s">
        <v>2524</v>
      </c>
      <c r="C1686" t="s">
        <v>6634</v>
      </c>
      <c r="D1686">
        <v>7500</v>
      </c>
      <c r="E1686">
        <v>7620</v>
      </c>
      <c r="F1686" t="s">
        <v>8219</v>
      </c>
      <c r="G1686" t="s">
        <v>8224</v>
      </c>
      <c r="H1686" t="s">
        <v>8246</v>
      </c>
      <c r="I1686">
        <v>1</v>
      </c>
      <c r="J1686">
        <v>7500</v>
      </c>
      <c r="K1686">
        <v>7620</v>
      </c>
      <c r="L1686">
        <v>1419136200</v>
      </c>
      <c r="M1686">
        <v>1416338557</v>
      </c>
      <c r="N1686" t="b">
        <v>0</v>
      </c>
      <c r="O1686">
        <v>43</v>
      </c>
      <c r="P1686" t="b">
        <v>1</v>
      </c>
      <c r="Q1686" t="s">
        <v>8300</v>
      </c>
      <c r="R1686">
        <v>1.016</v>
      </c>
      <c r="S1686">
        <v>177.2093023255814</v>
      </c>
      <c r="T1686" t="s">
        <v>9214</v>
      </c>
      <c r="U1686" t="s">
        <v>9257</v>
      </c>
      <c r="V1686" s="10">
        <v>41961.807372685187</v>
      </c>
      <c r="W1686" s="10">
        <v>41994.1875</v>
      </c>
    </row>
    <row r="1687" spans="1:23" x14ac:dyDescent="0.25">
      <c r="A1687">
        <v>2523</v>
      </c>
      <c r="B1687" t="s">
        <v>2523</v>
      </c>
      <c r="C1687" t="s">
        <v>6633</v>
      </c>
      <c r="D1687">
        <v>900</v>
      </c>
      <c r="E1687">
        <v>1408</v>
      </c>
      <c r="F1687" t="s">
        <v>8219</v>
      </c>
      <c r="G1687" t="s">
        <v>8224</v>
      </c>
      <c r="H1687" t="s">
        <v>8246</v>
      </c>
      <c r="I1687">
        <v>1</v>
      </c>
      <c r="J1687">
        <v>900</v>
      </c>
      <c r="K1687">
        <v>1408</v>
      </c>
      <c r="L1687">
        <v>1416270292</v>
      </c>
      <c r="M1687">
        <v>1413674692</v>
      </c>
      <c r="N1687" t="b">
        <v>0</v>
      </c>
      <c r="O1687">
        <v>26</v>
      </c>
      <c r="P1687" t="b">
        <v>1</v>
      </c>
      <c r="Q1687" t="s">
        <v>8300</v>
      </c>
      <c r="R1687">
        <v>1.5644444444444445</v>
      </c>
      <c r="S1687">
        <v>54.153846153846153</v>
      </c>
      <c r="T1687" t="s">
        <v>9214</v>
      </c>
      <c r="U1687" t="s">
        <v>9257</v>
      </c>
      <c r="V1687" s="10">
        <v>41930.975601851853</v>
      </c>
      <c r="W1687" s="10">
        <v>41961.017268518517</v>
      </c>
    </row>
    <row r="1688" spans="1:23" x14ac:dyDescent="0.25">
      <c r="A1688">
        <v>2522</v>
      </c>
      <c r="B1688" t="s">
        <v>2522</v>
      </c>
      <c r="C1688" t="s">
        <v>6632</v>
      </c>
      <c r="D1688">
        <v>5000</v>
      </c>
      <c r="E1688">
        <v>5000</v>
      </c>
      <c r="F1688" t="s">
        <v>8219</v>
      </c>
      <c r="G1688" t="s">
        <v>8224</v>
      </c>
      <c r="H1688" t="s">
        <v>8246</v>
      </c>
      <c r="I1688">
        <v>1</v>
      </c>
      <c r="J1688">
        <v>5000</v>
      </c>
      <c r="K1688">
        <v>5000</v>
      </c>
      <c r="L1688">
        <v>1461336720</v>
      </c>
      <c r="M1688">
        <v>1459431960</v>
      </c>
      <c r="N1688" t="b">
        <v>0</v>
      </c>
      <c r="O1688">
        <v>27</v>
      </c>
      <c r="P1688" t="b">
        <v>1</v>
      </c>
      <c r="Q1688" t="s">
        <v>8300</v>
      </c>
      <c r="R1688">
        <v>1</v>
      </c>
      <c r="S1688">
        <v>185.18518518518519</v>
      </c>
      <c r="T1688" t="s">
        <v>9214</v>
      </c>
      <c r="U1688" t="s">
        <v>9257</v>
      </c>
      <c r="V1688" s="10">
        <v>42460.573611111111</v>
      </c>
      <c r="W1688" s="10">
        <v>42482.619444444441</v>
      </c>
    </row>
    <row r="1689" spans="1:23" x14ac:dyDescent="0.25">
      <c r="A1689">
        <v>2521</v>
      </c>
      <c r="B1689" t="s">
        <v>2521</v>
      </c>
      <c r="C1689" t="s">
        <v>6631</v>
      </c>
      <c r="D1689">
        <v>12500</v>
      </c>
      <c r="E1689">
        <v>13685.99</v>
      </c>
      <c r="F1689" t="s">
        <v>8219</v>
      </c>
      <c r="G1689" t="s">
        <v>8224</v>
      </c>
      <c r="H1689" t="s">
        <v>8246</v>
      </c>
      <c r="I1689">
        <v>1</v>
      </c>
      <c r="J1689">
        <v>12500</v>
      </c>
      <c r="K1689">
        <v>13685.99</v>
      </c>
      <c r="L1689">
        <v>1444778021</v>
      </c>
      <c r="M1689">
        <v>1442963621</v>
      </c>
      <c r="N1689" t="b">
        <v>0</v>
      </c>
      <c r="O1689">
        <v>132</v>
      </c>
      <c r="P1689" t="b">
        <v>1</v>
      </c>
      <c r="Q1689" t="s">
        <v>8300</v>
      </c>
      <c r="R1689">
        <v>1.0948792000000001</v>
      </c>
      <c r="S1689">
        <v>103.68174242424243</v>
      </c>
      <c r="T1689" t="s">
        <v>9214</v>
      </c>
      <c r="U1689" t="s">
        <v>9257</v>
      </c>
      <c r="V1689" s="10">
        <v>42269.967835648145</v>
      </c>
      <c r="W1689" s="10">
        <v>42290.967835648145</v>
      </c>
    </row>
    <row r="1690" spans="1:23" x14ac:dyDescent="0.25">
      <c r="A1690">
        <v>2500</v>
      </c>
      <c r="B1690" t="s">
        <v>2500</v>
      </c>
      <c r="C1690" t="s">
        <v>6610</v>
      </c>
      <c r="D1690">
        <v>600</v>
      </c>
      <c r="E1690">
        <v>680</v>
      </c>
      <c r="F1690" t="s">
        <v>8219</v>
      </c>
      <c r="G1690" t="s">
        <v>8224</v>
      </c>
      <c r="H1690" t="s">
        <v>8246</v>
      </c>
      <c r="I1690">
        <v>1</v>
      </c>
      <c r="J1690">
        <v>600</v>
      </c>
      <c r="K1690">
        <v>680</v>
      </c>
      <c r="L1690">
        <v>1340476375</v>
      </c>
      <c r="M1690">
        <v>1337884375</v>
      </c>
      <c r="N1690" t="b">
        <v>0</v>
      </c>
      <c r="O1690">
        <v>29</v>
      </c>
      <c r="P1690" t="b">
        <v>1</v>
      </c>
      <c r="Q1690" t="s">
        <v>8279</v>
      </c>
      <c r="R1690">
        <v>1.1333333333333333</v>
      </c>
      <c r="S1690">
        <v>23.448275862068964</v>
      </c>
      <c r="T1690" t="s">
        <v>9214</v>
      </c>
      <c r="U1690" t="s">
        <v>9233</v>
      </c>
      <c r="V1690" s="10">
        <v>41053.772858796299</v>
      </c>
      <c r="W1690" s="10">
        <v>41083.772858796299</v>
      </c>
    </row>
    <row r="1691" spans="1:23" x14ac:dyDescent="0.25">
      <c r="A1691">
        <v>2499</v>
      </c>
      <c r="B1691" t="s">
        <v>2499</v>
      </c>
      <c r="C1691" t="s">
        <v>6609</v>
      </c>
      <c r="D1691">
        <v>4000</v>
      </c>
      <c r="E1691">
        <v>8105</v>
      </c>
      <c r="F1691" t="s">
        <v>8219</v>
      </c>
      <c r="G1691" t="s">
        <v>8224</v>
      </c>
      <c r="H1691" t="s">
        <v>8246</v>
      </c>
      <c r="I1691">
        <v>1</v>
      </c>
      <c r="J1691">
        <v>4000</v>
      </c>
      <c r="K1691">
        <v>8105</v>
      </c>
      <c r="L1691">
        <v>1356976800</v>
      </c>
      <c r="M1691">
        <v>1352820837</v>
      </c>
      <c r="N1691" t="b">
        <v>0</v>
      </c>
      <c r="O1691">
        <v>170</v>
      </c>
      <c r="P1691" t="b">
        <v>1</v>
      </c>
      <c r="Q1691" t="s">
        <v>8279</v>
      </c>
      <c r="R1691">
        <v>2.0262500000000001</v>
      </c>
      <c r="S1691">
        <v>47.676470588235297</v>
      </c>
      <c r="T1691" t="s">
        <v>9214</v>
      </c>
      <c r="U1691" t="s">
        <v>9233</v>
      </c>
      <c r="V1691" s="10">
        <v>41226.648576388892</v>
      </c>
      <c r="W1691" s="10">
        <v>41274.75</v>
      </c>
    </row>
    <row r="1692" spans="1:23" x14ac:dyDescent="0.25">
      <c r="A1692">
        <v>2498</v>
      </c>
      <c r="B1692" t="s">
        <v>2498</v>
      </c>
      <c r="C1692" t="s">
        <v>6608</v>
      </c>
      <c r="D1692">
        <v>1000</v>
      </c>
      <c r="E1692">
        <v>1056</v>
      </c>
      <c r="F1692" t="s">
        <v>8219</v>
      </c>
      <c r="G1692" t="s">
        <v>8224</v>
      </c>
      <c r="H1692" t="s">
        <v>8246</v>
      </c>
      <c r="I1692">
        <v>1</v>
      </c>
      <c r="J1692">
        <v>1000</v>
      </c>
      <c r="K1692">
        <v>1056</v>
      </c>
      <c r="L1692">
        <v>1422400387</v>
      </c>
      <c r="M1692">
        <v>1421190787</v>
      </c>
      <c r="N1692" t="b">
        <v>0</v>
      </c>
      <c r="O1692">
        <v>20</v>
      </c>
      <c r="P1692" t="b">
        <v>1</v>
      </c>
      <c r="Q1692" t="s">
        <v>8279</v>
      </c>
      <c r="R1692">
        <v>1.056</v>
      </c>
      <c r="S1692">
        <v>52.8</v>
      </c>
      <c r="T1692" t="s">
        <v>9214</v>
      </c>
      <c r="U1692" t="s">
        <v>9233</v>
      </c>
      <c r="V1692" s="10">
        <v>42017.967442129629</v>
      </c>
      <c r="W1692" s="10">
        <v>42031.967442129629</v>
      </c>
    </row>
    <row r="1693" spans="1:23" x14ac:dyDescent="0.25">
      <c r="A1693">
        <v>2497</v>
      </c>
      <c r="B1693" t="s">
        <v>2497</v>
      </c>
      <c r="C1693" t="s">
        <v>6607</v>
      </c>
      <c r="D1693">
        <v>4000</v>
      </c>
      <c r="E1693">
        <v>4510.8599999999997</v>
      </c>
      <c r="F1693" t="s">
        <v>8219</v>
      </c>
      <c r="G1693" t="s">
        <v>8224</v>
      </c>
      <c r="H1693" t="s">
        <v>8246</v>
      </c>
      <c r="I1693">
        <v>1</v>
      </c>
      <c r="J1693">
        <v>4000</v>
      </c>
      <c r="K1693">
        <v>4510.8599999999997</v>
      </c>
      <c r="L1693">
        <v>1312578338</v>
      </c>
      <c r="M1693">
        <v>1309986338</v>
      </c>
      <c r="N1693" t="b">
        <v>0</v>
      </c>
      <c r="O1693">
        <v>56</v>
      </c>
      <c r="P1693" t="b">
        <v>1</v>
      </c>
      <c r="Q1693" t="s">
        <v>8279</v>
      </c>
      <c r="R1693">
        <v>1.127715</v>
      </c>
      <c r="S1693">
        <v>80.551071428571419</v>
      </c>
      <c r="T1693" t="s">
        <v>9214</v>
      </c>
      <c r="U1693" t="s">
        <v>9233</v>
      </c>
      <c r="V1693" s="10">
        <v>40730.878912037035</v>
      </c>
      <c r="W1693" s="10">
        <v>40760.878912037035</v>
      </c>
    </row>
    <row r="1694" spans="1:23" x14ac:dyDescent="0.25">
      <c r="A1694">
        <v>2496</v>
      </c>
      <c r="B1694" t="s">
        <v>2496</v>
      </c>
      <c r="C1694" t="s">
        <v>6606</v>
      </c>
      <c r="D1694">
        <v>6000</v>
      </c>
      <c r="E1694">
        <v>6000</v>
      </c>
      <c r="F1694" t="s">
        <v>8219</v>
      </c>
      <c r="G1694" t="s">
        <v>8224</v>
      </c>
      <c r="H1694" t="s">
        <v>8246</v>
      </c>
      <c r="I1694">
        <v>1</v>
      </c>
      <c r="J1694">
        <v>6000</v>
      </c>
      <c r="K1694">
        <v>6000</v>
      </c>
      <c r="L1694">
        <v>1364597692</v>
      </c>
      <c r="M1694">
        <v>1361577292</v>
      </c>
      <c r="N1694" t="b">
        <v>0</v>
      </c>
      <c r="O1694">
        <v>10</v>
      </c>
      <c r="P1694" t="b">
        <v>1</v>
      </c>
      <c r="Q1694" t="s">
        <v>8279</v>
      </c>
      <c r="R1694">
        <v>1</v>
      </c>
      <c r="S1694">
        <v>600</v>
      </c>
      <c r="T1694" t="s">
        <v>9214</v>
      </c>
      <c r="U1694" t="s">
        <v>9233</v>
      </c>
      <c r="V1694" s="10">
        <v>41327.996435185189</v>
      </c>
      <c r="W1694" s="10">
        <v>41362.954768518517</v>
      </c>
    </row>
    <row r="1695" spans="1:23" x14ac:dyDescent="0.25">
      <c r="A1695">
        <v>2495</v>
      </c>
      <c r="B1695" t="s">
        <v>2495</v>
      </c>
      <c r="C1695" t="s">
        <v>6605</v>
      </c>
      <c r="D1695">
        <v>1500</v>
      </c>
      <c r="E1695">
        <v>1913.05</v>
      </c>
      <c r="F1695" t="s">
        <v>8219</v>
      </c>
      <c r="G1695" t="s">
        <v>8224</v>
      </c>
      <c r="H1695" t="s">
        <v>8246</v>
      </c>
      <c r="I1695">
        <v>1</v>
      </c>
      <c r="J1695">
        <v>1500</v>
      </c>
      <c r="K1695">
        <v>1913.05</v>
      </c>
      <c r="L1695">
        <v>1339022575</v>
      </c>
      <c r="M1695">
        <v>1336430575</v>
      </c>
      <c r="N1695" t="b">
        <v>0</v>
      </c>
      <c r="O1695">
        <v>42</v>
      </c>
      <c r="P1695" t="b">
        <v>1</v>
      </c>
      <c r="Q1695" t="s">
        <v>8279</v>
      </c>
      <c r="R1695">
        <v>1.2753666666666665</v>
      </c>
      <c r="S1695">
        <v>45.548809523809524</v>
      </c>
      <c r="T1695" t="s">
        <v>9214</v>
      </c>
      <c r="U1695" t="s">
        <v>9233</v>
      </c>
      <c r="V1695" s="10">
        <v>41036.946469907409</v>
      </c>
      <c r="W1695" s="10">
        <v>41066.946469907409</v>
      </c>
    </row>
    <row r="1696" spans="1:23" x14ac:dyDescent="0.25">
      <c r="A1696">
        <v>2494</v>
      </c>
      <c r="B1696" t="s">
        <v>2494</v>
      </c>
      <c r="C1696" t="s">
        <v>6604</v>
      </c>
      <c r="D1696">
        <v>1500</v>
      </c>
      <c r="E1696">
        <v>1515.08</v>
      </c>
      <c r="F1696" t="s">
        <v>8219</v>
      </c>
      <c r="G1696" t="s">
        <v>8224</v>
      </c>
      <c r="H1696" t="s">
        <v>8246</v>
      </c>
      <c r="I1696">
        <v>1</v>
      </c>
      <c r="J1696">
        <v>1500</v>
      </c>
      <c r="K1696">
        <v>1515.08</v>
      </c>
      <c r="L1696">
        <v>1337786944</v>
      </c>
      <c r="M1696">
        <v>1335194944</v>
      </c>
      <c r="N1696" t="b">
        <v>0</v>
      </c>
      <c r="O1696">
        <v>39</v>
      </c>
      <c r="P1696" t="b">
        <v>1</v>
      </c>
      <c r="Q1696" t="s">
        <v>8279</v>
      </c>
      <c r="R1696">
        <v>1.0100533333333332</v>
      </c>
      <c r="S1696">
        <v>38.848205128205123</v>
      </c>
      <c r="T1696" t="s">
        <v>9214</v>
      </c>
      <c r="U1696" t="s">
        <v>9233</v>
      </c>
      <c r="V1696" s="10">
        <v>41022.645185185182</v>
      </c>
      <c r="W1696" s="10">
        <v>41052.645185185182</v>
      </c>
    </row>
    <row r="1697" spans="1:23" x14ac:dyDescent="0.25">
      <c r="A1697">
        <v>2493</v>
      </c>
      <c r="B1697" t="s">
        <v>2493</v>
      </c>
      <c r="C1697" t="s">
        <v>6603</v>
      </c>
      <c r="D1697">
        <v>20000</v>
      </c>
      <c r="E1697">
        <v>25740</v>
      </c>
      <c r="F1697" t="s">
        <v>8219</v>
      </c>
      <c r="G1697" t="s">
        <v>8224</v>
      </c>
      <c r="H1697" t="s">
        <v>8246</v>
      </c>
      <c r="I1697">
        <v>1</v>
      </c>
      <c r="J1697">
        <v>20000</v>
      </c>
      <c r="K1697">
        <v>25740</v>
      </c>
      <c r="L1697">
        <v>1367208140</v>
      </c>
      <c r="M1697">
        <v>1363320140</v>
      </c>
      <c r="N1697" t="b">
        <v>0</v>
      </c>
      <c r="O1697">
        <v>259</v>
      </c>
      <c r="P1697" t="b">
        <v>1</v>
      </c>
      <c r="Q1697" t="s">
        <v>8279</v>
      </c>
      <c r="R1697">
        <v>1.2869999999999999</v>
      </c>
      <c r="S1697">
        <v>99.382239382239376</v>
      </c>
      <c r="T1697" t="s">
        <v>9214</v>
      </c>
      <c r="U1697" t="s">
        <v>9233</v>
      </c>
      <c r="V1697" s="10">
        <v>41348.168287037035</v>
      </c>
      <c r="W1697" s="10">
        <v>41393.168287037035</v>
      </c>
    </row>
    <row r="1698" spans="1:23" x14ac:dyDescent="0.25">
      <c r="A1698">
        <v>2492</v>
      </c>
      <c r="B1698" t="s">
        <v>2492</v>
      </c>
      <c r="C1698" t="s">
        <v>6602</v>
      </c>
      <c r="D1698">
        <v>600</v>
      </c>
      <c r="E1698">
        <v>750</v>
      </c>
      <c r="F1698" t="s">
        <v>8219</v>
      </c>
      <c r="G1698" t="s">
        <v>8224</v>
      </c>
      <c r="H1698" t="s">
        <v>8246</v>
      </c>
      <c r="I1698">
        <v>1</v>
      </c>
      <c r="J1698">
        <v>600</v>
      </c>
      <c r="K1698">
        <v>750</v>
      </c>
      <c r="L1698">
        <v>1339840740</v>
      </c>
      <c r="M1698">
        <v>1335397188</v>
      </c>
      <c r="N1698" t="b">
        <v>0</v>
      </c>
      <c r="O1698">
        <v>27</v>
      </c>
      <c r="P1698" t="b">
        <v>1</v>
      </c>
      <c r="Q1698" t="s">
        <v>8279</v>
      </c>
      <c r="R1698">
        <v>1.25</v>
      </c>
      <c r="S1698">
        <v>27.777777777777779</v>
      </c>
      <c r="T1698" t="s">
        <v>9214</v>
      </c>
      <c r="U1698" t="s">
        <v>9233</v>
      </c>
      <c r="V1698" s="10">
        <v>41024.985972222225</v>
      </c>
      <c r="W1698" s="10">
        <v>41076.415972222225</v>
      </c>
    </row>
    <row r="1699" spans="1:23" x14ac:dyDescent="0.25">
      <c r="A1699">
        <v>2491</v>
      </c>
      <c r="B1699" t="s">
        <v>2491</v>
      </c>
      <c r="C1699" t="s">
        <v>6601</v>
      </c>
      <c r="D1699">
        <v>500</v>
      </c>
      <c r="E1699">
        <v>516</v>
      </c>
      <c r="F1699" t="s">
        <v>8219</v>
      </c>
      <c r="G1699" t="s">
        <v>8224</v>
      </c>
      <c r="H1699" t="s">
        <v>8246</v>
      </c>
      <c r="I1699">
        <v>1</v>
      </c>
      <c r="J1699">
        <v>500</v>
      </c>
      <c r="K1699">
        <v>516</v>
      </c>
      <c r="L1699">
        <v>1295142660</v>
      </c>
      <c r="M1699">
        <v>1293739714</v>
      </c>
      <c r="N1699" t="b">
        <v>0</v>
      </c>
      <c r="O1699">
        <v>10</v>
      </c>
      <c r="P1699" t="b">
        <v>1</v>
      </c>
      <c r="Q1699" t="s">
        <v>8279</v>
      </c>
      <c r="R1699">
        <v>1.032</v>
      </c>
      <c r="S1699">
        <v>51.6</v>
      </c>
      <c r="T1699" t="s">
        <v>9214</v>
      </c>
      <c r="U1699" t="s">
        <v>9233</v>
      </c>
      <c r="V1699" s="10">
        <v>40542.839282407411</v>
      </c>
      <c r="W1699" s="10">
        <v>40559.07708333333</v>
      </c>
    </row>
    <row r="1700" spans="1:23" x14ac:dyDescent="0.25">
      <c r="A1700">
        <v>2490</v>
      </c>
      <c r="B1700" t="s">
        <v>2490</v>
      </c>
      <c r="C1700" t="s">
        <v>6600</v>
      </c>
      <c r="D1700">
        <v>500</v>
      </c>
      <c r="E1700">
        <v>607</v>
      </c>
      <c r="F1700" t="s">
        <v>8219</v>
      </c>
      <c r="G1700" t="s">
        <v>8224</v>
      </c>
      <c r="H1700" t="s">
        <v>8246</v>
      </c>
      <c r="I1700">
        <v>1</v>
      </c>
      <c r="J1700">
        <v>500</v>
      </c>
      <c r="K1700">
        <v>607</v>
      </c>
      <c r="L1700">
        <v>1340429276</v>
      </c>
      <c r="M1700">
        <v>1335245276</v>
      </c>
      <c r="N1700" t="b">
        <v>0</v>
      </c>
      <c r="O1700">
        <v>16</v>
      </c>
      <c r="P1700" t="b">
        <v>1</v>
      </c>
      <c r="Q1700" t="s">
        <v>8279</v>
      </c>
      <c r="R1700">
        <v>1.214</v>
      </c>
      <c r="S1700">
        <v>37.9375</v>
      </c>
      <c r="T1700" t="s">
        <v>9214</v>
      </c>
      <c r="U1700" t="s">
        <v>9233</v>
      </c>
      <c r="V1700" s="10">
        <v>41023.227731481478</v>
      </c>
      <c r="W1700" s="10">
        <v>41083.227731481478</v>
      </c>
    </row>
    <row r="1701" spans="1:23" x14ac:dyDescent="0.25">
      <c r="A1701">
        <v>2489</v>
      </c>
      <c r="B1701" t="s">
        <v>2489</v>
      </c>
      <c r="C1701" t="s">
        <v>6599</v>
      </c>
      <c r="D1701">
        <v>3500</v>
      </c>
      <c r="E1701">
        <v>4678.5</v>
      </c>
      <c r="F1701" t="s">
        <v>8219</v>
      </c>
      <c r="G1701" t="s">
        <v>8224</v>
      </c>
      <c r="H1701" t="s">
        <v>8246</v>
      </c>
      <c r="I1701">
        <v>1</v>
      </c>
      <c r="J1701">
        <v>3500</v>
      </c>
      <c r="K1701">
        <v>4678.5</v>
      </c>
      <c r="L1701">
        <v>1368117239</v>
      </c>
      <c r="M1701">
        <v>1365525239</v>
      </c>
      <c r="N1701" t="b">
        <v>0</v>
      </c>
      <c r="O1701">
        <v>75</v>
      </c>
      <c r="P1701" t="b">
        <v>1</v>
      </c>
      <c r="Q1701" t="s">
        <v>8279</v>
      </c>
      <c r="R1701">
        <v>1.3367142857142857</v>
      </c>
      <c r="S1701">
        <v>62.38</v>
      </c>
      <c r="T1701" t="s">
        <v>9214</v>
      </c>
      <c r="U1701" t="s">
        <v>9233</v>
      </c>
      <c r="V1701" s="10">
        <v>41373.690266203703</v>
      </c>
      <c r="W1701" s="10">
        <v>41403.690266203703</v>
      </c>
    </row>
    <row r="1702" spans="1:23" x14ac:dyDescent="0.25">
      <c r="A1702">
        <v>2488</v>
      </c>
      <c r="B1702" t="s">
        <v>2488</v>
      </c>
      <c r="C1702" t="s">
        <v>6598</v>
      </c>
      <c r="D1702">
        <v>3000</v>
      </c>
      <c r="E1702">
        <v>3201</v>
      </c>
      <c r="F1702" t="s">
        <v>8219</v>
      </c>
      <c r="G1702" t="s">
        <v>8224</v>
      </c>
      <c r="H1702" t="s">
        <v>8246</v>
      </c>
      <c r="I1702">
        <v>1</v>
      </c>
      <c r="J1702">
        <v>3000</v>
      </c>
      <c r="K1702">
        <v>3201</v>
      </c>
      <c r="L1702">
        <v>1321459908</v>
      </c>
      <c r="M1702">
        <v>1318864308</v>
      </c>
      <c r="N1702" t="b">
        <v>0</v>
      </c>
      <c r="O1702">
        <v>65</v>
      </c>
      <c r="P1702" t="b">
        <v>1</v>
      </c>
      <c r="Q1702" t="s">
        <v>8279</v>
      </c>
      <c r="R1702">
        <v>1.0669999999999999</v>
      </c>
      <c r="S1702">
        <v>49.246153846153845</v>
      </c>
      <c r="T1702" t="s">
        <v>9214</v>
      </c>
      <c r="U1702" t="s">
        <v>9233</v>
      </c>
      <c r="V1702" s="10">
        <v>40833.633194444446</v>
      </c>
      <c r="W1702" s="10">
        <v>40863.674861111111</v>
      </c>
    </row>
    <row r="1703" spans="1:23" x14ac:dyDescent="0.25">
      <c r="A1703">
        <v>2487</v>
      </c>
      <c r="B1703" t="s">
        <v>2487</v>
      </c>
      <c r="C1703" t="s">
        <v>6597</v>
      </c>
      <c r="D1703">
        <v>1500</v>
      </c>
      <c r="E1703">
        <v>1500.76</v>
      </c>
      <c r="F1703" t="s">
        <v>8219</v>
      </c>
      <c r="G1703" t="s">
        <v>8224</v>
      </c>
      <c r="H1703" t="s">
        <v>8246</v>
      </c>
      <c r="I1703">
        <v>1</v>
      </c>
      <c r="J1703">
        <v>1500</v>
      </c>
      <c r="K1703">
        <v>1500.76</v>
      </c>
      <c r="L1703">
        <v>1338083997</v>
      </c>
      <c r="M1703">
        <v>1335491997</v>
      </c>
      <c r="N1703" t="b">
        <v>0</v>
      </c>
      <c r="O1703">
        <v>38</v>
      </c>
      <c r="P1703" t="b">
        <v>1</v>
      </c>
      <c r="Q1703" t="s">
        <v>8279</v>
      </c>
      <c r="R1703">
        <v>1.0005066666666667</v>
      </c>
      <c r="S1703">
        <v>39.493684210526318</v>
      </c>
      <c r="T1703" t="s">
        <v>9214</v>
      </c>
      <c r="U1703" t="s">
        <v>9233</v>
      </c>
      <c r="V1703" s="10">
        <v>41026.083298611113</v>
      </c>
      <c r="W1703" s="10">
        <v>41056.083298611113</v>
      </c>
    </row>
    <row r="1704" spans="1:23" x14ac:dyDescent="0.25">
      <c r="A1704">
        <v>2486</v>
      </c>
      <c r="B1704" t="s">
        <v>2486</v>
      </c>
      <c r="C1704" t="s">
        <v>6596</v>
      </c>
      <c r="D1704">
        <v>300</v>
      </c>
      <c r="E1704">
        <v>797</v>
      </c>
      <c r="F1704" t="s">
        <v>8219</v>
      </c>
      <c r="G1704" t="s">
        <v>8224</v>
      </c>
      <c r="H1704" t="s">
        <v>8246</v>
      </c>
      <c r="I1704">
        <v>1</v>
      </c>
      <c r="J1704">
        <v>300</v>
      </c>
      <c r="K1704">
        <v>797</v>
      </c>
      <c r="L1704">
        <v>1335113976</v>
      </c>
      <c r="M1704">
        <v>1332521976</v>
      </c>
      <c r="N1704" t="b">
        <v>0</v>
      </c>
      <c r="O1704">
        <v>30</v>
      </c>
      <c r="P1704" t="b">
        <v>1</v>
      </c>
      <c r="Q1704" t="s">
        <v>8279</v>
      </c>
      <c r="R1704">
        <v>2.6566666666666667</v>
      </c>
      <c r="S1704">
        <v>26.566666666666666</v>
      </c>
      <c r="T1704" t="s">
        <v>9214</v>
      </c>
      <c r="U1704" t="s">
        <v>9233</v>
      </c>
      <c r="V1704" s="10">
        <v>40991.708055555559</v>
      </c>
      <c r="W1704" s="10">
        <v>41021.708055555559</v>
      </c>
    </row>
    <row r="1705" spans="1:23" x14ac:dyDescent="0.25">
      <c r="A1705">
        <v>2485</v>
      </c>
      <c r="B1705" t="s">
        <v>2485</v>
      </c>
      <c r="C1705" t="s">
        <v>6595</v>
      </c>
      <c r="D1705">
        <v>2000</v>
      </c>
      <c r="E1705">
        <v>2065</v>
      </c>
      <c r="F1705" t="s">
        <v>8219</v>
      </c>
      <c r="G1705" t="s">
        <v>8224</v>
      </c>
      <c r="H1705" t="s">
        <v>8246</v>
      </c>
      <c r="I1705">
        <v>1</v>
      </c>
      <c r="J1705">
        <v>2000</v>
      </c>
      <c r="K1705">
        <v>2065</v>
      </c>
      <c r="L1705">
        <v>1318463879</v>
      </c>
      <c r="M1705">
        <v>1315439879</v>
      </c>
      <c r="N1705" t="b">
        <v>0</v>
      </c>
      <c r="O1705">
        <v>41</v>
      </c>
      <c r="P1705" t="b">
        <v>1</v>
      </c>
      <c r="Q1705" t="s">
        <v>8279</v>
      </c>
      <c r="R1705">
        <v>1.0325</v>
      </c>
      <c r="S1705">
        <v>50.365853658536587</v>
      </c>
      <c r="T1705" t="s">
        <v>9214</v>
      </c>
      <c r="U1705" t="s">
        <v>9233</v>
      </c>
      <c r="V1705" s="10">
        <v>40793.998599537037</v>
      </c>
      <c r="W1705" s="10">
        <v>40828.998599537037</v>
      </c>
    </row>
    <row r="1706" spans="1:23" x14ac:dyDescent="0.25">
      <c r="A1706">
        <v>2484</v>
      </c>
      <c r="B1706" t="s">
        <v>2484</v>
      </c>
      <c r="C1706" t="s">
        <v>6594</v>
      </c>
      <c r="D1706">
        <v>3500</v>
      </c>
      <c r="E1706">
        <v>4176.1099999999997</v>
      </c>
      <c r="F1706" t="s">
        <v>8219</v>
      </c>
      <c r="G1706" t="s">
        <v>8224</v>
      </c>
      <c r="H1706" t="s">
        <v>8246</v>
      </c>
      <c r="I1706">
        <v>1</v>
      </c>
      <c r="J1706">
        <v>3500</v>
      </c>
      <c r="K1706">
        <v>4176.1099999999997</v>
      </c>
      <c r="L1706">
        <v>1316124003</v>
      </c>
      <c r="M1706">
        <v>1313532003</v>
      </c>
      <c r="N1706" t="b">
        <v>0</v>
      </c>
      <c r="O1706">
        <v>90</v>
      </c>
      <c r="P1706" t="b">
        <v>1</v>
      </c>
      <c r="Q1706" t="s">
        <v>8279</v>
      </c>
      <c r="R1706">
        <v>1.1931742857142855</v>
      </c>
      <c r="S1706">
        <v>46.401222222222216</v>
      </c>
      <c r="T1706" t="s">
        <v>9214</v>
      </c>
      <c r="U1706" t="s">
        <v>9233</v>
      </c>
      <c r="V1706" s="10">
        <v>40771.916701388887</v>
      </c>
      <c r="W1706" s="10">
        <v>40801.916701388887</v>
      </c>
    </row>
    <row r="1707" spans="1:23" x14ac:dyDescent="0.25">
      <c r="A1707">
        <v>2483</v>
      </c>
      <c r="B1707" t="s">
        <v>2483</v>
      </c>
      <c r="C1707" t="s">
        <v>6593</v>
      </c>
      <c r="D1707">
        <v>1100</v>
      </c>
      <c r="E1707">
        <v>1251</v>
      </c>
      <c r="F1707" t="s">
        <v>8219</v>
      </c>
      <c r="G1707" t="s">
        <v>8224</v>
      </c>
      <c r="H1707" t="s">
        <v>8246</v>
      </c>
      <c r="I1707">
        <v>1</v>
      </c>
      <c r="J1707">
        <v>1100</v>
      </c>
      <c r="K1707">
        <v>1251</v>
      </c>
      <c r="L1707">
        <v>1335891603</v>
      </c>
      <c r="M1707">
        <v>1330711203</v>
      </c>
      <c r="N1707" t="b">
        <v>0</v>
      </c>
      <c r="O1707">
        <v>19</v>
      </c>
      <c r="P1707" t="b">
        <v>1</v>
      </c>
      <c r="Q1707" t="s">
        <v>8279</v>
      </c>
      <c r="R1707">
        <v>1.1372727272727272</v>
      </c>
      <c r="S1707">
        <v>65.84210526315789</v>
      </c>
      <c r="T1707" t="s">
        <v>9214</v>
      </c>
      <c r="U1707" t="s">
        <v>9233</v>
      </c>
      <c r="V1707" s="10">
        <v>40970.750034722223</v>
      </c>
      <c r="W1707" s="10">
        <v>41030.708368055559</v>
      </c>
    </row>
    <row r="1708" spans="1:23" x14ac:dyDescent="0.25">
      <c r="A1708">
        <v>2482</v>
      </c>
      <c r="B1708" t="s">
        <v>2482</v>
      </c>
      <c r="C1708" t="s">
        <v>6592</v>
      </c>
      <c r="D1708">
        <v>1000</v>
      </c>
      <c r="E1708">
        <v>1001</v>
      </c>
      <c r="F1708" t="s">
        <v>8219</v>
      </c>
      <c r="G1708" t="s">
        <v>8224</v>
      </c>
      <c r="H1708" t="s">
        <v>8246</v>
      </c>
      <c r="I1708">
        <v>1</v>
      </c>
      <c r="J1708">
        <v>1000</v>
      </c>
      <c r="K1708">
        <v>1001</v>
      </c>
      <c r="L1708">
        <v>1312224383</v>
      </c>
      <c r="M1708">
        <v>1308336383</v>
      </c>
      <c r="N1708" t="b">
        <v>0</v>
      </c>
      <c r="O1708">
        <v>25</v>
      </c>
      <c r="P1708" t="b">
        <v>1</v>
      </c>
      <c r="Q1708" t="s">
        <v>8279</v>
      </c>
      <c r="R1708">
        <v>1.0009999999999999</v>
      </c>
      <c r="S1708">
        <v>40.04</v>
      </c>
      <c r="T1708" t="s">
        <v>9214</v>
      </c>
      <c r="U1708" t="s">
        <v>9233</v>
      </c>
      <c r="V1708" s="10">
        <v>40711.782210648147</v>
      </c>
      <c r="W1708" s="10">
        <v>40756.782210648147</v>
      </c>
    </row>
    <row r="1709" spans="1:23" x14ac:dyDescent="0.25">
      <c r="A1709">
        <v>2481</v>
      </c>
      <c r="B1709" t="s">
        <v>2481</v>
      </c>
      <c r="C1709" t="s">
        <v>6591</v>
      </c>
      <c r="D1709">
        <v>4000</v>
      </c>
      <c r="E1709">
        <v>4516.4399999999996</v>
      </c>
      <c r="F1709" t="s">
        <v>8219</v>
      </c>
      <c r="G1709" t="s">
        <v>8224</v>
      </c>
      <c r="H1709" t="s">
        <v>8246</v>
      </c>
      <c r="I1709">
        <v>1</v>
      </c>
      <c r="J1709">
        <v>4000</v>
      </c>
      <c r="K1709">
        <v>4516.4399999999996</v>
      </c>
      <c r="L1709">
        <v>1335799808</v>
      </c>
      <c r="M1709">
        <v>1333207808</v>
      </c>
      <c r="N1709" t="b">
        <v>0</v>
      </c>
      <c r="O1709">
        <v>95</v>
      </c>
      <c r="P1709" t="b">
        <v>1</v>
      </c>
      <c r="Q1709" t="s">
        <v>8279</v>
      </c>
      <c r="R1709">
        <v>1.1291099999999998</v>
      </c>
      <c r="S1709">
        <v>47.541473684210523</v>
      </c>
      <c r="T1709" t="s">
        <v>9214</v>
      </c>
      <c r="U1709" t="s">
        <v>9233</v>
      </c>
      <c r="V1709" s="10">
        <v>40999.645925925928</v>
      </c>
      <c r="W1709" s="10">
        <v>41029.645925925928</v>
      </c>
    </row>
    <row r="1710" spans="1:23" x14ac:dyDescent="0.25">
      <c r="A1710">
        <v>2480</v>
      </c>
      <c r="B1710" t="s">
        <v>2480</v>
      </c>
      <c r="C1710" t="s">
        <v>6590</v>
      </c>
      <c r="D1710">
        <v>2000</v>
      </c>
      <c r="E1710">
        <v>2000</v>
      </c>
      <c r="F1710" t="s">
        <v>8219</v>
      </c>
      <c r="G1710" t="s">
        <v>8224</v>
      </c>
      <c r="H1710" t="s">
        <v>8246</v>
      </c>
      <c r="I1710">
        <v>1</v>
      </c>
      <c r="J1710">
        <v>2000</v>
      </c>
      <c r="K1710">
        <v>2000</v>
      </c>
      <c r="L1710">
        <v>1444516084</v>
      </c>
      <c r="M1710">
        <v>1439332084</v>
      </c>
      <c r="N1710" t="b">
        <v>0</v>
      </c>
      <c r="O1710">
        <v>8</v>
      </c>
      <c r="P1710" t="b">
        <v>1</v>
      </c>
      <c r="Q1710" t="s">
        <v>8279</v>
      </c>
      <c r="R1710">
        <v>1</v>
      </c>
      <c r="S1710">
        <v>250</v>
      </c>
      <c r="T1710" t="s">
        <v>9214</v>
      </c>
      <c r="U1710" t="s">
        <v>9233</v>
      </c>
      <c r="V1710" s="10">
        <v>42227.936157407406</v>
      </c>
      <c r="W1710" s="10">
        <v>42287.936157407406</v>
      </c>
    </row>
    <row r="1711" spans="1:23" x14ac:dyDescent="0.25">
      <c r="A1711">
        <v>2479</v>
      </c>
      <c r="B1711" t="s">
        <v>2479</v>
      </c>
      <c r="C1711" t="s">
        <v>6589</v>
      </c>
      <c r="D1711">
        <v>300</v>
      </c>
      <c r="E1711">
        <v>400.33</v>
      </c>
      <c r="F1711" t="s">
        <v>8219</v>
      </c>
      <c r="G1711" t="s">
        <v>8224</v>
      </c>
      <c r="H1711" t="s">
        <v>8246</v>
      </c>
      <c r="I1711">
        <v>1</v>
      </c>
      <c r="J1711">
        <v>300</v>
      </c>
      <c r="K1711">
        <v>400.33</v>
      </c>
      <c r="L1711">
        <v>1343440800</v>
      </c>
      <c r="M1711">
        <v>1342545994</v>
      </c>
      <c r="N1711" t="b">
        <v>0</v>
      </c>
      <c r="O1711">
        <v>16</v>
      </c>
      <c r="P1711" t="b">
        <v>1</v>
      </c>
      <c r="Q1711" t="s">
        <v>8279</v>
      </c>
      <c r="R1711">
        <v>1.3344333333333334</v>
      </c>
      <c r="S1711">
        <v>25.020624999999999</v>
      </c>
      <c r="T1711" t="s">
        <v>9214</v>
      </c>
      <c r="U1711" t="s">
        <v>9233</v>
      </c>
      <c r="V1711" s="10">
        <v>41107.726782407408</v>
      </c>
      <c r="W1711" s="10">
        <v>41118.083333333336</v>
      </c>
    </row>
    <row r="1712" spans="1:23" x14ac:dyDescent="0.25">
      <c r="A1712">
        <v>2478</v>
      </c>
      <c r="B1712" t="s">
        <v>2478</v>
      </c>
      <c r="C1712" t="s">
        <v>6588</v>
      </c>
      <c r="D1712">
        <v>8000</v>
      </c>
      <c r="E1712">
        <v>10200</v>
      </c>
      <c r="F1712" t="s">
        <v>8219</v>
      </c>
      <c r="G1712" t="s">
        <v>8224</v>
      </c>
      <c r="H1712" t="s">
        <v>8246</v>
      </c>
      <c r="I1712">
        <v>1</v>
      </c>
      <c r="J1712">
        <v>8000</v>
      </c>
      <c r="K1712">
        <v>10200</v>
      </c>
      <c r="L1712">
        <v>1358117313</v>
      </c>
      <c r="M1712">
        <v>1355525313</v>
      </c>
      <c r="N1712" t="b">
        <v>0</v>
      </c>
      <c r="O1712">
        <v>79</v>
      </c>
      <c r="P1712" t="b">
        <v>1</v>
      </c>
      <c r="Q1712" t="s">
        <v>8279</v>
      </c>
      <c r="R1712">
        <v>1.2749999999999999</v>
      </c>
      <c r="S1712">
        <v>129.1139240506329</v>
      </c>
      <c r="T1712" t="s">
        <v>9214</v>
      </c>
      <c r="U1712" t="s">
        <v>9233</v>
      </c>
      <c r="V1712" s="10">
        <v>41257.950381944444</v>
      </c>
      <c r="W1712" s="10">
        <v>41287.950381944444</v>
      </c>
    </row>
    <row r="1713" spans="1:23" x14ac:dyDescent="0.25">
      <c r="A1713">
        <v>2477</v>
      </c>
      <c r="B1713" t="s">
        <v>824</v>
      </c>
      <c r="C1713" t="s">
        <v>6587</v>
      </c>
      <c r="D1713">
        <v>750</v>
      </c>
      <c r="E1713">
        <v>1285</v>
      </c>
      <c r="F1713" t="s">
        <v>8219</v>
      </c>
      <c r="G1713" t="s">
        <v>8224</v>
      </c>
      <c r="H1713" t="s">
        <v>8246</v>
      </c>
      <c r="I1713">
        <v>1</v>
      </c>
      <c r="J1713">
        <v>750</v>
      </c>
      <c r="K1713">
        <v>1285</v>
      </c>
      <c r="L1713">
        <v>1344789345</v>
      </c>
      <c r="M1713">
        <v>1340901345</v>
      </c>
      <c r="N1713" t="b">
        <v>0</v>
      </c>
      <c r="O1713">
        <v>41</v>
      </c>
      <c r="P1713" t="b">
        <v>1</v>
      </c>
      <c r="Q1713" t="s">
        <v>8279</v>
      </c>
      <c r="R1713">
        <v>1.7133333333333334</v>
      </c>
      <c r="S1713">
        <v>31.341463414634145</v>
      </c>
      <c r="T1713" t="s">
        <v>9214</v>
      </c>
      <c r="U1713" t="s">
        <v>9233</v>
      </c>
      <c r="V1713" s="10">
        <v>41088.691493055558</v>
      </c>
      <c r="W1713" s="10">
        <v>41133.691493055558</v>
      </c>
    </row>
    <row r="1714" spans="1:23" x14ac:dyDescent="0.25">
      <c r="A1714">
        <v>2476</v>
      </c>
      <c r="B1714" t="s">
        <v>2477</v>
      </c>
      <c r="C1714" t="s">
        <v>6586</v>
      </c>
      <c r="D1714">
        <v>3200</v>
      </c>
      <c r="E1714">
        <v>3360.72</v>
      </c>
      <c r="F1714" t="s">
        <v>8219</v>
      </c>
      <c r="G1714" t="s">
        <v>8224</v>
      </c>
      <c r="H1714" t="s">
        <v>8246</v>
      </c>
      <c r="I1714">
        <v>1</v>
      </c>
      <c r="J1714">
        <v>3200</v>
      </c>
      <c r="K1714">
        <v>3360.72</v>
      </c>
      <c r="L1714">
        <v>1415004770</v>
      </c>
      <c r="M1714">
        <v>1412149970</v>
      </c>
      <c r="N1714" t="b">
        <v>0</v>
      </c>
      <c r="O1714">
        <v>55</v>
      </c>
      <c r="P1714" t="b">
        <v>1</v>
      </c>
      <c r="Q1714" t="s">
        <v>8279</v>
      </c>
      <c r="R1714">
        <v>1.050225</v>
      </c>
      <c r="S1714">
        <v>61.103999999999999</v>
      </c>
      <c r="T1714" t="s">
        <v>9214</v>
      </c>
      <c r="U1714" t="s">
        <v>9233</v>
      </c>
      <c r="V1714" s="10">
        <v>41913.328356481485</v>
      </c>
      <c r="W1714" s="10">
        <v>41946.370023148149</v>
      </c>
    </row>
    <row r="1715" spans="1:23" x14ac:dyDescent="0.25">
      <c r="A1715">
        <v>2475</v>
      </c>
      <c r="B1715" t="s">
        <v>2476</v>
      </c>
      <c r="C1715" t="s">
        <v>6585</v>
      </c>
      <c r="D1715">
        <v>2500</v>
      </c>
      <c r="E1715">
        <v>2618</v>
      </c>
      <c r="F1715" t="s">
        <v>8219</v>
      </c>
      <c r="G1715" t="s">
        <v>8224</v>
      </c>
      <c r="H1715" t="s">
        <v>8246</v>
      </c>
      <c r="I1715">
        <v>1</v>
      </c>
      <c r="J1715">
        <v>2500</v>
      </c>
      <c r="K1715">
        <v>2618</v>
      </c>
      <c r="L1715">
        <v>1278799200</v>
      </c>
      <c r="M1715">
        <v>1273647255</v>
      </c>
      <c r="N1715" t="b">
        <v>0</v>
      </c>
      <c r="O1715">
        <v>81</v>
      </c>
      <c r="P1715" t="b">
        <v>1</v>
      </c>
      <c r="Q1715" t="s">
        <v>8279</v>
      </c>
      <c r="R1715">
        <v>1.0471999999999999</v>
      </c>
      <c r="S1715">
        <v>32.320987654320987</v>
      </c>
      <c r="T1715" t="s">
        <v>9214</v>
      </c>
      <c r="U1715" t="s">
        <v>9233</v>
      </c>
      <c r="V1715" s="10">
        <v>40310.287673611114</v>
      </c>
      <c r="W1715" s="10">
        <v>40369.916666666664</v>
      </c>
    </row>
    <row r="1716" spans="1:23" x14ac:dyDescent="0.25">
      <c r="A1716">
        <v>2474</v>
      </c>
      <c r="B1716" t="s">
        <v>2475</v>
      </c>
      <c r="C1716" t="s">
        <v>6584</v>
      </c>
      <c r="D1716">
        <v>5000</v>
      </c>
      <c r="E1716">
        <v>5000.18</v>
      </c>
      <c r="F1716" t="s">
        <v>8219</v>
      </c>
      <c r="G1716" t="s">
        <v>8224</v>
      </c>
      <c r="H1716" t="s">
        <v>8246</v>
      </c>
      <c r="I1716">
        <v>1</v>
      </c>
      <c r="J1716">
        <v>5000</v>
      </c>
      <c r="K1716">
        <v>5000.18</v>
      </c>
      <c r="L1716">
        <v>1286756176</v>
      </c>
      <c r="M1716">
        <v>1282868176</v>
      </c>
      <c r="N1716" t="b">
        <v>0</v>
      </c>
      <c r="O1716">
        <v>38</v>
      </c>
      <c r="P1716" t="b">
        <v>1</v>
      </c>
      <c r="Q1716" t="s">
        <v>8279</v>
      </c>
      <c r="R1716">
        <v>1.0000360000000001</v>
      </c>
      <c r="S1716">
        <v>131.58368421052631</v>
      </c>
      <c r="T1716" t="s">
        <v>9214</v>
      </c>
      <c r="U1716" t="s">
        <v>9233</v>
      </c>
      <c r="V1716" s="10">
        <v>40417.011296296296</v>
      </c>
      <c r="W1716" s="10">
        <v>40462.011296296296</v>
      </c>
    </row>
    <row r="1717" spans="1:23" x14ac:dyDescent="0.25">
      <c r="A1717">
        <v>2473</v>
      </c>
      <c r="B1717" t="s">
        <v>2474</v>
      </c>
      <c r="C1717" t="s">
        <v>6583</v>
      </c>
      <c r="D1717">
        <v>2000</v>
      </c>
      <c r="E1717">
        <v>2000</v>
      </c>
      <c r="F1717" t="s">
        <v>8219</v>
      </c>
      <c r="G1717" t="s">
        <v>8224</v>
      </c>
      <c r="H1717" t="s">
        <v>8246</v>
      </c>
      <c r="I1717">
        <v>1</v>
      </c>
      <c r="J1717">
        <v>2000</v>
      </c>
      <c r="K1717">
        <v>2000</v>
      </c>
      <c r="L1717">
        <v>1352573869</v>
      </c>
      <c r="M1717">
        <v>1349978269</v>
      </c>
      <c r="N1717" t="b">
        <v>0</v>
      </c>
      <c r="O1717">
        <v>47</v>
      </c>
      <c r="P1717" t="b">
        <v>1</v>
      </c>
      <c r="Q1717" t="s">
        <v>8279</v>
      </c>
      <c r="R1717">
        <v>1</v>
      </c>
      <c r="S1717">
        <v>42.553191489361701</v>
      </c>
      <c r="T1717" t="s">
        <v>9214</v>
      </c>
      <c r="U1717" t="s">
        <v>9233</v>
      </c>
      <c r="V1717" s="10">
        <v>41193.748483796298</v>
      </c>
      <c r="W1717" s="10">
        <v>41223.790150462963</v>
      </c>
    </row>
    <row r="1718" spans="1:23" x14ac:dyDescent="0.25">
      <c r="A1718">
        <v>2472</v>
      </c>
      <c r="B1718" t="s">
        <v>2473</v>
      </c>
      <c r="C1718" t="s">
        <v>6582</v>
      </c>
      <c r="D1718">
        <v>7500</v>
      </c>
      <c r="E1718">
        <v>10182.02</v>
      </c>
      <c r="F1718" t="s">
        <v>8219</v>
      </c>
      <c r="G1718" t="s">
        <v>8224</v>
      </c>
      <c r="H1718" t="s">
        <v>8246</v>
      </c>
      <c r="I1718">
        <v>1</v>
      </c>
      <c r="J1718">
        <v>7500</v>
      </c>
      <c r="K1718">
        <v>10182.02</v>
      </c>
      <c r="L1718">
        <v>1283562180</v>
      </c>
      <c r="M1718">
        <v>1277433980</v>
      </c>
      <c r="N1718" t="b">
        <v>0</v>
      </c>
      <c r="O1718">
        <v>104</v>
      </c>
      <c r="P1718" t="b">
        <v>1</v>
      </c>
      <c r="Q1718" t="s">
        <v>8279</v>
      </c>
      <c r="R1718">
        <v>1.3576026666666667</v>
      </c>
      <c r="S1718">
        <v>97.904038461538462</v>
      </c>
      <c r="T1718" t="s">
        <v>9214</v>
      </c>
      <c r="U1718" t="s">
        <v>9233</v>
      </c>
      <c r="V1718" s="10">
        <v>40354.11550925926</v>
      </c>
      <c r="W1718" s="10">
        <v>40425.043749999997</v>
      </c>
    </row>
    <row r="1719" spans="1:23" x14ac:dyDescent="0.25">
      <c r="A1719">
        <v>2471</v>
      </c>
      <c r="B1719" t="s">
        <v>2472</v>
      </c>
      <c r="C1719" t="s">
        <v>6581</v>
      </c>
      <c r="D1719">
        <v>500</v>
      </c>
      <c r="E1719">
        <v>640</v>
      </c>
      <c r="F1719" t="s">
        <v>8219</v>
      </c>
      <c r="G1719" t="s">
        <v>8224</v>
      </c>
      <c r="H1719" t="s">
        <v>8246</v>
      </c>
      <c r="I1719">
        <v>1</v>
      </c>
      <c r="J1719">
        <v>500</v>
      </c>
      <c r="K1719">
        <v>640</v>
      </c>
      <c r="L1719">
        <v>1327535392</v>
      </c>
      <c r="M1719">
        <v>1324079392</v>
      </c>
      <c r="N1719" t="b">
        <v>0</v>
      </c>
      <c r="O1719">
        <v>17</v>
      </c>
      <c r="P1719" t="b">
        <v>1</v>
      </c>
      <c r="Q1719" t="s">
        <v>8279</v>
      </c>
      <c r="R1719">
        <v>1.28</v>
      </c>
      <c r="S1719">
        <v>37.647058823529413</v>
      </c>
      <c r="T1719" t="s">
        <v>9214</v>
      </c>
      <c r="U1719" t="s">
        <v>9233</v>
      </c>
      <c r="V1719" s="10">
        <v>40893.992962962962</v>
      </c>
      <c r="W1719" s="10">
        <v>40933.992962962962</v>
      </c>
    </row>
    <row r="1720" spans="1:23" x14ac:dyDescent="0.25">
      <c r="A1720">
        <v>2470</v>
      </c>
      <c r="B1720" t="s">
        <v>2471</v>
      </c>
      <c r="C1720" t="s">
        <v>6580</v>
      </c>
      <c r="D1720">
        <v>1000</v>
      </c>
      <c r="E1720">
        <v>1031.6400000000001</v>
      </c>
      <c r="F1720" t="s">
        <v>8219</v>
      </c>
      <c r="G1720" t="s">
        <v>8224</v>
      </c>
      <c r="H1720" t="s">
        <v>8246</v>
      </c>
      <c r="I1720">
        <v>1</v>
      </c>
      <c r="J1720">
        <v>1000</v>
      </c>
      <c r="K1720">
        <v>1031.6400000000001</v>
      </c>
      <c r="L1720">
        <v>1337824055</v>
      </c>
      <c r="M1720">
        <v>1335232055</v>
      </c>
      <c r="N1720" t="b">
        <v>0</v>
      </c>
      <c r="O1720">
        <v>36</v>
      </c>
      <c r="P1720" t="b">
        <v>1</v>
      </c>
      <c r="Q1720" t="s">
        <v>8279</v>
      </c>
      <c r="R1720">
        <v>1.0316400000000001</v>
      </c>
      <c r="S1720">
        <v>28.65666666666667</v>
      </c>
      <c r="T1720" t="s">
        <v>9214</v>
      </c>
      <c r="U1720" t="s">
        <v>9233</v>
      </c>
      <c r="V1720" s="10">
        <v>41023.07471064815</v>
      </c>
      <c r="W1720" s="10">
        <v>41053.07471064815</v>
      </c>
    </row>
    <row r="1721" spans="1:23" x14ac:dyDescent="0.25">
      <c r="A1721">
        <v>2469</v>
      </c>
      <c r="B1721" t="s">
        <v>2470</v>
      </c>
      <c r="C1721" t="s">
        <v>6579</v>
      </c>
      <c r="D1721">
        <v>1200</v>
      </c>
      <c r="E1721">
        <v>1364</v>
      </c>
      <c r="F1721" t="s">
        <v>8219</v>
      </c>
      <c r="G1721" t="s">
        <v>8224</v>
      </c>
      <c r="H1721" t="s">
        <v>8246</v>
      </c>
      <c r="I1721">
        <v>1</v>
      </c>
      <c r="J1721">
        <v>1200</v>
      </c>
      <c r="K1721">
        <v>1364</v>
      </c>
      <c r="L1721">
        <v>1297160329</v>
      </c>
      <c r="M1721">
        <v>1295000329</v>
      </c>
      <c r="N1721" t="b">
        <v>0</v>
      </c>
      <c r="O1721">
        <v>47</v>
      </c>
      <c r="P1721" t="b">
        <v>1</v>
      </c>
      <c r="Q1721" t="s">
        <v>8279</v>
      </c>
      <c r="R1721">
        <v>1.1366666666666667</v>
      </c>
      <c r="S1721">
        <v>29.021276595744681</v>
      </c>
      <c r="T1721" t="s">
        <v>9214</v>
      </c>
      <c r="U1721" t="s">
        <v>9233</v>
      </c>
      <c r="V1721" s="10">
        <v>40557.4297337963</v>
      </c>
      <c r="W1721" s="10">
        <v>40582.4297337963</v>
      </c>
    </row>
    <row r="1722" spans="1:23" x14ac:dyDescent="0.25">
      <c r="A1722">
        <v>2468</v>
      </c>
      <c r="B1722" t="s">
        <v>2469</v>
      </c>
      <c r="C1722" t="s">
        <v>6578</v>
      </c>
      <c r="D1722">
        <v>2000</v>
      </c>
      <c r="E1722">
        <v>2144.34</v>
      </c>
      <c r="F1722" t="s">
        <v>8219</v>
      </c>
      <c r="G1722" t="s">
        <v>8224</v>
      </c>
      <c r="H1722" t="s">
        <v>8246</v>
      </c>
      <c r="I1722">
        <v>1</v>
      </c>
      <c r="J1722">
        <v>2000</v>
      </c>
      <c r="K1722">
        <v>2144.34</v>
      </c>
      <c r="L1722">
        <v>1351400400</v>
      </c>
      <c r="M1722">
        <v>1348285321</v>
      </c>
      <c r="N1722" t="b">
        <v>0</v>
      </c>
      <c r="O1722">
        <v>58</v>
      </c>
      <c r="P1722" t="b">
        <v>1</v>
      </c>
      <c r="Q1722" t="s">
        <v>8279</v>
      </c>
      <c r="R1722">
        <v>1.0721700000000001</v>
      </c>
      <c r="S1722">
        <v>36.97137931034483</v>
      </c>
      <c r="T1722" t="s">
        <v>9214</v>
      </c>
      <c r="U1722" t="s">
        <v>9233</v>
      </c>
      <c r="V1722" s="10">
        <v>41174.154178240744</v>
      </c>
      <c r="W1722" s="10">
        <v>41210.208333333336</v>
      </c>
    </row>
    <row r="1723" spans="1:23" x14ac:dyDescent="0.25">
      <c r="A1723">
        <v>2467</v>
      </c>
      <c r="B1723" t="s">
        <v>2468</v>
      </c>
      <c r="C1723" t="s">
        <v>6577</v>
      </c>
      <c r="D1723">
        <v>1000</v>
      </c>
      <c r="E1723">
        <v>1185</v>
      </c>
      <c r="F1723" t="s">
        <v>8219</v>
      </c>
      <c r="G1723" t="s">
        <v>8224</v>
      </c>
      <c r="H1723" t="s">
        <v>8246</v>
      </c>
      <c r="I1723">
        <v>1</v>
      </c>
      <c r="J1723">
        <v>1000</v>
      </c>
      <c r="K1723">
        <v>1185</v>
      </c>
      <c r="L1723">
        <v>1336669200</v>
      </c>
      <c r="M1723">
        <v>1335473931</v>
      </c>
      <c r="N1723" t="b">
        <v>0</v>
      </c>
      <c r="O1723">
        <v>43</v>
      </c>
      <c r="P1723" t="b">
        <v>1</v>
      </c>
      <c r="Q1723" t="s">
        <v>8279</v>
      </c>
      <c r="R1723">
        <v>1.1850000000000001</v>
      </c>
      <c r="S1723">
        <v>27.558139534883722</v>
      </c>
      <c r="T1723" t="s">
        <v>9214</v>
      </c>
      <c r="U1723" t="s">
        <v>9233</v>
      </c>
      <c r="V1723" s="10">
        <v>41025.874201388891</v>
      </c>
      <c r="W1723" s="10">
        <v>41039.708333333336</v>
      </c>
    </row>
    <row r="1724" spans="1:23" x14ac:dyDescent="0.25">
      <c r="A1724">
        <v>2466</v>
      </c>
      <c r="B1724" t="s">
        <v>2467</v>
      </c>
      <c r="C1724" t="s">
        <v>6576</v>
      </c>
      <c r="D1724">
        <v>2500</v>
      </c>
      <c r="E1724">
        <v>2500</v>
      </c>
      <c r="F1724" t="s">
        <v>8219</v>
      </c>
      <c r="G1724" t="s">
        <v>8224</v>
      </c>
      <c r="H1724" t="s">
        <v>8246</v>
      </c>
      <c r="I1724">
        <v>1</v>
      </c>
      <c r="J1724">
        <v>2500</v>
      </c>
      <c r="K1724">
        <v>2500</v>
      </c>
      <c r="L1724">
        <v>1368066453</v>
      </c>
      <c r="M1724">
        <v>1365474453</v>
      </c>
      <c r="N1724" t="b">
        <v>0</v>
      </c>
      <c r="O1724">
        <v>52</v>
      </c>
      <c r="P1724" t="b">
        <v>1</v>
      </c>
      <c r="Q1724" t="s">
        <v>8279</v>
      </c>
      <c r="R1724">
        <v>1</v>
      </c>
      <c r="S1724">
        <v>48.07692307692308</v>
      </c>
      <c r="T1724" t="s">
        <v>9214</v>
      </c>
      <c r="U1724" t="s">
        <v>9233</v>
      </c>
      <c r="V1724" s="10">
        <v>41373.102465277778</v>
      </c>
      <c r="W1724" s="10">
        <v>41403.102465277778</v>
      </c>
    </row>
    <row r="1725" spans="1:23" x14ac:dyDescent="0.25">
      <c r="A1725">
        <v>2465</v>
      </c>
      <c r="B1725" t="s">
        <v>2466</v>
      </c>
      <c r="C1725" t="s">
        <v>6575</v>
      </c>
      <c r="D1725">
        <v>700</v>
      </c>
      <c r="E1725">
        <v>1261</v>
      </c>
      <c r="F1725" t="s">
        <v>8219</v>
      </c>
      <c r="G1725" t="s">
        <v>8224</v>
      </c>
      <c r="H1725" t="s">
        <v>8246</v>
      </c>
      <c r="I1725">
        <v>1</v>
      </c>
      <c r="J1725">
        <v>700</v>
      </c>
      <c r="K1725">
        <v>1261</v>
      </c>
      <c r="L1725">
        <v>1348420548</v>
      </c>
      <c r="M1725">
        <v>1345828548</v>
      </c>
      <c r="N1725" t="b">
        <v>0</v>
      </c>
      <c r="O1725">
        <v>48</v>
      </c>
      <c r="P1725" t="b">
        <v>1</v>
      </c>
      <c r="Q1725" t="s">
        <v>8279</v>
      </c>
      <c r="R1725">
        <v>1.8014285714285714</v>
      </c>
      <c r="S1725">
        <v>26.270833333333332</v>
      </c>
      <c r="T1725" t="s">
        <v>9214</v>
      </c>
      <c r="U1725" t="s">
        <v>9233</v>
      </c>
      <c r="V1725" s="10">
        <v>41145.719305555554</v>
      </c>
      <c r="W1725" s="10">
        <v>41175.719305555554</v>
      </c>
    </row>
    <row r="1726" spans="1:23" x14ac:dyDescent="0.25">
      <c r="A1726">
        <v>2464</v>
      </c>
      <c r="B1726" t="s">
        <v>2465</v>
      </c>
      <c r="C1726" t="s">
        <v>6574</v>
      </c>
      <c r="D1726">
        <v>2000</v>
      </c>
      <c r="E1726">
        <v>2222</v>
      </c>
      <c r="F1726" t="s">
        <v>8219</v>
      </c>
      <c r="G1726" t="s">
        <v>8229</v>
      </c>
      <c r="H1726" t="s">
        <v>8251</v>
      </c>
      <c r="I1726">
        <v>0.75062424999999999</v>
      </c>
      <c r="J1726">
        <v>1501.2484999999999</v>
      </c>
      <c r="K1726">
        <v>1667.8870835</v>
      </c>
      <c r="L1726">
        <v>1443641340</v>
      </c>
      <c r="M1726">
        <v>1441143397</v>
      </c>
      <c r="N1726" t="b">
        <v>0</v>
      </c>
      <c r="O1726">
        <v>43</v>
      </c>
      <c r="P1726" t="b">
        <v>1</v>
      </c>
      <c r="Q1726" t="s">
        <v>8279</v>
      </c>
      <c r="R1726">
        <v>1.111</v>
      </c>
      <c r="S1726">
        <v>38.788071709302329</v>
      </c>
      <c r="T1726" t="s">
        <v>9214</v>
      </c>
      <c r="U1726" t="s">
        <v>9233</v>
      </c>
      <c r="V1726" s="10">
        <v>42248.90042824074</v>
      </c>
      <c r="W1726" s="10">
        <v>42277.811805555553</v>
      </c>
    </row>
    <row r="1727" spans="1:23" x14ac:dyDescent="0.25">
      <c r="A1727">
        <v>2463</v>
      </c>
      <c r="B1727" t="s">
        <v>2464</v>
      </c>
      <c r="C1727" t="s">
        <v>6573</v>
      </c>
      <c r="D1727">
        <v>2000</v>
      </c>
      <c r="E1727">
        <v>2325</v>
      </c>
      <c r="F1727" t="s">
        <v>8219</v>
      </c>
      <c r="G1727" t="s">
        <v>8224</v>
      </c>
      <c r="H1727" t="s">
        <v>8246</v>
      </c>
      <c r="I1727">
        <v>1</v>
      </c>
      <c r="J1727">
        <v>2000</v>
      </c>
      <c r="K1727">
        <v>2325</v>
      </c>
      <c r="L1727">
        <v>1366138800</v>
      </c>
      <c r="M1727">
        <v>1362710425</v>
      </c>
      <c r="N1727" t="b">
        <v>0</v>
      </c>
      <c r="O1727">
        <v>75</v>
      </c>
      <c r="P1727" t="b">
        <v>1</v>
      </c>
      <c r="Q1727" t="s">
        <v>8279</v>
      </c>
      <c r="R1727">
        <v>1.1625000000000001</v>
      </c>
      <c r="S1727">
        <v>31</v>
      </c>
      <c r="T1727" t="s">
        <v>9214</v>
      </c>
      <c r="U1727" t="s">
        <v>9233</v>
      </c>
      <c r="V1727" s="10">
        <v>41341.111400462964</v>
      </c>
      <c r="W1727" s="10">
        <v>41380.791666666664</v>
      </c>
    </row>
    <row r="1728" spans="1:23" x14ac:dyDescent="0.25">
      <c r="A1728">
        <v>2462</v>
      </c>
      <c r="B1728" t="s">
        <v>2463</v>
      </c>
      <c r="C1728" t="s">
        <v>6572</v>
      </c>
      <c r="D1728">
        <v>3000</v>
      </c>
      <c r="E1728">
        <v>3321.25</v>
      </c>
      <c r="F1728" t="s">
        <v>8219</v>
      </c>
      <c r="G1728" t="s">
        <v>8224</v>
      </c>
      <c r="H1728" t="s">
        <v>8246</v>
      </c>
      <c r="I1728">
        <v>1</v>
      </c>
      <c r="J1728">
        <v>3000</v>
      </c>
      <c r="K1728">
        <v>3321.25</v>
      </c>
      <c r="L1728">
        <v>1342672096</v>
      </c>
      <c r="M1728">
        <v>1340944096</v>
      </c>
      <c r="N1728" t="b">
        <v>0</v>
      </c>
      <c r="O1728">
        <v>115</v>
      </c>
      <c r="P1728" t="b">
        <v>1</v>
      </c>
      <c r="Q1728" t="s">
        <v>8279</v>
      </c>
      <c r="R1728">
        <v>1.1070833333333334</v>
      </c>
      <c r="S1728">
        <v>28.880434782608695</v>
      </c>
      <c r="T1728" t="s">
        <v>9214</v>
      </c>
      <c r="U1728" t="s">
        <v>9233</v>
      </c>
      <c r="V1728" s="10">
        <v>41089.186296296299</v>
      </c>
      <c r="W1728" s="10">
        <v>41109.186296296299</v>
      </c>
    </row>
    <row r="1729" spans="1:23" x14ac:dyDescent="0.25">
      <c r="A1729">
        <v>2461</v>
      </c>
      <c r="B1729" t="s">
        <v>2462</v>
      </c>
      <c r="C1729" t="s">
        <v>6571</v>
      </c>
      <c r="D1729">
        <v>7500</v>
      </c>
      <c r="E1729">
        <v>7785</v>
      </c>
      <c r="F1729" t="s">
        <v>8219</v>
      </c>
      <c r="G1729" t="s">
        <v>8224</v>
      </c>
      <c r="H1729" t="s">
        <v>8246</v>
      </c>
      <c r="I1729">
        <v>1</v>
      </c>
      <c r="J1729">
        <v>7500</v>
      </c>
      <c r="K1729">
        <v>7785</v>
      </c>
      <c r="L1729">
        <v>1317438000</v>
      </c>
      <c r="M1729">
        <v>1314577097</v>
      </c>
      <c r="N1729" t="b">
        <v>0</v>
      </c>
      <c r="O1729">
        <v>86</v>
      </c>
      <c r="P1729" t="b">
        <v>1</v>
      </c>
      <c r="Q1729" t="s">
        <v>8279</v>
      </c>
      <c r="R1729">
        <v>1.038</v>
      </c>
      <c r="S1729">
        <v>90.523255813953483</v>
      </c>
      <c r="T1729" t="s">
        <v>9214</v>
      </c>
      <c r="U1729" t="s">
        <v>9233</v>
      </c>
      <c r="V1729" s="10">
        <v>40784.012696759259</v>
      </c>
      <c r="W1729" s="10">
        <v>40817.125</v>
      </c>
    </row>
    <row r="1730" spans="1:23" x14ac:dyDescent="0.25">
      <c r="A1730">
        <v>2460</v>
      </c>
      <c r="B1730" t="s">
        <v>2461</v>
      </c>
      <c r="C1730" t="s">
        <v>6570</v>
      </c>
      <c r="D1730">
        <v>8500</v>
      </c>
      <c r="E1730">
        <v>8567</v>
      </c>
      <c r="F1730" t="s">
        <v>8219</v>
      </c>
      <c r="G1730" t="s">
        <v>8224</v>
      </c>
      <c r="H1730" t="s">
        <v>8246</v>
      </c>
      <c r="I1730">
        <v>1</v>
      </c>
      <c r="J1730">
        <v>8500</v>
      </c>
      <c r="K1730">
        <v>8567</v>
      </c>
      <c r="L1730">
        <v>1483417020</v>
      </c>
      <c r="M1730">
        <v>1480480167</v>
      </c>
      <c r="N1730" t="b">
        <v>0</v>
      </c>
      <c r="O1730">
        <v>68</v>
      </c>
      <c r="P1730" t="b">
        <v>1</v>
      </c>
      <c r="Q1730" t="s">
        <v>8298</v>
      </c>
      <c r="R1730">
        <v>1.0078823529411765</v>
      </c>
      <c r="S1730">
        <v>125.98529411764706</v>
      </c>
      <c r="T1730" t="s">
        <v>9239</v>
      </c>
      <c r="U1730" t="s">
        <v>9255</v>
      </c>
      <c r="V1730" s="10">
        <v>42704.187118055554</v>
      </c>
      <c r="W1730" s="10">
        <v>42738.178472222222</v>
      </c>
    </row>
    <row r="1731" spans="1:23" x14ac:dyDescent="0.25">
      <c r="A1731">
        <v>2459</v>
      </c>
      <c r="B1731" t="s">
        <v>2460</v>
      </c>
      <c r="C1731" t="s">
        <v>6569</v>
      </c>
      <c r="D1731">
        <v>30000</v>
      </c>
      <c r="E1731">
        <v>30675</v>
      </c>
      <c r="F1731" t="s">
        <v>8219</v>
      </c>
      <c r="G1731" t="s">
        <v>8224</v>
      </c>
      <c r="H1731" t="s">
        <v>8246</v>
      </c>
      <c r="I1731">
        <v>1</v>
      </c>
      <c r="J1731">
        <v>30000</v>
      </c>
      <c r="K1731">
        <v>30675</v>
      </c>
      <c r="L1731">
        <v>1458742685</v>
      </c>
      <c r="M1731">
        <v>1454858285</v>
      </c>
      <c r="N1731" t="b">
        <v>0</v>
      </c>
      <c r="O1731">
        <v>282</v>
      </c>
      <c r="P1731" t="b">
        <v>1</v>
      </c>
      <c r="Q1731" t="s">
        <v>8298</v>
      </c>
      <c r="R1731">
        <v>1.0225</v>
      </c>
      <c r="S1731">
        <v>108.77659574468085</v>
      </c>
      <c r="T1731" t="s">
        <v>9239</v>
      </c>
      <c r="U1731" t="s">
        <v>9255</v>
      </c>
      <c r="V1731" s="10">
        <v>42407.637557870374</v>
      </c>
      <c r="W1731" s="10">
        <v>42452.595891203702</v>
      </c>
    </row>
    <row r="1732" spans="1:23" x14ac:dyDescent="0.25">
      <c r="A1732">
        <v>2458</v>
      </c>
      <c r="B1732" t="s">
        <v>2459</v>
      </c>
      <c r="C1732" t="s">
        <v>6568</v>
      </c>
      <c r="D1732">
        <v>5000</v>
      </c>
      <c r="E1732">
        <v>5509</v>
      </c>
      <c r="F1732" t="s">
        <v>8219</v>
      </c>
      <c r="G1732" t="s">
        <v>8224</v>
      </c>
      <c r="H1732" t="s">
        <v>8246</v>
      </c>
      <c r="I1732">
        <v>1</v>
      </c>
      <c r="J1732">
        <v>5000</v>
      </c>
      <c r="K1732">
        <v>5509</v>
      </c>
      <c r="L1732">
        <v>1465498800</v>
      </c>
      <c r="M1732">
        <v>1462481718</v>
      </c>
      <c r="N1732" t="b">
        <v>0</v>
      </c>
      <c r="O1732">
        <v>80</v>
      </c>
      <c r="P1732" t="b">
        <v>1</v>
      </c>
      <c r="Q1732" t="s">
        <v>8298</v>
      </c>
      <c r="R1732">
        <v>1.1017999999999999</v>
      </c>
      <c r="S1732">
        <v>68.862499999999997</v>
      </c>
      <c r="T1732" t="s">
        <v>9239</v>
      </c>
      <c r="U1732" t="s">
        <v>9255</v>
      </c>
      <c r="V1732" s="10">
        <v>42495.871736111112</v>
      </c>
      <c r="W1732" s="10">
        <v>42530.791666666664</v>
      </c>
    </row>
    <row r="1733" spans="1:23" x14ac:dyDescent="0.25">
      <c r="A1733">
        <v>2457</v>
      </c>
      <c r="B1733" t="s">
        <v>2458</v>
      </c>
      <c r="C1733" t="s">
        <v>6567</v>
      </c>
      <c r="D1733">
        <v>23000</v>
      </c>
      <c r="E1733">
        <v>23530</v>
      </c>
      <c r="F1733" t="s">
        <v>8219</v>
      </c>
      <c r="G1733" t="s">
        <v>8224</v>
      </c>
      <c r="H1733" t="s">
        <v>8246</v>
      </c>
      <c r="I1733">
        <v>1</v>
      </c>
      <c r="J1733">
        <v>23000</v>
      </c>
      <c r="K1733">
        <v>23530</v>
      </c>
      <c r="L1733">
        <v>1458826056</v>
      </c>
      <c r="M1733">
        <v>1456237656</v>
      </c>
      <c r="N1733" t="b">
        <v>0</v>
      </c>
      <c r="O1733">
        <v>124</v>
      </c>
      <c r="P1733" t="b">
        <v>1</v>
      </c>
      <c r="Q1733" t="s">
        <v>8298</v>
      </c>
      <c r="R1733">
        <v>1.0230434782608695</v>
      </c>
      <c r="S1733">
        <v>189.75806451612902</v>
      </c>
      <c r="T1733" t="s">
        <v>9239</v>
      </c>
      <c r="U1733" t="s">
        <v>9255</v>
      </c>
      <c r="V1733" s="10">
        <v>42423.602500000001</v>
      </c>
      <c r="W1733" s="10">
        <v>42453.560833333337</v>
      </c>
    </row>
    <row r="1734" spans="1:23" x14ac:dyDescent="0.25">
      <c r="A1734">
        <v>2456</v>
      </c>
      <c r="B1734" t="s">
        <v>2457</v>
      </c>
      <c r="C1734" t="s">
        <v>6566</v>
      </c>
      <c r="D1734">
        <v>1500</v>
      </c>
      <c r="E1734">
        <v>2713</v>
      </c>
      <c r="F1734" t="s">
        <v>8219</v>
      </c>
      <c r="G1734" t="s">
        <v>8224</v>
      </c>
      <c r="H1734" t="s">
        <v>8246</v>
      </c>
      <c r="I1734">
        <v>1</v>
      </c>
      <c r="J1734">
        <v>1500</v>
      </c>
      <c r="K1734">
        <v>2713</v>
      </c>
      <c r="L1734">
        <v>1488063839</v>
      </c>
      <c r="M1734">
        <v>1485471839</v>
      </c>
      <c r="N1734" t="b">
        <v>0</v>
      </c>
      <c r="O1734">
        <v>67</v>
      </c>
      <c r="P1734" t="b">
        <v>1</v>
      </c>
      <c r="Q1734" t="s">
        <v>8298</v>
      </c>
      <c r="R1734">
        <v>1.8086666666666666</v>
      </c>
      <c r="S1734">
        <v>40.492537313432834</v>
      </c>
      <c r="T1734" t="s">
        <v>9239</v>
      </c>
      <c r="U1734" t="s">
        <v>9255</v>
      </c>
      <c r="V1734" s="10">
        <v>42761.961099537039</v>
      </c>
      <c r="W1734" s="10">
        <v>42791.961099537039</v>
      </c>
    </row>
    <row r="1735" spans="1:23" x14ac:dyDescent="0.25">
      <c r="A1735">
        <v>2455</v>
      </c>
      <c r="B1735" t="s">
        <v>2456</v>
      </c>
      <c r="C1735" t="s">
        <v>6565</v>
      </c>
      <c r="D1735">
        <v>300</v>
      </c>
      <c r="E1735">
        <v>546</v>
      </c>
      <c r="F1735" t="s">
        <v>8219</v>
      </c>
      <c r="G1735" t="s">
        <v>8224</v>
      </c>
      <c r="H1735" t="s">
        <v>8246</v>
      </c>
      <c r="I1735">
        <v>1</v>
      </c>
      <c r="J1735">
        <v>300</v>
      </c>
      <c r="K1735">
        <v>546</v>
      </c>
      <c r="L1735">
        <v>1461177950</v>
      </c>
      <c r="M1735">
        <v>1458758750</v>
      </c>
      <c r="N1735" t="b">
        <v>0</v>
      </c>
      <c r="O1735">
        <v>16</v>
      </c>
      <c r="P1735" t="b">
        <v>1</v>
      </c>
      <c r="Q1735" t="s">
        <v>8298</v>
      </c>
      <c r="R1735">
        <v>1.82</v>
      </c>
      <c r="S1735">
        <v>34.125</v>
      </c>
      <c r="T1735" t="s">
        <v>9239</v>
      </c>
      <c r="U1735" t="s">
        <v>9255</v>
      </c>
      <c r="V1735" s="10">
        <v>42452.781828703701</v>
      </c>
      <c r="W1735" s="10">
        <v>42480.781828703701</v>
      </c>
    </row>
    <row r="1736" spans="1:23" x14ac:dyDescent="0.25">
      <c r="A1736">
        <v>2454</v>
      </c>
      <c r="B1736" t="s">
        <v>2455</v>
      </c>
      <c r="C1736" t="s">
        <v>6564</v>
      </c>
      <c r="D1736">
        <v>35000</v>
      </c>
      <c r="E1736">
        <v>35296</v>
      </c>
      <c r="F1736" t="s">
        <v>8219</v>
      </c>
      <c r="G1736" t="s">
        <v>8224</v>
      </c>
      <c r="H1736" t="s">
        <v>8246</v>
      </c>
      <c r="I1736">
        <v>1</v>
      </c>
      <c r="J1736">
        <v>35000</v>
      </c>
      <c r="K1736">
        <v>35296</v>
      </c>
      <c r="L1736">
        <v>1489207808</v>
      </c>
      <c r="M1736">
        <v>1486183808</v>
      </c>
      <c r="N1736" t="b">
        <v>0</v>
      </c>
      <c r="O1736">
        <v>130</v>
      </c>
      <c r="P1736" t="b">
        <v>1</v>
      </c>
      <c r="Q1736" t="s">
        <v>8298</v>
      </c>
      <c r="R1736">
        <v>1.0084571428571429</v>
      </c>
      <c r="S1736">
        <v>271.50769230769231</v>
      </c>
      <c r="T1736" t="s">
        <v>9239</v>
      </c>
      <c r="U1736" t="s">
        <v>9255</v>
      </c>
      <c r="V1736" s="10">
        <v>42770.201481481483</v>
      </c>
      <c r="W1736" s="10">
        <v>42805.201481481483</v>
      </c>
    </row>
    <row r="1737" spans="1:23" x14ac:dyDescent="0.25">
      <c r="A1737">
        <v>2453</v>
      </c>
      <c r="B1737" t="s">
        <v>2454</v>
      </c>
      <c r="C1737" t="s">
        <v>6563</v>
      </c>
      <c r="D1737">
        <v>3000</v>
      </c>
      <c r="E1737">
        <v>4641</v>
      </c>
      <c r="F1737" t="s">
        <v>8219</v>
      </c>
      <c r="G1737" t="s">
        <v>8224</v>
      </c>
      <c r="H1737" t="s">
        <v>8246</v>
      </c>
      <c r="I1737">
        <v>1</v>
      </c>
      <c r="J1737">
        <v>3000</v>
      </c>
      <c r="K1737">
        <v>4641</v>
      </c>
      <c r="L1737">
        <v>1486053409</v>
      </c>
      <c r="M1737">
        <v>1483461409</v>
      </c>
      <c r="N1737" t="b">
        <v>0</v>
      </c>
      <c r="O1737">
        <v>67</v>
      </c>
      <c r="P1737" t="b">
        <v>1</v>
      </c>
      <c r="Q1737" t="s">
        <v>8298</v>
      </c>
      <c r="R1737">
        <v>1.5469999999999999</v>
      </c>
      <c r="S1737">
        <v>69.268656716417908</v>
      </c>
      <c r="T1737" t="s">
        <v>9239</v>
      </c>
      <c r="U1737" t="s">
        <v>9255</v>
      </c>
      <c r="V1737" s="10">
        <v>42738.692233796297</v>
      </c>
      <c r="W1737" s="10">
        <v>42768.692233796297</v>
      </c>
    </row>
    <row r="1738" spans="1:23" x14ac:dyDescent="0.25">
      <c r="A1738">
        <v>2452</v>
      </c>
      <c r="B1738" t="s">
        <v>2453</v>
      </c>
      <c r="C1738" t="s">
        <v>6562</v>
      </c>
      <c r="D1738">
        <v>600</v>
      </c>
      <c r="E1738">
        <v>801</v>
      </c>
      <c r="F1738" t="s">
        <v>8219</v>
      </c>
      <c r="G1738" t="s">
        <v>8224</v>
      </c>
      <c r="H1738" t="s">
        <v>8246</v>
      </c>
      <c r="I1738">
        <v>1</v>
      </c>
      <c r="J1738">
        <v>600</v>
      </c>
      <c r="K1738">
        <v>801</v>
      </c>
      <c r="L1738">
        <v>1451430000</v>
      </c>
      <c r="M1738">
        <v>1448914500</v>
      </c>
      <c r="N1738" t="b">
        <v>0</v>
      </c>
      <c r="O1738">
        <v>15</v>
      </c>
      <c r="P1738" t="b">
        <v>1</v>
      </c>
      <c r="Q1738" t="s">
        <v>8298</v>
      </c>
      <c r="R1738">
        <v>1.335</v>
      </c>
      <c r="S1738">
        <v>53.4</v>
      </c>
      <c r="T1738" t="s">
        <v>9239</v>
      </c>
      <c r="U1738" t="s">
        <v>9255</v>
      </c>
      <c r="V1738" s="10">
        <v>42338.84375</v>
      </c>
      <c r="W1738" s="10">
        <v>42367.958333333336</v>
      </c>
    </row>
    <row r="1739" spans="1:23" x14ac:dyDescent="0.25">
      <c r="A1739">
        <v>2451</v>
      </c>
      <c r="B1739" t="s">
        <v>2452</v>
      </c>
      <c r="C1739" t="s">
        <v>6561</v>
      </c>
      <c r="D1739">
        <v>10000</v>
      </c>
      <c r="E1739">
        <v>11545</v>
      </c>
      <c r="F1739" t="s">
        <v>8219</v>
      </c>
      <c r="G1739" t="s">
        <v>8224</v>
      </c>
      <c r="H1739" t="s">
        <v>8246</v>
      </c>
      <c r="I1739">
        <v>1</v>
      </c>
      <c r="J1739">
        <v>10000</v>
      </c>
      <c r="K1739">
        <v>11545</v>
      </c>
      <c r="L1739">
        <v>1488750490</v>
      </c>
      <c r="M1739">
        <v>1487022490</v>
      </c>
      <c r="N1739" t="b">
        <v>0</v>
      </c>
      <c r="O1739">
        <v>186</v>
      </c>
      <c r="P1739" t="b">
        <v>1</v>
      </c>
      <c r="Q1739" t="s">
        <v>8298</v>
      </c>
      <c r="R1739">
        <v>1.1545000000000001</v>
      </c>
      <c r="S1739">
        <v>62.06989247311828</v>
      </c>
      <c r="T1739" t="s">
        <v>9239</v>
      </c>
      <c r="U1739" t="s">
        <v>9255</v>
      </c>
      <c r="V1739" s="10">
        <v>42779.908449074072</v>
      </c>
      <c r="W1739" s="10">
        <v>42799.908449074072</v>
      </c>
    </row>
    <row r="1740" spans="1:23" x14ac:dyDescent="0.25">
      <c r="A1740">
        <v>2450</v>
      </c>
      <c r="B1740" t="s">
        <v>2451</v>
      </c>
      <c r="C1740" t="s">
        <v>6560</v>
      </c>
      <c r="D1740">
        <v>15000</v>
      </c>
      <c r="E1740">
        <v>15230.03</v>
      </c>
      <c r="F1740" t="s">
        <v>8219</v>
      </c>
      <c r="G1740" t="s">
        <v>8224</v>
      </c>
      <c r="H1740" t="s">
        <v>8246</v>
      </c>
      <c r="I1740">
        <v>1</v>
      </c>
      <c r="J1740">
        <v>15000</v>
      </c>
      <c r="K1740">
        <v>15230.03</v>
      </c>
      <c r="L1740">
        <v>1414465860</v>
      </c>
      <c r="M1740">
        <v>1411177456</v>
      </c>
      <c r="N1740" t="b">
        <v>0</v>
      </c>
      <c r="O1740">
        <v>102</v>
      </c>
      <c r="P1740" t="b">
        <v>1</v>
      </c>
      <c r="Q1740" t="s">
        <v>8298</v>
      </c>
      <c r="R1740">
        <v>1.0153353333333335</v>
      </c>
      <c r="S1740">
        <v>149.31401960784314</v>
      </c>
      <c r="T1740" t="s">
        <v>9239</v>
      </c>
      <c r="U1740" t="s">
        <v>9255</v>
      </c>
      <c r="V1740" s="10">
        <v>41902.07240740741</v>
      </c>
      <c r="W1740" s="10">
        <v>41940.132638888892</v>
      </c>
    </row>
    <row r="1741" spans="1:23" x14ac:dyDescent="0.25">
      <c r="A1741">
        <v>2449</v>
      </c>
      <c r="B1741" t="s">
        <v>2450</v>
      </c>
      <c r="C1741" t="s">
        <v>6559</v>
      </c>
      <c r="D1741">
        <v>10000</v>
      </c>
      <c r="E1741">
        <v>10800</v>
      </c>
      <c r="F1741" t="s">
        <v>8219</v>
      </c>
      <c r="G1741" t="s">
        <v>8224</v>
      </c>
      <c r="H1741" t="s">
        <v>8246</v>
      </c>
      <c r="I1741">
        <v>1</v>
      </c>
      <c r="J1741">
        <v>10000</v>
      </c>
      <c r="K1741">
        <v>10800</v>
      </c>
      <c r="L1741">
        <v>1417321515</v>
      </c>
      <c r="M1741">
        <v>1414725915</v>
      </c>
      <c r="N1741" t="b">
        <v>0</v>
      </c>
      <c r="O1741">
        <v>120</v>
      </c>
      <c r="P1741" t="b">
        <v>1</v>
      </c>
      <c r="Q1741" t="s">
        <v>8298</v>
      </c>
      <c r="R1741">
        <v>1.08</v>
      </c>
      <c r="S1741">
        <v>90</v>
      </c>
      <c r="T1741" t="s">
        <v>9239</v>
      </c>
      <c r="U1741" t="s">
        <v>9255</v>
      </c>
      <c r="V1741" s="10">
        <v>41943.142534722225</v>
      </c>
      <c r="W1741" s="10">
        <v>41973.184201388889</v>
      </c>
    </row>
    <row r="1742" spans="1:23" x14ac:dyDescent="0.25">
      <c r="A1742">
        <v>2448</v>
      </c>
      <c r="B1742" t="s">
        <v>2449</v>
      </c>
      <c r="C1742" t="s">
        <v>6558</v>
      </c>
      <c r="D1742">
        <v>400</v>
      </c>
      <c r="E1742">
        <v>430</v>
      </c>
      <c r="F1742" t="s">
        <v>8219</v>
      </c>
      <c r="G1742" t="s">
        <v>8224</v>
      </c>
      <c r="H1742" t="s">
        <v>8246</v>
      </c>
      <c r="I1742">
        <v>1</v>
      </c>
      <c r="J1742">
        <v>400</v>
      </c>
      <c r="K1742">
        <v>430</v>
      </c>
      <c r="L1742">
        <v>1472621760</v>
      </c>
      <c r="M1742">
        <v>1472110513</v>
      </c>
      <c r="N1742" t="b">
        <v>0</v>
      </c>
      <c r="O1742">
        <v>9</v>
      </c>
      <c r="P1742" t="b">
        <v>1</v>
      </c>
      <c r="Q1742" t="s">
        <v>8298</v>
      </c>
      <c r="R1742">
        <v>1.075</v>
      </c>
      <c r="S1742">
        <v>47.777777777777779</v>
      </c>
      <c r="T1742" t="s">
        <v>9239</v>
      </c>
      <c r="U1742" t="s">
        <v>9255</v>
      </c>
      <c r="V1742" s="10">
        <v>42607.316122685188</v>
      </c>
      <c r="W1742" s="10">
        <v>42613.23333333333</v>
      </c>
    </row>
    <row r="1743" spans="1:23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1.29405719</v>
      </c>
      <c r="J1743">
        <v>1552.8686279999999</v>
      </c>
      <c r="K1743">
        <v>1721.0960626999999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8285</v>
      </c>
      <c r="R1743">
        <v>1.1083333333333334</v>
      </c>
      <c r="S1743">
        <v>33.098001205769229</v>
      </c>
      <c r="T1743" t="s">
        <v>9241</v>
      </c>
      <c r="U1743" t="s">
        <v>9242</v>
      </c>
      <c r="V1743" s="10">
        <v>42120.628136574072</v>
      </c>
      <c r="W1743" s="10">
        <v>42165.628136574072</v>
      </c>
    </row>
    <row r="1744" spans="1:23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</v>
      </c>
      <c r="J1744">
        <v>2000</v>
      </c>
      <c r="K1744">
        <v>2175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8285</v>
      </c>
      <c r="R1744">
        <v>1.0874999999999999</v>
      </c>
      <c r="S1744">
        <v>63.970588235294116</v>
      </c>
      <c r="T1744" t="s">
        <v>9241</v>
      </c>
      <c r="U1744" t="s">
        <v>9242</v>
      </c>
      <c r="V1744" s="10">
        <v>42710.876967592594</v>
      </c>
      <c r="W1744" s="10">
        <v>42742.875</v>
      </c>
    </row>
    <row r="1745" spans="1:23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</v>
      </c>
      <c r="J1745">
        <v>6000</v>
      </c>
      <c r="K1745">
        <v>6025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8285</v>
      </c>
      <c r="R1745">
        <v>1.0041666666666667</v>
      </c>
      <c r="S1745">
        <v>89.925373134328353</v>
      </c>
      <c r="T1745" t="s">
        <v>9241</v>
      </c>
      <c r="U1745" t="s">
        <v>9242</v>
      </c>
      <c r="V1745" s="10">
        <v>42586.925636574073</v>
      </c>
      <c r="W1745" s="10">
        <v>42609.165972222225</v>
      </c>
    </row>
    <row r="1746" spans="1:23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1.29405719</v>
      </c>
      <c r="J1746">
        <v>7117.3145450000002</v>
      </c>
      <c r="K1746">
        <v>8430.7825928500006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8285</v>
      </c>
      <c r="R1746">
        <v>1.1845454545454546</v>
      </c>
      <c r="S1746">
        <v>120.43975132642858</v>
      </c>
      <c r="T1746" t="s">
        <v>9241</v>
      </c>
      <c r="U1746" t="s">
        <v>9242</v>
      </c>
      <c r="V1746" s="10">
        <v>42026.605057870373</v>
      </c>
      <c r="W1746" s="10">
        <v>42071.563391203701</v>
      </c>
    </row>
    <row r="1747" spans="1:23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</v>
      </c>
      <c r="J1747">
        <v>7000</v>
      </c>
      <c r="K1747">
        <v>7981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8285</v>
      </c>
      <c r="R1747">
        <v>1.1401428571428571</v>
      </c>
      <c r="S1747">
        <v>89.674157303370791</v>
      </c>
      <c r="T1747" t="s">
        <v>9241</v>
      </c>
      <c r="U1747" t="s">
        <v>9242</v>
      </c>
      <c r="V1747" s="10">
        <v>42690.259699074071</v>
      </c>
      <c r="W1747" s="10">
        <v>42726.083333333336</v>
      </c>
    </row>
    <row r="1748" spans="1:23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</v>
      </c>
      <c r="J1748">
        <v>15000</v>
      </c>
      <c r="K1748">
        <v>22215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8285</v>
      </c>
      <c r="R1748">
        <v>1.4810000000000001</v>
      </c>
      <c r="S1748">
        <v>207.61682242990653</v>
      </c>
      <c r="T1748" t="s">
        <v>9241</v>
      </c>
      <c r="U1748" t="s">
        <v>9242</v>
      </c>
      <c r="V1748" s="10">
        <v>42668.176701388889</v>
      </c>
      <c r="W1748" s="10">
        <v>42698.083333333336</v>
      </c>
    </row>
    <row r="1749" spans="1:23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1.29405719</v>
      </c>
      <c r="J1749">
        <v>11646.514709999999</v>
      </c>
      <c r="K1749">
        <v>12223.66421674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8285</v>
      </c>
      <c r="R1749">
        <v>1.0495555555555556</v>
      </c>
      <c r="S1749">
        <v>76.878391300251579</v>
      </c>
      <c r="T1749" t="s">
        <v>9241</v>
      </c>
      <c r="U1749" t="s">
        <v>9242</v>
      </c>
      <c r="V1749" s="10">
        <v>42292.435532407406</v>
      </c>
      <c r="W1749" s="10">
        <v>42321.625</v>
      </c>
    </row>
    <row r="1750" spans="1:23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0.75062424999999999</v>
      </c>
      <c r="J1750">
        <v>37531.212500000001</v>
      </c>
      <c r="K1750">
        <v>48771.060019500001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8285</v>
      </c>
      <c r="R1750">
        <v>1.29948</v>
      </c>
      <c r="S1750">
        <v>269.45337027348069</v>
      </c>
      <c r="T1750" t="s">
        <v>9241</v>
      </c>
      <c r="U1750" t="s">
        <v>9242</v>
      </c>
      <c r="V1750" s="10">
        <v>42219.950729166667</v>
      </c>
      <c r="W1750" s="10">
        <v>42249.950729166667</v>
      </c>
    </row>
    <row r="1751" spans="1:23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1.1666915600000001</v>
      </c>
      <c r="J1751">
        <v>11725.250178</v>
      </c>
      <c r="K1751">
        <v>14479.225605380001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8285</v>
      </c>
      <c r="R1751">
        <v>1.2348756218905472</v>
      </c>
      <c r="S1751">
        <v>110.5284397357252</v>
      </c>
      <c r="T1751" t="s">
        <v>9241</v>
      </c>
      <c r="U1751" t="s">
        <v>9242</v>
      </c>
      <c r="V1751" s="10">
        <v>42758.975937499999</v>
      </c>
      <c r="W1751" s="10">
        <v>42795.791666666664</v>
      </c>
    </row>
    <row r="1752" spans="1:23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</v>
      </c>
      <c r="J1752">
        <v>5000</v>
      </c>
      <c r="K1752">
        <v>10081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8285</v>
      </c>
      <c r="R1752">
        <v>2.0162</v>
      </c>
      <c r="S1752">
        <v>80.647999999999996</v>
      </c>
      <c r="T1752" t="s">
        <v>9241</v>
      </c>
      <c r="U1752" t="s">
        <v>9242</v>
      </c>
      <c r="V1752" s="10">
        <v>42454.836851851855</v>
      </c>
      <c r="W1752" s="10">
        <v>42479.836851851855</v>
      </c>
    </row>
    <row r="1753" spans="1:23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</v>
      </c>
      <c r="J1753">
        <v>10000</v>
      </c>
      <c r="K1753">
        <v>10290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8285</v>
      </c>
      <c r="R1753">
        <v>1.0289999999999999</v>
      </c>
      <c r="S1753">
        <v>168.68852459016392</v>
      </c>
      <c r="T1753" t="s">
        <v>9241</v>
      </c>
      <c r="U1753" t="s">
        <v>9242</v>
      </c>
      <c r="V1753" s="10">
        <v>42052.7815162037</v>
      </c>
      <c r="W1753" s="10">
        <v>42082.739849537036</v>
      </c>
    </row>
    <row r="1754" spans="1:23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1.29405719</v>
      </c>
      <c r="J1754">
        <v>1552.8686279999999</v>
      </c>
      <c r="K1754">
        <v>4040.0465471799998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8285</v>
      </c>
      <c r="R1754">
        <v>2.6016666666666666</v>
      </c>
      <c r="S1754">
        <v>44.889406079777778</v>
      </c>
      <c r="T1754" t="s">
        <v>9241</v>
      </c>
      <c r="U1754" t="s">
        <v>9242</v>
      </c>
      <c r="V1754" s="10">
        <v>42627.253263888888</v>
      </c>
      <c r="W1754" s="10">
        <v>42657.253263888888</v>
      </c>
    </row>
    <row r="1755" spans="1:23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0.15676623000000001</v>
      </c>
      <c r="J1755">
        <v>2351.4934499999999</v>
      </c>
      <c r="K1755">
        <v>2539.6129260000002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8285</v>
      </c>
      <c r="R1755">
        <v>1.08</v>
      </c>
      <c r="S1755">
        <v>72.560369314285722</v>
      </c>
      <c r="T1755" t="s">
        <v>9241</v>
      </c>
      <c r="U1755" t="s">
        <v>9242</v>
      </c>
      <c r="V1755" s="10">
        <v>42420.74962962963</v>
      </c>
      <c r="W1755" s="10">
        <v>42450.707962962966</v>
      </c>
    </row>
    <row r="1756" spans="1:23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0.75062424999999999</v>
      </c>
      <c r="J1756">
        <v>6380.3061250000001</v>
      </c>
      <c r="K1756">
        <v>7052.11482875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8285</v>
      </c>
      <c r="R1756">
        <v>1.1052941176470588</v>
      </c>
      <c r="S1756">
        <v>78.356831430555559</v>
      </c>
      <c r="T1756" t="s">
        <v>9241</v>
      </c>
      <c r="U1756" t="s">
        <v>9242</v>
      </c>
      <c r="V1756" s="10">
        <v>42067.876770833333</v>
      </c>
      <c r="W1756" s="10">
        <v>42097.835104166668</v>
      </c>
    </row>
    <row r="1757" spans="1:23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</v>
      </c>
      <c r="J1757">
        <v>25</v>
      </c>
      <c r="K1757">
        <v>30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8285</v>
      </c>
      <c r="R1757">
        <v>1.2</v>
      </c>
      <c r="S1757">
        <v>7.5</v>
      </c>
      <c r="T1757" t="s">
        <v>9241</v>
      </c>
      <c r="U1757" t="s">
        <v>9242</v>
      </c>
      <c r="V1757" s="10">
        <v>42252.788900462961</v>
      </c>
      <c r="W1757" s="10">
        <v>42282.788900462961</v>
      </c>
    </row>
    <row r="1758" spans="1:23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</v>
      </c>
      <c r="J1758">
        <v>5500</v>
      </c>
      <c r="K1758">
        <v>5655.6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8285</v>
      </c>
      <c r="R1758">
        <v>1.0282909090909091</v>
      </c>
      <c r="S1758">
        <v>47.13</v>
      </c>
      <c r="T1758" t="s">
        <v>9241</v>
      </c>
      <c r="U1758" t="s">
        <v>9242</v>
      </c>
      <c r="V1758" s="10">
        <v>42571.16746527778</v>
      </c>
      <c r="W1758" s="10">
        <v>42611.16746527778</v>
      </c>
    </row>
    <row r="1759" spans="1:23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</v>
      </c>
      <c r="J1759">
        <v>5000</v>
      </c>
      <c r="K1759">
        <v>5800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8285</v>
      </c>
      <c r="R1759">
        <v>1.1599999999999999</v>
      </c>
      <c r="S1759">
        <v>414.28571428571428</v>
      </c>
      <c r="T1759" t="s">
        <v>9241</v>
      </c>
      <c r="U1759" t="s">
        <v>9242</v>
      </c>
      <c r="V1759" s="10">
        <v>42733.827349537038</v>
      </c>
      <c r="W1759" s="10">
        <v>42763.811805555553</v>
      </c>
    </row>
    <row r="1760" spans="1:23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</v>
      </c>
      <c r="J1760">
        <v>1000</v>
      </c>
      <c r="K1760">
        <v>1147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8285</v>
      </c>
      <c r="R1760">
        <v>1.147</v>
      </c>
      <c r="S1760">
        <v>42.481481481481481</v>
      </c>
      <c r="T1760" t="s">
        <v>9241</v>
      </c>
      <c r="U1760" t="s">
        <v>9242</v>
      </c>
      <c r="V1760" s="10">
        <v>42505.955925925926</v>
      </c>
      <c r="W1760" s="10">
        <v>42565.955925925926</v>
      </c>
    </row>
    <row r="1761" spans="1:23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</v>
      </c>
      <c r="J1761">
        <v>5000</v>
      </c>
      <c r="K1761">
        <v>5330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8285</v>
      </c>
      <c r="R1761">
        <v>1.0660000000000001</v>
      </c>
      <c r="S1761">
        <v>108.77551020408163</v>
      </c>
      <c r="T1761" t="s">
        <v>9241</v>
      </c>
      <c r="U1761" t="s">
        <v>9242</v>
      </c>
      <c r="V1761" s="10">
        <v>42068.829039351855</v>
      </c>
      <c r="W1761" s="10">
        <v>42088.787372685183</v>
      </c>
    </row>
    <row r="1762" spans="1:23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</v>
      </c>
      <c r="J1762">
        <v>5000</v>
      </c>
      <c r="K1762">
        <v>8272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8285</v>
      </c>
      <c r="R1762">
        <v>1.6544000000000001</v>
      </c>
      <c r="S1762">
        <v>81.098039215686271</v>
      </c>
      <c r="T1762" t="s">
        <v>9241</v>
      </c>
      <c r="U1762" t="s">
        <v>9242</v>
      </c>
      <c r="V1762" s="10">
        <v>42405.67260416667</v>
      </c>
      <c r="W1762" s="10">
        <v>42425.67260416667</v>
      </c>
    </row>
    <row r="1763" spans="1:23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1.29405719</v>
      </c>
      <c r="J1763">
        <v>129.405719</v>
      </c>
      <c r="K1763">
        <v>200.57886445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8285</v>
      </c>
      <c r="R1763">
        <v>1.55</v>
      </c>
      <c r="S1763">
        <v>66.859621483333328</v>
      </c>
      <c r="T1763" t="s">
        <v>9241</v>
      </c>
      <c r="U1763" t="s">
        <v>9242</v>
      </c>
      <c r="V1763" s="10">
        <v>42209.567824074074</v>
      </c>
      <c r="W1763" s="10">
        <v>42259.567824074074</v>
      </c>
    </row>
    <row r="1764" spans="1:23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</v>
      </c>
      <c r="J1764">
        <v>100</v>
      </c>
      <c r="K1764">
        <v>885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8285</v>
      </c>
      <c r="R1764">
        <v>8.85</v>
      </c>
      <c r="S1764">
        <v>35.4</v>
      </c>
      <c r="T1764" t="s">
        <v>9241</v>
      </c>
      <c r="U1764" t="s">
        <v>9242</v>
      </c>
      <c r="V1764" s="10">
        <v>42410.982002314813</v>
      </c>
      <c r="W1764" s="10">
        <v>42440.982002314813</v>
      </c>
    </row>
    <row r="1765" spans="1:23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</v>
      </c>
      <c r="J1765">
        <v>12000</v>
      </c>
      <c r="K1765">
        <v>12229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8285</v>
      </c>
      <c r="R1765">
        <v>1.0190833333333333</v>
      </c>
      <c r="S1765">
        <v>103.63559322033899</v>
      </c>
      <c r="T1765" t="s">
        <v>9241</v>
      </c>
      <c r="U1765" t="s">
        <v>9242</v>
      </c>
      <c r="V1765" s="10">
        <v>42636.868518518517</v>
      </c>
      <c r="W1765" s="10">
        <v>42666.868518518517</v>
      </c>
    </row>
    <row r="1766" spans="1:23" x14ac:dyDescent="0.25">
      <c r="A1766">
        <v>2447</v>
      </c>
      <c r="B1766" t="s">
        <v>2448</v>
      </c>
      <c r="C1766" t="s">
        <v>6557</v>
      </c>
      <c r="D1766">
        <v>2500</v>
      </c>
      <c r="E1766">
        <v>10680</v>
      </c>
      <c r="F1766" t="s">
        <v>8219</v>
      </c>
      <c r="G1766" t="s">
        <v>8224</v>
      </c>
      <c r="H1766" t="s">
        <v>8246</v>
      </c>
      <c r="I1766">
        <v>1</v>
      </c>
      <c r="J1766">
        <v>2500</v>
      </c>
      <c r="K1766">
        <v>10680</v>
      </c>
      <c r="L1766">
        <v>1478923200</v>
      </c>
      <c r="M1766">
        <v>1476184593</v>
      </c>
      <c r="N1766" t="b">
        <v>0</v>
      </c>
      <c r="O1766">
        <v>337</v>
      </c>
      <c r="P1766" t="b">
        <v>1</v>
      </c>
      <c r="Q1766" t="s">
        <v>8298</v>
      </c>
      <c r="R1766">
        <v>4.2720000000000002</v>
      </c>
      <c r="S1766">
        <v>31.691394658753708</v>
      </c>
      <c r="T1766" t="s">
        <v>9239</v>
      </c>
      <c r="U1766" t="s">
        <v>9255</v>
      </c>
      <c r="V1766" s="10">
        <v>42654.469826388886</v>
      </c>
      <c r="W1766" s="10">
        <v>42686.166666666664</v>
      </c>
    </row>
    <row r="1767" spans="1:23" x14ac:dyDescent="0.25">
      <c r="A1767">
        <v>2446</v>
      </c>
      <c r="B1767" t="s">
        <v>2447</v>
      </c>
      <c r="C1767" t="s">
        <v>6556</v>
      </c>
      <c r="D1767">
        <v>5000</v>
      </c>
      <c r="E1767">
        <v>8399</v>
      </c>
      <c r="F1767" t="s">
        <v>8219</v>
      </c>
      <c r="G1767" t="s">
        <v>8224</v>
      </c>
      <c r="H1767" t="s">
        <v>8246</v>
      </c>
      <c r="I1767">
        <v>1</v>
      </c>
      <c r="J1767">
        <v>5000</v>
      </c>
      <c r="K1767">
        <v>8399</v>
      </c>
      <c r="L1767">
        <v>1480174071</v>
      </c>
      <c r="M1767">
        <v>1477578471</v>
      </c>
      <c r="N1767" t="b">
        <v>0</v>
      </c>
      <c r="O1767">
        <v>111</v>
      </c>
      <c r="P1767" t="b">
        <v>1</v>
      </c>
      <c r="Q1767" t="s">
        <v>8298</v>
      </c>
      <c r="R1767">
        <v>1.6798</v>
      </c>
      <c r="S1767">
        <v>75.666666666666671</v>
      </c>
      <c r="T1767" t="s">
        <v>9239</v>
      </c>
      <c r="U1767" t="s">
        <v>9255</v>
      </c>
      <c r="V1767" s="10">
        <v>42670.602673611109</v>
      </c>
      <c r="W1767" s="10">
        <v>42700.64434027778</v>
      </c>
    </row>
    <row r="1768" spans="1:23" x14ac:dyDescent="0.25">
      <c r="A1768">
        <v>2445</v>
      </c>
      <c r="B1768" t="s">
        <v>2446</v>
      </c>
      <c r="C1768" s="3" t="s">
        <v>6555</v>
      </c>
      <c r="D1768">
        <v>5000</v>
      </c>
      <c r="E1768">
        <v>8640</v>
      </c>
      <c r="F1768" t="s">
        <v>8219</v>
      </c>
      <c r="G1768" t="s">
        <v>8224</v>
      </c>
      <c r="H1768" t="s">
        <v>8246</v>
      </c>
      <c r="I1768">
        <v>1</v>
      </c>
      <c r="J1768">
        <v>5000</v>
      </c>
      <c r="K1768">
        <v>8640</v>
      </c>
      <c r="L1768">
        <v>1443242021</v>
      </c>
      <c r="M1768">
        <v>1440650021</v>
      </c>
      <c r="N1768" t="b">
        <v>0</v>
      </c>
      <c r="O1768">
        <v>115</v>
      </c>
      <c r="P1768" t="b">
        <v>1</v>
      </c>
      <c r="Q1768" t="s">
        <v>8298</v>
      </c>
      <c r="R1768">
        <v>1.728</v>
      </c>
      <c r="S1768">
        <v>75.130434782608702</v>
      </c>
      <c r="T1768" t="s">
        <v>9239</v>
      </c>
      <c r="U1768" t="s">
        <v>9255</v>
      </c>
      <c r="V1768" s="10">
        <v>42243.190057870372</v>
      </c>
      <c r="W1768" s="10">
        <v>42273.190057870372</v>
      </c>
    </row>
    <row r="1769" spans="1:23" x14ac:dyDescent="0.25">
      <c r="A1769">
        <v>2444</v>
      </c>
      <c r="B1769" t="s">
        <v>2445</v>
      </c>
      <c r="C1769" t="s">
        <v>6554</v>
      </c>
      <c r="D1769">
        <v>3000</v>
      </c>
      <c r="E1769">
        <v>3258</v>
      </c>
      <c r="F1769" t="s">
        <v>8219</v>
      </c>
      <c r="G1769" t="s">
        <v>8224</v>
      </c>
      <c r="H1769" t="s">
        <v>8246</v>
      </c>
      <c r="I1769">
        <v>1</v>
      </c>
      <c r="J1769">
        <v>3000</v>
      </c>
      <c r="K1769">
        <v>3258</v>
      </c>
      <c r="L1769">
        <v>1464199591</v>
      </c>
      <c r="M1769">
        <v>1461607591</v>
      </c>
      <c r="N1769" t="b">
        <v>0</v>
      </c>
      <c r="O1769">
        <v>61</v>
      </c>
      <c r="P1769" t="b">
        <v>1</v>
      </c>
      <c r="Q1769" t="s">
        <v>8298</v>
      </c>
      <c r="R1769">
        <v>1.0860000000000001</v>
      </c>
      <c r="S1769">
        <v>53.409836065573771</v>
      </c>
      <c r="T1769" t="s">
        <v>9239</v>
      </c>
      <c r="U1769" t="s">
        <v>9255</v>
      </c>
      <c r="V1769" s="10">
        <v>42485.754525462966</v>
      </c>
      <c r="W1769" s="10">
        <v>42515.754525462966</v>
      </c>
    </row>
    <row r="1770" spans="1:23" x14ac:dyDescent="0.25">
      <c r="A1770">
        <v>2443</v>
      </c>
      <c r="B1770" t="s">
        <v>2444</v>
      </c>
      <c r="C1770" t="s">
        <v>6553</v>
      </c>
      <c r="D1770">
        <v>20000</v>
      </c>
      <c r="E1770">
        <v>40502.99</v>
      </c>
      <c r="F1770" t="s">
        <v>8219</v>
      </c>
      <c r="G1770" t="s">
        <v>8224</v>
      </c>
      <c r="H1770" t="s">
        <v>8246</v>
      </c>
      <c r="I1770">
        <v>1</v>
      </c>
      <c r="J1770">
        <v>20000</v>
      </c>
      <c r="K1770">
        <v>40502.99</v>
      </c>
      <c r="L1770">
        <v>1408114822</v>
      </c>
      <c r="M1770">
        <v>1405522822</v>
      </c>
      <c r="N1770" t="b">
        <v>0</v>
      </c>
      <c r="O1770">
        <v>311</v>
      </c>
      <c r="P1770" t="b">
        <v>1</v>
      </c>
      <c r="Q1770" t="s">
        <v>8298</v>
      </c>
      <c r="R1770">
        <v>2.0251494999999999</v>
      </c>
      <c r="S1770">
        <v>130.23469453376205</v>
      </c>
      <c r="T1770" t="s">
        <v>9239</v>
      </c>
      <c r="U1770" t="s">
        <v>9255</v>
      </c>
      <c r="V1770" s="10">
        <v>41836.625254629631</v>
      </c>
      <c r="W1770" s="10">
        <v>41866.625254629631</v>
      </c>
    </row>
    <row r="1771" spans="1:23" x14ac:dyDescent="0.25">
      <c r="A1771">
        <v>2442</v>
      </c>
      <c r="B1771" t="s">
        <v>2443</v>
      </c>
      <c r="C1771" t="s">
        <v>6552</v>
      </c>
      <c r="D1771">
        <v>24000</v>
      </c>
      <c r="E1771">
        <v>30226</v>
      </c>
      <c r="F1771" t="s">
        <v>8219</v>
      </c>
      <c r="G1771" t="s">
        <v>8224</v>
      </c>
      <c r="H1771" t="s">
        <v>8246</v>
      </c>
      <c r="I1771">
        <v>1</v>
      </c>
      <c r="J1771">
        <v>24000</v>
      </c>
      <c r="K1771">
        <v>30226</v>
      </c>
      <c r="L1771">
        <v>1426777228</v>
      </c>
      <c r="M1771">
        <v>1424188828</v>
      </c>
      <c r="N1771" t="b">
        <v>0</v>
      </c>
      <c r="O1771">
        <v>372</v>
      </c>
      <c r="P1771" t="b">
        <v>1</v>
      </c>
      <c r="Q1771" t="s">
        <v>8298</v>
      </c>
      <c r="R1771">
        <v>1.2594166666666666</v>
      </c>
      <c r="S1771">
        <v>81.252688172043008</v>
      </c>
      <c r="T1771" t="s">
        <v>9239</v>
      </c>
      <c r="U1771" t="s">
        <v>9255</v>
      </c>
      <c r="V1771" s="10">
        <v>42052.666990740741</v>
      </c>
      <c r="W1771" s="10">
        <v>42082.625324074077</v>
      </c>
    </row>
    <row r="1772" spans="1:23" x14ac:dyDescent="0.25">
      <c r="A1772">
        <v>2441</v>
      </c>
      <c r="B1772" t="s">
        <v>2442</v>
      </c>
      <c r="C1772" t="s">
        <v>6551</v>
      </c>
      <c r="D1772">
        <v>7500</v>
      </c>
      <c r="E1772">
        <v>8091</v>
      </c>
      <c r="F1772" t="s">
        <v>8219</v>
      </c>
      <c r="G1772" t="s">
        <v>8224</v>
      </c>
      <c r="H1772" t="s">
        <v>8246</v>
      </c>
      <c r="I1772">
        <v>1</v>
      </c>
      <c r="J1772">
        <v>7500</v>
      </c>
      <c r="K1772">
        <v>8091</v>
      </c>
      <c r="L1772">
        <v>1437627540</v>
      </c>
      <c r="M1772">
        <v>1435806054</v>
      </c>
      <c r="N1772" t="b">
        <v>0</v>
      </c>
      <c r="O1772">
        <v>109</v>
      </c>
      <c r="P1772" t="b">
        <v>1</v>
      </c>
      <c r="Q1772" t="s">
        <v>8298</v>
      </c>
      <c r="R1772">
        <v>1.0788</v>
      </c>
      <c r="S1772">
        <v>74.22935779816514</v>
      </c>
      <c r="T1772" t="s">
        <v>9239</v>
      </c>
      <c r="U1772" t="s">
        <v>9255</v>
      </c>
      <c r="V1772" s="10">
        <v>42187.125625000001</v>
      </c>
      <c r="W1772" s="10">
        <v>42208.207638888889</v>
      </c>
    </row>
    <row r="1773" spans="1:23" x14ac:dyDescent="0.25">
      <c r="A1773">
        <v>2340</v>
      </c>
      <c r="B1773" t="s">
        <v>2341</v>
      </c>
      <c r="C1773" t="s">
        <v>6450</v>
      </c>
      <c r="D1773">
        <v>40000</v>
      </c>
      <c r="E1773">
        <v>42311</v>
      </c>
      <c r="F1773" t="s">
        <v>8219</v>
      </c>
      <c r="G1773" t="s">
        <v>8224</v>
      </c>
      <c r="H1773" t="s">
        <v>8246</v>
      </c>
      <c r="I1773">
        <v>1</v>
      </c>
      <c r="J1773">
        <v>40000</v>
      </c>
      <c r="K1773">
        <v>42311</v>
      </c>
      <c r="L1773">
        <v>1477841138</v>
      </c>
      <c r="M1773">
        <v>1475249138</v>
      </c>
      <c r="N1773" t="b">
        <v>1</v>
      </c>
      <c r="O1773">
        <v>403</v>
      </c>
      <c r="P1773" t="b">
        <v>1</v>
      </c>
      <c r="Q1773" t="s">
        <v>8298</v>
      </c>
      <c r="R1773">
        <v>1.0577749999999999</v>
      </c>
      <c r="S1773">
        <v>104.99007444168734</v>
      </c>
      <c r="T1773" t="s">
        <v>9239</v>
      </c>
      <c r="U1773" t="s">
        <v>9255</v>
      </c>
      <c r="V1773" s="10">
        <v>42643.642800925925</v>
      </c>
      <c r="W1773" s="10">
        <v>42673.642800925925</v>
      </c>
    </row>
    <row r="1774" spans="1:23" x14ac:dyDescent="0.25">
      <c r="A1774">
        <v>2339</v>
      </c>
      <c r="B1774" t="s">
        <v>2340</v>
      </c>
      <c r="C1774" t="s">
        <v>6449</v>
      </c>
      <c r="D1774">
        <v>25000</v>
      </c>
      <c r="E1774">
        <v>73552</v>
      </c>
      <c r="F1774" t="s">
        <v>8219</v>
      </c>
      <c r="G1774" t="s">
        <v>8224</v>
      </c>
      <c r="H1774" t="s">
        <v>8246</v>
      </c>
      <c r="I1774">
        <v>1</v>
      </c>
      <c r="J1774">
        <v>25000</v>
      </c>
      <c r="K1774">
        <v>73552</v>
      </c>
      <c r="L1774">
        <v>1482134340</v>
      </c>
      <c r="M1774">
        <v>1479496309</v>
      </c>
      <c r="N1774" t="b">
        <v>1</v>
      </c>
      <c r="O1774">
        <v>1104</v>
      </c>
      <c r="P1774" t="b">
        <v>1</v>
      </c>
      <c r="Q1774" t="s">
        <v>8298</v>
      </c>
      <c r="R1774">
        <v>2.9420799999999998</v>
      </c>
      <c r="S1774">
        <v>66.623188405797094</v>
      </c>
      <c r="T1774" t="s">
        <v>9239</v>
      </c>
      <c r="U1774" t="s">
        <v>9255</v>
      </c>
      <c r="V1774" s="10">
        <v>42692.799872685187</v>
      </c>
      <c r="W1774" s="10">
        <v>42723.332638888889</v>
      </c>
    </row>
    <row r="1775" spans="1:23" x14ac:dyDescent="0.25">
      <c r="A1775">
        <v>2338</v>
      </c>
      <c r="B1775" t="s">
        <v>2339</v>
      </c>
      <c r="C1775" t="s">
        <v>6448</v>
      </c>
      <c r="D1775">
        <v>15000</v>
      </c>
      <c r="E1775">
        <v>15171.5</v>
      </c>
      <c r="F1775" t="s">
        <v>8219</v>
      </c>
      <c r="G1775" t="s">
        <v>8224</v>
      </c>
      <c r="H1775" t="s">
        <v>8246</v>
      </c>
      <c r="I1775">
        <v>1</v>
      </c>
      <c r="J1775">
        <v>15000</v>
      </c>
      <c r="K1775">
        <v>15171.5</v>
      </c>
      <c r="L1775">
        <v>1404077484</v>
      </c>
      <c r="M1775">
        <v>1401485484</v>
      </c>
      <c r="N1775" t="b">
        <v>1</v>
      </c>
      <c r="O1775">
        <v>123</v>
      </c>
      <c r="P1775" t="b">
        <v>1</v>
      </c>
      <c r="Q1775" t="s">
        <v>8298</v>
      </c>
      <c r="R1775">
        <v>1.0114333333333334</v>
      </c>
      <c r="S1775">
        <v>123.34552845528455</v>
      </c>
      <c r="T1775" t="s">
        <v>9239</v>
      </c>
      <c r="U1775" t="s">
        <v>9255</v>
      </c>
      <c r="V1775" s="10">
        <v>41789.896805555552</v>
      </c>
      <c r="W1775" s="10">
        <v>41819.896805555552</v>
      </c>
    </row>
    <row r="1776" spans="1:23" x14ac:dyDescent="0.25">
      <c r="A1776">
        <v>2337</v>
      </c>
      <c r="B1776" t="s">
        <v>2338</v>
      </c>
      <c r="C1776" t="s">
        <v>6447</v>
      </c>
      <c r="D1776">
        <v>12000</v>
      </c>
      <c r="E1776">
        <v>13279</v>
      </c>
      <c r="F1776" t="s">
        <v>8219</v>
      </c>
      <c r="G1776" t="s">
        <v>8224</v>
      </c>
      <c r="H1776" t="s">
        <v>8246</v>
      </c>
      <c r="I1776">
        <v>1</v>
      </c>
      <c r="J1776">
        <v>12000</v>
      </c>
      <c r="K1776">
        <v>13279</v>
      </c>
      <c r="L1776">
        <v>1403796143</v>
      </c>
      <c r="M1776">
        <v>1401204143</v>
      </c>
      <c r="N1776" t="b">
        <v>1</v>
      </c>
      <c r="O1776">
        <v>179</v>
      </c>
      <c r="P1776" t="b">
        <v>1</v>
      </c>
      <c r="Q1776" t="s">
        <v>8298</v>
      </c>
      <c r="R1776">
        <v>1.1065833333333333</v>
      </c>
      <c r="S1776">
        <v>74.184357541899445</v>
      </c>
      <c r="T1776" t="s">
        <v>9239</v>
      </c>
      <c r="U1776" t="s">
        <v>9255</v>
      </c>
      <c r="V1776" s="10">
        <v>41786.640543981484</v>
      </c>
      <c r="W1776" s="10">
        <v>41816.640543981484</v>
      </c>
    </row>
    <row r="1777" spans="1:23" x14ac:dyDescent="0.25">
      <c r="A1777">
        <v>2336</v>
      </c>
      <c r="B1777" t="s">
        <v>2337</v>
      </c>
      <c r="C1777" t="s">
        <v>6446</v>
      </c>
      <c r="D1777">
        <v>20000</v>
      </c>
      <c r="E1777">
        <v>104146.51</v>
      </c>
      <c r="F1777" t="s">
        <v>8219</v>
      </c>
      <c r="G1777" t="s">
        <v>8224</v>
      </c>
      <c r="H1777" t="s">
        <v>8246</v>
      </c>
      <c r="I1777">
        <v>1</v>
      </c>
      <c r="J1777">
        <v>20000</v>
      </c>
      <c r="K1777">
        <v>104146.51</v>
      </c>
      <c r="L1777">
        <v>1394316695</v>
      </c>
      <c r="M1777">
        <v>1390860695</v>
      </c>
      <c r="N1777" t="b">
        <v>1</v>
      </c>
      <c r="O1777">
        <v>2165</v>
      </c>
      <c r="P1777" t="b">
        <v>1</v>
      </c>
      <c r="Q1777" t="s">
        <v>8298</v>
      </c>
      <c r="R1777">
        <v>5.2073254999999996</v>
      </c>
      <c r="S1777">
        <v>48.104623556581984</v>
      </c>
      <c r="T1777" t="s">
        <v>9239</v>
      </c>
      <c r="U1777" t="s">
        <v>9255</v>
      </c>
      <c r="V1777" s="10">
        <v>41666.924710648149</v>
      </c>
      <c r="W1777" s="10">
        <v>41706.924710648149</v>
      </c>
    </row>
    <row r="1778" spans="1:23" x14ac:dyDescent="0.25">
      <c r="A1778">
        <v>2335</v>
      </c>
      <c r="B1778" t="s">
        <v>2336</v>
      </c>
      <c r="C1778" t="s">
        <v>6445</v>
      </c>
      <c r="D1778">
        <v>25000</v>
      </c>
      <c r="E1778">
        <v>25568</v>
      </c>
      <c r="F1778" t="s">
        <v>8219</v>
      </c>
      <c r="G1778" t="s">
        <v>8224</v>
      </c>
      <c r="H1778" t="s">
        <v>8246</v>
      </c>
      <c r="I1778">
        <v>1</v>
      </c>
      <c r="J1778">
        <v>25000</v>
      </c>
      <c r="K1778">
        <v>25568</v>
      </c>
      <c r="L1778">
        <v>1402494243</v>
      </c>
      <c r="M1778">
        <v>1399902243</v>
      </c>
      <c r="N1778" t="b">
        <v>1</v>
      </c>
      <c r="O1778">
        <v>221</v>
      </c>
      <c r="P1778" t="b">
        <v>1</v>
      </c>
      <c r="Q1778" t="s">
        <v>8298</v>
      </c>
      <c r="R1778">
        <v>1.0227200000000001</v>
      </c>
      <c r="S1778">
        <v>115.69230769230769</v>
      </c>
      <c r="T1778" t="s">
        <v>9239</v>
      </c>
      <c r="U1778" t="s">
        <v>9255</v>
      </c>
      <c r="V1778" s="10">
        <v>41771.572256944448</v>
      </c>
      <c r="W1778" s="10">
        <v>41801.572256944448</v>
      </c>
    </row>
    <row r="1779" spans="1:23" x14ac:dyDescent="0.25">
      <c r="A1779">
        <v>2334</v>
      </c>
      <c r="B1779" t="s">
        <v>2335</v>
      </c>
      <c r="C1779" t="s">
        <v>6444</v>
      </c>
      <c r="D1779">
        <v>4000</v>
      </c>
      <c r="E1779">
        <v>4078</v>
      </c>
      <c r="F1779" t="s">
        <v>8219</v>
      </c>
      <c r="G1779" t="s">
        <v>8224</v>
      </c>
      <c r="H1779" t="s">
        <v>8246</v>
      </c>
      <c r="I1779">
        <v>1</v>
      </c>
      <c r="J1779">
        <v>4000</v>
      </c>
      <c r="K1779">
        <v>4078</v>
      </c>
      <c r="L1779">
        <v>1415208840</v>
      </c>
      <c r="M1779">
        <v>1412611498</v>
      </c>
      <c r="N1779" t="b">
        <v>1</v>
      </c>
      <c r="O1779">
        <v>67</v>
      </c>
      <c r="P1779" t="b">
        <v>1</v>
      </c>
      <c r="Q1779" t="s">
        <v>8298</v>
      </c>
      <c r="R1779">
        <v>1.0195000000000001</v>
      </c>
      <c r="S1779">
        <v>60.865671641791046</v>
      </c>
      <c r="T1779" t="s">
        <v>9239</v>
      </c>
      <c r="U1779" t="s">
        <v>9255</v>
      </c>
      <c r="V1779" s="10">
        <v>41918.670115740744</v>
      </c>
      <c r="W1779" s="10">
        <v>41948.731944444444</v>
      </c>
    </row>
    <row r="1780" spans="1:23" x14ac:dyDescent="0.25">
      <c r="A1780">
        <v>2333</v>
      </c>
      <c r="B1780" t="s">
        <v>2334</v>
      </c>
      <c r="C1780" t="s">
        <v>6443</v>
      </c>
      <c r="D1780">
        <v>600</v>
      </c>
      <c r="E1780">
        <v>1273</v>
      </c>
      <c r="F1780" t="s">
        <v>8219</v>
      </c>
      <c r="G1780" t="s">
        <v>8224</v>
      </c>
      <c r="H1780" t="s">
        <v>8246</v>
      </c>
      <c r="I1780">
        <v>1</v>
      </c>
      <c r="J1780">
        <v>600</v>
      </c>
      <c r="K1780">
        <v>1273</v>
      </c>
      <c r="L1780">
        <v>1401385800</v>
      </c>
      <c r="M1780">
        <v>1399563390</v>
      </c>
      <c r="N1780" t="b">
        <v>1</v>
      </c>
      <c r="O1780">
        <v>94</v>
      </c>
      <c r="P1780" t="b">
        <v>1</v>
      </c>
      <c r="Q1780" t="s">
        <v>8298</v>
      </c>
      <c r="R1780">
        <v>2.1216666666666666</v>
      </c>
      <c r="S1780">
        <v>13.542553191489361</v>
      </c>
      <c r="T1780" t="s">
        <v>9239</v>
      </c>
      <c r="U1780" t="s">
        <v>9255</v>
      </c>
      <c r="V1780" s="10">
        <v>41767.650347222225</v>
      </c>
      <c r="W1780" s="10">
        <v>41788.743055555555</v>
      </c>
    </row>
    <row r="1781" spans="1:23" x14ac:dyDescent="0.25">
      <c r="A1781">
        <v>2332</v>
      </c>
      <c r="B1781" t="s">
        <v>2333</v>
      </c>
      <c r="C1781" t="s">
        <v>6442</v>
      </c>
      <c r="D1781">
        <v>25000</v>
      </c>
      <c r="E1781">
        <v>26577</v>
      </c>
      <c r="F1781" t="s">
        <v>8219</v>
      </c>
      <c r="G1781" t="s">
        <v>8224</v>
      </c>
      <c r="H1781" t="s">
        <v>8246</v>
      </c>
      <c r="I1781">
        <v>1</v>
      </c>
      <c r="J1781">
        <v>25000</v>
      </c>
      <c r="K1781">
        <v>26577</v>
      </c>
      <c r="L1781">
        <v>1423235071</v>
      </c>
      <c r="M1781">
        <v>1420643071</v>
      </c>
      <c r="N1781" t="b">
        <v>1</v>
      </c>
      <c r="O1781">
        <v>352</v>
      </c>
      <c r="P1781" t="b">
        <v>1</v>
      </c>
      <c r="Q1781" t="s">
        <v>8298</v>
      </c>
      <c r="R1781">
        <v>1.06308</v>
      </c>
      <c r="S1781">
        <v>75.502840909090907</v>
      </c>
      <c r="T1781" t="s">
        <v>9239</v>
      </c>
      <c r="U1781" t="s">
        <v>9255</v>
      </c>
      <c r="V1781" s="10">
        <v>42011.628136574072</v>
      </c>
      <c r="W1781" s="10">
        <v>42041.628136574072</v>
      </c>
    </row>
    <row r="1782" spans="1:23" x14ac:dyDescent="0.25">
      <c r="A1782">
        <v>2331</v>
      </c>
      <c r="B1782" t="s">
        <v>2332</v>
      </c>
      <c r="C1782" t="s">
        <v>6441</v>
      </c>
      <c r="D1782">
        <v>8000</v>
      </c>
      <c r="E1782">
        <v>11545.1</v>
      </c>
      <c r="F1782" t="s">
        <v>8219</v>
      </c>
      <c r="G1782" t="s">
        <v>8224</v>
      </c>
      <c r="H1782" t="s">
        <v>8246</v>
      </c>
      <c r="I1782">
        <v>1</v>
      </c>
      <c r="J1782">
        <v>8000</v>
      </c>
      <c r="K1782">
        <v>11545.1</v>
      </c>
      <c r="L1782">
        <v>1408320490</v>
      </c>
      <c r="M1782">
        <v>1405728490</v>
      </c>
      <c r="N1782" t="b">
        <v>1</v>
      </c>
      <c r="O1782">
        <v>283</v>
      </c>
      <c r="P1782" t="b">
        <v>1</v>
      </c>
      <c r="Q1782" t="s">
        <v>8298</v>
      </c>
      <c r="R1782">
        <v>1.4431375</v>
      </c>
      <c r="S1782">
        <v>40.795406360424032</v>
      </c>
      <c r="T1782" t="s">
        <v>9239</v>
      </c>
      <c r="U1782" t="s">
        <v>9255</v>
      </c>
      <c r="V1782" s="10">
        <v>41839.005671296298</v>
      </c>
      <c r="W1782" s="10">
        <v>41869.005671296298</v>
      </c>
    </row>
    <row r="1783" spans="1:23" x14ac:dyDescent="0.25">
      <c r="A1783">
        <v>2330</v>
      </c>
      <c r="B1783" t="s">
        <v>2331</v>
      </c>
      <c r="C1783" t="s">
        <v>6440</v>
      </c>
      <c r="D1783">
        <v>35000</v>
      </c>
      <c r="E1783">
        <v>35848</v>
      </c>
      <c r="F1783" t="s">
        <v>8219</v>
      </c>
      <c r="G1783" t="s">
        <v>8224</v>
      </c>
      <c r="H1783" t="s">
        <v>8246</v>
      </c>
      <c r="I1783">
        <v>1</v>
      </c>
      <c r="J1783">
        <v>35000</v>
      </c>
      <c r="K1783">
        <v>35848</v>
      </c>
      <c r="L1783">
        <v>1451001600</v>
      </c>
      <c r="M1783">
        <v>1448400943</v>
      </c>
      <c r="N1783" t="b">
        <v>1</v>
      </c>
      <c r="O1783">
        <v>163</v>
      </c>
      <c r="P1783" t="b">
        <v>1</v>
      </c>
      <c r="Q1783" t="s">
        <v>8298</v>
      </c>
      <c r="R1783">
        <v>1.0242285714285715</v>
      </c>
      <c r="S1783">
        <v>219.92638036809817</v>
      </c>
      <c r="T1783" t="s">
        <v>9239</v>
      </c>
      <c r="U1783" t="s">
        <v>9255</v>
      </c>
      <c r="V1783" s="10">
        <v>42332.89980324074</v>
      </c>
      <c r="W1783" s="20">
        <v>42363</v>
      </c>
    </row>
    <row r="1784" spans="1:23" x14ac:dyDescent="0.25">
      <c r="A1784">
        <v>2329</v>
      </c>
      <c r="B1784" t="s">
        <v>2330</v>
      </c>
      <c r="C1784" t="s">
        <v>6439</v>
      </c>
      <c r="D1784">
        <v>25000</v>
      </c>
      <c r="E1784">
        <v>26480</v>
      </c>
      <c r="F1784" t="s">
        <v>8219</v>
      </c>
      <c r="G1784" t="s">
        <v>8224</v>
      </c>
      <c r="H1784" t="s">
        <v>8246</v>
      </c>
      <c r="I1784">
        <v>1</v>
      </c>
      <c r="J1784">
        <v>25000</v>
      </c>
      <c r="K1784">
        <v>26480</v>
      </c>
      <c r="L1784">
        <v>1405609146</v>
      </c>
      <c r="M1784">
        <v>1403017146</v>
      </c>
      <c r="N1784" t="b">
        <v>1</v>
      </c>
      <c r="O1784">
        <v>125</v>
      </c>
      <c r="P1784" t="b">
        <v>1</v>
      </c>
      <c r="Q1784" t="s">
        <v>8298</v>
      </c>
      <c r="R1784">
        <v>1.0591999999999999</v>
      </c>
      <c r="S1784">
        <v>211.84</v>
      </c>
      <c r="T1784" t="s">
        <v>9239</v>
      </c>
      <c r="U1784" t="s">
        <v>9255</v>
      </c>
      <c r="V1784" s="10">
        <v>41807.624374999999</v>
      </c>
      <c r="W1784" s="10">
        <v>41837.624374999999</v>
      </c>
    </row>
    <row r="1785" spans="1:23" x14ac:dyDescent="0.25">
      <c r="A1785">
        <v>2328</v>
      </c>
      <c r="B1785" t="s">
        <v>2329</v>
      </c>
      <c r="C1785" s="3" t="s">
        <v>6438</v>
      </c>
      <c r="D1785">
        <v>10000</v>
      </c>
      <c r="E1785">
        <v>25445</v>
      </c>
      <c r="F1785" t="s">
        <v>8219</v>
      </c>
      <c r="G1785" t="s">
        <v>8224</v>
      </c>
      <c r="H1785" t="s">
        <v>8246</v>
      </c>
      <c r="I1785">
        <v>1</v>
      </c>
      <c r="J1785">
        <v>10000</v>
      </c>
      <c r="K1785">
        <v>25445</v>
      </c>
      <c r="L1785">
        <v>1434307537</v>
      </c>
      <c r="M1785">
        <v>1431715537</v>
      </c>
      <c r="N1785" t="b">
        <v>1</v>
      </c>
      <c r="O1785">
        <v>537</v>
      </c>
      <c r="P1785" t="b">
        <v>1</v>
      </c>
      <c r="Q1785" t="s">
        <v>8298</v>
      </c>
      <c r="R1785">
        <v>2.5445000000000002</v>
      </c>
      <c r="S1785">
        <v>47.383612662942269</v>
      </c>
      <c r="T1785" t="s">
        <v>9239</v>
      </c>
      <c r="U1785" t="s">
        <v>9255</v>
      </c>
      <c r="V1785" s="10">
        <v>42139.781678240739</v>
      </c>
      <c r="W1785" s="10">
        <v>42169.781678240739</v>
      </c>
    </row>
    <row r="1786" spans="1:23" x14ac:dyDescent="0.25">
      <c r="A1786">
        <v>2327</v>
      </c>
      <c r="B1786" t="s">
        <v>2328</v>
      </c>
      <c r="C1786" t="s">
        <v>6437</v>
      </c>
      <c r="D1786">
        <v>35000</v>
      </c>
      <c r="E1786">
        <v>184133.01</v>
      </c>
      <c r="F1786" t="s">
        <v>8219</v>
      </c>
      <c r="G1786" t="s">
        <v>8224</v>
      </c>
      <c r="H1786" t="s">
        <v>8246</v>
      </c>
      <c r="I1786">
        <v>1</v>
      </c>
      <c r="J1786">
        <v>35000</v>
      </c>
      <c r="K1786">
        <v>184133.01</v>
      </c>
      <c r="L1786">
        <v>1409090440</v>
      </c>
      <c r="M1786">
        <v>1406066440</v>
      </c>
      <c r="N1786" t="b">
        <v>1</v>
      </c>
      <c r="O1786">
        <v>3355</v>
      </c>
      <c r="P1786" t="b">
        <v>1</v>
      </c>
      <c r="Q1786" t="s">
        <v>8298</v>
      </c>
      <c r="R1786">
        <v>5.2609431428571432</v>
      </c>
      <c r="S1786">
        <v>54.883162444113267</v>
      </c>
      <c r="T1786" t="s">
        <v>9239</v>
      </c>
      <c r="U1786" t="s">
        <v>9255</v>
      </c>
      <c r="V1786" s="10">
        <v>41842.917129629626</v>
      </c>
      <c r="W1786" s="10">
        <v>41877.917129629626</v>
      </c>
    </row>
    <row r="1787" spans="1:23" x14ac:dyDescent="0.25">
      <c r="A1787">
        <v>2320</v>
      </c>
      <c r="B1787" t="s">
        <v>2321</v>
      </c>
      <c r="C1787" t="s">
        <v>6430</v>
      </c>
      <c r="D1787">
        <v>5000</v>
      </c>
      <c r="E1787">
        <v>5433</v>
      </c>
      <c r="F1787" t="s">
        <v>8219</v>
      </c>
      <c r="G1787" t="s">
        <v>8224</v>
      </c>
      <c r="H1787" t="s">
        <v>8246</v>
      </c>
      <c r="I1787">
        <v>1</v>
      </c>
      <c r="J1787">
        <v>5000</v>
      </c>
      <c r="K1787">
        <v>5433</v>
      </c>
      <c r="L1787">
        <v>1396463800</v>
      </c>
      <c r="M1787">
        <v>1393443400</v>
      </c>
      <c r="N1787" t="b">
        <v>1</v>
      </c>
      <c r="O1787">
        <v>89</v>
      </c>
      <c r="P1787" t="b">
        <v>1</v>
      </c>
      <c r="Q1787" t="s">
        <v>8279</v>
      </c>
      <c r="R1787">
        <v>1.0866</v>
      </c>
      <c r="S1787">
        <v>61.044943820224717</v>
      </c>
      <c r="T1787" t="s">
        <v>9214</v>
      </c>
      <c r="U1787" t="s">
        <v>9233</v>
      </c>
      <c r="V1787" s="10">
        <v>41696.817129629628</v>
      </c>
      <c r="W1787" s="10">
        <v>41731.775462962964</v>
      </c>
    </row>
    <row r="1788" spans="1:23" x14ac:dyDescent="0.25">
      <c r="A1788">
        <v>2319</v>
      </c>
      <c r="B1788" t="s">
        <v>2320</v>
      </c>
      <c r="C1788" t="s">
        <v>6429</v>
      </c>
      <c r="D1788">
        <v>3000</v>
      </c>
      <c r="E1788">
        <v>3231</v>
      </c>
      <c r="F1788" t="s">
        <v>8219</v>
      </c>
      <c r="G1788" t="s">
        <v>8224</v>
      </c>
      <c r="H1788" t="s">
        <v>8246</v>
      </c>
      <c r="I1788">
        <v>1</v>
      </c>
      <c r="J1788">
        <v>3000</v>
      </c>
      <c r="K1788">
        <v>3231</v>
      </c>
      <c r="L1788">
        <v>1387072685</v>
      </c>
      <c r="M1788">
        <v>1384480685</v>
      </c>
      <c r="N1788" t="b">
        <v>1</v>
      </c>
      <c r="O1788">
        <v>77</v>
      </c>
      <c r="P1788" t="b">
        <v>1</v>
      </c>
      <c r="Q1788" t="s">
        <v>8279</v>
      </c>
      <c r="R1788">
        <v>1.077</v>
      </c>
      <c r="S1788">
        <v>41.961038961038959</v>
      </c>
      <c r="T1788" t="s">
        <v>9214</v>
      </c>
      <c r="U1788" t="s">
        <v>9233</v>
      </c>
      <c r="V1788" s="10">
        <v>41593.082002314812</v>
      </c>
      <c r="W1788" s="10">
        <v>41623.082002314812</v>
      </c>
    </row>
    <row r="1789" spans="1:23" x14ac:dyDescent="0.25">
      <c r="A1789">
        <v>2318</v>
      </c>
      <c r="B1789" t="s">
        <v>2319</v>
      </c>
      <c r="C1789" t="s">
        <v>6428</v>
      </c>
      <c r="D1789">
        <v>5000</v>
      </c>
      <c r="E1789">
        <v>6053</v>
      </c>
      <c r="F1789" t="s">
        <v>8219</v>
      </c>
      <c r="G1789" t="s">
        <v>8224</v>
      </c>
      <c r="H1789" t="s">
        <v>8246</v>
      </c>
      <c r="I1789">
        <v>1</v>
      </c>
      <c r="J1789">
        <v>5000</v>
      </c>
      <c r="K1789">
        <v>6053</v>
      </c>
      <c r="L1789">
        <v>1253937540</v>
      </c>
      <c r="M1789">
        <v>1251214014</v>
      </c>
      <c r="N1789" t="b">
        <v>1</v>
      </c>
      <c r="O1789">
        <v>163</v>
      </c>
      <c r="P1789" t="b">
        <v>1</v>
      </c>
      <c r="Q1789" t="s">
        <v>8279</v>
      </c>
      <c r="R1789">
        <v>1.2105999999999999</v>
      </c>
      <c r="S1789">
        <v>37.134969325153371</v>
      </c>
      <c r="T1789" t="s">
        <v>9214</v>
      </c>
      <c r="U1789" t="s">
        <v>9233</v>
      </c>
      <c r="V1789" s="10">
        <v>40050.643680555557</v>
      </c>
      <c r="W1789" s="10">
        <v>40082.165972222225</v>
      </c>
    </row>
    <row r="1790" spans="1:23" x14ac:dyDescent="0.25">
      <c r="A1790">
        <v>2317</v>
      </c>
      <c r="B1790" t="s">
        <v>2318</v>
      </c>
      <c r="C1790" t="s">
        <v>6427</v>
      </c>
      <c r="D1790">
        <v>400</v>
      </c>
      <c r="E1790">
        <v>416</v>
      </c>
      <c r="F1790" t="s">
        <v>8219</v>
      </c>
      <c r="G1790" t="s">
        <v>8224</v>
      </c>
      <c r="H1790" t="s">
        <v>8246</v>
      </c>
      <c r="I1790">
        <v>1</v>
      </c>
      <c r="J1790">
        <v>400</v>
      </c>
      <c r="K1790">
        <v>416</v>
      </c>
      <c r="L1790">
        <v>1266210000</v>
      </c>
      <c r="M1790">
        <v>1263474049</v>
      </c>
      <c r="N1790" t="b">
        <v>1</v>
      </c>
      <c r="O1790">
        <v>22</v>
      </c>
      <c r="P1790" t="b">
        <v>1</v>
      </c>
      <c r="Q1790" t="s">
        <v>8279</v>
      </c>
      <c r="R1790">
        <v>1.04</v>
      </c>
      <c r="S1790">
        <v>18.90909090909091</v>
      </c>
      <c r="T1790" t="s">
        <v>9214</v>
      </c>
      <c r="U1790" t="s">
        <v>9233</v>
      </c>
      <c r="V1790" s="10">
        <v>40192.542233796295</v>
      </c>
      <c r="W1790" s="10">
        <v>40224.208333333336</v>
      </c>
    </row>
    <row r="1791" spans="1:23" x14ac:dyDescent="0.25">
      <c r="A1791">
        <v>2316</v>
      </c>
      <c r="B1791" t="s">
        <v>2317</v>
      </c>
      <c r="C1791" t="s">
        <v>6426</v>
      </c>
      <c r="D1791">
        <v>15000</v>
      </c>
      <c r="E1791">
        <v>15606.4</v>
      </c>
      <c r="F1791" t="s">
        <v>8219</v>
      </c>
      <c r="G1791" t="s">
        <v>8224</v>
      </c>
      <c r="H1791" t="s">
        <v>8246</v>
      </c>
      <c r="I1791">
        <v>1</v>
      </c>
      <c r="J1791">
        <v>15000</v>
      </c>
      <c r="K1791">
        <v>15606.4</v>
      </c>
      <c r="L1791">
        <v>1260383040</v>
      </c>
      <c r="M1791">
        <v>1253726650</v>
      </c>
      <c r="N1791" t="b">
        <v>1</v>
      </c>
      <c r="O1791">
        <v>200</v>
      </c>
      <c r="P1791" t="b">
        <v>1</v>
      </c>
      <c r="Q1791" t="s">
        <v>8279</v>
      </c>
      <c r="R1791">
        <v>1.0404266666666666</v>
      </c>
      <c r="S1791">
        <v>78.031999999999996</v>
      </c>
      <c r="T1791" t="s">
        <v>9214</v>
      </c>
      <c r="U1791" t="s">
        <v>9233</v>
      </c>
      <c r="V1791" s="10">
        <v>40079.725115740737</v>
      </c>
      <c r="W1791" s="10">
        <v>40156.76666666667</v>
      </c>
    </row>
    <row r="1792" spans="1:23" x14ac:dyDescent="0.25">
      <c r="A1792">
        <v>2315</v>
      </c>
      <c r="B1792" t="s">
        <v>2316</v>
      </c>
      <c r="C1792" t="s">
        <v>6425</v>
      </c>
      <c r="D1792">
        <v>2500</v>
      </c>
      <c r="E1792">
        <v>2565</v>
      </c>
      <c r="F1792" t="s">
        <v>8219</v>
      </c>
      <c r="G1792" t="s">
        <v>8224</v>
      </c>
      <c r="H1792" t="s">
        <v>8246</v>
      </c>
      <c r="I1792">
        <v>1</v>
      </c>
      <c r="J1792">
        <v>2500</v>
      </c>
      <c r="K1792">
        <v>2565</v>
      </c>
      <c r="L1792">
        <v>1336238743</v>
      </c>
      <c r="M1792">
        <v>1333646743</v>
      </c>
      <c r="N1792" t="b">
        <v>1</v>
      </c>
      <c r="O1792">
        <v>64</v>
      </c>
      <c r="P1792" t="b">
        <v>1</v>
      </c>
      <c r="Q1792" t="s">
        <v>8279</v>
      </c>
      <c r="R1792">
        <v>1.026</v>
      </c>
      <c r="S1792">
        <v>40.078125</v>
      </c>
      <c r="T1792" t="s">
        <v>9214</v>
      </c>
      <c r="U1792" t="s">
        <v>9233</v>
      </c>
      <c r="V1792" s="10">
        <v>41004.72619212963</v>
      </c>
      <c r="W1792" s="10">
        <v>41034.72619212963</v>
      </c>
    </row>
    <row r="1793" spans="1:23" x14ac:dyDescent="0.25">
      <c r="A1793">
        <v>2314</v>
      </c>
      <c r="B1793" t="s">
        <v>2315</v>
      </c>
      <c r="C1793" t="s">
        <v>6424</v>
      </c>
      <c r="D1793">
        <v>1200</v>
      </c>
      <c r="E1793">
        <v>1883.64</v>
      </c>
      <c r="F1793" t="s">
        <v>8219</v>
      </c>
      <c r="G1793" t="s">
        <v>8224</v>
      </c>
      <c r="H1793" t="s">
        <v>8246</v>
      </c>
      <c r="I1793">
        <v>1</v>
      </c>
      <c r="J1793">
        <v>1200</v>
      </c>
      <c r="K1793">
        <v>1883.64</v>
      </c>
      <c r="L1793">
        <v>1339074857</v>
      </c>
      <c r="M1793">
        <v>1336482857</v>
      </c>
      <c r="N1793" t="b">
        <v>1</v>
      </c>
      <c r="O1793">
        <v>50</v>
      </c>
      <c r="P1793" t="b">
        <v>1</v>
      </c>
      <c r="Q1793" t="s">
        <v>8279</v>
      </c>
      <c r="R1793">
        <v>1.5697000000000001</v>
      </c>
      <c r="S1793">
        <v>37.672800000000002</v>
      </c>
      <c r="T1793" t="s">
        <v>9214</v>
      </c>
      <c r="U1793" t="s">
        <v>9233</v>
      </c>
      <c r="V1793" s="10">
        <v>41037.551585648151</v>
      </c>
      <c r="W1793" s="10">
        <v>41067.551585648151</v>
      </c>
    </row>
    <row r="1794" spans="1:23" x14ac:dyDescent="0.25">
      <c r="A1794">
        <v>2313</v>
      </c>
      <c r="B1794" t="s">
        <v>2314</v>
      </c>
      <c r="C1794" t="s">
        <v>6423</v>
      </c>
      <c r="D1794">
        <v>5000</v>
      </c>
      <c r="E1794">
        <v>8792.02</v>
      </c>
      <c r="F1794" t="s">
        <v>8219</v>
      </c>
      <c r="G1794" t="s">
        <v>8224</v>
      </c>
      <c r="H1794" t="s">
        <v>8246</v>
      </c>
      <c r="I1794">
        <v>1</v>
      </c>
      <c r="J1794">
        <v>5000</v>
      </c>
      <c r="K1794">
        <v>8792.02</v>
      </c>
      <c r="L1794">
        <v>1336086026</v>
      </c>
      <c r="M1794">
        <v>1333494026</v>
      </c>
      <c r="N1794" t="b">
        <v>1</v>
      </c>
      <c r="O1794">
        <v>157</v>
      </c>
      <c r="P1794" t="b">
        <v>1</v>
      </c>
      <c r="Q1794" t="s">
        <v>8279</v>
      </c>
      <c r="R1794">
        <v>1.7584040000000001</v>
      </c>
      <c r="S1794">
        <v>56.000127388535034</v>
      </c>
      <c r="T1794" t="s">
        <v>9214</v>
      </c>
      <c r="U1794" t="s">
        <v>9233</v>
      </c>
      <c r="V1794" s="10">
        <v>41002.958634259259</v>
      </c>
      <c r="W1794" s="10">
        <v>41032.958634259259</v>
      </c>
    </row>
    <row r="1795" spans="1:23" x14ac:dyDescent="0.25">
      <c r="A1795">
        <v>2312</v>
      </c>
      <c r="B1795" t="s">
        <v>2313</v>
      </c>
      <c r="C1795" t="s">
        <v>6422</v>
      </c>
      <c r="D1795">
        <v>3000</v>
      </c>
      <c r="E1795">
        <v>3236</v>
      </c>
      <c r="F1795" t="s">
        <v>8219</v>
      </c>
      <c r="G1795" t="s">
        <v>8224</v>
      </c>
      <c r="H1795" t="s">
        <v>8246</v>
      </c>
      <c r="I1795">
        <v>1</v>
      </c>
      <c r="J1795">
        <v>3000</v>
      </c>
      <c r="K1795">
        <v>3236</v>
      </c>
      <c r="L1795">
        <v>1397862000</v>
      </c>
      <c r="M1795">
        <v>1395155478</v>
      </c>
      <c r="N1795" t="b">
        <v>1</v>
      </c>
      <c r="O1795">
        <v>79</v>
      </c>
      <c r="P1795" t="b">
        <v>1</v>
      </c>
      <c r="Q1795" t="s">
        <v>8279</v>
      </c>
      <c r="R1795">
        <v>1.0786666666666667</v>
      </c>
      <c r="S1795">
        <v>40.962025316455694</v>
      </c>
      <c r="T1795" t="s">
        <v>9214</v>
      </c>
      <c r="U1795" t="s">
        <v>9233</v>
      </c>
      <c r="V1795" s="10">
        <v>41716.632847222223</v>
      </c>
      <c r="W1795" s="10">
        <v>41747.958333333336</v>
      </c>
    </row>
    <row r="1796" spans="1:23" x14ac:dyDescent="0.25">
      <c r="A1796">
        <v>2311</v>
      </c>
      <c r="B1796" t="s">
        <v>2312</v>
      </c>
      <c r="C1796" t="s">
        <v>6421</v>
      </c>
      <c r="D1796">
        <v>9000</v>
      </c>
      <c r="E1796">
        <v>9370</v>
      </c>
      <c r="F1796" t="s">
        <v>8219</v>
      </c>
      <c r="G1796" t="s">
        <v>8224</v>
      </c>
      <c r="H1796" t="s">
        <v>8246</v>
      </c>
      <c r="I1796">
        <v>1</v>
      </c>
      <c r="J1796">
        <v>9000</v>
      </c>
      <c r="K1796">
        <v>9370</v>
      </c>
      <c r="L1796">
        <v>1399421189</v>
      </c>
      <c r="M1796">
        <v>1396829189</v>
      </c>
      <c r="N1796" t="b">
        <v>1</v>
      </c>
      <c r="O1796">
        <v>104</v>
      </c>
      <c r="P1796" t="b">
        <v>1</v>
      </c>
      <c r="Q1796" t="s">
        <v>8279</v>
      </c>
      <c r="R1796">
        <v>1.0411111111111111</v>
      </c>
      <c r="S1796">
        <v>90.09615384615384</v>
      </c>
      <c r="T1796" t="s">
        <v>9214</v>
      </c>
      <c r="U1796" t="s">
        <v>9233</v>
      </c>
      <c r="V1796" s="10">
        <v>41736.004502314812</v>
      </c>
      <c r="W1796" s="10">
        <v>41766.004502314812</v>
      </c>
    </row>
    <row r="1797" spans="1:23" x14ac:dyDescent="0.25">
      <c r="A1797">
        <v>2310</v>
      </c>
      <c r="B1797" t="s">
        <v>2311</v>
      </c>
      <c r="C1797" t="s">
        <v>6420</v>
      </c>
      <c r="D1797">
        <v>18500</v>
      </c>
      <c r="E1797">
        <v>79335.360000000001</v>
      </c>
      <c r="F1797" t="s">
        <v>8219</v>
      </c>
      <c r="G1797" t="s">
        <v>8224</v>
      </c>
      <c r="H1797" t="s">
        <v>8246</v>
      </c>
      <c r="I1797">
        <v>1</v>
      </c>
      <c r="J1797">
        <v>18500</v>
      </c>
      <c r="K1797">
        <v>79335.360000000001</v>
      </c>
      <c r="L1797">
        <v>1363889015</v>
      </c>
      <c r="M1797">
        <v>1361300615</v>
      </c>
      <c r="N1797" t="b">
        <v>1</v>
      </c>
      <c r="O1797">
        <v>1224</v>
      </c>
      <c r="P1797" t="b">
        <v>1</v>
      </c>
      <c r="Q1797" t="s">
        <v>8279</v>
      </c>
      <c r="R1797">
        <v>4.288397837837838</v>
      </c>
      <c r="S1797">
        <v>64.816470588235291</v>
      </c>
      <c r="T1797" t="s">
        <v>9214</v>
      </c>
      <c r="U1797" t="s">
        <v>9233</v>
      </c>
      <c r="V1797" s="10">
        <v>41324.79415509259</v>
      </c>
      <c r="W1797" s="10">
        <v>41354.752488425926</v>
      </c>
    </row>
    <row r="1798" spans="1:23" x14ac:dyDescent="0.25">
      <c r="A1798">
        <v>2309</v>
      </c>
      <c r="B1798" t="s">
        <v>2310</v>
      </c>
      <c r="C1798" t="s">
        <v>6419</v>
      </c>
      <c r="D1798">
        <v>6000</v>
      </c>
      <c r="E1798">
        <v>6400.47</v>
      </c>
      <c r="F1798" t="s">
        <v>8219</v>
      </c>
      <c r="G1798" t="s">
        <v>8224</v>
      </c>
      <c r="H1798" t="s">
        <v>8246</v>
      </c>
      <c r="I1798">
        <v>1</v>
      </c>
      <c r="J1798">
        <v>6000</v>
      </c>
      <c r="K1798">
        <v>6400.47</v>
      </c>
      <c r="L1798">
        <v>1362872537</v>
      </c>
      <c r="M1798">
        <v>1359848537</v>
      </c>
      <c r="N1798" t="b">
        <v>1</v>
      </c>
      <c r="O1798">
        <v>107</v>
      </c>
      <c r="P1798" t="b">
        <v>1</v>
      </c>
      <c r="Q1798" t="s">
        <v>8279</v>
      </c>
      <c r="R1798">
        <v>1.0667450000000001</v>
      </c>
      <c r="S1798">
        <v>59.817476635514019</v>
      </c>
      <c r="T1798" t="s">
        <v>9214</v>
      </c>
      <c r="U1798" t="s">
        <v>9233</v>
      </c>
      <c r="V1798" s="10">
        <v>41307.987696759257</v>
      </c>
      <c r="W1798" s="10">
        <v>41342.987696759257</v>
      </c>
    </row>
    <row r="1799" spans="1:23" x14ac:dyDescent="0.25">
      <c r="A1799">
        <v>2308</v>
      </c>
      <c r="B1799" t="s">
        <v>2309</v>
      </c>
      <c r="C1799" t="s">
        <v>6418</v>
      </c>
      <c r="D1799">
        <v>50000</v>
      </c>
      <c r="E1799">
        <v>50653.11</v>
      </c>
      <c r="F1799" t="s">
        <v>8219</v>
      </c>
      <c r="G1799" t="s">
        <v>8224</v>
      </c>
      <c r="H1799" t="s">
        <v>8246</v>
      </c>
      <c r="I1799">
        <v>1</v>
      </c>
      <c r="J1799">
        <v>50000</v>
      </c>
      <c r="K1799">
        <v>50653.11</v>
      </c>
      <c r="L1799">
        <v>1409274000</v>
      </c>
      <c r="M1799">
        <v>1406847996</v>
      </c>
      <c r="N1799" t="b">
        <v>1</v>
      </c>
      <c r="O1799">
        <v>614</v>
      </c>
      <c r="P1799" t="b">
        <v>1</v>
      </c>
      <c r="Q1799" t="s">
        <v>8279</v>
      </c>
      <c r="R1799">
        <v>1.0130622</v>
      </c>
      <c r="S1799">
        <v>82.496921824104234</v>
      </c>
      <c r="T1799" t="s">
        <v>9214</v>
      </c>
      <c r="U1799" t="s">
        <v>9233</v>
      </c>
      <c r="V1799" s="10">
        <v>41851.962916666664</v>
      </c>
      <c r="W1799" s="10">
        <v>41880.041666666664</v>
      </c>
    </row>
    <row r="1800" spans="1:23" x14ac:dyDescent="0.25">
      <c r="A1800">
        <v>2307</v>
      </c>
      <c r="B1800" t="s">
        <v>2308</v>
      </c>
      <c r="C1800" t="s">
        <v>6417</v>
      </c>
      <c r="D1800">
        <v>1964.47</v>
      </c>
      <c r="E1800">
        <v>2095.2600000000002</v>
      </c>
      <c r="F1800" t="s">
        <v>8219</v>
      </c>
      <c r="G1800" t="s">
        <v>8224</v>
      </c>
      <c r="H1800" t="s">
        <v>8246</v>
      </c>
      <c r="I1800">
        <v>1</v>
      </c>
      <c r="J1800">
        <v>1964.47</v>
      </c>
      <c r="K1800">
        <v>2095.2600000000002</v>
      </c>
      <c r="L1800">
        <v>1336245328</v>
      </c>
      <c r="M1800">
        <v>1333653333</v>
      </c>
      <c r="N1800" t="b">
        <v>1</v>
      </c>
      <c r="O1800">
        <v>75</v>
      </c>
      <c r="P1800" t="b">
        <v>1</v>
      </c>
      <c r="Q1800" t="s">
        <v>8279</v>
      </c>
      <c r="R1800">
        <v>1.0665777537961894</v>
      </c>
      <c r="S1800">
        <v>27.936800000000002</v>
      </c>
      <c r="T1800" t="s">
        <v>9214</v>
      </c>
      <c r="U1800" t="s">
        <v>9233</v>
      </c>
      <c r="V1800" s="10">
        <v>41004.802465277775</v>
      </c>
      <c r="W1800" s="10">
        <v>41034.802407407406</v>
      </c>
    </row>
    <row r="1801" spans="1:23" x14ac:dyDescent="0.25">
      <c r="A1801">
        <v>2306</v>
      </c>
      <c r="B1801" t="s">
        <v>2307</v>
      </c>
      <c r="C1801" t="s">
        <v>6416</v>
      </c>
      <c r="D1801">
        <v>3500</v>
      </c>
      <c r="E1801">
        <v>3736.55</v>
      </c>
      <c r="F1801" t="s">
        <v>8219</v>
      </c>
      <c r="G1801" t="s">
        <v>8224</v>
      </c>
      <c r="H1801" t="s">
        <v>8246</v>
      </c>
      <c r="I1801">
        <v>1</v>
      </c>
      <c r="J1801">
        <v>3500</v>
      </c>
      <c r="K1801">
        <v>3736.55</v>
      </c>
      <c r="L1801">
        <v>1331352129</v>
      </c>
      <c r="M1801">
        <v>1328760129</v>
      </c>
      <c r="N1801" t="b">
        <v>1</v>
      </c>
      <c r="O1801">
        <v>73</v>
      </c>
      <c r="P1801" t="b">
        <v>1</v>
      </c>
      <c r="Q1801" t="s">
        <v>8279</v>
      </c>
      <c r="R1801">
        <v>1.0675857142857144</v>
      </c>
      <c r="S1801">
        <v>51.185616438356163</v>
      </c>
      <c r="T1801" t="s">
        <v>9214</v>
      </c>
      <c r="U1801" t="s">
        <v>9233</v>
      </c>
      <c r="V1801" s="10">
        <v>40948.16815972222</v>
      </c>
      <c r="W1801" s="10">
        <v>40978.16815972222</v>
      </c>
    </row>
    <row r="1802" spans="1:23" x14ac:dyDescent="0.25">
      <c r="A1802">
        <v>2305</v>
      </c>
      <c r="B1802" t="s">
        <v>2306</v>
      </c>
      <c r="C1802" t="s">
        <v>6415</v>
      </c>
      <c r="D1802">
        <v>18000</v>
      </c>
      <c r="E1802">
        <v>18221</v>
      </c>
      <c r="F1802" t="s">
        <v>8219</v>
      </c>
      <c r="G1802" t="s">
        <v>8224</v>
      </c>
      <c r="H1802" t="s">
        <v>8246</v>
      </c>
      <c r="I1802">
        <v>1</v>
      </c>
      <c r="J1802">
        <v>18000</v>
      </c>
      <c r="K1802">
        <v>18221</v>
      </c>
      <c r="L1802">
        <v>1407520800</v>
      </c>
      <c r="M1802">
        <v>1405356072</v>
      </c>
      <c r="N1802" t="b">
        <v>1</v>
      </c>
      <c r="O1802">
        <v>167</v>
      </c>
      <c r="P1802" t="b">
        <v>1</v>
      </c>
      <c r="Q1802" t="s">
        <v>8279</v>
      </c>
      <c r="R1802">
        <v>1.0122777777777778</v>
      </c>
      <c r="S1802">
        <v>109.10778443113773</v>
      </c>
      <c r="T1802" t="s">
        <v>9214</v>
      </c>
      <c r="U1802" t="s">
        <v>9233</v>
      </c>
      <c r="V1802" s="10">
        <v>41834.695277777777</v>
      </c>
      <c r="W1802" s="10">
        <v>41859.75</v>
      </c>
    </row>
    <row r="1803" spans="1:23" x14ac:dyDescent="0.25">
      <c r="A1803">
        <v>2304</v>
      </c>
      <c r="B1803" t="s">
        <v>2305</v>
      </c>
      <c r="C1803" t="s">
        <v>6414</v>
      </c>
      <c r="D1803">
        <v>6000</v>
      </c>
      <c r="E1803">
        <v>6042.02</v>
      </c>
      <c r="F1803" t="s">
        <v>8219</v>
      </c>
      <c r="G1803" t="s">
        <v>8224</v>
      </c>
      <c r="H1803" t="s">
        <v>8246</v>
      </c>
      <c r="I1803">
        <v>1</v>
      </c>
      <c r="J1803">
        <v>6000</v>
      </c>
      <c r="K1803">
        <v>6042.02</v>
      </c>
      <c r="L1803">
        <v>1293857940</v>
      </c>
      <c r="M1803">
        <v>1290281691</v>
      </c>
      <c r="N1803" t="b">
        <v>1</v>
      </c>
      <c r="O1803">
        <v>113</v>
      </c>
      <c r="P1803" t="b">
        <v>1</v>
      </c>
      <c r="Q1803" t="s">
        <v>8279</v>
      </c>
      <c r="R1803">
        <v>1.0070033333333335</v>
      </c>
      <c r="S1803">
        <v>53.469203539823013</v>
      </c>
      <c r="T1803" t="s">
        <v>9214</v>
      </c>
      <c r="U1803" t="s">
        <v>9233</v>
      </c>
      <c r="V1803" s="10">
        <v>40502.815868055557</v>
      </c>
      <c r="W1803" s="10">
        <v>40544.207638888889</v>
      </c>
    </row>
    <row r="1804" spans="1:23" x14ac:dyDescent="0.25">
      <c r="A1804">
        <v>2303</v>
      </c>
      <c r="B1804" t="s">
        <v>2304</v>
      </c>
      <c r="C1804" t="s">
        <v>6413</v>
      </c>
      <c r="D1804">
        <v>6450</v>
      </c>
      <c r="E1804">
        <v>7053.61</v>
      </c>
      <c r="F1804" t="s">
        <v>8219</v>
      </c>
      <c r="G1804" t="s">
        <v>8224</v>
      </c>
      <c r="H1804" t="s">
        <v>8246</v>
      </c>
      <c r="I1804">
        <v>1</v>
      </c>
      <c r="J1804">
        <v>6450</v>
      </c>
      <c r="K1804">
        <v>7053.61</v>
      </c>
      <c r="L1804">
        <v>1323747596</v>
      </c>
      <c r="M1804">
        <v>1320287996</v>
      </c>
      <c r="N1804" t="b">
        <v>1</v>
      </c>
      <c r="O1804">
        <v>103</v>
      </c>
      <c r="P1804" t="b">
        <v>1</v>
      </c>
      <c r="Q1804" t="s">
        <v>8279</v>
      </c>
      <c r="R1804">
        <v>1.0935829457364341</v>
      </c>
      <c r="S1804">
        <v>68.481650485436887</v>
      </c>
      <c r="T1804" t="s">
        <v>9214</v>
      </c>
      <c r="U1804" t="s">
        <v>9233</v>
      </c>
      <c r="V1804" s="10">
        <v>40850.111064814817</v>
      </c>
      <c r="W1804" s="10">
        <v>40890.152731481481</v>
      </c>
    </row>
    <row r="1805" spans="1:23" x14ac:dyDescent="0.25">
      <c r="A1805">
        <v>2302</v>
      </c>
      <c r="B1805" t="s">
        <v>2303</v>
      </c>
      <c r="C1805" t="s">
        <v>6412</v>
      </c>
      <c r="D1805">
        <v>2300</v>
      </c>
      <c r="E1805">
        <v>3925</v>
      </c>
      <c r="F1805" t="s">
        <v>8219</v>
      </c>
      <c r="G1805" t="s">
        <v>8224</v>
      </c>
      <c r="H1805" t="s">
        <v>8246</v>
      </c>
      <c r="I1805">
        <v>1</v>
      </c>
      <c r="J1805">
        <v>2300</v>
      </c>
      <c r="K1805">
        <v>3925</v>
      </c>
      <c r="L1805">
        <v>1388473200</v>
      </c>
      <c r="M1805">
        <v>1385585434</v>
      </c>
      <c r="N1805" t="b">
        <v>1</v>
      </c>
      <c r="O1805">
        <v>85</v>
      </c>
      <c r="P1805" t="b">
        <v>1</v>
      </c>
      <c r="Q1805" t="s">
        <v>8279</v>
      </c>
      <c r="R1805">
        <v>1.7065217391304348</v>
      </c>
      <c r="S1805">
        <v>46.176470588235297</v>
      </c>
      <c r="T1805" t="s">
        <v>9214</v>
      </c>
      <c r="U1805" t="s">
        <v>9233</v>
      </c>
      <c r="V1805" s="10">
        <v>41605.868449074071</v>
      </c>
      <c r="W1805" s="10">
        <v>41639.291666666664</v>
      </c>
    </row>
    <row r="1806" spans="1:23" x14ac:dyDescent="0.25">
      <c r="A1806">
        <v>2301</v>
      </c>
      <c r="B1806" t="s">
        <v>2302</v>
      </c>
      <c r="C1806" t="s">
        <v>6411</v>
      </c>
      <c r="D1806">
        <v>5000</v>
      </c>
      <c r="E1806">
        <v>6680.22</v>
      </c>
      <c r="F1806" t="s">
        <v>8219</v>
      </c>
      <c r="G1806" t="s">
        <v>8224</v>
      </c>
      <c r="H1806" t="s">
        <v>8246</v>
      </c>
      <c r="I1806">
        <v>1</v>
      </c>
      <c r="J1806">
        <v>5000</v>
      </c>
      <c r="K1806">
        <v>6680.22</v>
      </c>
      <c r="L1806">
        <v>1371785496</v>
      </c>
      <c r="M1806">
        <v>1369193496</v>
      </c>
      <c r="N1806" t="b">
        <v>1</v>
      </c>
      <c r="O1806">
        <v>211</v>
      </c>
      <c r="P1806" t="b">
        <v>1</v>
      </c>
      <c r="Q1806" t="s">
        <v>8279</v>
      </c>
      <c r="R1806">
        <v>1.336044</v>
      </c>
      <c r="S1806">
        <v>31.659810426540286</v>
      </c>
      <c r="T1806" t="s">
        <v>9214</v>
      </c>
      <c r="U1806" t="s">
        <v>9233</v>
      </c>
      <c r="V1806" s="10">
        <v>41416.146944444445</v>
      </c>
      <c r="W1806" s="10">
        <v>41446.146944444445</v>
      </c>
    </row>
    <row r="1807" spans="1:23" x14ac:dyDescent="0.25">
      <c r="A1807">
        <v>2300</v>
      </c>
      <c r="B1807" t="s">
        <v>2301</v>
      </c>
      <c r="C1807" t="s">
        <v>6410</v>
      </c>
      <c r="D1807">
        <v>800</v>
      </c>
      <c r="E1807">
        <v>810</v>
      </c>
      <c r="F1807" t="s">
        <v>8219</v>
      </c>
      <c r="G1807" t="s">
        <v>8224</v>
      </c>
      <c r="H1807" t="s">
        <v>8246</v>
      </c>
      <c r="I1807">
        <v>1</v>
      </c>
      <c r="J1807">
        <v>800</v>
      </c>
      <c r="K1807">
        <v>810</v>
      </c>
      <c r="L1807">
        <v>1340904416</v>
      </c>
      <c r="M1807">
        <v>1339694816</v>
      </c>
      <c r="N1807" t="b">
        <v>0</v>
      </c>
      <c r="O1807">
        <v>7</v>
      </c>
      <c r="P1807" t="b">
        <v>1</v>
      </c>
      <c r="Q1807" t="s">
        <v>8276</v>
      </c>
      <c r="R1807">
        <v>1.0125</v>
      </c>
      <c r="S1807">
        <v>115.71428571428571</v>
      </c>
      <c r="T1807" t="s">
        <v>9214</v>
      </c>
      <c r="U1807" t="s">
        <v>9213</v>
      </c>
      <c r="V1807" s="10">
        <v>41074.727037037039</v>
      </c>
      <c r="W1807" s="10">
        <v>41088.727037037039</v>
      </c>
    </row>
    <row r="1808" spans="1:23" x14ac:dyDescent="0.25">
      <c r="A1808">
        <v>2299</v>
      </c>
      <c r="B1808" t="s">
        <v>2300</v>
      </c>
      <c r="C1808" t="s">
        <v>6409</v>
      </c>
      <c r="D1808">
        <v>300</v>
      </c>
      <c r="E1808">
        <v>1050.5</v>
      </c>
      <c r="F1808" t="s">
        <v>8219</v>
      </c>
      <c r="G1808" t="s">
        <v>8224</v>
      </c>
      <c r="H1808" t="s">
        <v>8246</v>
      </c>
      <c r="I1808">
        <v>1</v>
      </c>
      <c r="J1808">
        <v>300</v>
      </c>
      <c r="K1808">
        <v>1050.5</v>
      </c>
      <c r="L1808">
        <v>1296953209</v>
      </c>
      <c r="M1808">
        <v>1295657209</v>
      </c>
      <c r="N1808" t="b">
        <v>0</v>
      </c>
      <c r="O1808">
        <v>14</v>
      </c>
      <c r="P1808" t="b">
        <v>1</v>
      </c>
      <c r="Q1808" t="s">
        <v>8276</v>
      </c>
      <c r="R1808">
        <v>3.5016666666666665</v>
      </c>
      <c r="S1808">
        <v>75.035714285714292</v>
      </c>
      <c r="T1808" t="s">
        <v>9214</v>
      </c>
      <c r="U1808" t="s">
        <v>9213</v>
      </c>
      <c r="V1808" s="10">
        <v>40565.032511574071</v>
      </c>
      <c r="W1808" s="10">
        <v>40580.032511574071</v>
      </c>
    </row>
    <row r="1809" spans="1:23" x14ac:dyDescent="0.25">
      <c r="A1809">
        <v>2298</v>
      </c>
      <c r="B1809" t="s">
        <v>2299</v>
      </c>
      <c r="C1809" t="s">
        <v>6408</v>
      </c>
      <c r="D1809">
        <v>30000</v>
      </c>
      <c r="E1809">
        <v>31522</v>
      </c>
      <c r="F1809" t="s">
        <v>8219</v>
      </c>
      <c r="G1809" t="s">
        <v>8224</v>
      </c>
      <c r="H1809" t="s">
        <v>8246</v>
      </c>
      <c r="I1809">
        <v>1</v>
      </c>
      <c r="J1809">
        <v>30000</v>
      </c>
      <c r="K1809">
        <v>31522</v>
      </c>
      <c r="L1809">
        <v>1395861033</v>
      </c>
      <c r="M1809">
        <v>1393272633</v>
      </c>
      <c r="N1809" t="b">
        <v>0</v>
      </c>
      <c r="O1809">
        <v>288</v>
      </c>
      <c r="P1809" t="b">
        <v>1</v>
      </c>
      <c r="Q1809" t="s">
        <v>8276</v>
      </c>
      <c r="R1809">
        <v>1.0507333333333333</v>
      </c>
      <c r="S1809">
        <v>109.45138888888889</v>
      </c>
      <c r="T1809" t="s">
        <v>9214</v>
      </c>
      <c r="U1809" t="s">
        <v>9213</v>
      </c>
      <c r="V1809" s="10">
        <v>41694.84065972222</v>
      </c>
      <c r="W1809" s="10">
        <v>41724.798993055556</v>
      </c>
    </row>
    <row r="1810" spans="1:23" x14ac:dyDescent="0.25">
      <c r="A1810">
        <v>2297</v>
      </c>
      <c r="B1810" t="s">
        <v>2298</v>
      </c>
      <c r="C1810" t="s">
        <v>6407</v>
      </c>
      <c r="D1810">
        <v>1000</v>
      </c>
      <c r="E1810">
        <v>1006</v>
      </c>
      <c r="F1810" t="s">
        <v>8219</v>
      </c>
      <c r="G1810" t="s">
        <v>8224</v>
      </c>
      <c r="H1810" t="s">
        <v>8246</v>
      </c>
      <c r="I1810">
        <v>1</v>
      </c>
      <c r="J1810">
        <v>1000</v>
      </c>
      <c r="K1810">
        <v>1006</v>
      </c>
      <c r="L1810">
        <v>1331697540</v>
      </c>
      <c r="M1810">
        <v>1328749249</v>
      </c>
      <c r="N1810" t="b">
        <v>0</v>
      </c>
      <c r="O1810">
        <v>19</v>
      </c>
      <c r="P1810" t="b">
        <v>1</v>
      </c>
      <c r="Q1810" t="s">
        <v>8276</v>
      </c>
      <c r="R1810">
        <v>1.006</v>
      </c>
      <c r="S1810">
        <v>52.94736842105263</v>
      </c>
      <c r="T1810" t="s">
        <v>9214</v>
      </c>
      <c r="U1810" t="s">
        <v>9213</v>
      </c>
      <c r="V1810" s="10">
        <v>40948.042233796295</v>
      </c>
      <c r="W1810" s="10">
        <v>40982.165972222225</v>
      </c>
    </row>
    <row r="1811" spans="1:23" x14ac:dyDescent="0.25">
      <c r="A1811">
        <v>2296</v>
      </c>
      <c r="B1811" t="s">
        <v>2297</v>
      </c>
      <c r="C1811" t="s">
        <v>6406</v>
      </c>
      <c r="D1811">
        <v>7000</v>
      </c>
      <c r="E1811">
        <v>10435</v>
      </c>
      <c r="F1811" t="s">
        <v>8219</v>
      </c>
      <c r="G1811" t="s">
        <v>8224</v>
      </c>
      <c r="H1811" t="s">
        <v>8246</v>
      </c>
      <c r="I1811">
        <v>1</v>
      </c>
      <c r="J1811">
        <v>7000</v>
      </c>
      <c r="K1811">
        <v>10435</v>
      </c>
      <c r="L1811">
        <v>1330018426</v>
      </c>
      <c r="M1811">
        <v>1326994426</v>
      </c>
      <c r="N1811" t="b">
        <v>0</v>
      </c>
      <c r="O1811">
        <v>145</v>
      </c>
      <c r="P1811" t="b">
        <v>1</v>
      </c>
      <c r="Q1811" t="s">
        <v>8276</v>
      </c>
      <c r="R1811">
        <v>1.4907142857142857</v>
      </c>
      <c r="S1811">
        <v>71.965517241379317</v>
      </c>
      <c r="T1811" t="s">
        <v>9214</v>
      </c>
      <c r="U1811" t="s">
        <v>9213</v>
      </c>
      <c r="V1811" s="10">
        <v>40927.731782407405</v>
      </c>
      <c r="W1811" s="10">
        <v>40962.731782407405</v>
      </c>
    </row>
    <row r="1812" spans="1:23" x14ac:dyDescent="0.25">
      <c r="A1812">
        <v>2295</v>
      </c>
      <c r="B1812" t="s">
        <v>2296</v>
      </c>
      <c r="C1812" t="s">
        <v>6405</v>
      </c>
      <c r="D1812">
        <v>1200</v>
      </c>
      <c r="E1812">
        <v>1503</v>
      </c>
      <c r="F1812" t="s">
        <v>8219</v>
      </c>
      <c r="G1812" t="s">
        <v>8224</v>
      </c>
      <c r="H1812" t="s">
        <v>8246</v>
      </c>
      <c r="I1812">
        <v>1</v>
      </c>
      <c r="J1812">
        <v>1200</v>
      </c>
      <c r="K1812">
        <v>1503</v>
      </c>
      <c r="L1812">
        <v>1359240856</v>
      </c>
      <c r="M1812">
        <v>1356648856</v>
      </c>
      <c r="N1812" t="b">
        <v>0</v>
      </c>
      <c r="O1812">
        <v>34</v>
      </c>
      <c r="P1812" t="b">
        <v>1</v>
      </c>
      <c r="Q1812" t="s">
        <v>8276</v>
      </c>
      <c r="R1812">
        <v>1.2524999999999999</v>
      </c>
      <c r="S1812">
        <v>44.205882352941174</v>
      </c>
      <c r="T1812" t="s">
        <v>9214</v>
      </c>
      <c r="U1812" t="s">
        <v>9213</v>
      </c>
      <c r="V1812" s="10">
        <v>41270.954351851855</v>
      </c>
      <c r="W1812" s="10">
        <v>41300.954351851855</v>
      </c>
    </row>
    <row r="1813" spans="1:23" x14ac:dyDescent="0.25">
      <c r="A1813">
        <v>2294</v>
      </c>
      <c r="B1813" t="s">
        <v>2295</v>
      </c>
      <c r="C1813" t="s">
        <v>6404</v>
      </c>
      <c r="D1813">
        <v>5000</v>
      </c>
      <c r="E1813">
        <v>7304.04</v>
      </c>
      <c r="F1813" t="s">
        <v>8219</v>
      </c>
      <c r="G1813" t="s">
        <v>8224</v>
      </c>
      <c r="H1813" t="s">
        <v>8246</v>
      </c>
      <c r="I1813">
        <v>1</v>
      </c>
      <c r="J1813">
        <v>5000</v>
      </c>
      <c r="K1813">
        <v>7304.04</v>
      </c>
      <c r="L1813">
        <v>1358702480</v>
      </c>
      <c r="M1813">
        <v>1356110480</v>
      </c>
      <c r="N1813" t="b">
        <v>0</v>
      </c>
      <c r="O1813">
        <v>112</v>
      </c>
      <c r="P1813" t="b">
        <v>1</v>
      </c>
      <c r="Q1813" t="s">
        <v>8276</v>
      </c>
      <c r="R1813">
        <v>1.4608079999999999</v>
      </c>
      <c r="S1813">
        <v>65.214642857142863</v>
      </c>
      <c r="T1813" t="s">
        <v>9214</v>
      </c>
      <c r="U1813" t="s">
        <v>9213</v>
      </c>
      <c r="V1813" s="10">
        <v>41264.72314814815</v>
      </c>
      <c r="W1813" s="10">
        <v>41294.72314814815</v>
      </c>
    </row>
    <row r="1814" spans="1:23" x14ac:dyDescent="0.25">
      <c r="A1814">
        <v>2293</v>
      </c>
      <c r="B1814" t="s">
        <v>2294</v>
      </c>
      <c r="C1814" t="s">
        <v>6403</v>
      </c>
      <c r="D1814">
        <v>850</v>
      </c>
      <c r="E1814">
        <v>920</v>
      </c>
      <c r="F1814" t="s">
        <v>8219</v>
      </c>
      <c r="G1814" t="s">
        <v>8224</v>
      </c>
      <c r="H1814" t="s">
        <v>8246</v>
      </c>
      <c r="I1814">
        <v>1</v>
      </c>
      <c r="J1814">
        <v>850</v>
      </c>
      <c r="K1814">
        <v>920</v>
      </c>
      <c r="L1814">
        <v>1348545540</v>
      </c>
      <c r="M1814">
        <v>1346345999</v>
      </c>
      <c r="N1814" t="b">
        <v>0</v>
      </c>
      <c r="O1814">
        <v>27</v>
      </c>
      <c r="P1814" t="b">
        <v>1</v>
      </c>
      <c r="Q1814" t="s">
        <v>8276</v>
      </c>
      <c r="R1814">
        <v>1.0823529411764705</v>
      </c>
      <c r="S1814">
        <v>34.074074074074076</v>
      </c>
      <c r="T1814" t="s">
        <v>9214</v>
      </c>
      <c r="U1814" t="s">
        <v>9213</v>
      </c>
      <c r="V1814" s="10">
        <v>41151.708321759259</v>
      </c>
      <c r="W1814" s="10">
        <v>41177.165972222225</v>
      </c>
    </row>
    <row r="1815" spans="1:23" x14ac:dyDescent="0.25">
      <c r="A1815">
        <v>2292</v>
      </c>
      <c r="B1815" t="s">
        <v>2293</v>
      </c>
      <c r="C1815" t="s">
        <v>6402</v>
      </c>
      <c r="D1815">
        <v>2000</v>
      </c>
      <c r="E1815">
        <v>2145.0100000000002</v>
      </c>
      <c r="F1815" t="s">
        <v>8219</v>
      </c>
      <c r="G1815" t="s">
        <v>8224</v>
      </c>
      <c r="H1815" t="s">
        <v>8246</v>
      </c>
      <c r="I1815">
        <v>1</v>
      </c>
      <c r="J1815">
        <v>2000</v>
      </c>
      <c r="K1815">
        <v>2145.0100000000002</v>
      </c>
      <c r="L1815">
        <v>1334767476</v>
      </c>
      <c r="M1815">
        <v>1332175476</v>
      </c>
      <c r="N1815" t="b">
        <v>0</v>
      </c>
      <c r="O1815">
        <v>46</v>
      </c>
      <c r="P1815" t="b">
        <v>1</v>
      </c>
      <c r="Q1815" t="s">
        <v>8276</v>
      </c>
      <c r="R1815">
        <v>1.072505</v>
      </c>
      <c r="S1815">
        <v>46.630652173913049</v>
      </c>
      <c r="T1815" t="s">
        <v>9214</v>
      </c>
      <c r="U1815" t="s">
        <v>9213</v>
      </c>
      <c r="V1815" s="10">
        <v>40987.697638888887</v>
      </c>
      <c r="W1815" s="10">
        <v>41017.697638888887</v>
      </c>
    </row>
    <row r="1816" spans="1:23" x14ac:dyDescent="0.25">
      <c r="A1816">
        <v>2291</v>
      </c>
      <c r="B1816" t="s">
        <v>2292</v>
      </c>
      <c r="C1816" t="s">
        <v>6401</v>
      </c>
      <c r="D1816">
        <v>2500</v>
      </c>
      <c r="E1816">
        <v>4320</v>
      </c>
      <c r="F1816" t="s">
        <v>8219</v>
      </c>
      <c r="G1816" t="s">
        <v>8224</v>
      </c>
      <c r="H1816" t="s">
        <v>8246</v>
      </c>
      <c r="I1816">
        <v>1</v>
      </c>
      <c r="J1816">
        <v>2500</v>
      </c>
      <c r="K1816">
        <v>4320</v>
      </c>
      <c r="L1816">
        <v>1335153600</v>
      </c>
      <c r="M1816">
        <v>1332199618</v>
      </c>
      <c r="N1816" t="b">
        <v>0</v>
      </c>
      <c r="O1816">
        <v>43</v>
      </c>
      <c r="P1816" t="b">
        <v>1</v>
      </c>
      <c r="Q1816" t="s">
        <v>8276</v>
      </c>
      <c r="R1816">
        <v>1.728</v>
      </c>
      <c r="S1816">
        <v>100.46511627906976</v>
      </c>
      <c r="T1816" t="s">
        <v>9214</v>
      </c>
      <c r="U1816" t="s">
        <v>9213</v>
      </c>
      <c r="V1816" s="10">
        <v>40987.977060185185</v>
      </c>
      <c r="W1816" s="10">
        <v>41022.166666666664</v>
      </c>
    </row>
    <row r="1817" spans="1:23" x14ac:dyDescent="0.25">
      <c r="A1817">
        <v>2290</v>
      </c>
      <c r="B1817" t="s">
        <v>2291</v>
      </c>
      <c r="C1817" t="s">
        <v>6400</v>
      </c>
      <c r="D1817">
        <v>1500</v>
      </c>
      <c r="E1817">
        <v>1561</v>
      </c>
      <c r="F1817" t="s">
        <v>8219</v>
      </c>
      <c r="G1817" t="s">
        <v>8224</v>
      </c>
      <c r="H1817" t="s">
        <v>8246</v>
      </c>
      <c r="I1817">
        <v>1</v>
      </c>
      <c r="J1817">
        <v>1500</v>
      </c>
      <c r="K1817">
        <v>1561</v>
      </c>
      <c r="L1817">
        <v>1259686800</v>
      </c>
      <c r="M1817">
        <v>1252908330</v>
      </c>
      <c r="N1817" t="b">
        <v>0</v>
      </c>
      <c r="O1817">
        <v>29</v>
      </c>
      <c r="P1817" t="b">
        <v>1</v>
      </c>
      <c r="Q1817" t="s">
        <v>8276</v>
      </c>
      <c r="R1817">
        <v>1.0406666666666666</v>
      </c>
      <c r="S1817">
        <v>53.827586206896555</v>
      </c>
      <c r="T1817" t="s">
        <v>9214</v>
      </c>
      <c r="U1817" t="s">
        <v>9213</v>
      </c>
      <c r="V1817" s="10">
        <v>40070.253819444442</v>
      </c>
      <c r="W1817" s="10">
        <v>40148.708333333336</v>
      </c>
    </row>
    <row r="1818" spans="1:23" x14ac:dyDescent="0.25">
      <c r="A1818">
        <v>2289</v>
      </c>
      <c r="B1818" t="s">
        <v>2290</v>
      </c>
      <c r="C1818" t="s">
        <v>6399</v>
      </c>
      <c r="D1818">
        <v>1500</v>
      </c>
      <c r="E1818">
        <v>1611</v>
      </c>
      <c r="F1818" t="s">
        <v>8219</v>
      </c>
      <c r="G1818" t="s">
        <v>8224</v>
      </c>
      <c r="H1818" t="s">
        <v>8246</v>
      </c>
      <c r="I1818">
        <v>1</v>
      </c>
      <c r="J1818">
        <v>1500</v>
      </c>
      <c r="K1818">
        <v>1611</v>
      </c>
      <c r="L1818">
        <v>1386372120</v>
      </c>
      <c r="M1818">
        <v>1382659060</v>
      </c>
      <c r="N1818" t="b">
        <v>0</v>
      </c>
      <c r="O1818">
        <v>25</v>
      </c>
      <c r="P1818" t="b">
        <v>1</v>
      </c>
      <c r="Q1818" t="s">
        <v>8276</v>
      </c>
      <c r="R1818">
        <v>1.0740000000000001</v>
      </c>
      <c r="S1818">
        <v>64.44</v>
      </c>
      <c r="T1818" t="s">
        <v>9214</v>
      </c>
      <c r="U1818" t="s">
        <v>9213</v>
      </c>
      <c r="V1818" s="10">
        <v>41571.998379629629</v>
      </c>
      <c r="W1818" s="10">
        <v>41614.973611111112</v>
      </c>
    </row>
    <row r="1819" spans="1:23" x14ac:dyDescent="0.25">
      <c r="A1819">
        <v>2288</v>
      </c>
      <c r="B1819" t="s">
        <v>2289</v>
      </c>
      <c r="C1819" t="s">
        <v>6398</v>
      </c>
      <c r="D1819">
        <v>1000</v>
      </c>
      <c r="E1819">
        <v>1001</v>
      </c>
      <c r="F1819" t="s">
        <v>8219</v>
      </c>
      <c r="G1819" t="s">
        <v>8224</v>
      </c>
      <c r="H1819" t="s">
        <v>8246</v>
      </c>
      <c r="I1819">
        <v>1</v>
      </c>
      <c r="J1819">
        <v>1000</v>
      </c>
      <c r="K1819">
        <v>1001</v>
      </c>
      <c r="L1819">
        <v>1340733600</v>
      </c>
      <c r="M1819">
        <v>1339098689</v>
      </c>
      <c r="N1819" t="b">
        <v>0</v>
      </c>
      <c r="O1819">
        <v>25</v>
      </c>
      <c r="P1819" t="b">
        <v>1</v>
      </c>
      <c r="Q1819" t="s">
        <v>8276</v>
      </c>
      <c r="R1819">
        <v>1.0009999999999999</v>
      </c>
      <c r="S1819">
        <v>40.04</v>
      </c>
      <c r="T1819" t="s">
        <v>9214</v>
      </c>
      <c r="U1819" t="s">
        <v>9213</v>
      </c>
      <c r="V1819" s="10">
        <v>41067.827418981484</v>
      </c>
      <c r="W1819" s="10">
        <v>41086.75</v>
      </c>
    </row>
    <row r="1820" spans="1:23" x14ac:dyDescent="0.25">
      <c r="A1820">
        <v>2287</v>
      </c>
      <c r="B1820" t="s">
        <v>2288</v>
      </c>
      <c r="C1820" t="s">
        <v>6397</v>
      </c>
      <c r="D1820">
        <v>4500</v>
      </c>
      <c r="E1820">
        <v>5398.99</v>
      </c>
      <c r="F1820" t="s">
        <v>8219</v>
      </c>
      <c r="G1820" t="s">
        <v>8224</v>
      </c>
      <c r="H1820" t="s">
        <v>8246</v>
      </c>
      <c r="I1820">
        <v>1</v>
      </c>
      <c r="J1820">
        <v>4500</v>
      </c>
      <c r="K1820">
        <v>5398.99</v>
      </c>
      <c r="L1820">
        <v>1403539260</v>
      </c>
      <c r="M1820">
        <v>1401724860</v>
      </c>
      <c r="N1820" t="b">
        <v>0</v>
      </c>
      <c r="O1820">
        <v>106</v>
      </c>
      <c r="P1820" t="b">
        <v>1</v>
      </c>
      <c r="Q1820" t="s">
        <v>8276</v>
      </c>
      <c r="R1820">
        <v>1.1997755555555556</v>
      </c>
      <c r="S1820">
        <v>50.9338679245283</v>
      </c>
      <c r="T1820" t="s">
        <v>9214</v>
      </c>
      <c r="U1820" t="s">
        <v>9213</v>
      </c>
      <c r="V1820" s="10">
        <v>41792.667361111111</v>
      </c>
      <c r="W1820" s="10">
        <v>41813.667361111111</v>
      </c>
    </row>
    <row r="1821" spans="1:23" x14ac:dyDescent="0.25">
      <c r="A1821">
        <v>2286</v>
      </c>
      <c r="B1821" t="s">
        <v>2287</v>
      </c>
      <c r="C1821" t="s">
        <v>6396</v>
      </c>
      <c r="D1821">
        <v>1500</v>
      </c>
      <c r="E1821">
        <v>1501</v>
      </c>
      <c r="F1821" t="s">
        <v>8219</v>
      </c>
      <c r="G1821" t="s">
        <v>8224</v>
      </c>
      <c r="H1821" t="s">
        <v>8246</v>
      </c>
      <c r="I1821">
        <v>1</v>
      </c>
      <c r="J1821">
        <v>1500</v>
      </c>
      <c r="K1821">
        <v>1501</v>
      </c>
      <c r="L1821">
        <v>1378439940</v>
      </c>
      <c r="M1821">
        <v>1376003254</v>
      </c>
      <c r="N1821" t="b">
        <v>0</v>
      </c>
      <c r="O1821">
        <v>14</v>
      </c>
      <c r="P1821" t="b">
        <v>1</v>
      </c>
      <c r="Q1821" t="s">
        <v>8276</v>
      </c>
      <c r="R1821">
        <v>1.0006666666666666</v>
      </c>
      <c r="S1821">
        <v>107.21428571428571</v>
      </c>
      <c r="T1821" t="s">
        <v>9214</v>
      </c>
      <c r="U1821" t="s">
        <v>9213</v>
      </c>
      <c r="V1821" s="10">
        <v>41494.963587962964</v>
      </c>
      <c r="W1821" s="10">
        <v>41523.165972222225</v>
      </c>
    </row>
    <row r="1822" spans="1:23" x14ac:dyDescent="0.25">
      <c r="A1822">
        <v>2285</v>
      </c>
      <c r="B1822" t="s">
        <v>2286</v>
      </c>
      <c r="C1822" t="s">
        <v>6395</v>
      </c>
      <c r="D1822">
        <v>3000</v>
      </c>
      <c r="E1822">
        <v>3641</v>
      </c>
      <c r="F1822" t="s">
        <v>8219</v>
      </c>
      <c r="G1822" t="s">
        <v>8224</v>
      </c>
      <c r="H1822" t="s">
        <v>8246</v>
      </c>
      <c r="I1822">
        <v>1</v>
      </c>
      <c r="J1822">
        <v>3000</v>
      </c>
      <c r="K1822">
        <v>3641</v>
      </c>
      <c r="L1822">
        <v>1340944043</v>
      </c>
      <c r="M1822">
        <v>1338352043</v>
      </c>
      <c r="N1822" t="b">
        <v>0</v>
      </c>
      <c r="O1822">
        <v>79</v>
      </c>
      <c r="P1822" t="b">
        <v>1</v>
      </c>
      <c r="Q1822" t="s">
        <v>8276</v>
      </c>
      <c r="R1822">
        <v>1.2136666666666667</v>
      </c>
      <c r="S1822">
        <v>46.088607594936711</v>
      </c>
      <c r="T1822" t="s">
        <v>9214</v>
      </c>
      <c r="U1822" t="s">
        <v>9213</v>
      </c>
      <c r="V1822" s="10">
        <v>41059.185682870368</v>
      </c>
      <c r="W1822" s="10">
        <v>41089.185682870368</v>
      </c>
    </row>
    <row r="1823" spans="1:23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</v>
      </c>
      <c r="J1823">
        <v>2500</v>
      </c>
      <c r="K1823">
        <v>3372.25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8276</v>
      </c>
      <c r="R1823">
        <v>1.3489</v>
      </c>
      <c r="S1823">
        <v>59.162280701754383</v>
      </c>
      <c r="T1823" t="s">
        <v>9214</v>
      </c>
      <c r="U1823" t="s">
        <v>9213</v>
      </c>
      <c r="V1823" s="10">
        <v>40926.319062499999</v>
      </c>
      <c r="W1823" s="10">
        <v>40971.319062499999</v>
      </c>
    </row>
    <row r="1824" spans="1:23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0.75062424999999999</v>
      </c>
      <c r="J1824">
        <v>225.187275</v>
      </c>
      <c r="K1824">
        <v>225.187275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8276</v>
      </c>
      <c r="R1824">
        <v>1</v>
      </c>
      <c r="S1824">
        <v>20.471570454545454</v>
      </c>
      <c r="T1824" t="s">
        <v>9214</v>
      </c>
      <c r="U1824" t="s">
        <v>9213</v>
      </c>
      <c r="V1824" s="10">
        <v>41634.797013888892</v>
      </c>
      <c r="W1824" s="10">
        <v>41670.792361111111</v>
      </c>
    </row>
    <row r="1825" spans="1:23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</v>
      </c>
      <c r="J1825">
        <v>700</v>
      </c>
      <c r="K1825">
        <v>811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8276</v>
      </c>
      <c r="R1825">
        <v>1.1585714285714286</v>
      </c>
      <c r="S1825">
        <v>24.575757575757574</v>
      </c>
      <c r="T1825" t="s">
        <v>9214</v>
      </c>
      <c r="U1825" t="s">
        <v>9213</v>
      </c>
      <c r="V1825" s="10">
        <v>41176.684907407405</v>
      </c>
      <c r="W1825" s="10">
        <v>41206.684907407405</v>
      </c>
    </row>
    <row r="1826" spans="1:23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</v>
      </c>
      <c r="J1826">
        <v>3000</v>
      </c>
      <c r="K1826">
        <v>3002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8276</v>
      </c>
      <c r="R1826">
        <v>1.0006666666666666</v>
      </c>
      <c r="S1826">
        <v>75.05</v>
      </c>
      <c r="T1826" t="s">
        <v>9214</v>
      </c>
      <c r="U1826" t="s">
        <v>9213</v>
      </c>
      <c r="V1826" s="10">
        <v>41626.916284722225</v>
      </c>
      <c r="W1826" s="10">
        <v>41647.088888888888</v>
      </c>
    </row>
    <row r="1827" spans="1:23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</v>
      </c>
      <c r="J1827">
        <v>2000</v>
      </c>
      <c r="K1827">
        <v>2101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8276</v>
      </c>
      <c r="R1827">
        <v>1.0505</v>
      </c>
      <c r="S1827">
        <v>42.02</v>
      </c>
      <c r="T1827" t="s">
        <v>9214</v>
      </c>
      <c r="U1827" t="s">
        <v>9213</v>
      </c>
      <c r="V1827" s="10">
        <v>41443.83452546296</v>
      </c>
      <c r="W1827" s="10">
        <v>41466.83452546296</v>
      </c>
    </row>
    <row r="1828" spans="1:23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</v>
      </c>
      <c r="J1828">
        <v>2000</v>
      </c>
      <c r="K1828">
        <v>2020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8276</v>
      </c>
      <c r="R1828">
        <v>1.01</v>
      </c>
      <c r="S1828">
        <v>53.157894736842103</v>
      </c>
      <c r="T1828" t="s">
        <v>9214</v>
      </c>
      <c r="U1828" t="s">
        <v>9213</v>
      </c>
      <c r="V1828" s="10">
        <v>41657.923807870371</v>
      </c>
      <c r="W1828" s="10">
        <v>41687.923807870371</v>
      </c>
    </row>
    <row r="1829" spans="1:23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</v>
      </c>
      <c r="J1829">
        <v>8000</v>
      </c>
      <c r="K1829">
        <v>8053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8276</v>
      </c>
      <c r="R1829">
        <v>1.0066250000000001</v>
      </c>
      <c r="S1829">
        <v>83.885416666666671</v>
      </c>
      <c r="T1829" t="s">
        <v>9214</v>
      </c>
      <c r="U1829" t="s">
        <v>9213</v>
      </c>
      <c r="V1829" s="10">
        <v>40555.325937499998</v>
      </c>
      <c r="W1829" s="10">
        <v>40605.325937499998</v>
      </c>
    </row>
    <row r="1830" spans="1:23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</v>
      </c>
      <c r="J1830">
        <v>20000</v>
      </c>
      <c r="K1830">
        <v>20032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8276</v>
      </c>
      <c r="R1830">
        <v>1.0016</v>
      </c>
      <c r="S1830">
        <v>417.33333333333331</v>
      </c>
      <c r="T1830" t="s">
        <v>9214</v>
      </c>
      <c r="U1830" t="s">
        <v>9213</v>
      </c>
      <c r="V1830" s="10">
        <v>41736.899652777778</v>
      </c>
      <c r="W1830" s="10">
        <v>41768.916666666664</v>
      </c>
    </row>
    <row r="1831" spans="1:23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</v>
      </c>
      <c r="J1831">
        <v>1500</v>
      </c>
      <c r="K1831">
        <v>2500.25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8276</v>
      </c>
      <c r="R1831">
        <v>1.6668333333333334</v>
      </c>
      <c r="S1831">
        <v>75.765151515151516</v>
      </c>
      <c r="T1831" t="s">
        <v>9214</v>
      </c>
      <c r="U1831" t="s">
        <v>9213</v>
      </c>
      <c r="V1831" s="10">
        <v>40516.087627314817</v>
      </c>
      <c r="W1831" s="10">
        <v>40564.916666666664</v>
      </c>
    </row>
    <row r="1832" spans="1:23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</v>
      </c>
      <c r="J1832">
        <v>15000</v>
      </c>
      <c r="K1832">
        <v>15230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8276</v>
      </c>
      <c r="R1832">
        <v>1.0153333333333334</v>
      </c>
      <c r="S1832">
        <v>67.389380530973455</v>
      </c>
      <c r="T1832" t="s">
        <v>9214</v>
      </c>
      <c r="U1832" t="s">
        <v>9213</v>
      </c>
      <c r="V1832" s="10">
        <v>41664.684108796297</v>
      </c>
      <c r="W1832" s="10">
        <v>41694.684108796297</v>
      </c>
    </row>
    <row r="1833" spans="1:23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</v>
      </c>
      <c r="J1833">
        <v>1000</v>
      </c>
      <c r="K1833">
        <v>1030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8276</v>
      </c>
      <c r="R1833">
        <v>1.03</v>
      </c>
      <c r="S1833">
        <v>73.571428571428569</v>
      </c>
      <c r="T1833" t="s">
        <v>9214</v>
      </c>
      <c r="U1833" t="s">
        <v>9213</v>
      </c>
      <c r="V1833" s="10">
        <v>41026.996099537035</v>
      </c>
      <c r="W1833" s="10">
        <v>41041.996099537035</v>
      </c>
    </row>
    <row r="1834" spans="1:23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</v>
      </c>
      <c r="J1834">
        <v>350</v>
      </c>
      <c r="K1834">
        <v>500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8276</v>
      </c>
      <c r="R1834">
        <v>1.4285714285714286</v>
      </c>
      <c r="S1834">
        <v>25</v>
      </c>
      <c r="T1834" t="s">
        <v>9214</v>
      </c>
      <c r="U1834" t="s">
        <v>9213</v>
      </c>
      <c r="V1834" s="10">
        <v>40576.539664351854</v>
      </c>
      <c r="W1834" s="10">
        <v>40606.539664351854</v>
      </c>
    </row>
    <row r="1835" spans="1:23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</v>
      </c>
      <c r="J1835">
        <v>400</v>
      </c>
      <c r="K1835">
        <v>1050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8276</v>
      </c>
      <c r="R1835">
        <v>2.625</v>
      </c>
      <c r="S1835">
        <v>42</v>
      </c>
      <c r="T1835" t="s">
        <v>9214</v>
      </c>
      <c r="U1835" t="s">
        <v>9213</v>
      </c>
      <c r="V1835" s="10">
        <v>41303.044016203705</v>
      </c>
      <c r="W1835" s="10">
        <v>41335.332638888889</v>
      </c>
    </row>
    <row r="1836" spans="1:23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</v>
      </c>
      <c r="J1836">
        <v>10000</v>
      </c>
      <c r="K1836">
        <v>11805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8276</v>
      </c>
      <c r="R1836">
        <v>1.1805000000000001</v>
      </c>
      <c r="S1836">
        <v>131.16666666666666</v>
      </c>
      <c r="T1836" t="s">
        <v>9214</v>
      </c>
      <c r="U1836" t="s">
        <v>9213</v>
      </c>
      <c r="V1836" s="10">
        <v>41988.964062500003</v>
      </c>
      <c r="W1836" s="10">
        <v>42028.964062500003</v>
      </c>
    </row>
    <row r="1837" spans="1:23" x14ac:dyDescent="0.25">
      <c r="A1837">
        <v>1835</v>
      </c>
      <c r="B1837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1.29405719</v>
      </c>
      <c r="J1837">
        <v>647.028595</v>
      </c>
      <c r="K1837">
        <v>672.90973880000001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8276</v>
      </c>
      <c r="R1837">
        <v>1.04</v>
      </c>
      <c r="S1837">
        <v>61.173612618181821</v>
      </c>
      <c r="T1837" t="s">
        <v>9214</v>
      </c>
      <c r="U1837" t="s">
        <v>9213</v>
      </c>
      <c r="V1837" s="10">
        <v>42430.702210648145</v>
      </c>
      <c r="W1837" s="10">
        <v>42460.660543981481</v>
      </c>
    </row>
    <row r="1838" spans="1:23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</v>
      </c>
      <c r="J1838">
        <v>5000</v>
      </c>
      <c r="K1838">
        <v>10017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8276</v>
      </c>
      <c r="R1838">
        <v>2.0034000000000001</v>
      </c>
      <c r="S1838">
        <v>182.12727272727273</v>
      </c>
      <c r="T1838" t="s">
        <v>9214</v>
      </c>
      <c r="U1838" t="s">
        <v>9213</v>
      </c>
      <c r="V1838" s="10">
        <v>41305.809363425928</v>
      </c>
      <c r="W1838" s="10">
        <v>41322.809363425928</v>
      </c>
    </row>
    <row r="1839" spans="1:23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</v>
      </c>
      <c r="J1839">
        <v>600</v>
      </c>
      <c r="K1839">
        <v>1841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8276</v>
      </c>
      <c r="R1839">
        <v>3.0683333333333334</v>
      </c>
      <c r="S1839">
        <v>61.366666666666667</v>
      </c>
      <c r="T1839" t="s">
        <v>9214</v>
      </c>
      <c r="U1839" t="s">
        <v>9213</v>
      </c>
      <c r="V1839" s="10">
        <v>40926.047858796293</v>
      </c>
      <c r="W1839" s="10">
        <v>40986.006192129629</v>
      </c>
    </row>
    <row r="1840" spans="1:23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</v>
      </c>
      <c r="J1840">
        <v>1000</v>
      </c>
      <c r="K1840">
        <v>1001.49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8276</v>
      </c>
      <c r="R1840">
        <v>1.00149</v>
      </c>
      <c r="S1840">
        <v>35.767499999999998</v>
      </c>
      <c r="T1840" t="s">
        <v>9214</v>
      </c>
      <c r="U1840" t="s">
        <v>9213</v>
      </c>
      <c r="V1840" s="10">
        <v>40788.786539351851</v>
      </c>
      <c r="W1840" s="10">
        <v>40817.125</v>
      </c>
    </row>
    <row r="1841" spans="1:23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</v>
      </c>
      <c r="J1841">
        <v>1000</v>
      </c>
      <c r="K1841">
        <v>2053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8276</v>
      </c>
      <c r="R1841">
        <v>2.0529999999999999</v>
      </c>
      <c r="S1841">
        <v>45.62222222222222</v>
      </c>
      <c r="T1841" t="s">
        <v>9214</v>
      </c>
      <c r="U1841" t="s">
        <v>9213</v>
      </c>
      <c r="V1841" s="10">
        <v>42614.722013888888</v>
      </c>
      <c r="W1841" s="10">
        <v>42644.722013888888</v>
      </c>
    </row>
    <row r="1842" spans="1:23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</v>
      </c>
      <c r="J1842">
        <v>900</v>
      </c>
      <c r="K1842">
        <v>980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8276</v>
      </c>
      <c r="R1842">
        <v>1.0888888888888888</v>
      </c>
      <c r="S1842">
        <v>75.384615384615387</v>
      </c>
      <c r="T1842" t="s">
        <v>9214</v>
      </c>
      <c r="U1842" t="s">
        <v>9213</v>
      </c>
      <c r="V1842" s="10">
        <v>41382.096180555556</v>
      </c>
      <c r="W1842" s="10">
        <v>41401.207638888889</v>
      </c>
    </row>
    <row r="1843" spans="1:23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</v>
      </c>
      <c r="J1843">
        <v>2000</v>
      </c>
      <c r="K1843">
        <v>2035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8276</v>
      </c>
      <c r="R1843">
        <v>1.0175000000000001</v>
      </c>
      <c r="S1843">
        <v>50.875</v>
      </c>
      <c r="T1843" t="s">
        <v>9214</v>
      </c>
      <c r="U1843" t="s">
        <v>9213</v>
      </c>
      <c r="V1843" s="10">
        <v>41745.84542824074</v>
      </c>
      <c r="W1843" s="10">
        <v>41779.207638888889</v>
      </c>
    </row>
    <row r="1844" spans="1:23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</v>
      </c>
      <c r="J1844">
        <v>2000</v>
      </c>
      <c r="K1844">
        <v>2505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8276</v>
      </c>
      <c r="R1844">
        <v>1.2524999999999999</v>
      </c>
      <c r="S1844">
        <v>119.28571428571429</v>
      </c>
      <c r="T1844" t="s">
        <v>9214</v>
      </c>
      <c r="U1844" t="s">
        <v>9213</v>
      </c>
      <c r="V1844" s="10">
        <v>42031.631724537037</v>
      </c>
      <c r="W1844" s="10">
        <v>42065.249305555553</v>
      </c>
    </row>
    <row r="1845" spans="1:23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</v>
      </c>
      <c r="J1845">
        <v>10000</v>
      </c>
      <c r="K1845">
        <v>12400.61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8276</v>
      </c>
      <c r="R1845">
        <v>1.2400610000000001</v>
      </c>
      <c r="S1845">
        <v>92.541865671641801</v>
      </c>
      <c r="T1845" t="s">
        <v>9214</v>
      </c>
      <c r="U1845" t="s">
        <v>9213</v>
      </c>
      <c r="V1845" s="10">
        <v>40564.994837962964</v>
      </c>
      <c r="W1845" s="10">
        <v>40594.994837962964</v>
      </c>
    </row>
    <row r="1846" spans="1:23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</v>
      </c>
      <c r="J1846">
        <v>1500</v>
      </c>
      <c r="K1846">
        <v>1521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8276</v>
      </c>
      <c r="R1846">
        <v>1.014</v>
      </c>
      <c r="S1846">
        <v>76.05</v>
      </c>
      <c r="T1846" t="s">
        <v>9214</v>
      </c>
      <c r="U1846" t="s">
        <v>9213</v>
      </c>
      <c r="V1846" s="10">
        <v>40666.973541666666</v>
      </c>
      <c r="W1846" s="10">
        <v>40705.125</v>
      </c>
    </row>
    <row r="1847" spans="1:23" x14ac:dyDescent="0.25">
      <c r="A1847">
        <v>1845</v>
      </c>
      <c r="B1847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</v>
      </c>
      <c r="J1847">
        <v>1000</v>
      </c>
      <c r="K1847">
        <v>1000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8276</v>
      </c>
      <c r="R1847">
        <v>1</v>
      </c>
      <c r="S1847">
        <v>52.631578947368418</v>
      </c>
      <c r="T1847" t="s">
        <v>9214</v>
      </c>
      <c r="U1847" t="s">
        <v>9213</v>
      </c>
      <c r="V1847" s="10">
        <v>42523.333310185182</v>
      </c>
      <c r="W1847" s="10">
        <v>42538.204861111109</v>
      </c>
    </row>
    <row r="1848" spans="1:23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</v>
      </c>
      <c r="J1848">
        <v>15000</v>
      </c>
      <c r="K1848">
        <v>20689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8276</v>
      </c>
      <c r="R1848">
        <v>1.3792666666666666</v>
      </c>
      <c r="S1848">
        <v>98.990430622009569</v>
      </c>
      <c r="T1848" t="s">
        <v>9214</v>
      </c>
      <c r="U1848" t="s">
        <v>9213</v>
      </c>
      <c r="V1848" s="10">
        <v>41228.650196759256</v>
      </c>
      <c r="W1848" s="10">
        <v>41258.650196759256</v>
      </c>
    </row>
    <row r="1849" spans="1:23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</v>
      </c>
      <c r="J1849">
        <v>2500</v>
      </c>
      <c r="K1849">
        <v>3022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8276</v>
      </c>
      <c r="R1849">
        <v>1.2088000000000001</v>
      </c>
      <c r="S1849">
        <v>79.526315789473685</v>
      </c>
      <c r="T1849" t="s">
        <v>9214</v>
      </c>
      <c r="U1849" t="s">
        <v>9213</v>
      </c>
      <c r="V1849" s="10">
        <v>42094.236481481479</v>
      </c>
      <c r="W1849" s="10">
        <v>42115.236481481479</v>
      </c>
    </row>
    <row r="1850" spans="1:23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</v>
      </c>
      <c r="J1850">
        <v>3000</v>
      </c>
      <c r="K1850">
        <v>3221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8276</v>
      </c>
      <c r="R1850">
        <v>1.0736666666666668</v>
      </c>
      <c r="S1850">
        <v>134.20833333333334</v>
      </c>
      <c r="T1850" t="s">
        <v>9214</v>
      </c>
      <c r="U1850" t="s">
        <v>9213</v>
      </c>
      <c r="V1850" s="10">
        <v>40691.788055555553</v>
      </c>
      <c r="W1850" s="10">
        <v>40755.290972222225</v>
      </c>
    </row>
    <row r="1851" spans="1:23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</v>
      </c>
      <c r="J1851">
        <v>300</v>
      </c>
      <c r="K1851">
        <v>301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8276</v>
      </c>
      <c r="R1851">
        <v>1.0033333333333334</v>
      </c>
      <c r="S1851">
        <v>37.625</v>
      </c>
      <c r="T1851" t="s">
        <v>9214</v>
      </c>
      <c r="U1851" t="s">
        <v>9213</v>
      </c>
      <c r="V1851" s="10">
        <v>41169.845590277779</v>
      </c>
      <c r="W1851" s="10">
        <v>41199.845590277779</v>
      </c>
    </row>
    <row r="1852" spans="1:23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</v>
      </c>
      <c r="J1852">
        <v>9000</v>
      </c>
      <c r="K1852">
        <v>9137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8276</v>
      </c>
      <c r="R1852">
        <v>1.0152222222222222</v>
      </c>
      <c r="S1852">
        <v>51.044692737430168</v>
      </c>
      <c r="T1852" t="s">
        <v>9214</v>
      </c>
      <c r="U1852" t="s">
        <v>9213</v>
      </c>
      <c r="V1852" s="10">
        <v>41800.959490740737</v>
      </c>
      <c r="W1852" s="10">
        <v>41830.959490740737</v>
      </c>
    </row>
    <row r="1853" spans="1:23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</v>
      </c>
      <c r="J1853">
        <v>1300</v>
      </c>
      <c r="K1853">
        <v>1301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8276</v>
      </c>
      <c r="R1853">
        <v>1.0007692307692309</v>
      </c>
      <c r="S1853">
        <v>50.03846153846154</v>
      </c>
      <c r="T1853" t="s">
        <v>9214</v>
      </c>
      <c r="U1853" t="s">
        <v>9213</v>
      </c>
      <c r="V1853" s="10">
        <v>41827.906689814816</v>
      </c>
      <c r="W1853" s="10">
        <v>41848.041666666664</v>
      </c>
    </row>
    <row r="1854" spans="1:23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</v>
      </c>
      <c r="J1854">
        <v>15000</v>
      </c>
      <c r="K1854">
        <v>17545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8276</v>
      </c>
      <c r="R1854">
        <v>1.1696666666666666</v>
      </c>
      <c r="S1854">
        <v>133.93129770992365</v>
      </c>
      <c r="T1854" t="s">
        <v>9214</v>
      </c>
      <c r="U1854" t="s">
        <v>9213</v>
      </c>
      <c r="V1854" s="10">
        <v>42081.771435185183</v>
      </c>
      <c r="W1854" s="20">
        <v>42119</v>
      </c>
    </row>
    <row r="1855" spans="1:23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</v>
      </c>
      <c r="J1855">
        <v>800</v>
      </c>
      <c r="K1855">
        <v>815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8276</v>
      </c>
      <c r="R1855">
        <v>1.01875</v>
      </c>
      <c r="S1855">
        <v>58.214285714285715</v>
      </c>
      <c r="T1855" t="s">
        <v>9214</v>
      </c>
      <c r="U1855" t="s">
        <v>9213</v>
      </c>
      <c r="V1855" s="10">
        <v>41177.060381944444</v>
      </c>
      <c r="W1855" s="10">
        <v>41227.102048611108</v>
      </c>
    </row>
    <row r="1856" spans="1:23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</v>
      </c>
      <c r="J1856">
        <v>15000</v>
      </c>
      <c r="K1856">
        <v>15318.55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8276</v>
      </c>
      <c r="R1856">
        <v>1.0212366666666666</v>
      </c>
      <c r="S1856">
        <v>88.037643678160919</v>
      </c>
      <c r="T1856" t="s">
        <v>9214</v>
      </c>
      <c r="U1856" t="s">
        <v>9213</v>
      </c>
      <c r="V1856" s="10">
        <v>41388.021261574075</v>
      </c>
      <c r="W1856" s="10">
        <v>41418.021261574075</v>
      </c>
    </row>
    <row r="1857" spans="1:23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0.75062424999999999</v>
      </c>
      <c r="J1857">
        <v>6567.9621875000003</v>
      </c>
      <c r="K1857">
        <v>10118.53498988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8276</v>
      </c>
      <c r="R1857">
        <v>1.5405897142857143</v>
      </c>
      <c r="S1857">
        <v>52.976622983664917</v>
      </c>
      <c r="T1857" t="s">
        <v>9214</v>
      </c>
      <c r="U1857" t="s">
        <v>9213</v>
      </c>
      <c r="V1857" s="10">
        <v>41600.538657407407</v>
      </c>
      <c r="W1857" s="10">
        <v>41645.538657407407</v>
      </c>
    </row>
    <row r="1858" spans="1:23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</v>
      </c>
      <c r="J1858">
        <v>2000</v>
      </c>
      <c r="K1858">
        <v>2025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8276</v>
      </c>
      <c r="R1858">
        <v>1.0125</v>
      </c>
      <c r="S1858">
        <v>53.289473684210527</v>
      </c>
      <c r="T1858" t="s">
        <v>9214</v>
      </c>
      <c r="U1858" t="s">
        <v>9213</v>
      </c>
      <c r="V1858" s="10">
        <v>41817.855000000003</v>
      </c>
      <c r="W1858" s="10">
        <v>41838.855000000003</v>
      </c>
    </row>
    <row r="1859" spans="1:23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</v>
      </c>
      <c r="J1859">
        <v>3000</v>
      </c>
      <c r="K1859">
        <v>3000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8276</v>
      </c>
      <c r="R1859">
        <v>1</v>
      </c>
      <c r="S1859">
        <v>136.36363636363637</v>
      </c>
      <c r="T1859" t="s">
        <v>9214</v>
      </c>
      <c r="U1859" t="s">
        <v>9213</v>
      </c>
      <c r="V1859" s="10">
        <v>41864.76866898148</v>
      </c>
      <c r="W1859" s="10">
        <v>41894.76866898148</v>
      </c>
    </row>
    <row r="1860" spans="1:23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</v>
      </c>
      <c r="J1860">
        <v>5555.55</v>
      </c>
      <c r="K1860">
        <v>6041.55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8276</v>
      </c>
      <c r="R1860">
        <v>1.0874800874800874</v>
      </c>
      <c r="S1860">
        <v>40.547315436241611</v>
      </c>
      <c r="T1860" t="s">
        <v>9214</v>
      </c>
      <c r="U1860" t="s">
        <v>9213</v>
      </c>
      <c r="V1860" s="10">
        <v>40833.200474537036</v>
      </c>
      <c r="W1860" s="10">
        <v>40893.2421412037</v>
      </c>
    </row>
    <row r="1861" spans="1:23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</v>
      </c>
      <c r="J1861">
        <v>3000</v>
      </c>
      <c r="K1861">
        <v>3955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8276</v>
      </c>
      <c r="R1861">
        <v>1.3183333333333334</v>
      </c>
      <c r="S1861">
        <v>70.625</v>
      </c>
      <c r="T1861" t="s">
        <v>9214</v>
      </c>
      <c r="U1861" t="s">
        <v>9213</v>
      </c>
      <c r="V1861" s="10">
        <v>40778.770011574074</v>
      </c>
      <c r="W1861" s="10">
        <v>40808.770011574074</v>
      </c>
    </row>
    <row r="1862" spans="1:23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</v>
      </c>
      <c r="J1862">
        <v>750</v>
      </c>
      <c r="K1862">
        <v>1001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8276</v>
      </c>
      <c r="R1862">
        <v>1.3346666666666667</v>
      </c>
      <c r="S1862">
        <v>52.684210526315788</v>
      </c>
      <c r="T1862" t="s">
        <v>9214</v>
      </c>
      <c r="U1862" t="s">
        <v>9213</v>
      </c>
      <c r="V1862" s="10">
        <v>41655.709305555552</v>
      </c>
      <c r="W1862" s="10">
        <v>41676.709305555552</v>
      </c>
    </row>
    <row r="1863" spans="1:23" x14ac:dyDescent="0.25">
      <c r="A1863">
        <v>2284</v>
      </c>
      <c r="B1863" t="s">
        <v>2285</v>
      </c>
      <c r="C1863" t="s">
        <v>6394</v>
      </c>
      <c r="D1863">
        <v>6000</v>
      </c>
      <c r="E1863">
        <v>6373.27</v>
      </c>
      <c r="F1863" t="s">
        <v>8219</v>
      </c>
      <c r="G1863" t="s">
        <v>8224</v>
      </c>
      <c r="H1863" t="s">
        <v>8246</v>
      </c>
      <c r="I1863">
        <v>1</v>
      </c>
      <c r="J1863">
        <v>6000</v>
      </c>
      <c r="K1863">
        <v>6373.27</v>
      </c>
      <c r="L1863">
        <v>1299902400</v>
      </c>
      <c r="M1863">
        <v>1297451245</v>
      </c>
      <c r="N1863" t="b">
        <v>0</v>
      </c>
      <c r="O1863">
        <v>59</v>
      </c>
      <c r="P1863" t="b">
        <v>1</v>
      </c>
      <c r="Q1863" t="s">
        <v>8276</v>
      </c>
      <c r="R1863">
        <v>1.0622116666666668</v>
      </c>
      <c r="S1863">
        <v>108.02152542372882</v>
      </c>
      <c r="T1863" t="s">
        <v>9214</v>
      </c>
      <c r="U1863" t="s">
        <v>9213</v>
      </c>
      <c r="V1863" s="10">
        <v>40585.796817129631</v>
      </c>
      <c r="W1863" s="10">
        <v>40614.166666666664</v>
      </c>
    </row>
    <row r="1864" spans="1:23" x14ac:dyDescent="0.25">
      <c r="A1864">
        <v>2283</v>
      </c>
      <c r="B1864" t="s">
        <v>2284</v>
      </c>
      <c r="C1864" t="s">
        <v>6393</v>
      </c>
      <c r="D1864">
        <v>3000</v>
      </c>
      <c r="E1864">
        <v>3025.66</v>
      </c>
      <c r="F1864" t="s">
        <v>8219</v>
      </c>
      <c r="G1864" t="s">
        <v>8224</v>
      </c>
      <c r="H1864" t="s">
        <v>8246</v>
      </c>
      <c r="I1864">
        <v>1</v>
      </c>
      <c r="J1864">
        <v>3000</v>
      </c>
      <c r="K1864">
        <v>3025.66</v>
      </c>
      <c r="L1864">
        <v>1336528804</v>
      </c>
      <c r="M1864">
        <v>1331348404</v>
      </c>
      <c r="N1864" t="b">
        <v>0</v>
      </c>
      <c r="O1864">
        <v>48</v>
      </c>
      <c r="P1864" t="b">
        <v>1</v>
      </c>
      <c r="Q1864" t="s">
        <v>8276</v>
      </c>
      <c r="R1864">
        <v>1.0085533333333332</v>
      </c>
      <c r="S1864">
        <v>63.03458333333333</v>
      </c>
      <c r="T1864" t="s">
        <v>9214</v>
      </c>
      <c r="U1864" t="s">
        <v>9213</v>
      </c>
      <c r="V1864" s="10">
        <v>40978.1250462963</v>
      </c>
      <c r="W1864" s="10">
        <v>41038.083379629628</v>
      </c>
    </row>
    <row r="1865" spans="1:23" x14ac:dyDescent="0.25">
      <c r="A1865">
        <v>2282</v>
      </c>
      <c r="B1865" t="s">
        <v>2283</v>
      </c>
      <c r="C1865" t="s">
        <v>6392</v>
      </c>
      <c r="D1865">
        <v>750</v>
      </c>
      <c r="E1865">
        <v>1390</v>
      </c>
      <c r="F1865" t="s">
        <v>8219</v>
      </c>
      <c r="G1865" t="s">
        <v>8224</v>
      </c>
      <c r="H1865" t="s">
        <v>8246</v>
      </c>
      <c r="I1865">
        <v>1</v>
      </c>
      <c r="J1865">
        <v>750</v>
      </c>
      <c r="K1865">
        <v>1390</v>
      </c>
      <c r="L1865">
        <v>1452744686</v>
      </c>
      <c r="M1865">
        <v>1447560686</v>
      </c>
      <c r="N1865" t="b">
        <v>0</v>
      </c>
      <c r="O1865">
        <v>12</v>
      </c>
      <c r="P1865" t="b">
        <v>1</v>
      </c>
      <c r="Q1865" t="s">
        <v>8276</v>
      </c>
      <c r="R1865">
        <v>1.8533333333333333</v>
      </c>
      <c r="S1865">
        <v>115.83333333333333</v>
      </c>
      <c r="T1865" t="s">
        <v>9214</v>
      </c>
      <c r="U1865" t="s">
        <v>9213</v>
      </c>
      <c r="V1865" s="10">
        <v>42323.17460648148</v>
      </c>
      <c r="W1865" s="10">
        <v>42383.17460648148</v>
      </c>
    </row>
    <row r="1866" spans="1:23" x14ac:dyDescent="0.25">
      <c r="A1866">
        <v>2281</v>
      </c>
      <c r="B1866" t="s">
        <v>2282</v>
      </c>
      <c r="C1866" t="s">
        <v>6391</v>
      </c>
      <c r="D1866">
        <v>300</v>
      </c>
      <c r="E1866">
        <v>555</v>
      </c>
      <c r="F1866" t="s">
        <v>8219</v>
      </c>
      <c r="G1866" t="s">
        <v>8224</v>
      </c>
      <c r="H1866" t="s">
        <v>8246</v>
      </c>
      <c r="I1866">
        <v>1</v>
      </c>
      <c r="J1866">
        <v>300</v>
      </c>
      <c r="K1866">
        <v>555</v>
      </c>
      <c r="L1866">
        <v>1311576600</v>
      </c>
      <c r="M1866">
        <v>1306219897</v>
      </c>
      <c r="N1866" t="b">
        <v>0</v>
      </c>
      <c r="O1866">
        <v>11</v>
      </c>
      <c r="P1866" t="b">
        <v>1</v>
      </c>
      <c r="Q1866" t="s">
        <v>8276</v>
      </c>
      <c r="R1866">
        <v>1.85</v>
      </c>
      <c r="S1866">
        <v>50.454545454545453</v>
      </c>
      <c r="T1866" t="s">
        <v>9214</v>
      </c>
      <c r="U1866" t="s">
        <v>9213</v>
      </c>
      <c r="V1866" s="10">
        <v>40687.285844907405</v>
      </c>
      <c r="W1866" s="10">
        <v>40749.284722222219</v>
      </c>
    </row>
    <row r="1867" spans="1:23" x14ac:dyDescent="0.25">
      <c r="A1867">
        <v>2280</v>
      </c>
      <c r="B1867" t="s">
        <v>2281</v>
      </c>
      <c r="C1867" t="s">
        <v>6390</v>
      </c>
      <c r="D1867">
        <v>9800</v>
      </c>
      <c r="E1867">
        <v>39550.5</v>
      </c>
      <c r="F1867" t="s">
        <v>8219</v>
      </c>
      <c r="G1867" t="s">
        <v>8224</v>
      </c>
      <c r="H1867" t="s">
        <v>8246</v>
      </c>
      <c r="I1867">
        <v>1</v>
      </c>
      <c r="J1867">
        <v>9800</v>
      </c>
      <c r="K1867">
        <v>39550.5</v>
      </c>
      <c r="L1867">
        <v>1442501991</v>
      </c>
      <c r="M1867">
        <v>1439909991</v>
      </c>
      <c r="N1867" t="b">
        <v>0</v>
      </c>
      <c r="O1867">
        <v>480</v>
      </c>
      <c r="P1867" t="b">
        <v>1</v>
      </c>
      <c r="Q1867" t="s">
        <v>8297</v>
      </c>
      <c r="R1867">
        <v>4.0357653061224488</v>
      </c>
      <c r="S1867">
        <v>82.396874999999994</v>
      </c>
      <c r="T1867" t="s">
        <v>9215</v>
      </c>
      <c r="U1867" t="s">
        <v>9254</v>
      </c>
      <c r="V1867" s="10">
        <v>42234.624895833331</v>
      </c>
      <c r="W1867" s="10">
        <v>42264.624895833331</v>
      </c>
    </row>
    <row r="1868" spans="1:23" x14ac:dyDescent="0.25">
      <c r="A1868">
        <v>2279</v>
      </c>
      <c r="B1868" t="s">
        <v>2280</v>
      </c>
      <c r="C1868" t="s">
        <v>6389</v>
      </c>
      <c r="D1868">
        <v>1000</v>
      </c>
      <c r="E1868">
        <v>1538</v>
      </c>
      <c r="F1868" t="s">
        <v>8219</v>
      </c>
      <c r="G1868" t="s">
        <v>8224</v>
      </c>
      <c r="H1868" t="s">
        <v>8246</v>
      </c>
      <c r="I1868">
        <v>1</v>
      </c>
      <c r="J1868">
        <v>1000</v>
      </c>
      <c r="K1868">
        <v>1538</v>
      </c>
      <c r="L1868">
        <v>1423022400</v>
      </c>
      <c r="M1868">
        <v>1421436099</v>
      </c>
      <c r="N1868" t="b">
        <v>0</v>
      </c>
      <c r="O1868">
        <v>32</v>
      </c>
      <c r="P1868" t="b">
        <v>1</v>
      </c>
      <c r="Q1868" t="s">
        <v>8297</v>
      </c>
      <c r="R1868">
        <v>1.538</v>
      </c>
      <c r="S1868">
        <v>48.0625</v>
      </c>
      <c r="T1868" t="s">
        <v>9215</v>
      </c>
      <c r="U1868" t="s">
        <v>9254</v>
      </c>
      <c r="V1868" s="10">
        <v>42020.806701388887</v>
      </c>
      <c r="W1868" s="10">
        <v>42039.166666666664</v>
      </c>
    </row>
    <row r="1869" spans="1:23" x14ac:dyDescent="0.25">
      <c r="A1869">
        <v>2278</v>
      </c>
      <c r="B1869" t="s">
        <v>2279</v>
      </c>
      <c r="C1869" t="s">
        <v>6388</v>
      </c>
      <c r="D1869">
        <v>2000</v>
      </c>
      <c r="E1869">
        <v>5414</v>
      </c>
      <c r="F1869" t="s">
        <v>8219</v>
      </c>
      <c r="G1869" t="s">
        <v>8237</v>
      </c>
      <c r="H1869" t="s">
        <v>8249</v>
      </c>
      <c r="I1869">
        <v>1.1666915600000001</v>
      </c>
      <c r="J1869">
        <v>2333.38312</v>
      </c>
      <c r="K1869">
        <v>6316.4681058400001</v>
      </c>
      <c r="L1869">
        <v>1451861940</v>
      </c>
      <c r="M1869">
        <v>1448902867</v>
      </c>
      <c r="N1869" t="b">
        <v>0</v>
      </c>
      <c r="O1869">
        <v>102</v>
      </c>
      <c r="P1869" t="b">
        <v>1</v>
      </c>
      <c r="Q1869" t="s">
        <v>8297</v>
      </c>
      <c r="R1869">
        <v>2.7069999999999999</v>
      </c>
      <c r="S1869">
        <v>61.926157900392155</v>
      </c>
      <c r="T1869" t="s">
        <v>9215</v>
      </c>
      <c r="U1869" t="s">
        <v>9254</v>
      </c>
      <c r="V1869" s="10">
        <v>42338.709108796298</v>
      </c>
      <c r="W1869" s="10">
        <v>42372.957638888889</v>
      </c>
    </row>
    <row r="1870" spans="1:23" x14ac:dyDescent="0.25">
      <c r="A1870">
        <v>2277</v>
      </c>
      <c r="B1870" t="s">
        <v>2278</v>
      </c>
      <c r="C1870" t="s">
        <v>6387</v>
      </c>
      <c r="D1870">
        <v>8500</v>
      </c>
      <c r="E1870">
        <v>11992</v>
      </c>
      <c r="F1870" t="s">
        <v>8219</v>
      </c>
      <c r="G1870" t="s">
        <v>8224</v>
      </c>
      <c r="H1870" t="s">
        <v>8246</v>
      </c>
      <c r="I1870">
        <v>1</v>
      </c>
      <c r="J1870">
        <v>8500</v>
      </c>
      <c r="K1870">
        <v>11992</v>
      </c>
      <c r="L1870">
        <v>1330359423</v>
      </c>
      <c r="M1870">
        <v>1327767423</v>
      </c>
      <c r="N1870" t="b">
        <v>0</v>
      </c>
      <c r="O1870">
        <v>207</v>
      </c>
      <c r="P1870" t="b">
        <v>1</v>
      </c>
      <c r="Q1870" t="s">
        <v>8297</v>
      </c>
      <c r="R1870">
        <v>1.4108235294117648</v>
      </c>
      <c r="S1870">
        <v>57.932367149758456</v>
      </c>
      <c r="T1870" t="s">
        <v>9215</v>
      </c>
      <c r="U1870" t="s">
        <v>9254</v>
      </c>
      <c r="V1870" s="10">
        <v>40936.678506944445</v>
      </c>
      <c r="W1870" s="10">
        <v>40966.678506944445</v>
      </c>
    </row>
    <row r="1871" spans="1:23" x14ac:dyDescent="0.25">
      <c r="A1871">
        <v>2276</v>
      </c>
      <c r="B1871" t="s">
        <v>2277</v>
      </c>
      <c r="C1871" t="s">
        <v>6386</v>
      </c>
      <c r="D1871">
        <v>4589</v>
      </c>
      <c r="E1871">
        <v>4856</v>
      </c>
      <c r="F1871" t="s">
        <v>8219</v>
      </c>
      <c r="G1871" t="s">
        <v>8224</v>
      </c>
      <c r="H1871" t="s">
        <v>8246</v>
      </c>
      <c r="I1871">
        <v>1</v>
      </c>
      <c r="J1871">
        <v>4589</v>
      </c>
      <c r="K1871">
        <v>4856</v>
      </c>
      <c r="L1871">
        <v>1388936289</v>
      </c>
      <c r="M1871">
        <v>1386344289</v>
      </c>
      <c r="N1871" t="b">
        <v>0</v>
      </c>
      <c r="O1871">
        <v>75</v>
      </c>
      <c r="P1871" t="b">
        <v>1</v>
      </c>
      <c r="Q1871" t="s">
        <v>8297</v>
      </c>
      <c r="R1871">
        <v>1.0581826105905425</v>
      </c>
      <c r="S1871">
        <v>64.74666666666667</v>
      </c>
      <c r="T1871" t="s">
        <v>9215</v>
      </c>
      <c r="U1871" t="s">
        <v>9254</v>
      </c>
      <c r="V1871" s="10">
        <v>41614.651493055557</v>
      </c>
      <c r="W1871" s="10">
        <v>41644.651493055557</v>
      </c>
    </row>
    <row r="1872" spans="1:23" x14ac:dyDescent="0.25">
      <c r="A1872">
        <v>2275</v>
      </c>
      <c r="B1872" t="s">
        <v>2276</v>
      </c>
      <c r="C1872" t="s">
        <v>6385</v>
      </c>
      <c r="D1872">
        <v>650</v>
      </c>
      <c r="E1872">
        <v>2650.5</v>
      </c>
      <c r="F1872" t="s">
        <v>8219</v>
      </c>
      <c r="G1872" t="s">
        <v>8225</v>
      </c>
      <c r="H1872" t="s">
        <v>8247</v>
      </c>
      <c r="I1872">
        <v>1.29405719</v>
      </c>
      <c r="J1872">
        <v>841.13717350000002</v>
      </c>
      <c r="K1872">
        <v>3429.8985820949997</v>
      </c>
      <c r="L1872">
        <v>1419259679</v>
      </c>
      <c r="M1872">
        <v>1416667679</v>
      </c>
      <c r="N1872" t="b">
        <v>0</v>
      </c>
      <c r="O1872">
        <v>79</v>
      </c>
      <c r="P1872" t="b">
        <v>1</v>
      </c>
      <c r="Q1872" t="s">
        <v>8297</v>
      </c>
      <c r="R1872">
        <v>4.0776923076923079</v>
      </c>
      <c r="S1872">
        <v>43.416437748037971</v>
      </c>
      <c r="T1872" t="s">
        <v>9215</v>
      </c>
      <c r="U1872" t="s">
        <v>9254</v>
      </c>
      <c r="V1872" s="10">
        <v>41965.616655092592</v>
      </c>
      <c r="W1872" s="10">
        <v>41995.616655092592</v>
      </c>
    </row>
    <row r="1873" spans="1:23" x14ac:dyDescent="0.25">
      <c r="A1873">
        <v>2274</v>
      </c>
      <c r="B1873" t="s">
        <v>2275</v>
      </c>
      <c r="C1873" t="s">
        <v>6384</v>
      </c>
      <c r="D1873">
        <v>2500</v>
      </c>
      <c r="E1873">
        <v>2990</v>
      </c>
      <c r="F1873" t="s">
        <v>8219</v>
      </c>
      <c r="G1873" t="s">
        <v>8224</v>
      </c>
      <c r="H1873" t="s">
        <v>8246</v>
      </c>
      <c r="I1873">
        <v>1</v>
      </c>
      <c r="J1873">
        <v>2500</v>
      </c>
      <c r="K1873">
        <v>2990</v>
      </c>
      <c r="L1873">
        <v>1393156857</v>
      </c>
      <c r="M1873">
        <v>1390564857</v>
      </c>
      <c r="N1873" t="b">
        <v>0</v>
      </c>
      <c r="O1873">
        <v>99</v>
      </c>
      <c r="P1873" t="b">
        <v>1</v>
      </c>
      <c r="Q1873" t="s">
        <v>8297</v>
      </c>
      <c r="R1873">
        <v>1.196</v>
      </c>
      <c r="S1873">
        <v>30.202020202020201</v>
      </c>
      <c r="T1873" t="s">
        <v>9215</v>
      </c>
      <c r="U1873" t="s">
        <v>9254</v>
      </c>
      <c r="V1873" s="10">
        <v>41663.500659722224</v>
      </c>
      <c r="W1873" s="10">
        <v>41693.500659722224</v>
      </c>
    </row>
    <row r="1874" spans="1:23" x14ac:dyDescent="0.25">
      <c r="A1874">
        <v>2273</v>
      </c>
      <c r="B1874" t="s">
        <v>2274</v>
      </c>
      <c r="C1874" t="s">
        <v>6383</v>
      </c>
      <c r="D1874">
        <v>2500</v>
      </c>
      <c r="E1874">
        <v>5509</v>
      </c>
      <c r="F1874" t="s">
        <v>8219</v>
      </c>
      <c r="G1874" t="s">
        <v>8229</v>
      </c>
      <c r="H1874" t="s">
        <v>8251</v>
      </c>
      <c r="I1874">
        <v>0.75062424999999999</v>
      </c>
      <c r="J1874">
        <v>1876.5606250000001</v>
      </c>
      <c r="K1874">
        <v>4135.1889932499998</v>
      </c>
      <c r="L1874">
        <v>1489320642</v>
      </c>
      <c r="M1874">
        <v>1487164242</v>
      </c>
      <c r="N1874" t="b">
        <v>0</v>
      </c>
      <c r="O1874">
        <v>147</v>
      </c>
      <c r="P1874" t="b">
        <v>1</v>
      </c>
      <c r="Q1874" t="s">
        <v>8297</v>
      </c>
      <c r="R1874">
        <v>2.2035999999999998</v>
      </c>
      <c r="S1874">
        <v>28.130537369047619</v>
      </c>
      <c r="T1874" t="s">
        <v>9215</v>
      </c>
      <c r="U1874" t="s">
        <v>9254</v>
      </c>
      <c r="V1874" s="10">
        <v>42781.549097222225</v>
      </c>
      <c r="W1874" s="10">
        <v>42806.507430555554</v>
      </c>
    </row>
    <row r="1875" spans="1:23" x14ac:dyDescent="0.25">
      <c r="A1875">
        <v>2272</v>
      </c>
      <c r="B1875" t="s">
        <v>2273</v>
      </c>
      <c r="C1875" t="s">
        <v>6382</v>
      </c>
      <c r="D1875">
        <v>1000</v>
      </c>
      <c r="E1875">
        <v>13566</v>
      </c>
      <c r="F1875" t="s">
        <v>8219</v>
      </c>
      <c r="G1875" t="s">
        <v>8224</v>
      </c>
      <c r="H1875" t="s">
        <v>8246</v>
      </c>
      <c r="I1875">
        <v>1</v>
      </c>
      <c r="J1875">
        <v>1000</v>
      </c>
      <c r="K1875">
        <v>13566</v>
      </c>
      <c r="L1875">
        <v>1449506836</v>
      </c>
      <c r="M1875">
        <v>1446914836</v>
      </c>
      <c r="N1875" t="b">
        <v>0</v>
      </c>
      <c r="O1875">
        <v>944</v>
      </c>
      <c r="P1875" t="b">
        <v>1</v>
      </c>
      <c r="Q1875" t="s">
        <v>8297</v>
      </c>
      <c r="R1875">
        <v>13.566000000000001</v>
      </c>
      <c r="S1875">
        <v>14.370762711864407</v>
      </c>
      <c r="T1875" t="s">
        <v>9215</v>
      </c>
      <c r="U1875" t="s">
        <v>9254</v>
      </c>
      <c r="V1875" s="10">
        <v>42315.699490740742</v>
      </c>
      <c r="W1875" s="10">
        <v>42345.699490740742</v>
      </c>
    </row>
    <row r="1876" spans="1:23" x14ac:dyDescent="0.25">
      <c r="A1876">
        <v>2271</v>
      </c>
      <c r="B1876" t="s">
        <v>2272</v>
      </c>
      <c r="C1876" t="s">
        <v>6381</v>
      </c>
      <c r="D1876">
        <v>20000</v>
      </c>
      <c r="E1876">
        <v>56618</v>
      </c>
      <c r="F1876" t="s">
        <v>8219</v>
      </c>
      <c r="G1876" t="s">
        <v>8224</v>
      </c>
      <c r="H1876" t="s">
        <v>8246</v>
      </c>
      <c r="I1876">
        <v>1</v>
      </c>
      <c r="J1876">
        <v>20000</v>
      </c>
      <c r="K1876">
        <v>56618</v>
      </c>
      <c r="L1876">
        <v>1481328004</v>
      </c>
      <c r="M1876">
        <v>1478736004</v>
      </c>
      <c r="N1876" t="b">
        <v>0</v>
      </c>
      <c r="O1876">
        <v>1328</v>
      </c>
      <c r="P1876" t="b">
        <v>1</v>
      </c>
      <c r="Q1876" t="s">
        <v>8297</v>
      </c>
      <c r="R1876">
        <v>2.8309000000000002</v>
      </c>
      <c r="S1876">
        <v>42.63403614457831</v>
      </c>
      <c r="T1876" t="s">
        <v>9215</v>
      </c>
      <c r="U1876" t="s">
        <v>9254</v>
      </c>
      <c r="V1876" s="10">
        <v>42684.0000462963</v>
      </c>
      <c r="W1876" s="10">
        <v>42714.0000462963</v>
      </c>
    </row>
    <row r="1877" spans="1:23" x14ac:dyDescent="0.25">
      <c r="A1877">
        <v>2270</v>
      </c>
      <c r="B1877" t="s">
        <v>2271</v>
      </c>
      <c r="C1877" t="s">
        <v>6380</v>
      </c>
      <c r="D1877">
        <v>25000</v>
      </c>
      <c r="E1877">
        <v>180062</v>
      </c>
      <c r="F1877" t="s">
        <v>8219</v>
      </c>
      <c r="G1877" t="s">
        <v>8224</v>
      </c>
      <c r="H1877" t="s">
        <v>8246</v>
      </c>
      <c r="I1877">
        <v>1</v>
      </c>
      <c r="J1877">
        <v>25000</v>
      </c>
      <c r="K1877">
        <v>180062</v>
      </c>
      <c r="L1877">
        <v>1484085540</v>
      </c>
      <c r="M1877">
        <v>1482353513</v>
      </c>
      <c r="N1877" t="b">
        <v>0</v>
      </c>
      <c r="O1877">
        <v>1670</v>
      </c>
      <c r="P1877" t="b">
        <v>1</v>
      </c>
      <c r="Q1877" t="s">
        <v>8297</v>
      </c>
      <c r="R1877">
        <v>7.2024800000000004</v>
      </c>
      <c r="S1877">
        <v>107.82155688622754</v>
      </c>
      <c r="T1877" t="s">
        <v>9215</v>
      </c>
      <c r="U1877" t="s">
        <v>9254</v>
      </c>
      <c r="V1877" s="10">
        <v>42725.869363425925</v>
      </c>
      <c r="W1877" s="10">
        <v>42745.915972222225</v>
      </c>
    </row>
    <row r="1878" spans="1:23" x14ac:dyDescent="0.25">
      <c r="A1878">
        <v>2269</v>
      </c>
      <c r="B1878" t="s">
        <v>2270</v>
      </c>
      <c r="C1878" t="s">
        <v>6379</v>
      </c>
      <c r="D1878">
        <v>2500</v>
      </c>
      <c r="E1878">
        <v>45041</v>
      </c>
      <c r="F1878" t="s">
        <v>8219</v>
      </c>
      <c r="G1878" t="s">
        <v>8224</v>
      </c>
      <c r="H1878" t="s">
        <v>8246</v>
      </c>
      <c r="I1878">
        <v>1</v>
      </c>
      <c r="J1878">
        <v>2500</v>
      </c>
      <c r="K1878">
        <v>45041</v>
      </c>
      <c r="L1878">
        <v>1488862800</v>
      </c>
      <c r="M1878">
        <v>1486745663</v>
      </c>
      <c r="N1878" t="b">
        <v>0</v>
      </c>
      <c r="O1878">
        <v>902</v>
      </c>
      <c r="P1878" t="b">
        <v>1</v>
      </c>
      <c r="Q1878" t="s">
        <v>8297</v>
      </c>
      <c r="R1878">
        <v>18.016400000000001</v>
      </c>
      <c r="S1878">
        <v>49.934589800443462</v>
      </c>
      <c r="T1878" t="s">
        <v>9215</v>
      </c>
      <c r="U1878" t="s">
        <v>9254</v>
      </c>
      <c r="V1878" s="10">
        <v>42776.704432870371</v>
      </c>
      <c r="W1878" s="10">
        <v>42801.208333333336</v>
      </c>
    </row>
    <row r="1879" spans="1:23" x14ac:dyDescent="0.25">
      <c r="A1879">
        <v>2268</v>
      </c>
      <c r="B1879" t="s">
        <v>2269</v>
      </c>
      <c r="C1879" t="s">
        <v>6378</v>
      </c>
      <c r="D1879">
        <v>28000</v>
      </c>
      <c r="E1879">
        <v>28728</v>
      </c>
      <c r="F1879" t="s">
        <v>8219</v>
      </c>
      <c r="G1879" t="s">
        <v>8224</v>
      </c>
      <c r="H1879" t="s">
        <v>8246</v>
      </c>
      <c r="I1879">
        <v>1</v>
      </c>
      <c r="J1879">
        <v>28000</v>
      </c>
      <c r="K1879">
        <v>28728</v>
      </c>
      <c r="L1879">
        <v>1489283915</v>
      </c>
      <c r="M1879">
        <v>1486691915</v>
      </c>
      <c r="N1879" t="b">
        <v>0</v>
      </c>
      <c r="O1879">
        <v>194</v>
      </c>
      <c r="P1879" t="b">
        <v>1</v>
      </c>
      <c r="Q1879" t="s">
        <v>8297</v>
      </c>
      <c r="R1879">
        <v>1.026</v>
      </c>
      <c r="S1879">
        <v>148.08247422680412</v>
      </c>
      <c r="T1879" t="s">
        <v>9215</v>
      </c>
      <c r="U1879" t="s">
        <v>9254</v>
      </c>
      <c r="V1879" s="10">
        <v>42776.082349537035</v>
      </c>
      <c r="W1879" s="10">
        <v>42806.082349537035</v>
      </c>
    </row>
    <row r="1880" spans="1:23" x14ac:dyDescent="0.25">
      <c r="A1880">
        <v>2267</v>
      </c>
      <c r="B1880" t="s">
        <v>2268</v>
      </c>
      <c r="C1880" t="s">
        <v>6377</v>
      </c>
      <c r="D1880">
        <v>20000</v>
      </c>
      <c r="E1880">
        <v>76105</v>
      </c>
      <c r="F1880" t="s">
        <v>8219</v>
      </c>
      <c r="G1880" t="s">
        <v>8224</v>
      </c>
      <c r="H1880" t="s">
        <v>8246</v>
      </c>
      <c r="I1880">
        <v>1</v>
      </c>
      <c r="J1880">
        <v>20000</v>
      </c>
      <c r="K1880">
        <v>76105</v>
      </c>
      <c r="L1880">
        <v>1419123600</v>
      </c>
      <c r="M1880">
        <v>1416945297</v>
      </c>
      <c r="N1880" t="b">
        <v>0</v>
      </c>
      <c r="O1880">
        <v>404</v>
      </c>
      <c r="P1880" t="b">
        <v>1</v>
      </c>
      <c r="Q1880" t="s">
        <v>8297</v>
      </c>
      <c r="R1880">
        <v>3.80525</v>
      </c>
      <c r="S1880">
        <v>188.37871287128712</v>
      </c>
      <c r="T1880" t="s">
        <v>9215</v>
      </c>
      <c r="U1880" t="s">
        <v>9254</v>
      </c>
      <c r="V1880" s="10">
        <v>41968.829826388886</v>
      </c>
      <c r="W1880" s="10">
        <v>41994.041666666664</v>
      </c>
    </row>
    <row r="1881" spans="1:23" x14ac:dyDescent="0.25">
      <c r="A1881">
        <v>2266</v>
      </c>
      <c r="B1881" t="s">
        <v>2267</v>
      </c>
      <c r="C1881" t="s">
        <v>6376</v>
      </c>
      <c r="D1881">
        <v>1500</v>
      </c>
      <c r="E1881">
        <v>4804</v>
      </c>
      <c r="F1881" t="s">
        <v>8219</v>
      </c>
      <c r="G1881" t="s">
        <v>8224</v>
      </c>
      <c r="H1881" t="s">
        <v>8246</v>
      </c>
      <c r="I1881">
        <v>1</v>
      </c>
      <c r="J1881">
        <v>1500</v>
      </c>
      <c r="K1881">
        <v>4804</v>
      </c>
      <c r="L1881">
        <v>1461722400</v>
      </c>
      <c r="M1881">
        <v>1460235592</v>
      </c>
      <c r="N1881" t="b">
        <v>0</v>
      </c>
      <c r="O1881">
        <v>194</v>
      </c>
      <c r="P1881" t="b">
        <v>1</v>
      </c>
      <c r="Q1881" t="s">
        <v>8297</v>
      </c>
      <c r="R1881">
        <v>3.2026666666666666</v>
      </c>
      <c r="S1881">
        <v>24.762886597938145</v>
      </c>
      <c r="T1881" t="s">
        <v>9215</v>
      </c>
      <c r="U1881" t="s">
        <v>9254</v>
      </c>
      <c r="V1881" s="10">
        <v>42469.874907407408</v>
      </c>
      <c r="W1881" s="10">
        <v>42487.083333333336</v>
      </c>
    </row>
    <row r="1882" spans="1:23" x14ac:dyDescent="0.25">
      <c r="A1882">
        <v>2265</v>
      </c>
      <c r="B1882" t="s">
        <v>2266</v>
      </c>
      <c r="C1882" t="s">
        <v>6375</v>
      </c>
      <c r="D1882">
        <v>200</v>
      </c>
      <c r="E1882">
        <v>597</v>
      </c>
      <c r="F1882" t="s">
        <v>8219</v>
      </c>
      <c r="G1882" t="s">
        <v>8225</v>
      </c>
      <c r="H1882" t="s">
        <v>8247</v>
      </c>
      <c r="I1882">
        <v>1.29405719</v>
      </c>
      <c r="J1882">
        <v>258.81143800000001</v>
      </c>
      <c r="K1882">
        <v>772.55214243</v>
      </c>
      <c r="L1882">
        <v>1479846507</v>
      </c>
      <c r="M1882">
        <v>1479241707</v>
      </c>
      <c r="N1882" t="b">
        <v>0</v>
      </c>
      <c r="O1882">
        <v>17</v>
      </c>
      <c r="P1882" t="b">
        <v>1</v>
      </c>
      <c r="Q1882" t="s">
        <v>8297</v>
      </c>
      <c r="R1882">
        <v>2.9849999999999999</v>
      </c>
      <c r="S1882">
        <v>45.44424367235294</v>
      </c>
      <c r="T1882" t="s">
        <v>9215</v>
      </c>
      <c r="U1882" t="s">
        <v>9254</v>
      </c>
      <c r="V1882" s="10">
        <v>42689.853090277778</v>
      </c>
      <c r="W1882" s="10">
        <v>42696.853090277778</v>
      </c>
    </row>
    <row r="1883" spans="1:23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</v>
      </c>
      <c r="J1883">
        <v>2000</v>
      </c>
      <c r="K1883">
        <v>3453.69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8279</v>
      </c>
      <c r="R1883">
        <v>1.726845</v>
      </c>
      <c r="S1883">
        <v>49.338428571428572</v>
      </c>
      <c r="T1883" t="s">
        <v>9214</v>
      </c>
      <c r="U1883" t="s">
        <v>9233</v>
      </c>
      <c r="V1883" s="10">
        <v>42043.152650462966</v>
      </c>
      <c r="W1883" s="10">
        <v>42073.110983796294</v>
      </c>
    </row>
    <row r="1884" spans="1:23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</v>
      </c>
      <c r="J1884">
        <v>3350</v>
      </c>
      <c r="K1884">
        <v>3380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8279</v>
      </c>
      <c r="R1884">
        <v>1.008955223880597</v>
      </c>
      <c r="S1884">
        <v>41.728395061728392</v>
      </c>
      <c r="T1884" t="s">
        <v>9214</v>
      </c>
      <c r="U1884" t="s">
        <v>9233</v>
      </c>
      <c r="V1884" s="10">
        <v>41067.949212962965</v>
      </c>
      <c r="W1884" s="10">
        <v>41100.991666666669</v>
      </c>
    </row>
    <row r="1885" spans="1:23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</v>
      </c>
      <c r="J1885">
        <v>999</v>
      </c>
      <c r="K1885">
        <v>1047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8279</v>
      </c>
      <c r="R1885">
        <v>1.0480480480480481</v>
      </c>
      <c r="S1885">
        <v>32.71875</v>
      </c>
      <c r="T1885" t="s">
        <v>9214</v>
      </c>
      <c r="U1885" t="s">
        <v>9233</v>
      </c>
      <c r="V1885" s="10">
        <v>40977.948009259257</v>
      </c>
      <c r="W1885" s="10">
        <v>41007.906342592592</v>
      </c>
    </row>
    <row r="1886" spans="1:23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</v>
      </c>
      <c r="J1886">
        <v>1000</v>
      </c>
      <c r="K1886">
        <v>1351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8279</v>
      </c>
      <c r="R1886">
        <v>1.351</v>
      </c>
      <c r="S1886">
        <v>51.96153846153846</v>
      </c>
      <c r="T1886" t="s">
        <v>9214</v>
      </c>
      <c r="U1886" t="s">
        <v>9233</v>
      </c>
      <c r="V1886" s="10">
        <v>41205.198321759257</v>
      </c>
      <c r="W1886" s="10">
        <v>41240.5</v>
      </c>
    </row>
    <row r="1887" spans="1:23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</v>
      </c>
      <c r="J1887">
        <v>4575</v>
      </c>
      <c r="K1887">
        <v>5322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8279</v>
      </c>
      <c r="R1887">
        <v>1.1632786885245903</v>
      </c>
      <c r="S1887">
        <v>50.685714285714283</v>
      </c>
      <c r="T1887" t="s">
        <v>9214</v>
      </c>
      <c r="U1887" t="s">
        <v>9233</v>
      </c>
      <c r="V1887" s="10">
        <v>41099.093865740739</v>
      </c>
      <c r="W1887" s="10">
        <v>41131.916666666664</v>
      </c>
    </row>
    <row r="1888" spans="1:23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</v>
      </c>
      <c r="J1888">
        <v>1200</v>
      </c>
      <c r="K1888">
        <v>1225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8279</v>
      </c>
      <c r="R1888">
        <v>1.0208333333333333</v>
      </c>
      <c r="S1888">
        <v>42.241379310344826</v>
      </c>
      <c r="T1888" t="s">
        <v>9214</v>
      </c>
      <c r="U1888" t="s">
        <v>9233</v>
      </c>
      <c r="V1888" s="10">
        <v>41925.906689814816</v>
      </c>
      <c r="W1888" s="10">
        <v>41955.94835648148</v>
      </c>
    </row>
    <row r="1889" spans="1:23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1.1666915600000001</v>
      </c>
      <c r="J1889">
        <v>3500.0746800000002</v>
      </c>
      <c r="K1889">
        <v>3890.9163526000002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8279</v>
      </c>
      <c r="R1889">
        <v>1.1116666666666666</v>
      </c>
      <c r="S1889">
        <v>486.36454407500003</v>
      </c>
      <c r="T1889" t="s">
        <v>9214</v>
      </c>
      <c r="U1889" t="s">
        <v>9233</v>
      </c>
      <c r="V1889" s="10">
        <v>42323.800138888888</v>
      </c>
      <c r="W1889" s="10">
        <v>42341.895833333336</v>
      </c>
    </row>
    <row r="1890" spans="1:23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</v>
      </c>
      <c r="J1890">
        <v>2500</v>
      </c>
      <c r="K1890">
        <v>4152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8279</v>
      </c>
      <c r="R1890">
        <v>1.6608000000000001</v>
      </c>
      <c r="S1890">
        <v>46.651685393258425</v>
      </c>
      <c r="T1890" t="s">
        <v>9214</v>
      </c>
      <c r="U1890" t="s">
        <v>9233</v>
      </c>
      <c r="V1890" s="10">
        <v>40299.239953703705</v>
      </c>
      <c r="W1890" s="10">
        <v>40330.207638888889</v>
      </c>
    </row>
    <row r="1891" spans="1:23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</v>
      </c>
      <c r="J1891">
        <v>2000</v>
      </c>
      <c r="K1891">
        <v>2132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8279</v>
      </c>
      <c r="R1891">
        <v>1.0660000000000001</v>
      </c>
      <c r="S1891">
        <v>48.454545454545453</v>
      </c>
      <c r="T1891" t="s">
        <v>9214</v>
      </c>
      <c r="U1891" t="s">
        <v>9233</v>
      </c>
      <c r="V1891" s="10">
        <v>41299.793356481481</v>
      </c>
      <c r="W1891" s="10">
        <v>41344.751689814817</v>
      </c>
    </row>
    <row r="1892" spans="1:23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</v>
      </c>
      <c r="J1892">
        <v>12000</v>
      </c>
      <c r="K1892">
        <v>17350.13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8279</v>
      </c>
      <c r="R1892">
        <v>1.4458441666666668</v>
      </c>
      <c r="S1892">
        <v>70.5289837398374</v>
      </c>
      <c r="T1892" t="s">
        <v>9214</v>
      </c>
      <c r="U1892" t="s">
        <v>9233</v>
      </c>
      <c r="V1892" s="10">
        <v>41228.786203703705</v>
      </c>
      <c r="W1892" s="10">
        <v>41258.786203703705</v>
      </c>
    </row>
    <row r="1893" spans="1:23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</v>
      </c>
      <c r="J1893">
        <v>10000</v>
      </c>
      <c r="K1893">
        <v>10555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8279</v>
      </c>
      <c r="R1893">
        <v>1.0555000000000001</v>
      </c>
      <c r="S1893">
        <v>87.958333333333329</v>
      </c>
      <c r="T1893" t="s">
        <v>9214</v>
      </c>
      <c r="U1893" t="s">
        <v>9233</v>
      </c>
      <c r="V1893" s="10">
        <v>40335.798078703701</v>
      </c>
      <c r="W1893" s="10">
        <v>40381.25</v>
      </c>
    </row>
    <row r="1894" spans="1:23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</v>
      </c>
      <c r="J1894">
        <v>500</v>
      </c>
      <c r="K1894">
        <v>683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8279</v>
      </c>
      <c r="R1894">
        <v>1.3660000000000001</v>
      </c>
      <c r="S1894">
        <v>26.26923076923077</v>
      </c>
      <c r="T1894" t="s">
        <v>9214</v>
      </c>
      <c r="U1894" t="s">
        <v>9233</v>
      </c>
      <c r="V1894" s="10">
        <v>40671.637511574074</v>
      </c>
      <c r="W1894" s="10">
        <v>40701.637511574074</v>
      </c>
    </row>
    <row r="1895" spans="1:23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</v>
      </c>
      <c r="J1895">
        <v>2500</v>
      </c>
      <c r="K1895">
        <v>2600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8279</v>
      </c>
      <c r="R1895">
        <v>1.04</v>
      </c>
      <c r="S1895">
        <v>57.777777777777779</v>
      </c>
      <c r="T1895" t="s">
        <v>9214</v>
      </c>
      <c r="U1895" t="s">
        <v>9233</v>
      </c>
      <c r="V1895" s="10">
        <v>40632.94195601852</v>
      </c>
      <c r="W1895" s="10">
        <v>40649.165972222225</v>
      </c>
    </row>
    <row r="1896" spans="1:23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</v>
      </c>
      <c r="J1896">
        <v>1000</v>
      </c>
      <c r="K1896">
        <v>1145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8279</v>
      </c>
      <c r="R1896">
        <v>1.145</v>
      </c>
      <c r="S1896">
        <v>57.25</v>
      </c>
      <c r="T1896" t="s">
        <v>9214</v>
      </c>
      <c r="U1896" t="s">
        <v>9233</v>
      </c>
      <c r="V1896" s="10">
        <v>40920.904895833337</v>
      </c>
      <c r="W1896" s="10">
        <v>40951.904895833337</v>
      </c>
    </row>
    <row r="1897" spans="1:23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</v>
      </c>
      <c r="J1897">
        <v>9072</v>
      </c>
      <c r="K1897">
        <v>9228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8279</v>
      </c>
      <c r="R1897">
        <v>1.0171957671957672</v>
      </c>
      <c r="S1897">
        <v>196.34042553191489</v>
      </c>
      <c r="T1897" t="s">
        <v>9214</v>
      </c>
      <c r="U1897" t="s">
        <v>9233</v>
      </c>
      <c r="V1897" s="10">
        <v>42267.746782407405</v>
      </c>
      <c r="W1897" s="10">
        <v>42297.746782407405</v>
      </c>
    </row>
    <row r="1898" spans="1:23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</v>
      </c>
      <c r="J1898">
        <v>451</v>
      </c>
      <c r="K1898">
        <v>559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8279</v>
      </c>
      <c r="R1898">
        <v>1.2394678492239468</v>
      </c>
      <c r="S1898">
        <v>43</v>
      </c>
      <c r="T1898" t="s">
        <v>9214</v>
      </c>
      <c r="U1898" t="s">
        <v>9233</v>
      </c>
      <c r="V1898" s="10">
        <v>40981.710243055553</v>
      </c>
      <c r="W1898" s="10">
        <v>41011.710243055553</v>
      </c>
    </row>
    <row r="1899" spans="1:23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</v>
      </c>
      <c r="J1899">
        <v>6350</v>
      </c>
      <c r="K1899">
        <v>6506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8279</v>
      </c>
      <c r="R1899">
        <v>1.0245669291338582</v>
      </c>
      <c r="S1899">
        <v>35.551912568306008</v>
      </c>
      <c r="T1899" t="s">
        <v>9214</v>
      </c>
      <c r="U1899" t="s">
        <v>9233</v>
      </c>
      <c r="V1899" s="10">
        <v>41680.583402777775</v>
      </c>
      <c r="W1899" s="10">
        <v>41702.875</v>
      </c>
    </row>
    <row r="1900" spans="1:23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</v>
      </c>
      <c r="J1900">
        <v>1000</v>
      </c>
      <c r="K1900">
        <v>1445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8279</v>
      </c>
      <c r="R1900">
        <v>1.4450000000000001</v>
      </c>
      <c r="S1900">
        <v>68.80952380952381</v>
      </c>
      <c r="T1900" t="s">
        <v>9214</v>
      </c>
      <c r="U1900" t="s">
        <v>9233</v>
      </c>
      <c r="V1900" s="10">
        <v>42366.192974537036</v>
      </c>
      <c r="W1900" s="10">
        <v>42401.75</v>
      </c>
    </row>
    <row r="1901" spans="1:23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</v>
      </c>
      <c r="J1901">
        <v>900</v>
      </c>
      <c r="K1901">
        <v>1200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8279</v>
      </c>
      <c r="R1901">
        <v>1.3333333333333333</v>
      </c>
      <c r="S1901">
        <v>28.571428571428573</v>
      </c>
      <c r="T1901" t="s">
        <v>9214</v>
      </c>
      <c r="U1901" t="s">
        <v>9233</v>
      </c>
      <c r="V1901" s="10">
        <v>42058.941736111112</v>
      </c>
      <c r="W1901" s="10">
        <v>42088.900069444448</v>
      </c>
    </row>
    <row r="1902" spans="1:23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</v>
      </c>
      <c r="J1902">
        <v>2500</v>
      </c>
      <c r="K1902">
        <v>2734.11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8279</v>
      </c>
      <c r="R1902">
        <v>1.0936440000000001</v>
      </c>
      <c r="S1902">
        <v>50.631666666666668</v>
      </c>
      <c r="T1902" t="s">
        <v>9214</v>
      </c>
      <c r="U1902" t="s">
        <v>9233</v>
      </c>
      <c r="V1902" s="10">
        <v>41160.871886574074</v>
      </c>
      <c r="W1902" s="10">
        <v>41188.415972222225</v>
      </c>
    </row>
    <row r="1903" spans="1:23" x14ac:dyDescent="0.25">
      <c r="A1903">
        <v>2264</v>
      </c>
      <c r="B1903" t="s">
        <v>2265</v>
      </c>
      <c r="C1903" t="s">
        <v>6374</v>
      </c>
      <c r="D1903">
        <v>6000</v>
      </c>
      <c r="E1903">
        <v>10802</v>
      </c>
      <c r="F1903" t="s">
        <v>8219</v>
      </c>
      <c r="G1903" t="s">
        <v>8224</v>
      </c>
      <c r="H1903" t="s">
        <v>8246</v>
      </c>
      <c r="I1903">
        <v>1</v>
      </c>
      <c r="J1903">
        <v>6000</v>
      </c>
      <c r="K1903">
        <v>10802</v>
      </c>
      <c r="L1903">
        <v>1463972400</v>
      </c>
      <c r="M1903">
        <v>1462543114</v>
      </c>
      <c r="N1903" t="b">
        <v>0</v>
      </c>
      <c r="O1903">
        <v>445</v>
      </c>
      <c r="P1903" t="b">
        <v>1</v>
      </c>
      <c r="Q1903" t="s">
        <v>8297</v>
      </c>
      <c r="R1903">
        <v>1.8003333333333333</v>
      </c>
      <c r="S1903">
        <v>24.274157303370785</v>
      </c>
      <c r="T1903" t="s">
        <v>9215</v>
      </c>
      <c r="U1903" t="s">
        <v>9254</v>
      </c>
      <c r="V1903" s="10">
        <v>42496.582337962966</v>
      </c>
      <c r="W1903" s="10">
        <v>42513.125</v>
      </c>
    </row>
    <row r="1904" spans="1:23" x14ac:dyDescent="0.25">
      <c r="A1904">
        <v>2263</v>
      </c>
      <c r="B1904" t="s">
        <v>2264</v>
      </c>
      <c r="C1904" t="s">
        <v>6373</v>
      </c>
      <c r="D1904">
        <v>7500</v>
      </c>
      <c r="E1904">
        <v>8666</v>
      </c>
      <c r="F1904" t="s">
        <v>8219</v>
      </c>
      <c r="G1904" t="s">
        <v>8235</v>
      </c>
      <c r="H1904" t="s">
        <v>8255</v>
      </c>
      <c r="I1904">
        <v>0.11241174</v>
      </c>
      <c r="J1904">
        <v>843.08804999999995</v>
      </c>
      <c r="K1904">
        <v>974.16013883999995</v>
      </c>
      <c r="L1904">
        <v>1422734313</v>
      </c>
      <c r="M1904">
        <v>1420919913</v>
      </c>
      <c r="N1904" t="b">
        <v>0</v>
      </c>
      <c r="O1904">
        <v>60</v>
      </c>
      <c r="P1904" t="b">
        <v>1</v>
      </c>
      <c r="Q1904" t="s">
        <v>8297</v>
      </c>
      <c r="R1904">
        <v>1.1554666666666666</v>
      </c>
      <c r="S1904">
        <v>16.236002314</v>
      </c>
      <c r="T1904" t="s">
        <v>9215</v>
      </c>
      <c r="U1904" t="s">
        <v>9254</v>
      </c>
      <c r="V1904" s="10">
        <v>42014.832326388889</v>
      </c>
      <c r="W1904" s="10">
        <v>42035.832326388889</v>
      </c>
    </row>
    <row r="1905" spans="1:23" x14ac:dyDescent="0.25">
      <c r="A1905">
        <v>2262</v>
      </c>
      <c r="B1905" t="s">
        <v>2263</v>
      </c>
      <c r="C1905" t="s">
        <v>6372</v>
      </c>
      <c r="D1905">
        <v>3300</v>
      </c>
      <c r="E1905">
        <v>5087</v>
      </c>
      <c r="F1905" t="s">
        <v>8219</v>
      </c>
      <c r="G1905" t="s">
        <v>8224</v>
      </c>
      <c r="H1905" t="s">
        <v>8246</v>
      </c>
      <c r="I1905">
        <v>1</v>
      </c>
      <c r="J1905">
        <v>3300</v>
      </c>
      <c r="K1905">
        <v>5087</v>
      </c>
      <c r="L1905">
        <v>1416268800</v>
      </c>
      <c r="M1905">
        <v>1413295358</v>
      </c>
      <c r="N1905" t="b">
        <v>0</v>
      </c>
      <c r="O1905">
        <v>181</v>
      </c>
      <c r="P1905" t="b">
        <v>1</v>
      </c>
      <c r="Q1905" t="s">
        <v>8297</v>
      </c>
      <c r="R1905">
        <v>1.5415151515151515</v>
      </c>
      <c r="S1905">
        <v>28.104972375690608</v>
      </c>
      <c r="T1905" t="s">
        <v>9215</v>
      </c>
      <c r="U1905" t="s">
        <v>9254</v>
      </c>
      <c r="V1905" s="10">
        <v>41926.585162037038</v>
      </c>
      <c r="W1905" s="20">
        <v>41961</v>
      </c>
    </row>
    <row r="1906" spans="1:23" x14ac:dyDescent="0.25">
      <c r="A1906">
        <v>2261</v>
      </c>
      <c r="B1906" t="s">
        <v>2262</v>
      </c>
      <c r="C1906" t="s">
        <v>6371</v>
      </c>
      <c r="D1906">
        <v>1000</v>
      </c>
      <c r="E1906">
        <v>7795</v>
      </c>
      <c r="F1906" t="s">
        <v>8219</v>
      </c>
      <c r="G1906" t="s">
        <v>8226</v>
      </c>
      <c r="H1906" t="s">
        <v>8248</v>
      </c>
      <c r="I1906">
        <v>0.70296422999999997</v>
      </c>
      <c r="J1906">
        <v>702.96422999999993</v>
      </c>
      <c r="K1906">
        <v>5479.6061728499999</v>
      </c>
      <c r="L1906">
        <v>1487093020</v>
      </c>
      <c r="M1906">
        <v>1485278620</v>
      </c>
      <c r="N1906" t="b">
        <v>0</v>
      </c>
      <c r="O1906">
        <v>210</v>
      </c>
      <c r="P1906" t="b">
        <v>1</v>
      </c>
      <c r="Q1906" t="s">
        <v>8297</v>
      </c>
      <c r="R1906">
        <v>7.7949999999999999</v>
      </c>
      <c r="S1906">
        <v>26.093362727857141</v>
      </c>
      <c r="T1906" t="s">
        <v>9215</v>
      </c>
      <c r="U1906" t="s">
        <v>9254</v>
      </c>
      <c r="V1906" s="10">
        <v>42759.724768518521</v>
      </c>
      <c r="W1906" s="10">
        <v>42780.724768518521</v>
      </c>
    </row>
    <row r="1907" spans="1:23" x14ac:dyDescent="0.25">
      <c r="A1907">
        <v>2260</v>
      </c>
      <c r="B1907" t="s">
        <v>2261</v>
      </c>
      <c r="C1907" t="s">
        <v>6370</v>
      </c>
      <c r="D1907">
        <v>2500</v>
      </c>
      <c r="E1907">
        <v>8173</v>
      </c>
      <c r="F1907" t="s">
        <v>8219</v>
      </c>
      <c r="G1907" t="s">
        <v>8224</v>
      </c>
      <c r="H1907" t="s">
        <v>8246</v>
      </c>
      <c r="I1907">
        <v>1</v>
      </c>
      <c r="J1907">
        <v>2500</v>
      </c>
      <c r="K1907">
        <v>8173</v>
      </c>
      <c r="L1907">
        <v>1395876250</v>
      </c>
      <c r="M1907">
        <v>1393287850</v>
      </c>
      <c r="N1907" t="b">
        <v>0</v>
      </c>
      <c r="O1907">
        <v>84</v>
      </c>
      <c r="P1907" t="b">
        <v>1</v>
      </c>
      <c r="Q1907" t="s">
        <v>8297</v>
      </c>
      <c r="R1907">
        <v>3.2692000000000001</v>
      </c>
      <c r="S1907">
        <v>97.297619047619051</v>
      </c>
      <c r="T1907" t="s">
        <v>9215</v>
      </c>
      <c r="U1907" t="s">
        <v>9254</v>
      </c>
      <c r="V1907" s="10">
        <v>41695.016782407409</v>
      </c>
      <c r="W1907" s="10">
        <v>41724.975115740737</v>
      </c>
    </row>
    <row r="1908" spans="1:23" x14ac:dyDescent="0.25">
      <c r="A1908">
        <v>2259</v>
      </c>
      <c r="B1908" t="s">
        <v>2260</v>
      </c>
      <c r="C1908" t="s">
        <v>6369</v>
      </c>
      <c r="D1908">
        <v>1000</v>
      </c>
      <c r="E1908">
        <v>18671</v>
      </c>
      <c r="F1908" t="s">
        <v>8219</v>
      </c>
      <c r="G1908" t="s">
        <v>8225</v>
      </c>
      <c r="H1908" t="s">
        <v>8247</v>
      </c>
      <c r="I1908">
        <v>1.29405719</v>
      </c>
      <c r="J1908">
        <v>1294.05719</v>
      </c>
      <c r="K1908">
        <v>24161.341794489999</v>
      </c>
      <c r="L1908">
        <v>1481224736</v>
      </c>
      <c r="M1908">
        <v>1480360736</v>
      </c>
      <c r="N1908" t="b">
        <v>0</v>
      </c>
      <c r="O1908">
        <v>206</v>
      </c>
      <c r="P1908" t="b">
        <v>1</v>
      </c>
      <c r="Q1908" t="s">
        <v>8297</v>
      </c>
      <c r="R1908">
        <v>18.670999999999999</v>
      </c>
      <c r="S1908">
        <v>117.28806696354368</v>
      </c>
      <c r="T1908" t="s">
        <v>9215</v>
      </c>
      <c r="U1908" t="s">
        <v>9254</v>
      </c>
      <c r="V1908" s="10">
        <v>42702.804814814815</v>
      </c>
      <c r="W1908" s="10">
        <v>42712.804814814815</v>
      </c>
    </row>
    <row r="1909" spans="1:23" x14ac:dyDescent="0.25">
      <c r="A1909">
        <v>2258</v>
      </c>
      <c r="B1909" t="s">
        <v>2259</v>
      </c>
      <c r="C1909" t="s">
        <v>6368</v>
      </c>
      <c r="D1909">
        <v>2200</v>
      </c>
      <c r="E1909">
        <v>3223</v>
      </c>
      <c r="F1909" t="s">
        <v>8219</v>
      </c>
      <c r="G1909" t="s">
        <v>8224</v>
      </c>
      <c r="H1909" t="s">
        <v>8246</v>
      </c>
      <c r="I1909">
        <v>1</v>
      </c>
      <c r="J1909">
        <v>2200</v>
      </c>
      <c r="K1909">
        <v>3223</v>
      </c>
      <c r="L1909">
        <v>1434045687</v>
      </c>
      <c r="M1909">
        <v>1431453687</v>
      </c>
      <c r="N1909" t="b">
        <v>0</v>
      </c>
      <c r="O1909">
        <v>205</v>
      </c>
      <c r="P1909" t="b">
        <v>1</v>
      </c>
      <c r="Q1909" t="s">
        <v>8297</v>
      </c>
      <c r="R1909">
        <v>1.4650000000000001</v>
      </c>
      <c r="S1909">
        <v>15.721951219512196</v>
      </c>
      <c r="T1909" t="s">
        <v>9215</v>
      </c>
      <c r="U1909" t="s">
        <v>9254</v>
      </c>
      <c r="V1909" s="10">
        <v>42136.751006944447</v>
      </c>
      <c r="W1909" s="10">
        <v>42166.751006944447</v>
      </c>
    </row>
    <row r="1910" spans="1:23" x14ac:dyDescent="0.25">
      <c r="A1910">
        <v>2257</v>
      </c>
      <c r="B1910" t="s">
        <v>2258</v>
      </c>
      <c r="C1910" t="s">
        <v>6367</v>
      </c>
      <c r="D1910">
        <v>2500</v>
      </c>
      <c r="E1910">
        <v>15903.5</v>
      </c>
      <c r="F1910" t="s">
        <v>8219</v>
      </c>
      <c r="G1910" t="s">
        <v>8225</v>
      </c>
      <c r="H1910" t="s">
        <v>8247</v>
      </c>
      <c r="I1910">
        <v>1.29405719</v>
      </c>
      <c r="J1910">
        <v>3235.1429749999998</v>
      </c>
      <c r="K1910">
        <v>20580.038521164999</v>
      </c>
      <c r="L1910">
        <v>1466377200</v>
      </c>
      <c r="M1910">
        <v>1463351329</v>
      </c>
      <c r="N1910" t="b">
        <v>0</v>
      </c>
      <c r="O1910">
        <v>169</v>
      </c>
      <c r="P1910" t="b">
        <v>1</v>
      </c>
      <c r="Q1910" t="s">
        <v>8297</v>
      </c>
      <c r="R1910">
        <v>6.3613999999999997</v>
      </c>
      <c r="S1910">
        <v>121.77537586488165</v>
      </c>
      <c r="T1910" t="s">
        <v>9215</v>
      </c>
      <c r="U1910" t="s">
        <v>9254</v>
      </c>
      <c r="V1910" s="10">
        <v>42505.936678240738</v>
      </c>
      <c r="W1910" s="10">
        <v>42540.958333333336</v>
      </c>
    </row>
    <row r="1911" spans="1:23" x14ac:dyDescent="0.25">
      <c r="A1911">
        <v>2256</v>
      </c>
      <c r="B1911" t="s">
        <v>2257</v>
      </c>
      <c r="C1911" t="s">
        <v>6366</v>
      </c>
      <c r="D1911">
        <v>480</v>
      </c>
      <c r="E1911">
        <v>1069</v>
      </c>
      <c r="F1911" t="s">
        <v>8219</v>
      </c>
      <c r="G1911" t="s">
        <v>8225</v>
      </c>
      <c r="H1911" t="s">
        <v>8247</v>
      </c>
      <c r="I1911">
        <v>1.29405719</v>
      </c>
      <c r="J1911">
        <v>621.14745119999998</v>
      </c>
      <c r="K1911">
        <v>1383.3471361100001</v>
      </c>
      <c r="L1911">
        <v>1479811846</v>
      </c>
      <c r="M1911">
        <v>1478602246</v>
      </c>
      <c r="N1911" t="b">
        <v>0</v>
      </c>
      <c r="O1911">
        <v>50</v>
      </c>
      <c r="P1911" t="b">
        <v>1</v>
      </c>
      <c r="Q1911" t="s">
        <v>8297</v>
      </c>
      <c r="R1911">
        <v>2.2270833333333333</v>
      </c>
      <c r="S1911">
        <v>27.666942722200002</v>
      </c>
      <c r="T1911" t="s">
        <v>9215</v>
      </c>
      <c r="U1911" t="s">
        <v>9254</v>
      </c>
      <c r="V1911" s="10">
        <v>42682.451921296299</v>
      </c>
      <c r="W1911" s="10">
        <v>42696.451921296299</v>
      </c>
    </row>
    <row r="1912" spans="1:23" x14ac:dyDescent="0.25">
      <c r="A1912">
        <v>2255</v>
      </c>
      <c r="B1912" t="s">
        <v>2256</v>
      </c>
      <c r="C1912" t="s">
        <v>6365</v>
      </c>
      <c r="D1912">
        <v>3950</v>
      </c>
      <c r="E1912">
        <v>11323</v>
      </c>
      <c r="F1912" t="s">
        <v>8219</v>
      </c>
      <c r="G1912" t="s">
        <v>8224</v>
      </c>
      <c r="H1912" t="s">
        <v>8246</v>
      </c>
      <c r="I1912">
        <v>1</v>
      </c>
      <c r="J1912">
        <v>3950</v>
      </c>
      <c r="K1912">
        <v>11323</v>
      </c>
      <c r="L1912">
        <v>1462661451</v>
      </c>
      <c r="M1912">
        <v>1460069451</v>
      </c>
      <c r="N1912" t="b">
        <v>0</v>
      </c>
      <c r="O1912">
        <v>271</v>
      </c>
      <c r="P1912" t="b">
        <v>1</v>
      </c>
      <c r="Q1912" t="s">
        <v>8297</v>
      </c>
      <c r="R1912">
        <v>2.8665822784810127</v>
      </c>
      <c r="S1912">
        <v>41.782287822878232</v>
      </c>
      <c r="T1912" t="s">
        <v>9215</v>
      </c>
      <c r="U1912" t="s">
        <v>9254</v>
      </c>
      <c r="V1912" s="10">
        <v>42467.951979166668</v>
      </c>
      <c r="W1912" s="10">
        <v>42497.951979166668</v>
      </c>
    </row>
    <row r="1913" spans="1:23" x14ac:dyDescent="0.25">
      <c r="A1913">
        <v>2254</v>
      </c>
      <c r="B1913" t="s">
        <v>2255</v>
      </c>
      <c r="C1913" t="s">
        <v>6364</v>
      </c>
      <c r="D1913">
        <v>500</v>
      </c>
      <c r="E1913">
        <v>2299</v>
      </c>
      <c r="F1913" t="s">
        <v>8219</v>
      </c>
      <c r="G1913" t="s">
        <v>8224</v>
      </c>
      <c r="H1913" t="s">
        <v>8246</v>
      </c>
      <c r="I1913">
        <v>1</v>
      </c>
      <c r="J1913">
        <v>500</v>
      </c>
      <c r="K1913">
        <v>2299</v>
      </c>
      <c r="L1913">
        <v>1485271968</v>
      </c>
      <c r="M1913">
        <v>1484667168</v>
      </c>
      <c r="N1913" t="b">
        <v>0</v>
      </c>
      <c r="O1913">
        <v>197</v>
      </c>
      <c r="P1913" t="b">
        <v>1</v>
      </c>
      <c r="Q1913" t="s">
        <v>8297</v>
      </c>
      <c r="R1913">
        <v>4.5979999999999999</v>
      </c>
      <c r="S1913">
        <v>11.67005076142132</v>
      </c>
      <c r="T1913" t="s">
        <v>9215</v>
      </c>
      <c r="U1913" t="s">
        <v>9254</v>
      </c>
      <c r="V1913" s="10">
        <v>42752.647777777776</v>
      </c>
      <c r="W1913" s="10">
        <v>42759.647777777776</v>
      </c>
    </row>
    <row r="1914" spans="1:23" x14ac:dyDescent="0.25">
      <c r="A1914">
        <v>2253</v>
      </c>
      <c r="B1914" t="s">
        <v>2254</v>
      </c>
      <c r="C1914" t="s">
        <v>6363</v>
      </c>
      <c r="D1914">
        <v>8000</v>
      </c>
      <c r="E1914">
        <v>9015</v>
      </c>
      <c r="F1914" t="s">
        <v>8219</v>
      </c>
      <c r="G1914" t="s">
        <v>8224</v>
      </c>
      <c r="H1914" t="s">
        <v>8246</v>
      </c>
      <c r="I1914">
        <v>1</v>
      </c>
      <c r="J1914">
        <v>8000</v>
      </c>
      <c r="K1914">
        <v>9015</v>
      </c>
      <c r="L1914">
        <v>1447862947</v>
      </c>
      <c r="M1914">
        <v>1445267347</v>
      </c>
      <c r="N1914" t="b">
        <v>0</v>
      </c>
      <c r="O1914">
        <v>84</v>
      </c>
      <c r="P1914" t="b">
        <v>1</v>
      </c>
      <c r="Q1914" t="s">
        <v>8297</v>
      </c>
      <c r="R1914">
        <v>1.1268750000000001</v>
      </c>
      <c r="S1914">
        <v>107.32142857142857</v>
      </c>
      <c r="T1914" t="s">
        <v>9215</v>
      </c>
      <c r="U1914" t="s">
        <v>9254</v>
      </c>
      <c r="V1914" s="10">
        <v>42296.631331018521</v>
      </c>
      <c r="W1914" s="10">
        <v>42326.672997685186</v>
      </c>
    </row>
    <row r="1915" spans="1:23" x14ac:dyDescent="0.25">
      <c r="A1915">
        <v>2252</v>
      </c>
      <c r="B1915" t="s">
        <v>2253</v>
      </c>
      <c r="C1915" t="s">
        <v>6362</v>
      </c>
      <c r="D1915">
        <v>9000</v>
      </c>
      <c r="E1915">
        <v>24505</v>
      </c>
      <c r="F1915" t="s">
        <v>8219</v>
      </c>
      <c r="G1915" t="s">
        <v>8227</v>
      </c>
      <c r="H1915" t="s">
        <v>8249</v>
      </c>
      <c r="I1915">
        <v>1.1666915600000001</v>
      </c>
      <c r="J1915">
        <v>10500.224040000001</v>
      </c>
      <c r="K1915">
        <v>28589.7766778</v>
      </c>
      <c r="L1915">
        <v>1470469938</v>
      </c>
      <c r="M1915">
        <v>1469173938</v>
      </c>
      <c r="N1915" t="b">
        <v>0</v>
      </c>
      <c r="O1915">
        <v>249</v>
      </c>
      <c r="P1915" t="b">
        <v>1</v>
      </c>
      <c r="Q1915" t="s">
        <v>8297</v>
      </c>
      <c r="R1915">
        <v>2.722777777777778</v>
      </c>
      <c r="S1915">
        <v>114.81838023212852</v>
      </c>
      <c r="T1915" t="s">
        <v>9215</v>
      </c>
      <c r="U1915" t="s">
        <v>9254</v>
      </c>
      <c r="V1915" s="10">
        <v>42573.327986111108</v>
      </c>
      <c r="W1915" s="10">
        <v>42588.327986111108</v>
      </c>
    </row>
    <row r="1916" spans="1:23" x14ac:dyDescent="0.25">
      <c r="A1916">
        <v>2251</v>
      </c>
      <c r="B1916" t="s">
        <v>2252</v>
      </c>
      <c r="C1916" t="s">
        <v>6361</v>
      </c>
      <c r="D1916">
        <v>8500</v>
      </c>
      <c r="E1916">
        <v>11428.19</v>
      </c>
      <c r="F1916" t="s">
        <v>8219</v>
      </c>
      <c r="G1916" t="s">
        <v>8224</v>
      </c>
      <c r="H1916" t="s">
        <v>8246</v>
      </c>
      <c r="I1916">
        <v>1</v>
      </c>
      <c r="J1916">
        <v>8500</v>
      </c>
      <c r="K1916">
        <v>11428.19</v>
      </c>
      <c r="L1916">
        <v>1408177077</v>
      </c>
      <c r="M1916">
        <v>1406362677</v>
      </c>
      <c r="N1916" t="b">
        <v>0</v>
      </c>
      <c r="O1916">
        <v>480</v>
      </c>
      <c r="P1916" t="b">
        <v>1</v>
      </c>
      <c r="Q1916" t="s">
        <v>8297</v>
      </c>
      <c r="R1916">
        <v>1.3444929411764706</v>
      </c>
      <c r="S1916">
        <v>23.808729166666669</v>
      </c>
      <c r="T1916" t="s">
        <v>9215</v>
      </c>
      <c r="U1916" t="s">
        <v>9254</v>
      </c>
      <c r="V1916" s="10">
        <v>41846.34579861111</v>
      </c>
      <c r="W1916" s="10">
        <v>41867.34579861111</v>
      </c>
    </row>
    <row r="1917" spans="1:23" x14ac:dyDescent="0.25">
      <c r="A1917">
        <v>2250</v>
      </c>
      <c r="B1917" t="s">
        <v>2251</v>
      </c>
      <c r="C1917" t="s">
        <v>6360</v>
      </c>
      <c r="D1917">
        <v>25000</v>
      </c>
      <c r="E1917">
        <v>243778</v>
      </c>
      <c r="F1917" t="s">
        <v>8219</v>
      </c>
      <c r="G1917" t="s">
        <v>8224</v>
      </c>
      <c r="H1917" t="s">
        <v>8246</v>
      </c>
      <c r="I1917">
        <v>1</v>
      </c>
      <c r="J1917">
        <v>25000</v>
      </c>
      <c r="K1917">
        <v>243778</v>
      </c>
      <c r="L1917">
        <v>1480727273</v>
      </c>
      <c r="M1917">
        <v>1478131673</v>
      </c>
      <c r="N1917" t="b">
        <v>0</v>
      </c>
      <c r="O1917">
        <v>571</v>
      </c>
      <c r="P1917" t="b">
        <v>1</v>
      </c>
      <c r="Q1917" t="s">
        <v>8297</v>
      </c>
      <c r="R1917">
        <v>9.7511200000000002</v>
      </c>
      <c r="S1917">
        <v>426.93169877408059</v>
      </c>
      <c r="T1917" t="s">
        <v>9215</v>
      </c>
      <c r="U1917" t="s">
        <v>9254</v>
      </c>
      <c r="V1917" s="10">
        <v>42677.005474537036</v>
      </c>
      <c r="W1917" s="10">
        <v>42707.0471412037</v>
      </c>
    </row>
    <row r="1918" spans="1:23" x14ac:dyDescent="0.25">
      <c r="A1918">
        <v>2249</v>
      </c>
      <c r="B1918" t="s">
        <v>2250</v>
      </c>
      <c r="C1918" t="s">
        <v>6359</v>
      </c>
      <c r="D1918">
        <v>3500</v>
      </c>
      <c r="E1918">
        <v>5907</v>
      </c>
      <c r="F1918" t="s">
        <v>8219</v>
      </c>
      <c r="G1918" t="s">
        <v>8224</v>
      </c>
      <c r="H1918" t="s">
        <v>8246</v>
      </c>
      <c r="I1918">
        <v>1</v>
      </c>
      <c r="J1918">
        <v>3500</v>
      </c>
      <c r="K1918">
        <v>5907</v>
      </c>
      <c r="L1918">
        <v>1364917965</v>
      </c>
      <c r="M1918">
        <v>1362329565</v>
      </c>
      <c r="N1918" t="b">
        <v>0</v>
      </c>
      <c r="O1918">
        <v>180</v>
      </c>
      <c r="P1918" t="b">
        <v>1</v>
      </c>
      <c r="Q1918" t="s">
        <v>8297</v>
      </c>
      <c r="R1918">
        <v>1.6877142857142857</v>
      </c>
      <c r="S1918">
        <v>32.81666666666667</v>
      </c>
      <c r="T1918" t="s">
        <v>9215</v>
      </c>
      <c r="U1918" t="s">
        <v>9254</v>
      </c>
      <c r="V1918" s="10">
        <v>41336.703298611108</v>
      </c>
      <c r="W1918" s="10">
        <v>41366.661631944444</v>
      </c>
    </row>
    <row r="1919" spans="1:23" x14ac:dyDescent="0.25">
      <c r="A1919">
        <v>2248</v>
      </c>
      <c r="B1919" t="s">
        <v>2249</v>
      </c>
      <c r="C1919" t="s">
        <v>6358</v>
      </c>
      <c r="D1919">
        <v>7000</v>
      </c>
      <c r="E1919">
        <v>7505</v>
      </c>
      <c r="F1919" t="s">
        <v>8219</v>
      </c>
      <c r="G1919" t="s">
        <v>8225</v>
      </c>
      <c r="H1919" t="s">
        <v>8247</v>
      </c>
      <c r="I1919">
        <v>1.29405719</v>
      </c>
      <c r="J1919">
        <v>9058.4003300000004</v>
      </c>
      <c r="K1919">
        <v>9711.8992109499995</v>
      </c>
      <c r="L1919">
        <v>1481749278</v>
      </c>
      <c r="M1919">
        <v>1479157278</v>
      </c>
      <c r="N1919" t="b">
        <v>0</v>
      </c>
      <c r="O1919">
        <v>128</v>
      </c>
      <c r="P1919" t="b">
        <v>1</v>
      </c>
      <c r="Q1919" t="s">
        <v>8297</v>
      </c>
      <c r="R1919">
        <v>1.0721428571428571</v>
      </c>
      <c r="S1919">
        <v>75.874212585546871</v>
      </c>
      <c r="T1919" t="s">
        <v>9215</v>
      </c>
      <c r="U1919" t="s">
        <v>9254</v>
      </c>
      <c r="V1919" s="10">
        <v>42688.875902777778</v>
      </c>
      <c r="W1919" s="10">
        <v>42718.875902777778</v>
      </c>
    </row>
    <row r="1920" spans="1:23" x14ac:dyDescent="0.25">
      <c r="A1920">
        <v>2247</v>
      </c>
      <c r="B1920" t="s">
        <v>2248</v>
      </c>
      <c r="C1920" t="s">
        <v>6357</v>
      </c>
      <c r="D1920">
        <v>18500</v>
      </c>
      <c r="E1920">
        <v>19324</v>
      </c>
      <c r="F1920" t="s">
        <v>8219</v>
      </c>
      <c r="G1920" t="s">
        <v>8224</v>
      </c>
      <c r="H1920" t="s">
        <v>8246</v>
      </c>
      <c r="I1920">
        <v>1</v>
      </c>
      <c r="J1920">
        <v>18500</v>
      </c>
      <c r="K1920">
        <v>19324</v>
      </c>
      <c r="L1920">
        <v>1438185565</v>
      </c>
      <c r="M1920">
        <v>1436975965</v>
      </c>
      <c r="N1920" t="b">
        <v>0</v>
      </c>
      <c r="O1920">
        <v>380</v>
      </c>
      <c r="P1920" t="b">
        <v>1</v>
      </c>
      <c r="Q1920" t="s">
        <v>8297</v>
      </c>
      <c r="R1920">
        <v>1.0445405405405406</v>
      </c>
      <c r="S1920">
        <v>50.852631578947367</v>
      </c>
      <c r="T1920" t="s">
        <v>9215</v>
      </c>
      <c r="U1920" t="s">
        <v>9254</v>
      </c>
      <c r="V1920" s="10">
        <v>42200.666261574072</v>
      </c>
      <c r="W1920" s="10">
        <v>42214.666261574072</v>
      </c>
    </row>
    <row r="1921" spans="1:23" x14ac:dyDescent="0.25">
      <c r="A1921">
        <v>2246</v>
      </c>
      <c r="B1921" t="s">
        <v>2247</v>
      </c>
      <c r="C1921" t="s">
        <v>6356</v>
      </c>
      <c r="D1921">
        <v>2500</v>
      </c>
      <c r="E1921">
        <v>2503</v>
      </c>
      <c r="F1921" t="s">
        <v>8219</v>
      </c>
      <c r="G1921" t="s">
        <v>8225</v>
      </c>
      <c r="H1921" t="s">
        <v>8247</v>
      </c>
      <c r="I1921">
        <v>1.29405719</v>
      </c>
      <c r="J1921">
        <v>3235.1429749999998</v>
      </c>
      <c r="K1921">
        <v>3239.0251465699998</v>
      </c>
      <c r="L1921">
        <v>1441393210</v>
      </c>
      <c r="M1921">
        <v>1438801210</v>
      </c>
      <c r="N1921" t="b">
        <v>0</v>
      </c>
      <c r="O1921">
        <v>57</v>
      </c>
      <c r="P1921" t="b">
        <v>1</v>
      </c>
      <c r="Q1921" t="s">
        <v>8297</v>
      </c>
      <c r="R1921">
        <v>1.0012000000000001</v>
      </c>
      <c r="S1921">
        <v>56.825002571403509</v>
      </c>
      <c r="T1921" t="s">
        <v>9215</v>
      </c>
      <c r="U1921" t="s">
        <v>9254</v>
      </c>
      <c r="V1921" s="10">
        <v>42221.79178240741</v>
      </c>
      <c r="W1921" s="10">
        <v>42251.79178240741</v>
      </c>
    </row>
    <row r="1922" spans="1:23" x14ac:dyDescent="0.25">
      <c r="A1922">
        <v>2245</v>
      </c>
      <c r="B1922" t="s">
        <v>2246</v>
      </c>
      <c r="C1922" t="s">
        <v>6355</v>
      </c>
      <c r="D1922">
        <v>4000</v>
      </c>
      <c r="E1922">
        <v>105881</v>
      </c>
      <c r="F1922" t="s">
        <v>8219</v>
      </c>
      <c r="G1922" t="s">
        <v>8224</v>
      </c>
      <c r="H1922" t="s">
        <v>8246</v>
      </c>
      <c r="I1922">
        <v>1</v>
      </c>
      <c r="J1922">
        <v>4000</v>
      </c>
      <c r="K1922">
        <v>105881</v>
      </c>
      <c r="L1922">
        <v>1393005600</v>
      </c>
      <c r="M1922">
        <v>1390323617</v>
      </c>
      <c r="N1922" t="b">
        <v>0</v>
      </c>
      <c r="O1922">
        <v>1980</v>
      </c>
      <c r="P1922" t="b">
        <v>1</v>
      </c>
      <c r="Q1922" t="s">
        <v>8297</v>
      </c>
      <c r="R1922">
        <v>26.47025</v>
      </c>
      <c r="S1922">
        <v>53.475252525252522</v>
      </c>
      <c r="T1922" t="s">
        <v>9215</v>
      </c>
      <c r="U1922" t="s">
        <v>9254</v>
      </c>
      <c r="V1922" s="10">
        <v>41660.70853009259</v>
      </c>
      <c r="W1922" s="10">
        <v>41691.75</v>
      </c>
    </row>
    <row r="1923" spans="1:23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</v>
      </c>
      <c r="J1923">
        <v>1500</v>
      </c>
      <c r="K1923">
        <v>2052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8279</v>
      </c>
      <c r="R1923">
        <v>1.3680000000000001</v>
      </c>
      <c r="S1923">
        <v>54</v>
      </c>
      <c r="T1923" t="s">
        <v>9214</v>
      </c>
      <c r="U1923" t="s">
        <v>9233</v>
      </c>
      <c r="V1923" s="10">
        <v>41074.221562500003</v>
      </c>
      <c r="W1923" s="10">
        <v>41104.221562500003</v>
      </c>
    </row>
    <row r="1924" spans="1:23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</v>
      </c>
      <c r="J1924">
        <v>2000</v>
      </c>
      <c r="K1924">
        <v>2311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8279</v>
      </c>
      <c r="R1924">
        <v>1.1555</v>
      </c>
      <c r="S1924">
        <v>36.109375</v>
      </c>
      <c r="T1924" t="s">
        <v>9214</v>
      </c>
      <c r="U1924" t="s">
        <v>9233</v>
      </c>
      <c r="V1924" s="10">
        <v>41590.255868055552</v>
      </c>
      <c r="W1924" s="10">
        <v>41620.255868055552</v>
      </c>
    </row>
    <row r="1925" spans="1:23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</v>
      </c>
      <c r="J1925">
        <v>125</v>
      </c>
      <c r="K1925">
        <v>301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8279</v>
      </c>
      <c r="R1925">
        <v>2.4079999999999999</v>
      </c>
      <c r="S1925">
        <v>23.153846153846153</v>
      </c>
      <c r="T1925" t="s">
        <v>9214</v>
      </c>
      <c r="U1925" t="s">
        <v>9233</v>
      </c>
      <c r="V1925" s="10">
        <v>40772.848749999997</v>
      </c>
      <c r="W1925" s="10">
        <v>40813.207638888889</v>
      </c>
    </row>
    <row r="1926" spans="1:23" x14ac:dyDescent="0.25">
      <c r="A1926">
        <v>1924</v>
      </c>
      <c r="B1926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</v>
      </c>
      <c r="J1926">
        <v>3000</v>
      </c>
      <c r="K1926">
        <v>3432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8279</v>
      </c>
      <c r="R1926">
        <v>1.1439999999999999</v>
      </c>
      <c r="S1926">
        <v>104</v>
      </c>
      <c r="T1926" t="s">
        <v>9214</v>
      </c>
      <c r="U1926" t="s">
        <v>9233</v>
      </c>
      <c r="V1926" s="10">
        <v>41626.761053240742</v>
      </c>
      <c r="W1926" s="10">
        <v>41654.814583333333</v>
      </c>
    </row>
    <row r="1927" spans="1:23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</v>
      </c>
      <c r="J1927">
        <v>1500</v>
      </c>
      <c r="K1927">
        <v>1655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8279</v>
      </c>
      <c r="R1927">
        <v>1.1033333333333333</v>
      </c>
      <c r="S1927">
        <v>31.826923076923077</v>
      </c>
      <c r="T1927" t="s">
        <v>9214</v>
      </c>
      <c r="U1927" t="s">
        <v>9233</v>
      </c>
      <c r="V1927" s="10">
        <v>41535.90148148148</v>
      </c>
      <c r="W1927" s="20">
        <v>41558</v>
      </c>
    </row>
    <row r="1928" spans="1:23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</v>
      </c>
      <c r="J1928">
        <v>1500</v>
      </c>
      <c r="K1928">
        <v>2930.69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8279</v>
      </c>
      <c r="R1928">
        <v>1.9537933333333333</v>
      </c>
      <c r="S1928">
        <v>27.3896261682243</v>
      </c>
      <c r="T1928" t="s">
        <v>9214</v>
      </c>
      <c r="U1928" t="s">
        <v>9233</v>
      </c>
      <c r="V1928" s="10">
        <v>40456.954351851855</v>
      </c>
      <c r="W1928" s="10">
        <v>40484.018055555556</v>
      </c>
    </row>
    <row r="1929" spans="1:23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</v>
      </c>
      <c r="J1929">
        <v>600</v>
      </c>
      <c r="K1929">
        <v>620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8279</v>
      </c>
      <c r="R1929">
        <v>1.0333333333333334</v>
      </c>
      <c r="S1929">
        <v>56.363636363636367</v>
      </c>
      <c r="T1929" t="s">
        <v>9214</v>
      </c>
      <c r="U1929" t="s">
        <v>9233</v>
      </c>
      <c r="V1929" s="10">
        <v>40960.861562500002</v>
      </c>
      <c r="W1929" s="10">
        <v>40976.207638888889</v>
      </c>
    </row>
    <row r="1930" spans="1:23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</v>
      </c>
      <c r="J1930">
        <v>2550</v>
      </c>
      <c r="K1930">
        <v>2630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8279</v>
      </c>
      <c r="R1930">
        <v>1.031372549019608</v>
      </c>
      <c r="S1930">
        <v>77.352941176470594</v>
      </c>
      <c r="T1930" t="s">
        <v>9214</v>
      </c>
      <c r="U1930" t="s">
        <v>9233</v>
      </c>
      <c r="V1930" s="10">
        <v>41371.648078703707</v>
      </c>
      <c r="W1930" s="10">
        <v>41401.648078703707</v>
      </c>
    </row>
    <row r="1931" spans="1:23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</v>
      </c>
      <c r="J1931">
        <v>3200</v>
      </c>
      <c r="K1931">
        <v>3210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8279</v>
      </c>
      <c r="R1931">
        <v>1.003125</v>
      </c>
      <c r="S1931">
        <v>42.8</v>
      </c>
      <c r="T1931" t="s">
        <v>9214</v>
      </c>
      <c r="U1931" t="s">
        <v>9233</v>
      </c>
      <c r="V1931" s="10">
        <v>40687.021597222221</v>
      </c>
      <c r="W1931" s="10">
        <v>40729.021597222221</v>
      </c>
    </row>
    <row r="1932" spans="1:23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</v>
      </c>
      <c r="J1932">
        <v>1000</v>
      </c>
      <c r="K1932">
        <v>1270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8279</v>
      </c>
      <c r="R1932">
        <v>1.27</v>
      </c>
      <c r="S1932">
        <v>48.846153846153847</v>
      </c>
      <c r="T1932" t="s">
        <v>9214</v>
      </c>
      <c r="U1932" t="s">
        <v>9233</v>
      </c>
      <c r="V1932" s="10">
        <v>41402.558819444443</v>
      </c>
      <c r="W1932" s="10">
        <v>41462.558819444443</v>
      </c>
    </row>
    <row r="1933" spans="1:23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</v>
      </c>
      <c r="J1933">
        <v>2000</v>
      </c>
      <c r="K1933">
        <v>2412.02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8279</v>
      </c>
      <c r="R1933">
        <v>1.20601</v>
      </c>
      <c r="S1933">
        <v>48.240400000000001</v>
      </c>
      <c r="T1933" t="s">
        <v>9214</v>
      </c>
      <c r="U1933" t="s">
        <v>9233</v>
      </c>
      <c r="V1933" s="10">
        <v>41037.892465277779</v>
      </c>
      <c r="W1933" s="10">
        <v>41051.145833333336</v>
      </c>
    </row>
    <row r="1934" spans="1:23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</v>
      </c>
      <c r="J1934">
        <v>5250</v>
      </c>
      <c r="K1934">
        <v>5617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8279</v>
      </c>
      <c r="R1934">
        <v>1.0699047619047619</v>
      </c>
      <c r="S1934">
        <v>70.212500000000006</v>
      </c>
      <c r="T1934" t="s">
        <v>9214</v>
      </c>
      <c r="U1934" t="s">
        <v>9233</v>
      </c>
      <c r="V1934" s="10">
        <v>40911.809872685182</v>
      </c>
      <c r="W1934" s="10">
        <v>40932.809872685182</v>
      </c>
    </row>
    <row r="1935" spans="1:23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</v>
      </c>
      <c r="J1935">
        <v>6000</v>
      </c>
      <c r="K1935">
        <v>10346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8279</v>
      </c>
      <c r="R1935">
        <v>1.7243333333333333</v>
      </c>
      <c r="S1935">
        <v>94.054545454545448</v>
      </c>
      <c r="T1935" t="s">
        <v>9214</v>
      </c>
      <c r="U1935" t="s">
        <v>9233</v>
      </c>
      <c r="V1935" s="10">
        <v>41879.130868055552</v>
      </c>
      <c r="W1935" s="10">
        <v>41909.130868055552</v>
      </c>
    </row>
    <row r="1936" spans="1:23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</v>
      </c>
      <c r="J1936">
        <v>5000</v>
      </c>
      <c r="K1936">
        <v>6181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8279</v>
      </c>
      <c r="R1936">
        <v>1.2362</v>
      </c>
      <c r="S1936">
        <v>80.272727272727266</v>
      </c>
      <c r="T1936" t="s">
        <v>9214</v>
      </c>
      <c r="U1936" t="s">
        <v>9233</v>
      </c>
      <c r="V1936" s="10">
        <v>40865.8671412037</v>
      </c>
      <c r="W1936" s="10">
        <v>40902.208333333336</v>
      </c>
    </row>
    <row r="1937" spans="1:23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</v>
      </c>
      <c r="J1937">
        <v>2500</v>
      </c>
      <c r="K1937">
        <v>2710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8279</v>
      </c>
      <c r="R1937">
        <v>1.0840000000000001</v>
      </c>
      <c r="S1937">
        <v>54.2</v>
      </c>
      <c r="T1937" t="s">
        <v>9214</v>
      </c>
      <c r="U1937" t="s">
        <v>9233</v>
      </c>
      <c r="V1937" s="10">
        <v>41773.932534722226</v>
      </c>
      <c r="W1937" s="10">
        <v>41811.207638888889</v>
      </c>
    </row>
    <row r="1938" spans="1:23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</v>
      </c>
      <c r="J1938">
        <v>7500</v>
      </c>
      <c r="K1938">
        <v>8739.01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8279</v>
      </c>
      <c r="R1938">
        <v>1.1652013333333333</v>
      </c>
      <c r="S1938">
        <v>60.26903448275862</v>
      </c>
      <c r="T1938" t="s">
        <v>9214</v>
      </c>
      <c r="U1938" t="s">
        <v>9233</v>
      </c>
      <c r="V1938" s="10">
        <v>40852.889699074076</v>
      </c>
      <c r="W1938" s="10">
        <v>40883.249305555553</v>
      </c>
    </row>
    <row r="1939" spans="1:23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</v>
      </c>
      <c r="J1939">
        <v>600</v>
      </c>
      <c r="K1939">
        <v>1123.47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8279</v>
      </c>
      <c r="R1939">
        <v>1.8724499999999999</v>
      </c>
      <c r="S1939">
        <v>38.740344827586206</v>
      </c>
      <c r="T1939" t="s">
        <v>9214</v>
      </c>
      <c r="U1939" t="s">
        <v>9233</v>
      </c>
      <c r="V1939" s="10">
        <v>41059.118993055556</v>
      </c>
      <c r="W1939" s="10">
        <v>41075.165972222225</v>
      </c>
    </row>
    <row r="1940" spans="1:23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</v>
      </c>
      <c r="J1940">
        <v>15000</v>
      </c>
      <c r="K1940">
        <v>17390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8279</v>
      </c>
      <c r="R1940">
        <v>1.1593333333333333</v>
      </c>
      <c r="S1940">
        <v>152.54385964912279</v>
      </c>
      <c r="T1940" t="s">
        <v>9214</v>
      </c>
      <c r="U1940" t="s">
        <v>9233</v>
      </c>
      <c r="V1940" s="10">
        <v>41426.259618055556</v>
      </c>
      <c r="W1940" s="10">
        <v>41457.208333333336</v>
      </c>
    </row>
    <row r="1941" spans="1:23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</v>
      </c>
      <c r="J1941">
        <v>10000</v>
      </c>
      <c r="K1941">
        <v>11070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8279</v>
      </c>
      <c r="R1941">
        <v>1.107</v>
      </c>
      <c r="S1941">
        <v>115.3125</v>
      </c>
      <c r="T1941" t="s">
        <v>9214</v>
      </c>
      <c r="U1941" t="s">
        <v>9233</v>
      </c>
      <c r="V1941" s="10">
        <v>41313.985046296293</v>
      </c>
      <c r="W1941" s="10">
        <v>41343.943379629629</v>
      </c>
    </row>
    <row r="1942" spans="1:23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</v>
      </c>
      <c r="J1942">
        <v>650</v>
      </c>
      <c r="K1942">
        <v>1111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8279</v>
      </c>
      <c r="R1942">
        <v>1.7092307692307693</v>
      </c>
      <c r="S1942">
        <v>35.838709677419352</v>
      </c>
      <c r="T1942" t="s">
        <v>9214</v>
      </c>
      <c r="U1942" t="s">
        <v>9233</v>
      </c>
      <c r="V1942" s="10">
        <v>40670.507326388892</v>
      </c>
      <c r="W1942" s="10">
        <v>40709.165972222225</v>
      </c>
    </row>
    <row r="1943" spans="1:23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</v>
      </c>
      <c r="J1943">
        <v>250000</v>
      </c>
      <c r="K1943">
        <v>315295.89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8295</v>
      </c>
      <c r="R1943">
        <v>1.2611835600000001</v>
      </c>
      <c r="S1943">
        <v>64.570118779438872</v>
      </c>
      <c r="T1943" t="s">
        <v>9226</v>
      </c>
      <c r="U1943" t="s">
        <v>9252</v>
      </c>
      <c r="V1943" s="10">
        <v>41744.290868055556</v>
      </c>
      <c r="W1943" s="10">
        <v>41774.290868055556</v>
      </c>
    </row>
    <row r="1944" spans="1:23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</v>
      </c>
      <c r="J1944">
        <v>6000</v>
      </c>
      <c r="K1944">
        <v>8306.42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8295</v>
      </c>
      <c r="R1944">
        <v>1.3844033333333334</v>
      </c>
      <c r="S1944">
        <v>87.436000000000007</v>
      </c>
      <c r="T1944" t="s">
        <v>9226</v>
      </c>
      <c r="U1944" t="s">
        <v>9252</v>
      </c>
      <c r="V1944" s="10">
        <v>40638.828009259261</v>
      </c>
      <c r="W1944" s="10">
        <v>40728.828009259261</v>
      </c>
    </row>
    <row r="1945" spans="1:23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</v>
      </c>
      <c r="J1945">
        <v>10000</v>
      </c>
      <c r="K1945">
        <v>170525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8295</v>
      </c>
      <c r="R1945">
        <v>17.052499999999998</v>
      </c>
      <c r="S1945">
        <v>68.815577078288939</v>
      </c>
      <c r="T1945" t="s">
        <v>9226</v>
      </c>
      <c r="U1945" t="s">
        <v>9252</v>
      </c>
      <c r="V1945" s="10">
        <v>42548.269861111112</v>
      </c>
      <c r="W1945" s="10">
        <v>42593.269861111112</v>
      </c>
    </row>
    <row r="1946" spans="1:23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</v>
      </c>
      <c r="J1946">
        <v>40000</v>
      </c>
      <c r="K1946">
        <v>315222.2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8295</v>
      </c>
      <c r="R1946">
        <v>7.8805550000000002</v>
      </c>
      <c r="S1946">
        <v>176.200223588597</v>
      </c>
      <c r="T1946" t="s">
        <v>9226</v>
      </c>
      <c r="U1946" t="s">
        <v>9252</v>
      </c>
      <c r="V1946" s="10">
        <v>41730.584374999999</v>
      </c>
      <c r="W1946" s="10">
        <v>41760.584374999999</v>
      </c>
    </row>
    <row r="1947" spans="1:23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1.1666915600000001</v>
      </c>
      <c r="J1947">
        <v>116669.156</v>
      </c>
      <c r="K1947">
        <v>406029.66332808003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8295</v>
      </c>
      <c r="R1947">
        <v>3.4801799999999998</v>
      </c>
      <c r="S1947">
        <v>597.10244607070592</v>
      </c>
      <c r="T1947" t="s">
        <v>9226</v>
      </c>
      <c r="U1947" t="s">
        <v>9252</v>
      </c>
      <c r="V1947" s="10">
        <v>42157.251828703702</v>
      </c>
      <c r="W1947" s="10">
        <v>42197.251828703702</v>
      </c>
    </row>
    <row r="1948" spans="1:23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</v>
      </c>
      <c r="J1948">
        <v>7500</v>
      </c>
      <c r="K1948">
        <v>11231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8295</v>
      </c>
      <c r="R1948">
        <v>1.4974666666666667</v>
      </c>
      <c r="S1948">
        <v>160.44285714285715</v>
      </c>
      <c r="T1948" t="s">
        <v>9226</v>
      </c>
      <c r="U1948" t="s">
        <v>9252</v>
      </c>
      <c r="V1948" s="10">
        <v>41689.150011574071</v>
      </c>
      <c r="W1948" s="10">
        <v>41749.108344907407</v>
      </c>
    </row>
    <row r="1949" spans="1:23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</v>
      </c>
      <c r="J1949">
        <v>800</v>
      </c>
      <c r="K1949">
        <v>805.07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8295</v>
      </c>
      <c r="R1949">
        <v>1.0063375000000001</v>
      </c>
      <c r="S1949">
        <v>35.003043478260871</v>
      </c>
      <c r="T1949" t="s">
        <v>9226</v>
      </c>
      <c r="U1949" t="s">
        <v>9252</v>
      </c>
      <c r="V1949" s="10">
        <v>40102.918055555558</v>
      </c>
      <c r="W1949" s="10">
        <v>40140.249305555553</v>
      </c>
    </row>
    <row r="1950" spans="1:23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</v>
      </c>
      <c r="J1950">
        <v>100000</v>
      </c>
      <c r="K1950">
        <v>800211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8295</v>
      </c>
      <c r="R1950">
        <v>8.0021100000000001</v>
      </c>
      <c r="S1950">
        <v>188.50671378091872</v>
      </c>
      <c r="T1950" t="s">
        <v>9226</v>
      </c>
      <c r="U1950" t="s">
        <v>9252</v>
      </c>
      <c r="V1950" s="10">
        <v>42473.604270833333</v>
      </c>
      <c r="W1950" s="10">
        <v>42527.709722222222</v>
      </c>
    </row>
    <row r="1951" spans="1:23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1.29405719</v>
      </c>
      <c r="J1951">
        <v>64702.859499999999</v>
      </c>
      <c r="K1951">
        <v>68586.713344347008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8295</v>
      </c>
      <c r="R1951">
        <v>1.0600260000000001</v>
      </c>
      <c r="S1951">
        <v>72.732463779795339</v>
      </c>
      <c r="T1951" t="s">
        <v>9226</v>
      </c>
      <c r="U1951" t="s">
        <v>9252</v>
      </c>
      <c r="V1951" s="10">
        <v>41800.423043981478</v>
      </c>
      <c r="W1951" s="10">
        <v>41830.423043981478</v>
      </c>
    </row>
    <row r="1952" spans="1:23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</v>
      </c>
      <c r="J1952">
        <v>48000</v>
      </c>
      <c r="K1952">
        <v>96248.960000000006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8295</v>
      </c>
      <c r="R1952">
        <v>2.0051866666666669</v>
      </c>
      <c r="S1952">
        <v>51.3054157782516</v>
      </c>
      <c r="T1952" t="s">
        <v>9226</v>
      </c>
      <c r="U1952" t="s">
        <v>9252</v>
      </c>
      <c r="V1952" s="10">
        <v>40624.181400462963</v>
      </c>
      <c r="W1952" s="10">
        <v>40655.181400462963</v>
      </c>
    </row>
    <row r="1953" spans="1:23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</v>
      </c>
      <c r="J1953">
        <v>50000</v>
      </c>
      <c r="K1953">
        <v>106222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8295</v>
      </c>
      <c r="R1953">
        <v>2.1244399999999999</v>
      </c>
      <c r="S1953">
        <v>127.36450839328538</v>
      </c>
      <c r="T1953" t="s">
        <v>9226</v>
      </c>
      <c r="U1953" t="s">
        <v>9252</v>
      </c>
      <c r="V1953" s="10">
        <v>42651.420567129629</v>
      </c>
      <c r="W1953" s="10">
        <v>42681.462233796294</v>
      </c>
    </row>
    <row r="1954" spans="1:23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0.75062424999999999</v>
      </c>
      <c r="J1954">
        <v>26271.848750000001</v>
      </c>
      <c r="K1954">
        <v>52142.3612322525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8295</v>
      </c>
      <c r="R1954">
        <v>1.9847237142857144</v>
      </c>
      <c r="S1954">
        <v>76.455075120604846</v>
      </c>
      <c r="T1954" t="s">
        <v>9226</v>
      </c>
      <c r="U1954" t="s">
        <v>9252</v>
      </c>
      <c r="V1954" s="10">
        <v>41526.60665509259</v>
      </c>
      <c r="W1954" s="10">
        <v>41563.60665509259</v>
      </c>
    </row>
    <row r="1955" spans="1:23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</v>
      </c>
      <c r="J1955">
        <v>15000</v>
      </c>
      <c r="K1955">
        <v>33892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8295</v>
      </c>
      <c r="R1955">
        <v>2.2594666666666665</v>
      </c>
      <c r="S1955">
        <v>230.55782312925169</v>
      </c>
      <c r="T1955" t="s">
        <v>9226</v>
      </c>
      <c r="U1955" t="s">
        <v>9252</v>
      </c>
      <c r="V1955" s="10">
        <v>40941.199826388889</v>
      </c>
      <c r="W1955" s="10">
        <v>40970.125</v>
      </c>
    </row>
    <row r="1956" spans="1:23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</v>
      </c>
      <c r="J1956">
        <v>50000</v>
      </c>
      <c r="K1956">
        <v>349474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8295</v>
      </c>
      <c r="R1956">
        <v>6.9894800000000004</v>
      </c>
      <c r="S1956">
        <v>842.10602409638557</v>
      </c>
      <c r="T1956" t="s">
        <v>9226</v>
      </c>
      <c r="U1956" t="s">
        <v>9252</v>
      </c>
      <c r="V1956" s="10">
        <v>42394.580740740741</v>
      </c>
      <c r="W1956" s="10">
        <v>42441.208333333336</v>
      </c>
    </row>
    <row r="1957" spans="1:23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</v>
      </c>
      <c r="J1957">
        <v>42000</v>
      </c>
      <c r="K1957">
        <v>167410.01999999999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8295</v>
      </c>
      <c r="R1957">
        <v>3.9859528571428569</v>
      </c>
      <c r="S1957">
        <v>577.27593103448271</v>
      </c>
      <c r="T1957" t="s">
        <v>9226</v>
      </c>
      <c r="U1957" t="s">
        <v>9252</v>
      </c>
      <c r="V1957" s="10">
        <v>41020.271770833337</v>
      </c>
      <c r="W1957" s="10">
        <v>41052.791666666664</v>
      </c>
    </row>
    <row r="1958" spans="1:23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</v>
      </c>
      <c r="J1958">
        <v>60000</v>
      </c>
      <c r="K1958">
        <v>176420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8295</v>
      </c>
      <c r="R1958">
        <v>2.9403333333333332</v>
      </c>
      <c r="S1958">
        <v>483.34246575342468</v>
      </c>
      <c r="T1958" t="s">
        <v>9226</v>
      </c>
      <c r="U1958" t="s">
        <v>9252</v>
      </c>
      <c r="V1958" s="10">
        <v>42067.923668981479</v>
      </c>
      <c r="W1958" s="10">
        <v>42112.882002314815</v>
      </c>
    </row>
    <row r="1959" spans="1:23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</v>
      </c>
      <c r="J1959">
        <v>30000</v>
      </c>
      <c r="K1959">
        <v>50251.41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8295</v>
      </c>
      <c r="R1959">
        <v>1.6750470000000002</v>
      </c>
      <c r="S1959">
        <v>76.138500000000008</v>
      </c>
      <c r="T1959" t="s">
        <v>9226</v>
      </c>
      <c r="U1959" t="s">
        <v>9252</v>
      </c>
      <c r="V1959" s="10">
        <v>41179.098530092589</v>
      </c>
      <c r="W1959" s="10">
        <v>41209.098530092589</v>
      </c>
    </row>
    <row r="1960" spans="1:23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</v>
      </c>
      <c r="J1960">
        <v>7000</v>
      </c>
      <c r="K1960">
        <v>100490.02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8295</v>
      </c>
      <c r="R1960">
        <v>14.355717142857143</v>
      </c>
      <c r="S1960">
        <v>74.107684365781708</v>
      </c>
      <c r="T1960" t="s">
        <v>9226</v>
      </c>
      <c r="U1960" t="s">
        <v>9252</v>
      </c>
      <c r="V1960" s="10">
        <v>41326.987974537034</v>
      </c>
      <c r="W1960" s="10">
        <v>41356.94630787037</v>
      </c>
    </row>
    <row r="1961" spans="1:23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</v>
      </c>
      <c r="J1961">
        <v>10000</v>
      </c>
      <c r="K1961">
        <v>15673.44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8295</v>
      </c>
      <c r="R1961">
        <v>1.5673440000000001</v>
      </c>
      <c r="S1961">
        <v>36.965660377358489</v>
      </c>
      <c r="T1961" t="s">
        <v>9226</v>
      </c>
      <c r="U1961" t="s">
        <v>9252</v>
      </c>
      <c r="V1961" s="10">
        <v>41871.845601851855</v>
      </c>
      <c r="W1961" s="20">
        <v>41913</v>
      </c>
    </row>
    <row r="1962" spans="1:23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0.11241174</v>
      </c>
      <c r="J1962">
        <v>7868.8217999999997</v>
      </c>
      <c r="K1962">
        <v>9277.5657256800005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8295</v>
      </c>
      <c r="R1962">
        <v>1.1790285714285715</v>
      </c>
      <c r="S1962">
        <v>281.1383553236364</v>
      </c>
      <c r="T1962" t="s">
        <v>9226</v>
      </c>
      <c r="U1962" t="s">
        <v>9252</v>
      </c>
      <c r="V1962" s="10">
        <v>41964.362743055557</v>
      </c>
      <c r="W1962" s="10">
        <v>41994.362743055557</v>
      </c>
    </row>
    <row r="1963" spans="1:23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</v>
      </c>
      <c r="J1963">
        <v>10000</v>
      </c>
      <c r="K1963">
        <v>110538.12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8295</v>
      </c>
      <c r="R1963">
        <v>11.053811999999999</v>
      </c>
      <c r="S1963">
        <v>67.690214329454989</v>
      </c>
      <c r="T1963" t="s">
        <v>9226</v>
      </c>
      <c r="U1963" t="s">
        <v>9252</v>
      </c>
      <c r="V1963" s="10">
        <v>41148.194641203707</v>
      </c>
      <c r="W1963" s="10">
        <v>41188.165972222225</v>
      </c>
    </row>
    <row r="1964" spans="1:23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</v>
      </c>
      <c r="J1964">
        <v>10000</v>
      </c>
      <c r="K1964">
        <v>19292.5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8295</v>
      </c>
      <c r="R1964">
        <v>1.9292499999999999</v>
      </c>
      <c r="S1964">
        <v>63.04738562091503</v>
      </c>
      <c r="T1964" t="s">
        <v>9226</v>
      </c>
      <c r="U1964" t="s">
        <v>9252</v>
      </c>
      <c r="V1964" s="10">
        <v>41742.780509259261</v>
      </c>
      <c r="W1964" s="10">
        <v>41772.780509259261</v>
      </c>
    </row>
    <row r="1965" spans="1:23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1.29405719</v>
      </c>
      <c r="J1965">
        <v>24587.086609999998</v>
      </c>
      <c r="K1965">
        <v>31197.130736520001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8295</v>
      </c>
      <c r="R1965">
        <v>1.268842105263158</v>
      </c>
      <c r="S1965">
        <v>152.181125544</v>
      </c>
      <c r="T1965" t="s">
        <v>9226</v>
      </c>
      <c r="U1965" t="s">
        <v>9252</v>
      </c>
      <c r="V1965" s="10">
        <v>41863.429791666669</v>
      </c>
      <c r="W1965" s="10">
        <v>41898.429791666669</v>
      </c>
    </row>
    <row r="1966" spans="1:23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1.1666915600000001</v>
      </c>
      <c r="J1966">
        <v>104068.88715200001</v>
      </c>
      <c r="K1966">
        <v>270139.40388006723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8295</v>
      </c>
      <c r="R1966">
        <v>2.5957748878923765</v>
      </c>
      <c r="S1966">
        <v>210.88165798600096</v>
      </c>
      <c r="T1966" t="s">
        <v>9226</v>
      </c>
      <c r="U1966" t="s">
        <v>9252</v>
      </c>
      <c r="V1966" s="10">
        <v>42452.272824074076</v>
      </c>
      <c r="W1966" s="10">
        <v>42482.272824074076</v>
      </c>
    </row>
    <row r="1967" spans="1:23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</v>
      </c>
      <c r="J1967">
        <v>5000</v>
      </c>
      <c r="K1967">
        <v>13114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8295</v>
      </c>
      <c r="R1967">
        <v>2.6227999999999998</v>
      </c>
      <c r="S1967">
        <v>127.32038834951456</v>
      </c>
      <c r="T1967" t="s">
        <v>9226</v>
      </c>
      <c r="U1967" t="s">
        <v>9252</v>
      </c>
      <c r="V1967" s="10">
        <v>40898.089236111111</v>
      </c>
      <c r="W1967" s="10">
        <v>40920.041666666664</v>
      </c>
    </row>
    <row r="1968" spans="1:23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</v>
      </c>
      <c r="J1968">
        <v>100000</v>
      </c>
      <c r="K1968">
        <v>206743.09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8295</v>
      </c>
      <c r="R1968">
        <v>2.0674309000000002</v>
      </c>
      <c r="S1968">
        <v>136.6444745538665</v>
      </c>
      <c r="T1968" t="s">
        <v>9226</v>
      </c>
      <c r="U1968" t="s">
        <v>9252</v>
      </c>
      <c r="V1968" s="10">
        <v>41835.540486111109</v>
      </c>
      <c r="W1968" s="10">
        <v>41865.540486111109</v>
      </c>
    </row>
    <row r="1969" spans="1:23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</v>
      </c>
      <c r="J1969">
        <v>20000</v>
      </c>
      <c r="K1969">
        <v>74026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8295</v>
      </c>
      <c r="R1969">
        <v>3.7012999999999998</v>
      </c>
      <c r="S1969">
        <v>182.78024691358024</v>
      </c>
      <c r="T1969" t="s">
        <v>9226</v>
      </c>
      <c r="U1969" t="s">
        <v>9252</v>
      </c>
      <c r="V1969" s="10">
        <v>41730.663530092592</v>
      </c>
      <c r="W1969" s="10">
        <v>41760.663530092592</v>
      </c>
    </row>
    <row r="1970" spans="1:23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</v>
      </c>
      <c r="J1970">
        <v>50000</v>
      </c>
      <c r="K1970">
        <v>142483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8295</v>
      </c>
      <c r="R1970">
        <v>2.8496600000000001</v>
      </c>
      <c r="S1970">
        <v>279.37843137254902</v>
      </c>
      <c r="T1970" t="s">
        <v>9226</v>
      </c>
      <c r="U1970" t="s">
        <v>9252</v>
      </c>
      <c r="V1970" s="10">
        <v>42676.58697916667</v>
      </c>
      <c r="W1970" s="10">
        <v>42707.628645833334</v>
      </c>
    </row>
    <row r="1971" spans="1:23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1.29405719</v>
      </c>
      <c r="J1971">
        <v>25881.143799999998</v>
      </c>
      <c r="K1971">
        <v>149872.52751704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8295</v>
      </c>
      <c r="R1971">
        <v>5.7907999999999999</v>
      </c>
      <c r="S1971">
        <v>79.423702976703765</v>
      </c>
      <c r="T1971" t="s">
        <v>9226</v>
      </c>
      <c r="U1971" t="s">
        <v>9252</v>
      </c>
      <c r="V1971" s="10">
        <v>42557.792453703703</v>
      </c>
      <c r="W1971" s="10">
        <v>42587.792453703703</v>
      </c>
    </row>
    <row r="1972" spans="1:23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</v>
      </c>
      <c r="J1972">
        <v>5000</v>
      </c>
      <c r="K1972">
        <v>56590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8295</v>
      </c>
      <c r="R1972">
        <v>11.318</v>
      </c>
      <c r="S1972">
        <v>80.727532097004286</v>
      </c>
      <c r="T1972" t="s">
        <v>9226</v>
      </c>
      <c r="U1972" t="s">
        <v>9252</v>
      </c>
      <c r="V1972" s="10">
        <v>41324.193298611113</v>
      </c>
      <c r="W1972" s="10">
        <v>41384.151631944442</v>
      </c>
    </row>
    <row r="1973" spans="1:23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</v>
      </c>
      <c r="J1973">
        <v>400000</v>
      </c>
      <c r="K1973">
        <v>1052110.8700000001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8295</v>
      </c>
      <c r="R1973">
        <v>2.6302771750000002</v>
      </c>
      <c r="S1973">
        <v>272.35590732591254</v>
      </c>
      <c r="T1973" t="s">
        <v>9226</v>
      </c>
      <c r="U1973" t="s">
        <v>9252</v>
      </c>
      <c r="V1973" s="10">
        <v>41561.500706018516</v>
      </c>
      <c r="W1973" s="10">
        <v>41593.166666666664</v>
      </c>
    </row>
    <row r="1974" spans="1:23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</v>
      </c>
      <c r="J1974">
        <v>2500</v>
      </c>
      <c r="K1974">
        <v>16862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8295</v>
      </c>
      <c r="R1974">
        <v>6.7447999999999997</v>
      </c>
      <c r="S1974">
        <v>70.848739495798313</v>
      </c>
      <c r="T1974" t="s">
        <v>9226</v>
      </c>
      <c r="U1974" t="s">
        <v>9252</v>
      </c>
      <c r="V1974" s="10">
        <v>41201.012083333335</v>
      </c>
      <c r="W1974" s="10">
        <v>41231.053749999999</v>
      </c>
    </row>
    <row r="1975" spans="1:23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</v>
      </c>
      <c r="J1975">
        <v>198000</v>
      </c>
      <c r="K1975">
        <v>508525.01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8295</v>
      </c>
      <c r="R1975">
        <v>2.5683081313131315</v>
      </c>
      <c r="S1975">
        <v>247.94003412969283</v>
      </c>
      <c r="T1975" t="s">
        <v>9226</v>
      </c>
      <c r="U1975" t="s">
        <v>9252</v>
      </c>
      <c r="V1975" s="10">
        <v>42549.722962962966</v>
      </c>
      <c r="W1975" s="10">
        <v>42588.291666666664</v>
      </c>
    </row>
    <row r="1976" spans="1:23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1.29405719</v>
      </c>
      <c r="J1976">
        <v>25881.143799999998</v>
      </c>
      <c r="K1976">
        <v>97182.659723247998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8295</v>
      </c>
      <c r="R1976">
        <v>3.7549600000000001</v>
      </c>
      <c r="S1976">
        <v>241.74790975932339</v>
      </c>
      <c r="T1976" t="s">
        <v>9226</v>
      </c>
      <c r="U1976" t="s">
        <v>9252</v>
      </c>
      <c r="V1976" s="10">
        <v>41445.334131944444</v>
      </c>
      <c r="W1976" s="10">
        <v>41505.334131944444</v>
      </c>
    </row>
    <row r="1977" spans="1:23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</v>
      </c>
      <c r="J1977">
        <v>16000</v>
      </c>
      <c r="K1977">
        <v>33393.339999999997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8295</v>
      </c>
      <c r="R1977">
        <v>2.0870837499999997</v>
      </c>
      <c r="S1977">
        <v>131.98948616600788</v>
      </c>
      <c r="T1977" t="s">
        <v>9226</v>
      </c>
      <c r="U1977" t="s">
        <v>9252</v>
      </c>
      <c r="V1977" s="10">
        <v>41313.755219907405</v>
      </c>
      <c r="W1977" s="10">
        <v>41343.755219907405</v>
      </c>
    </row>
    <row r="1978" spans="1:23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1.29405719</v>
      </c>
      <c r="J1978">
        <v>5176.22876</v>
      </c>
      <c r="K1978">
        <v>17940.808882159999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8295</v>
      </c>
      <c r="R1978">
        <v>3.4660000000000002</v>
      </c>
      <c r="S1978">
        <v>37.929828503509512</v>
      </c>
      <c r="T1978" t="s">
        <v>9226</v>
      </c>
      <c r="U1978" t="s">
        <v>9252</v>
      </c>
      <c r="V1978" s="10">
        <v>41438.899594907409</v>
      </c>
      <c r="W1978" s="10">
        <v>41468.899594907409</v>
      </c>
    </row>
    <row r="1979" spans="1:23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</v>
      </c>
      <c r="J1979">
        <v>50000</v>
      </c>
      <c r="K1979">
        <v>201165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8295</v>
      </c>
      <c r="R1979">
        <v>4.0232999999999999</v>
      </c>
      <c r="S1979">
        <v>245.02436053593178</v>
      </c>
      <c r="T1979" t="s">
        <v>9226</v>
      </c>
      <c r="U1979" t="s">
        <v>9252</v>
      </c>
      <c r="V1979" s="10">
        <v>42311.216898148145</v>
      </c>
      <c r="W1979" s="10">
        <v>42357.332638888889</v>
      </c>
    </row>
    <row r="1980" spans="1:23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</v>
      </c>
      <c r="J1980">
        <v>50000</v>
      </c>
      <c r="K1980">
        <v>513422.57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8295</v>
      </c>
      <c r="R1980">
        <v>10.2684514</v>
      </c>
      <c r="S1980">
        <v>1323.2540463917526</v>
      </c>
      <c r="T1980" t="s">
        <v>9226</v>
      </c>
      <c r="U1980" t="s">
        <v>9252</v>
      </c>
      <c r="V1980" s="10">
        <v>41039.225601851853</v>
      </c>
      <c r="W1980" s="10">
        <v>41072.291666666664</v>
      </c>
    </row>
    <row r="1981" spans="1:23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</v>
      </c>
      <c r="J1981">
        <v>200000</v>
      </c>
      <c r="K1981">
        <v>229802.31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8295</v>
      </c>
      <c r="R1981">
        <v>1.14901155</v>
      </c>
      <c r="S1981">
        <v>282.65966789667897</v>
      </c>
      <c r="T1981" t="s">
        <v>9226</v>
      </c>
      <c r="U1981" t="s">
        <v>9252</v>
      </c>
      <c r="V1981" s="10">
        <v>42290.460023148145</v>
      </c>
      <c r="W1981" s="10">
        <v>42327.207638888889</v>
      </c>
    </row>
    <row r="1982" spans="1:23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1.1666915600000001</v>
      </c>
      <c r="J1982">
        <v>58334.578000000001</v>
      </c>
      <c r="K1982">
        <v>206985.09470963562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8295</v>
      </c>
      <c r="R1982">
        <v>3.5482402000000004</v>
      </c>
      <c r="S1982">
        <v>106.41907183014685</v>
      </c>
      <c r="T1982" t="s">
        <v>9226</v>
      </c>
      <c r="U1982" t="s">
        <v>9252</v>
      </c>
      <c r="V1982" s="10">
        <v>42423.542384259257</v>
      </c>
      <c r="W1982" s="10">
        <v>42463.500717592593</v>
      </c>
    </row>
    <row r="1983" spans="1:23" x14ac:dyDescent="0.25">
      <c r="A1983">
        <v>2244</v>
      </c>
      <c r="B1983" t="s">
        <v>2245</v>
      </c>
      <c r="C1983" t="s">
        <v>6354</v>
      </c>
      <c r="D1983">
        <v>5000</v>
      </c>
      <c r="E1983">
        <v>18851</v>
      </c>
      <c r="F1983" t="s">
        <v>8219</v>
      </c>
      <c r="G1983" t="s">
        <v>8224</v>
      </c>
      <c r="H1983" t="s">
        <v>8246</v>
      </c>
      <c r="I1983">
        <v>1</v>
      </c>
      <c r="J1983">
        <v>5000</v>
      </c>
      <c r="K1983">
        <v>18851</v>
      </c>
      <c r="L1983">
        <v>1476649800</v>
      </c>
      <c r="M1983">
        <v>1475609946</v>
      </c>
      <c r="N1983" t="b">
        <v>0</v>
      </c>
      <c r="O1983">
        <v>290</v>
      </c>
      <c r="P1983" t="b">
        <v>1</v>
      </c>
      <c r="Q1983" t="s">
        <v>8297</v>
      </c>
      <c r="R1983">
        <v>3.7702</v>
      </c>
      <c r="S1983">
        <v>65.00344827586207</v>
      </c>
      <c r="T1983" t="s">
        <v>9215</v>
      </c>
      <c r="U1983" t="s">
        <v>9254</v>
      </c>
      <c r="V1983" s="10">
        <v>42647.818819444445</v>
      </c>
      <c r="W1983" s="10">
        <v>42659.854166666664</v>
      </c>
    </row>
    <row r="1984" spans="1:23" x14ac:dyDescent="0.25">
      <c r="A1984">
        <v>2243</v>
      </c>
      <c r="B1984" t="s">
        <v>2244</v>
      </c>
      <c r="C1984" t="s">
        <v>6353</v>
      </c>
      <c r="D1984">
        <v>1</v>
      </c>
      <c r="E1984">
        <v>9302.5</v>
      </c>
      <c r="F1984" t="s">
        <v>8219</v>
      </c>
      <c r="G1984" t="s">
        <v>8224</v>
      </c>
      <c r="H1984" t="s">
        <v>8246</v>
      </c>
      <c r="I1984">
        <v>1</v>
      </c>
      <c r="J1984">
        <v>1</v>
      </c>
      <c r="K1984">
        <v>9302.5</v>
      </c>
      <c r="L1984">
        <v>1489374000</v>
      </c>
      <c r="M1984">
        <v>1488823290</v>
      </c>
      <c r="N1984" t="b">
        <v>0</v>
      </c>
      <c r="O1984">
        <v>2035</v>
      </c>
      <c r="P1984" t="b">
        <v>1</v>
      </c>
      <c r="Q1984" t="s">
        <v>8297</v>
      </c>
      <c r="R1984">
        <v>9302.5</v>
      </c>
      <c r="S1984">
        <v>4.5712530712530715</v>
      </c>
      <c r="T1984" t="s">
        <v>9215</v>
      </c>
      <c r="U1984" t="s">
        <v>9254</v>
      </c>
      <c r="V1984" s="10">
        <v>42800.75104166667</v>
      </c>
      <c r="W1984" s="10">
        <v>42807.125</v>
      </c>
    </row>
    <row r="1985" spans="1:23" x14ac:dyDescent="0.25">
      <c r="A1985">
        <v>2242</v>
      </c>
      <c r="B1985" t="s">
        <v>2243</v>
      </c>
      <c r="C1985" t="s">
        <v>6352</v>
      </c>
      <c r="D1985">
        <v>10000</v>
      </c>
      <c r="E1985">
        <v>136009.76</v>
      </c>
      <c r="F1985" t="s">
        <v>8219</v>
      </c>
      <c r="G1985" t="s">
        <v>8224</v>
      </c>
      <c r="H1985" t="s">
        <v>8246</v>
      </c>
      <c r="I1985">
        <v>1</v>
      </c>
      <c r="J1985">
        <v>10000</v>
      </c>
      <c r="K1985">
        <v>136009.76</v>
      </c>
      <c r="L1985">
        <v>1385521320</v>
      </c>
      <c r="M1985">
        <v>1382449733</v>
      </c>
      <c r="N1985" t="b">
        <v>0</v>
      </c>
      <c r="O1985">
        <v>2525</v>
      </c>
      <c r="P1985" t="b">
        <v>1</v>
      </c>
      <c r="Q1985" t="s">
        <v>8297</v>
      </c>
      <c r="R1985">
        <v>13.600976000000001</v>
      </c>
      <c r="S1985">
        <v>53.865251485148519</v>
      </c>
      <c r="T1985" t="s">
        <v>9215</v>
      </c>
      <c r="U1985" t="s">
        <v>9254</v>
      </c>
      <c r="V1985" s="10">
        <v>41569.575613425928</v>
      </c>
      <c r="W1985" s="10">
        <v>41605.126388888886</v>
      </c>
    </row>
    <row r="1986" spans="1:23" x14ac:dyDescent="0.25">
      <c r="A1986">
        <v>2241</v>
      </c>
      <c r="B1986" t="s">
        <v>2242</v>
      </c>
      <c r="C1986" t="s">
        <v>6351</v>
      </c>
      <c r="D1986">
        <v>1000</v>
      </c>
      <c r="E1986">
        <v>8064</v>
      </c>
      <c r="F1986" t="s">
        <v>8219</v>
      </c>
      <c r="G1986" t="s">
        <v>8225</v>
      </c>
      <c r="H1986" t="s">
        <v>8247</v>
      </c>
      <c r="I1986">
        <v>1.29405719</v>
      </c>
      <c r="J1986">
        <v>1294.05719</v>
      </c>
      <c r="K1986">
        <v>10435.277180159999</v>
      </c>
      <c r="L1986">
        <v>1488484300</v>
      </c>
      <c r="M1986">
        <v>1485892300</v>
      </c>
      <c r="N1986" t="b">
        <v>0</v>
      </c>
      <c r="O1986">
        <v>163</v>
      </c>
      <c r="P1986" t="b">
        <v>1</v>
      </c>
      <c r="Q1986" t="s">
        <v>8297</v>
      </c>
      <c r="R1986">
        <v>8.0640000000000001</v>
      </c>
      <c r="S1986">
        <v>64.020105399754598</v>
      </c>
      <c r="T1986" t="s">
        <v>9215</v>
      </c>
      <c r="U1986" t="s">
        <v>9254</v>
      </c>
      <c r="V1986" s="10">
        <v>42766.827546296299</v>
      </c>
      <c r="W1986" s="10">
        <v>42796.827546296299</v>
      </c>
    </row>
    <row r="1987" spans="1:23" x14ac:dyDescent="0.25">
      <c r="A1987">
        <v>2240</v>
      </c>
      <c r="B1987" t="s">
        <v>2241</v>
      </c>
      <c r="C1987" t="s">
        <v>6350</v>
      </c>
      <c r="D1987">
        <v>5000</v>
      </c>
      <c r="E1987">
        <v>13534</v>
      </c>
      <c r="F1987" t="s">
        <v>8219</v>
      </c>
      <c r="G1987" t="s">
        <v>8224</v>
      </c>
      <c r="H1987" t="s">
        <v>8246</v>
      </c>
      <c r="I1987">
        <v>1</v>
      </c>
      <c r="J1987">
        <v>5000</v>
      </c>
      <c r="K1987">
        <v>13534</v>
      </c>
      <c r="L1987">
        <v>1461354544</v>
      </c>
      <c r="M1987">
        <v>1458762544</v>
      </c>
      <c r="N1987" t="b">
        <v>0</v>
      </c>
      <c r="O1987">
        <v>96</v>
      </c>
      <c r="P1987" t="b">
        <v>1</v>
      </c>
      <c r="Q1987" t="s">
        <v>8297</v>
      </c>
      <c r="R1987">
        <v>2.7067999999999999</v>
      </c>
      <c r="S1987">
        <v>140.97916666666666</v>
      </c>
      <c r="T1987" t="s">
        <v>9215</v>
      </c>
      <c r="U1987" t="s">
        <v>9254</v>
      </c>
      <c r="V1987" s="10">
        <v>42452.825740740744</v>
      </c>
      <c r="W1987" s="10">
        <v>42482.825740740744</v>
      </c>
    </row>
    <row r="1988" spans="1:23" x14ac:dyDescent="0.25">
      <c r="A1988">
        <v>2239</v>
      </c>
      <c r="B1988" t="s">
        <v>2240</v>
      </c>
      <c r="C1988" t="s">
        <v>6349</v>
      </c>
      <c r="D1988">
        <v>25000</v>
      </c>
      <c r="E1988">
        <v>32006.67</v>
      </c>
      <c r="F1988" t="s">
        <v>8219</v>
      </c>
      <c r="G1988" t="s">
        <v>8224</v>
      </c>
      <c r="H1988" t="s">
        <v>8246</v>
      </c>
      <c r="I1988">
        <v>1</v>
      </c>
      <c r="J1988">
        <v>25000</v>
      </c>
      <c r="K1988">
        <v>32006.67</v>
      </c>
      <c r="L1988">
        <v>1385870520</v>
      </c>
      <c r="M1988">
        <v>1382742014</v>
      </c>
      <c r="N1988" t="b">
        <v>0</v>
      </c>
      <c r="O1988">
        <v>426</v>
      </c>
      <c r="P1988" t="b">
        <v>1</v>
      </c>
      <c r="Q1988" t="s">
        <v>8297</v>
      </c>
      <c r="R1988">
        <v>1.2802667999999999</v>
      </c>
      <c r="S1988">
        <v>75.133028169014082</v>
      </c>
      <c r="T1988" t="s">
        <v>9215</v>
      </c>
      <c r="U1988" t="s">
        <v>9254</v>
      </c>
      <c r="V1988" s="10">
        <v>41572.958495370367</v>
      </c>
      <c r="W1988" s="10">
        <v>41609.168055555558</v>
      </c>
    </row>
    <row r="1989" spans="1:23" x14ac:dyDescent="0.25">
      <c r="A1989">
        <v>2238</v>
      </c>
      <c r="B1989" t="s">
        <v>2239</v>
      </c>
      <c r="C1989" t="s">
        <v>6348</v>
      </c>
      <c r="D1989">
        <v>4000</v>
      </c>
      <c r="E1989">
        <v>5496</v>
      </c>
      <c r="F1989" t="s">
        <v>8219</v>
      </c>
      <c r="G1989" t="s">
        <v>8236</v>
      </c>
      <c r="H1989" t="s">
        <v>8249</v>
      </c>
      <c r="I1989">
        <v>1.1666915600000001</v>
      </c>
      <c r="J1989">
        <v>4666.7662399999999</v>
      </c>
      <c r="K1989">
        <v>6412.1368137600002</v>
      </c>
      <c r="L1989">
        <v>1489157716</v>
      </c>
      <c r="M1989">
        <v>1486565716</v>
      </c>
      <c r="N1989" t="b">
        <v>0</v>
      </c>
      <c r="O1989">
        <v>79</v>
      </c>
      <c r="P1989" t="b">
        <v>1</v>
      </c>
      <c r="Q1989" t="s">
        <v>8297</v>
      </c>
      <c r="R1989">
        <v>1.3740000000000001</v>
      </c>
      <c r="S1989">
        <v>81.166288781772153</v>
      </c>
      <c r="T1989" t="s">
        <v>9215</v>
      </c>
      <c r="U1989" t="s">
        <v>9254</v>
      </c>
      <c r="V1989" s="10">
        <v>42774.621712962966</v>
      </c>
      <c r="W1989" s="10">
        <v>42804.621712962966</v>
      </c>
    </row>
    <row r="1990" spans="1:23" x14ac:dyDescent="0.25">
      <c r="A1990">
        <v>2237</v>
      </c>
      <c r="B1990" t="s">
        <v>2238</v>
      </c>
      <c r="C1990" t="s">
        <v>6347</v>
      </c>
      <c r="D1990">
        <v>18000</v>
      </c>
      <c r="E1990">
        <v>63527</v>
      </c>
      <c r="F1990" t="s">
        <v>8219</v>
      </c>
      <c r="G1990" t="s">
        <v>8224</v>
      </c>
      <c r="H1990" t="s">
        <v>8246</v>
      </c>
      <c r="I1990">
        <v>1</v>
      </c>
      <c r="J1990">
        <v>18000</v>
      </c>
      <c r="K1990">
        <v>63527</v>
      </c>
      <c r="L1990">
        <v>1415779140</v>
      </c>
      <c r="M1990">
        <v>1412294683</v>
      </c>
      <c r="N1990" t="b">
        <v>0</v>
      </c>
      <c r="O1990">
        <v>983</v>
      </c>
      <c r="P1990" t="b">
        <v>1</v>
      </c>
      <c r="Q1990" t="s">
        <v>8297</v>
      </c>
      <c r="R1990">
        <v>3.5292777777777777</v>
      </c>
      <c r="S1990">
        <v>64.625635808748726</v>
      </c>
      <c r="T1990" t="s">
        <v>9215</v>
      </c>
      <c r="U1990" t="s">
        <v>9254</v>
      </c>
      <c r="V1990" s="10">
        <v>41915.003275462965</v>
      </c>
      <c r="W1990" s="10">
        <v>41955.332638888889</v>
      </c>
    </row>
    <row r="1991" spans="1:23" x14ac:dyDescent="0.25">
      <c r="A1991">
        <v>2236</v>
      </c>
      <c r="B1991" t="s">
        <v>2237</v>
      </c>
      <c r="C1991" t="s">
        <v>6346</v>
      </c>
      <c r="D1991">
        <v>2800</v>
      </c>
      <c r="E1991">
        <v>15039</v>
      </c>
      <c r="F1991" t="s">
        <v>8219</v>
      </c>
      <c r="G1991" t="s">
        <v>8224</v>
      </c>
      <c r="H1991" t="s">
        <v>8246</v>
      </c>
      <c r="I1991">
        <v>1</v>
      </c>
      <c r="J1991">
        <v>2800</v>
      </c>
      <c r="K1991">
        <v>15039</v>
      </c>
      <c r="L1991">
        <v>1454338123</v>
      </c>
      <c r="M1991">
        <v>1451746123</v>
      </c>
      <c r="N1991" t="b">
        <v>0</v>
      </c>
      <c r="O1991">
        <v>680</v>
      </c>
      <c r="P1991" t="b">
        <v>1</v>
      </c>
      <c r="Q1991" t="s">
        <v>8297</v>
      </c>
      <c r="R1991">
        <v>5.3710714285714287</v>
      </c>
      <c r="S1991">
        <v>22.116176470588236</v>
      </c>
      <c r="T1991" t="s">
        <v>9215</v>
      </c>
      <c r="U1991" t="s">
        <v>9254</v>
      </c>
      <c r="V1991" s="10">
        <v>42371.617164351854</v>
      </c>
      <c r="W1991" s="10">
        <v>42401.617164351854</v>
      </c>
    </row>
    <row r="1992" spans="1:23" x14ac:dyDescent="0.25">
      <c r="A1992">
        <v>2235</v>
      </c>
      <c r="B1992" t="s">
        <v>2236</v>
      </c>
      <c r="C1992" t="s">
        <v>6345</v>
      </c>
      <c r="D1992">
        <v>13000</v>
      </c>
      <c r="E1992">
        <v>19931</v>
      </c>
      <c r="F1992" t="s">
        <v>8219</v>
      </c>
      <c r="G1992" t="s">
        <v>8229</v>
      </c>
      <c r="H1992" t="s">
        <v>8251</v>
      </c>
      <c r="I1992">
        <v>0.75062424999999999</v>
      </c>
      <c r="J1992">
        <v>9758.1152500000007</v>
      </c>
      <c r="K1992">
        <v>14960.69192675</v>
      </c>
      <c r="L1992">
        <v>1427585511</v>
      </c>
      <c r="M1992">
        <v>1424997111</v>
      </c>
      <c r="N1992" t="b">
        <v>0</v>
      </c>
      <c r="O1992">
        <v>147</v>
      </c>
      <c r="P1992" t="b">
        <v>1</v>
      </c>
      <c r="Q1992" t="s">
        <v>8297</v>
      </c>
      <c r="R1992">
        <v>1.5331538461538461</v>
      </c>
      <c r="S1992">
        <v>101.77341446768708</v>
      </c>
      <c r="T1992" t="s">
        <v>9215</v>
      </c>
      <c r="U1992" t="s">
        <v>9254</v>
      </c>
      <c r="V1992" s="10">
        <v>42062.022118055553</v>
      </c>
      <c r="W1992" s="10">
        <v>42091.980451388888</v>
      </c>
    </row>
    <row r="1993" spans="1:23" x14ac:dyDescent="0.25">
      <c r="A1993">
        <v>2234</v>
      </c>
      <c r="B1993" t="s">
        <v>2235</v>
      </c>
      <c r="C1993" t="s">
        <v>6344</v>
      </c>
      <c r="D1993">
        <v>100</v>
      </c>
      <c r="E1993">
        <v>1165</v>
      </c>
      <c r="F1993" t="s">
        <v>8219</v>
      </c>
      <c r="G1993" t="s">
        <v>8224</v>
      </c>
      <c r="H1993" t="s">
        <v>8246</v>
      </c>
      <c r="I1993">
        <v>1</v>
      </c>
      <c r="J1993">
        <v>100</v>
      </c>
      <c r="K1993">
        <v>1165</v>
      </c>
      <c r="L1993">
        <v>1483645647</v>
      </c>
      <c r="M1993">
        <v>1481053647</v>
      </c>
      <c r="N1993" t="b">
        <v>0</v>
      </c>
      <c r="O1993">
        <v>28</v>
      </c>
      <c r="P1993" t="b">
        <v>1</v>
      </c>
      <c r="Q1993" t="s">
        <v>8297</v>
      </c>
      <c r="R1993">
        <v>11.65</v>
      </c>
      <c r="S1993">
        <v>41.607142857142854</v>
      </c>
      <c r="T1993" t="s">
        <v>9215</v>
      </c>
      <c r="U1993" t="s">
        <v>9254</v>
      </c>
      <c r="V1993" s="10">
        <v>42710.824618055558</v>
      </c>
      <c r="W1993" s="10">
        <v>42740.824618055558</v>
      </c>
    </row>
    <row r="1994" spans="1:23" x14ac:dyDescent="0.25">
      <c r="A1994">
        <v>2233</v>
      </c>
      <c r="B1994" t="s">
        <v>2234</v>
      </c>
      <c r="C1994" t="s">
        <v>6343</v>
      </c>
      <c r="D1994">
        <v>2500</v>
      </c>
      <c r="E1994">
        <v>8301</v>
      </c>
      <c r="F1994" t="s">
        <v>8219</v>
      </c>
      <c r="G1994" t="s">
        <v>8225</v>
      </c>
      <c r="H1994" t="s">
        <v>8247</v>
      </c>
      <c r="I1994">
        <v>1.29405719</v>
      </c>
      <c r="J1994">
        <v>3235.1429749999998</v>
      </c>
      <c r="K1994">
        <v>10741.968734189999</v>
      </c>
      <c r="L1994">
        <v>1450051200</v>
      </c>
      <c r="M1994">
        <v>1448269539</v>
      </c>
      <c r="N1994" t="b">
        <v>0</v>
      </c>
      <c r="O1994">
        <v>391</v>
      </c>
      <c r="P1994" t="b">
        <v>1</v>
      </c>
      <c r="Q1994" t="s">
        <v>8297</v>
      </c>
      <c r="R1994">
        <v>3.3203999999999998</v>
      </c>
      <c r="S1994">
        <v>27.473065816342707</v>
      </c>
      <c r="T1994" t="s">
        <v>9215</v>
      </c>
      <c r="U1994" t="s">
        <v>9254</v>
      </c>
      <c r="V1994" s="10">
        <v>42331.378923611112</v>
      </c>
      <c r="W1994" s="20">
        <v>42352</v>
      </c>
    </row>
    <row r="1995" spans="1:23" x14ac:dyDescent="0.25">
      <c r="A1995">
        <v>2232</v>
      </c>
      <c r="B1995" t="s">
        <v>2233</v>
      </c>
      <c r="C1995" t="s">
        <v>6342</v>
      </c>
      <c r="D1995">
        <v>5000</v>
      </c>
      <c r="E1995">
        <v>24790</v>
      </c>
      <c r="F1995" t="s">
        <v>8219</v>
      </c>
      <c r="G1995" t="s">
        <v>8224</v>
      </c>
      <c r="H1995" t="s">
        <v>8246</v>
      </c>
      <c r="I1995">
        <v>1</v>
      </c>
      <c r="J1995">
        <v>5000</v>
      </c>
      <c r="K1995">
        <v>24790</v>
      </c>
      <c r="L1995">
        <v>1405738800</v>
      </c>
      <c r="M1995">
        <v>1402945408</v>
      </c>
      <c r="N1995" t="b">
        <v>0</v>
      </c>
      <c r="O1995">
        <v>988</v>
      </c>
      <c r="P1995" t="b">
        <v>1</v>
      </c>
      <c r="Q1995" t="s">
        <v>8297</v>
      </c>
      <c r="R1995">
        <v>4.9580000000000002</v>
      </c>
      <c r="S1995">
        <v>25.091093117408906</v>
      </c>
      <c r="T1995" t="s">
        <v>9215</v>
      </c>
      <c r="U1995" t="s">
        <v>9254</v>
      </c>
      <c r="V1995" s="10">
        <v>41806.794074074074</v>
      </c>
      <c r="W1995" s="10">
        <v>41839.125</v>
      </c>
    </row>
    <row r="1996" spans="1:23" x14ac:dyDescent="0.25">
      <c r="A1996">
        <v>2231</v>
      </c>
      <c r="B1996" t="s">
        <v>2232</v>
      </c>
      <c r="C1996" t="s">
        <v>6341</v>
      </c>
      <c r="D1996">
        <v>2500</v>
      </c>
      <c r="E1996">
        <v>30303.24</v>
      </c>
      <c r="F1996" t="s">
        <v>8219</v>
      </c>
      <c r="G1996" t="s">
        <v>8224</v>
      </c>
      <c r="H1996" t="s">
        <v>8246</v>
      </c>
      <c r="I1996">
        <v>1</v>
      </c>
      <c r="J1996">
        <v>2500</v>
      </c>
      <c r="K1996">
        <v>30303.24</v>
      </c>
      <c r="L1996">
        <v>1372136400</v>
      </c>
      <c r="M1996">
        <v>1369864301</v>
      </c>
      <c r="N1996" t="b">
        <v>0</v>
      </c>
      <c r="O1996">
        <v>1113</v>
      </c>
      <c r="P1996" t="b">
        <v>1</v>
      </c>
      <c r="Q1996" t="s">
        <v>8297</v>
      </c>
      <c r="R1996">
        <v>12.121296000000001</v>
      </c>
      <c r="S1996">
        <v>27.226630727762803</v>
      </c>
      <c r="T1996" t="s">
        <v>9215</v>
      </c>
      <c r="U1996" t="s">
        <v>9254</v>
      </c>
      <c r="V1996" s="10">
        <v>41423.910891203705</v>
      </c>
      <c r="W1996" s="10">
        <v>41450.208333333336</v>
      </c>
    </row>
    <row r="1997" spans="1:23" x14ac:dyDescent="0.25">
      <c r="A1997">
        <v>2230</v>
      </c>
      <c r="B1997" t="s">
        <v>2231</v>
      </c>
      <c r="C1997" t="s">
        <v>6340</v>
      </c>
      <c r="D1997">
        <v>8500</v>
      </c>
      <c r="E1997">
        <v>10706</v>
      </c>
      <c r="F1997" t="s">
        <v>8219</v>
      </c>
      <c r="G1997" t="s">
        <v>8224</v>
      </c>
      <c r="H1997" t="s">
        <v>8246</v>
      </c>
      <c r="I1997">
        <v>1</v>
      </c>
      <c r="J1997">
        <v>8500</v>
      </c>
      <c r="K1997">
        <v>10706</v>
      </c>
      <c r="L1997">
        <v>1398460127</v>
      </c>
      <c r="M1997">
        <v>1395868127</v>
      </c>
      <c r="N1997" t="b">
        <v>0</v>
      </c>
      <c r="O1997">
        <v>498</v>
      </c>
      <c r="P1997" t="b">
        <v>1</v>
      </c>
      <c r="Q1997" t="s">
        <v>8297</v>
      </c>
      <c r="R1997">
        <v>1.2595294117647058</v>
      </c>
      <c r="S1997">
        <v>21.497991967871485</v>
      </c>
      <c r="T1997" t="s">
        <v>9215</v>
      </c>
      <c r="U1997" t="s">
        <v>9254</v>
      </c>
      <c r="V1997" s="10">
        <v>41724.881099537037</v>
      </c>
      <c r="W1997" s="10">
        <v>41754.881099537037</v>
      </c>
    </row>
    <row r="1998" spans="1:23" x14ac:dyDescent="0.25">
      <c r="A1998">
        <v>2229</v>
      </c>
      <c r="B1998" t="s">
        <v>2230</v>
      </c>
      <c r="C1998" t="s">
        <v>6339</v>
      </c>
      <c r="D1998">
        <v>8012</v>
      </c>
      <c r="E1998">
        <v>13704.33</v>
      </c>
      <c r="F1998" t="s">
        <v>8219</v>
      </c>
      <c r="G1998" t="s">
        <v>8224</v>
      </c>
      <c r="H1998" t="s">
        <v>8246</v>
      </c>
      <c r="I1998">
        <v>1</v>
      </c>
      <c r="J1998">
        <v>8012</v>
      </c>
      <c r="K1998">
        <v>13704.33</v>
      </c>
      <c r="L1998">
        <v>1378180800</v>
      </c>
      <c r="M1998">
        <v>1375113391</v>
      </c>
      <c r="N1998" t="b">
        <v>0</v>
      </c>
      <c r="O1998">
        <v>539</v>
      </c>
      <c r="P1998" t="b">
        <v>1</v>
      </c>
      <c r="Q1998" t="s">
        <v>8297</v>
      </c>
      <c r="R1998">
        <v>1.7104755366949576</v>
      </c>
      <c r="S1998">
        <v>25.42547309833024</v>
      </c>
      <c r="T1998" t="s">
        <v>9215</v>
      </c>
      <c r="U1998" t="s">
        <v>9254</v>
      </c>
      <c r="V1998" s="10">
        <v>41484.664247685185</v>
      </c>
      <c r="W1998" s="10">
        <v>41520.166666666664</v>
      </c>
    </row>
    <row r="1999" spans="1:23" x14ac:dyDescent="0.25">
      <c r="A1999">
        <v>2228</v>
      </c>
      <c r="B1999" t="s">
        <v>2229</v>
      </c>
      <c r="C1999" t="s">
        <v>6338</v>
      </c>
      <c r="D1999">
        <v>1000</v>
      </c>
      <c r="E1999">
        <v>11744.9</v>
      </c>
      <c r="F1999" t="s">
        <v>8219</v>
      </c>
      <c r="G1999" t="s">
        <v>8236</v>
      </c>
      <c r="H1999" t="s">
        <v>8249</v>
      </c>
      <c r="I1999">
        <v>1.1666915600000001</v>
      </c>
      <c r="J1999">
        <v>1166.69156</v>
      </c>
      <c r="K1999">
        <v>13702.675703044</v>
      </c>
      <c r="L1999">
        <v>1439707236</v>
      </c>
      <c r="M1999">
        <v>1437115236</v>
      </c>
      <c r="N1999" t="b">
        <v>0</v>
      </c>
      <c r="O1999">
        <v>144</v>
      </c>
      <c r="P1999" t="b">
        <v>1</v>
      </c>
      <c r="Q1999" t="s">
        <v>8297</v>
      </c>
      <c r="R1999">
        <v>11.744899999999999</v>
      </c>
      <c r="S1999">
        <v>95.157470160027785</v>
      </c>
      <c r="T1999" t="s">
        <v>9215</v>
      </c>
      <c r="U1999" t="s">
        <v>9254</v>
      </c>
      <c r="V1999" s="10">
        <v>42202.278194444443</v>
      </c>
      <c r="W1999" s="10">
        <v>42232.278194444443</v>
      </c>
    </row>
    <row r="2000" spans="1:23" x14ac:dyDescent="0.25">
      <c r="A2000">
        <v>2227</v>
      </c>
      <c r="B2000" t="s">
        <v>2228</v>
      </c>
      <c r="C2000" t="s">
        <v>6337</v>
      </c>
      <c r="D2000">
        <v>13000</v>
      </c>
      <c r="E2000">
        <v>20459</v>
      </c>
      <c r="F2000" t="s">
        <v>8219</v>
      </c>
      <c r="G2000" t="s">
        <v>8225</v>
      </c>
      <c r="H2000" t="s">
        <v>8247</v>
      </c>
      <c r="I2000">
        <v>1.29405719</v>
      </c>
      <c r="J2000">
        <v>16822.743470000001</v>
      </c>
      <c r="K2000">
        <v>26475.116050209999</v>
      </c>
      <c r="L2000">
        <v>1384374155</v>
      </c>
      <c r="M2000">
        <v>1381778555</v>
      </c>
      <c r="N2000" t="b">
        <v>0</v>
      </c>
      <c r="O2000">
        <v>301</v>
      </c>
      <c r="P2000" t="b">
        <v>1</v>
      </c>
      <c r="Q2000" t="s">
        <v>8297</v>
      </c>
      <c r="R2000">
        <v>1.5737692307692308</v>
      </c>
      <c r="S2000">
        <v>87.957196180099672</v>
      </c>
      <c r="T2000" t="s">
        <v>9215</v>
      </c>
      <c r="U2000" t="s">
        <v>9254</v>
      </c>
      <c r="V2000" s="10">
        <v>41561.807349537034</v>
      </c>
      <c r="W2000" s="10">
        <v>41591.849016203705</v>
      </c>
    </row>
    <row r="2001" spans="1:23" x14ac:dyDescent="0.25">
      <c r="A2001">
        <v>2226</v>
      </c>
      <c r="B2001" t="s">
        <v>2227</v>
      </c>
      <c r="C2001" t="s">
        <v>6336</v>
      </c>
      <c r="D2001">
        <v>18000</v>
      </c>
      <c r="E2001">
        <v>19523.310000000001</v>
      </c>
      <c r="F2001" t="s">
        <v>8219</v>
      </c>
      <c r="G2001" t="s">
        <v>8224</v>
      </c>
      <c r="H2001" t="s">
        <v>8246</v>
      </c>
      <c r="I2001">
        <v>1</v>
      </c>
      <c r="J2001">
        <v>18000</v>
      </c>
      <c r="K2001">
        <v>19523.310000000001</v>
      </c>
      <c r="L2001">
        <v>1455253140</v>
      </c>
      <c r="M2001">
        <v>1452625822</v>
      </c>
      <c r="N2001" t="b">
        <v>0</v>
      </c>
      <c r="O2001">
        <v>321</v>
      </c>
      <c r="P2001" t="b">
        <v>1</v>
      </c>
      <c r="Q2001" t="s">
        <v>8297</v>
      </c>
      <c r="R2001">
        <v>1.0846283333333333</v>
      </c>
      <c r="S2001">
        <v>60.820280373831778</v>
      </c>
      <c r="T2001" t="s">
        <v>9215</v>
      </c>
      <c r="U2001" t="s">
        <v>9254</v>
      </c>
      <c r="V2001" s="10">
        <v>42381.79886574074</v>
      </c>
      <c r="W2001" s="10">
        <v>42412.207638888889</v>
      </c>
    </row>
    <row r="2002" spans="1:23" x14ac:dyDescent="0.25">
      <c r="A2002">
        <v>2225</v>
      </c>
      <c r="B2002" t="s">
        <v>2226</v>
      </c>
      <c r="C2002" t="s">
        <v>6335</v>
      </c>
      <c r="D2002">
        <v>21000</v>
      </c>
      <c r="E2002">
        <v>198415.01</v>
      </c>
      <c r="F2002" t="s">
        <v>8219</v>
      </c>
      <c r="G2002" t="s">
        <v>8225</v>
      </c>
      <c r="H2002" t="s">
        <v>8247</v>
      </c>
      <c r="I2002">
        <v>1.29405719</v>
      </c>
      <c r="J2002">
        <v>27175.200989999998</v>
      </c>
      <c r="K2002">
        <v>256760.37029442191</v>
      </c>
      <c r="L2002">
        <v>1411326015</v>
      </c>
      <c r="M2002">
        <v>1408734015</v>
      </c>
      <c r="N2002" t="b">
        <v>0</v>
      </c>
      <c r="O2002">
        <v>1204</v>
      </c>
      <c r="P2002" t="b">
        <v>1</v>
      </c>
      <c r="Q2002" t="s">
        <v>8297</v>
      </c>
      <c r="R2002">
        <v>9.4483338095238096</v>
      </c>
      <c r="S2002">
        <v>213.25612150699493</v>
      </c>
      <c r="T2002" t="s">
        <v>9215</v>
      </c>
      <c r="U2002" t="s">
        <v>9254</v>
      </c>
      <c r="V2002" s="10">
        <v>41873.79184027778</v>
      </c>
      <c r="W2002" s="10">
        <v>41903.79184027778</v>
      </c>
    </row>
    <row r="2003" spans="1:23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1.1666915600000001</v>
      </c>
      <c r="J2003">
        <v>64168.035800000005</v>
      </c>
      <c r="K2003">
        <v>245204.73185676002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8295</v>
      </c>
      <c r="R2003">
        <v>3.8212909090909091</v>
      </c>
      <c r="S2003">
        <v>149.78908482392183</v>
      </c>
      <c r="T2003" t="s">
        <v>9226</v>
      </c>
      <c r="U2003" t="s">
        <v>9252</v>
      </c>
      <c r="V2003" s="10">
        <v>42136.209675925929</v>
      </c>
      <c r="W2003" s="10">
        <v>42167.833333333336</v>
      </c>
    </row>
    <row r="2004" spans="1:23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</v>
      </c>
      <c r="J2004">
        <v>50000</v>
      </c>
      <c r="K2004">
        <v>108397.11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8295</v>
      </c>
      <c r="R2004">
        <v>2.1679422000000002</v>
      </c>
      <c r="S2004">
        <v>78.834261818181815</v>
      </c>
      <c r="T2004" t="s">
        <v>9226</v>
      </c>
      <c r="U2004" t="s">
        <v>9252</v>
      </c>
      <c r="V2004" s="10">
        <v>42728.71230324074</v>
      </c>
      <c r="W2004" s="10">
        <v>42758.71230324074</v>
      </c>
    </row>
    <row r="2005" spans="1:23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</v>
      </c>
      <c r="J2005">
        <v>500</v>
      </c>
      <c r="K2005">
        <v>1560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8295</v>
      </c>
      <c r="R2005">
        <v>3.12</v>
      </c>
      <c r="S2005">
        <v>91.764705882352942</v>
      </c>
      <c r="T2005" t="s">
        <v>9226</v>
      </c>
      <c r="U2005" t="s">
        <v>9252</v>
      </c>
      <c r="V2005" s="10">
        <v>40347.125601851854</v>
      </c>
      <c r="W2005" s="10">
        <v>40361.958333333336</v>
      </c>
    </row>
    <row r="2006" spans="1:23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</v>
      </c>
      <c r="J2006">
        <v>50000</v>
      </c>
      <c r="K2006">
        <v>117210.24000000001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8295</v>
      </c>
      <c r="R2006">
        <v>2.3442048</v>
      </c>
      <c r="S2006">
        <v>331.10237288135596</v>
      </c>
      <c r="T2006" t="s">
        <v>9226</v>
      </c>
      <c r="U2006" t="s">
        <v>9252</v>
      </c>
      <c r="V2006" s="10">
        <v>41800.604895833334</v>
      </c>
      <c r="W2006" s="10">
        <v>41830.604895833334</v>
      </c>
    </row>
    <row r="2007" spans="1:23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</v>
      </c>
      <c r="J2007">
        <v>30000</v>
      </c>
      <c r="K2007">
        <v>37104.03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8295</v>
      </c>
      <c r="R2007">
        <v>1.236801</v>
      </c>
      <c r="S2007">
        <v>194.26193717277485</v>
      </c>
      <c r="T2007" t="s">
        <v>9226</v>
      </c>
      <c r="U2007" t="s">
        <v>9252</v>
      </c>
      <c r="V2007" s="10">
        <v>41535.812708333331</v>
      </c>
      <c r="W2007" s="10">
        <v>41563.165972222225</v>
      </c>
    </row>
    <row r="2008" spans="1:23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</v>
      </c>
      <c r="J2008">
        <v>50000</v>
      </c>
      <c r="K2008">
        <v>123920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8295</v>
      </c>
      <c r="R2008">
        <v>2.4784000000000002</v>
      </c>
      <c r="S2008">
        <v>408.97689768976898</v>
      </c>
      <c r="T2008" t="s">
        <v>9226</v>
      </c>
      <c r="U2008" t="s">
        <v>9252</v>
      </c>
      <c r="V2008" s="10">
        <v>41941.500520833331</v>
      </c>
      <c r="W2008" s="10">
        <v>41976.542187500003</v>
      </c>
    </row>
    <row r="2009" spans="1:23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</v>
      </c>
      <c r="J2009">
        <v>10000</v>
      </c>
      <c r="K2009">
        <v>11570.92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8295</v>
      </c>
      <c r="R2009">
        <v>1.157092</v>
      </c>
      <c r="S2009">
        <v>84.459270072992695</v>
      </c>
      <c r="T2009" t="s">
        <v>9226</v>
      </c>
      <c r="U2009" t="s">
        <v>9252</v>
      </c>
      <c r="V2009" s="10">
        <v>40347.837800925925</v>
      </c>
      <c r="W2009" s="10">
        <v>40414.166666666664</v>
      </c>
    </row>
    <row r="2010" spans="1:23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</v>
      </c>
      <c r="J2010">
        <v>1570.79</v>
      </c>
      <c r="K2010">
        <v>1839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8295</v>
      </c>
      <c r="R2010">
        <v>1.1707484768810599</v>
      </c>
      <c r="S2010">
        <v>44.853658536585364</v>
      </c>
      <c r="T2010" t="s">
        <v>9226</v>
      </c>
      <c r="U2010" t="s">
        <v>9252</v>
      </c>
      <c r="V2010" s="10">
        <v>40761.604421296295</v>
      </c>
      <c r="W2010" s="10">
        <v>40805.604421296295</v>
      </c>
    </row>
    <row r="2011" spans="1:23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1.1666915600000001</v>
      </c>
      <c r="J2011">
        <v>58334.578000000001</v>
      </c>
      <c r="K2011">
        <v>178012.63153324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8295</v>
      </c>
      <c r="R2011">
        <v>3.05158</v>
      </c>
      <c r="S2011">
        <v>447.26791842522613</v>
      </c>
      <c r="T2011" t="s">
        <v>9226</v>
      </c>
      <c r="U2011" t="s">
        <v>9252</v>
      </c>
      <c r="V2011" s="10">
        <v>42661.323414351849</v>
      </c>
      <c r="W2011" s="10">
        <v>42697.365081018521</v>
      </c>
    </row>
    <row r="2012" spans="1:23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</v>
      </c>
      <c r="J2012">
        <v>30000</v>
      </c>
      <c r="K2012">
        <v>96015.9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8295</v>
      </c>
      <c r="R2012">
        <v>3.2005299999999997</v>
      </c>
      <c r="S2012">
        <v>55.276856649395505</v>
      </c>
      <c r="T2012" t="s">
        <v>9226</v>
      </c>
      <c r="U2012" t="s">
        <v>9252</v>
      </c>
      <c r="V2012" s="10">
        <v>42570.996423611112</v>
      </c>
      <c r="W2012" s="10">
        <v>42600.996423611112</v>
      </c>
    </row>
    <row r="2013" spans="1:23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1.1666915600000001</v>
      </c>
      <c r="J2013">
        <v>58334.578000000001</v>
      </c>
      <c r="K2013">
        <v>478089.20083992003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8295</v>
      </c>
      <c r="R2013">
        <v>8.1956399999999991</v>
      </c>
      <c r="S2013">
        <v>492.36786904214216</v>
      </c>
      <c r="T2013" t="s">
        <v>9226</v>
      </c>
      <c r="U2013" t="s">
        <v>9252</v>
      </c>
      <c r="V2013" s="10">
        <v>42347.358483796299</v>
      </c>
      <c r="W2013" s="10">
        <v>42380.958333333336</v>
      </c>
    </row>
    <row r="2014" spans="1:23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</v>
      </c>
      <c r="J2014">
        <v>5000</v>
      </c>
      <c r="K2014">
        <v>11745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8295</v>
      </c>
      <c r="R2014">
        <v>2.3490000000000002</v>
      </c>
      <c r="S2014">
        <v>64.180327868852459</v>
      </c>
      <c r="T2014" t="s">
        <v>9226</v>
      </c>
      <c r="U2014" t="s">
        <v>9252</v>
      </c>
      <c r="V2014" s="10">
        <v>42010.822233796294</v>
      </c>
      <c r="W2014" s="10">
        <v>42040.822233796294</v>
      </c>
    </row>
    <row r="2015" spans="1:23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</v>
      </c>
      <c r="J2015">
        <v>160000</v>
      </c>
      <c r="K2015">
        <v>791862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8295</v>
      </c>
      <c r="R2015">
        <v>4.9491375</v>
      </c>
      <c r="S2015">
        <v>173.57781674704077</v>
      </c>
      <c r="T2015" t="s">
        <v>9226</v>
      </c>
      <c r="U2015" t="s">
        <v>9252</v>
      </c>
      <c r="V2015" s="10">
        <v>42499.960810185185</v>
      </c>
      <c r="W2015" s="10">
        <v>42559.960810185185</v>
      </c>
    </row>
    <row r="2016" spans="1:23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</v>
      </c>
      <c r="J2016">
        <v>30000</v>
      </c>
      <c r="K2016">
        <v>2344134.67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8295</v>
      </c>
      <c r="R2016">
        <v>78.137822333333332</v>
      </c>
      <c r="S2016">
        <v>88.601680840609291</v>
      </c>
      <c r="T2016" t="s">
        <v>9226</v>
      </c>
      <c r="U2016" t="s">
        <v>9252</v>
      </c>
      <c r="V2016" s="10">
        <v>41324.214571759258</v>
      </c>
      <c r="W2016" s="10">
        <v>41358.172905092593</v>
      </c>
    </row>
    <row r="2017" spans="1:23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</v>
      </c>
      <c r="J2017">
        <v>7200</v>
      </c>
      <c r="K2017">
        <v>8136.01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8295</v>
      </c>
      <c r="R2017">
        <v>1.1300013888888889</v>
      </c>
      <c r="S2017">
        <v>50.222283950617282</v>
      </c>
      <c r="T2017" t="s">
        <v>9226</v>
      </c>
      <c r="U2017" t="s">
        <v>9252</v>
      </c>
      <c r="V2017" s="10">
        <v>40765.876886574071</v>
      </c>
      <c r="W2017" s="10">
        <v>40795.876886574071</v>
      </c>
    </row>
    <row r="2018" spans="1:23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</v>
      </c>
      <c r="J2018">
        <v>10000</v>
      </c>
      <c r="K2018">
        <v>92154.22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8295</v>
      </c>
      <c r="R2018">
        <v>9.2154220000000002</v>
      </c>
      <c r="S2018">
        <v>192.38876826722338</v>
      </c>
      <c r="T2018" t="s">
        <v>9226</v>
      </c>
      <c r="U2018" t="s">
        <v>9252</v>
      </c>
      <c r="V2018" s="10">
        <v>41312.88077546296</v>
      </c>
      <c r="W2018" s="10">
        <v>41342.88077546296</v>
      </c>
    </row>
    <row r="2019" spans="1:23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</v>
      </c>
      <c r="J2019">
        <v>25000</v>
      </c>
      <c r="K2019">
        <v>31275.599999999999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8295</v>
      </c>
      <c r="R2019">
        <v>1.2510239999999999</v>
      </c>
      <c r="S2019">
        <v>73.416901408450698</v>
      </c>
      <c r="T2019" t="s">
        <v>9226</v>
      </c>
      <c r="U2019" t="s">
        <v>9252</v>
      </c>
      <c r="V2019" s="10">
        <v>40961.057349537034</v>
      </c>
      <c r="W2019" s="10">
        <v>40992.166666666664</v>
      </c>
    </row>
    <row r="2020" spans="1:23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1.1666915600000001</v>
      </c>
      <c r="J2020">
        <v>75834.951400000005</v>
      </c>
      <c r="K2020">
        <v>77536.256033538797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8295</v>
      </c>
      <c r="R2020">
        <v>1.0224343076923077</v>
      </c>
      <c r="S2020">
        <v>172.30279118564178</v>
      </c>
      <c r="T2020" t="s">
        <v>9226</v>
      </c>
      <c r="U2020" t="s">
        <v>9252</v>
      </c>
      <c r="V2020" s="10">
        <v>42199.365844907406</v>
      </c>
      <c r="W2020" s="10">
        <v>42229.365844907406</v>
      </c>
    </row>
    <row r="2021" spans="1:23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</v>
      </c>
      <c r="J2021">
        <v>40000</v>
      </c>
      <c r="K2021">
        <v>193963.9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8295</v>
      </c>
      <c r="R2021">
        <v>4.8490975000000001</v>
      </c>
      <c r="S2021">
        <v>108.96848314606741</v>
      </c>
      <c r="T2021" t="s">
        <v>9226</v>
      </c>
      <c r="U2021" t="s">
        <v>9252</v>
      </c>
      <c r="V2021" s="10">
        <v>42605.70857638889</v>
      </c>
      <c r="W2021" s="10">
        <v>42635.70857638889</v>
      </c>
    </row>
    <row r="2022" spans="1:23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</v>
      </c>
      <c r="J2022">
        <v>1500</v>
      </c>
      <c r="K2022">
        <v>2885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8295</v>
      </c>
      <c r="R2022">
        <v>1.9233333333333333</v>
      </c>
      <c r="S2022">
        <v>23.647540983606557</v>
      </c>
      <c r="T2022" t="s">
        <v>9226</v>
      </c>
      <c r="U2022" t="s">
        <v>9252</v>
      </c>
      <c r="V2022" s="10">
        <v>41737.097500000003</v>
      </c>
      <c r="W2022" s="10">
        <v>41773.961111111108</v>
      </c>
    </row>
    <row r="2023" spans="1:23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</v>
      </c>
      <c r="J2023">
        <v>5000</v>
      </c>
      <c r="K2023">
        <v>14055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8295</v>
      </c>
      <c r="R2023">
        <v>2.8109999999999999</v>
      </c>
      <c r="S2023">
        <v>147.94736842105263</v>
      </c>
      <c r="T2023" t="s">
        <v>9226</v>
      </c>
      <c r="U2023" t="s">
        <v>9252</v>
      </c>
      <c r="V2023" s="10">
        <v>41861.070567129631</v>
      </c>
      <c r="W2023" s="10">
        <v>41906.070567129631</v>
      </c>
    </row>
    <row r="2024" spans="1:23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</v>
      </c>
      <c r="J2024">
        <v>100000</v>
      </c>
      <c r="K2024">
        <v>125137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8295</v>
      </c>
      <c r="R2024">
        <v>1.2513700000000001</v>
      </c>
      <c r="S2024">
        <v>385.03692307692307</v>
      </c>
      <c r="T2024" t="s">
        <v>9226</v>
      </c>
      <c r="U2024" t="s">
        <v>9252</v>
      </c>
      <c r="V2024" s="10">
        <v>42502.569120370368</v>
      </c>
      <c r="W2024" s="10">
        <v>42532.569120370368</v>
      </c>
    </row>
    <row r="2025" spans="1:23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</v>
      </c>
      <c r="J2025">
        <v>100000</v>
      </c>
      <c r="K2025">
        <v>161459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8295</v>
      </c>
      <c r="R2025">
        <v>1.61459</v>
      </c>
      <c r="S2025">
        <v>457.39093484419266</v>
      </c>
      <c r="T2025" t="s">
        <v>9226</v>
      </c>
      <c r="U2025" t="s">
        <v>9252</v>
      </c>
      <c r="V2025" s="10">
        <v>42136.420752314814</v>
      </c>
      <c r="W2025" s="10">
        <v>42166.420752314814</v>
      </c>
    </row>
    <row r="2026" spans="1:23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</v>
      </c>
      <c r="J2026">
        <v>4000</v>
      </c>
      <c r="K2026">
        <v>23414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8295</v>
      </c>
      <c r="R2026">
        <v>5.8535000000000004</v>
      </c>
      <c r="S2026">
        <v>222.99047619047619</v>
      </c>
      <c r="T2026" t="s">
        <v>9226</v>
      </c>
      <c r="U2026" t="s">
        <v>9252</v>
      </c>
      <c r="V2026" s="10">
        <v>41099.966944444444</v>
      </c>
      <c r="W2026" s="10">
        <v>41134.125</v>
      </c>
    </row>
    <row r="2027" spans="1:23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1.1666915600000001</v>
      </c>
      <c r="J2027">
        <v>93335.324800000002</v>
      </c>
      <c r="K2027">
        <v>187744.00583520002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8295</v>
      </c>
      <c r="R2027">
        <v>2.0114999999999998</v>
      </c>
      <c r="S2027">
        <v>257.53635917037042</v>
      </c>
      <c r="T2027" t="s">
        <v>9226</v>
      </c>
      <c r="U2027" t="s">
        <v>9252</v>
      </c>
      <c r="V2027" s="10">
        <v>42136.184560185182</v>
      </c>
      <c r="W2027" s="10">
        <v>42166.184560185182</v>
      </c>
    </row>
    <row r="2028" spans="1:23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</v>
      </c>
      <c r="J2028">
        <v>25000</v>
      </c>
      <c r="K2028">
        <v>33370.769999999997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8295</v>
      </c>
      <c r="R2028">
        <v>1.3348307999999998</v>
      </c>
      <c r="S2028">
        <v>73.503898678414089</v>
      </c>
      <c r="T2028" t="s">
        <v>9226</v>
      </c>
      <c r="U2028" t="s">
        <v>9252</v>
      </c>
      <c r="V2028" s="10">
        <v>41704.735937500001</v>
      </c>
      <c r="W2028" s="10">
        <v>41750.165972222225</v>
      </c>
    </row>
    <row r="2029" spans="1:23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</v>
      </c>
      <c r="J2029">
        <v>100000</v>
      </c>
      <c r="K2029">
        <v>120249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8295</v>
      </c>
      <c r="R2029">
        <v>1.2024900000000001</v>
      </c>
      <c r="S2029">
        <v>223.09647495361781</v>
      </c>
      <c r="T2029" t="s">
        <v>9226</v>
      </c>
      <c r="U2029" t="s">
        <v>9252</v>
      </c>
      <c r="V2029" s="10">
        <v>42048.813877314817</v>
      </c>
      <c r="W2029" s="10">
        <v>42093.772210648145</v>
      </c>
    </row>
    <row r="2030" spans="1:23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</v>
      </c>
      <c r="J2030">
        <v>3000</v>
      </c>
      <c r="K2030">
        <v>3785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8295</v>
      </c>
      <c r="R2030">
        <v>1.2616666666666667</v>
      </c>
      <c r="S2030">
        <v>47.911392405063289</v>
      </c>
      <c r="T2030" t="s">
        <v>9226</v>
      </c>
      <c r="U2030" t="s">
        <v>9252</v>
      </c>
      <c r="V2030" s="10">
        <v>40215.919050925928</v>
      </c>
      <c r="W2030" s="10">
        <v>40252.913194444445</v>
      </c>
    </row>
    <row r="2031" spans="1:23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</v>
      </c>
      <c r="J2031">
        <v>2500</v>
      </c>
      <c r="K2031">
        <v>9030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8295</v>
      </c>
      <c r="R2031">
        <v>3.6120000000000001</v>
      </c>
      <c r="S2031">
        <v>96.063829787234042</v>
      </c>
      <c r="T2031" t="s">
        <v>9226</v>
      </c>
      <c r="U2031" t="s">
        <v>9252</v>
      </c>
      <c r="V2031" s="10">
        <v>41848.021770833337</v>
      </c>
      <c r="W2031" s="10">
        <v>41878.021770833337</v>
      </c>
    </row>
    <row r="2032" spans="1:23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1.29405719</v>
      </c>
      <c r="J2032">
        <v>42403.666001919999</v>
      </c>
      <c r="K2032">
        <v>95933.63572346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8295</v>
      </c>
      <c r="R2032">
        <v>2.26239013671875</v>
      </c>
      <c r="S2032">
        <v>153.493817157536</v>
      </c>
      <c r="T2032" t="s">
        <v>9226</v>
      </c>
      <c r="U2032" t="s">
        <v>9252</v>
      </c>
      <c r="V2032" s="10">
        <v>41212.996481481481</v>
      </c>
      <c r="W2032" s="10">
        <v>41242.996481481481</v>
      </c>
    </row>
    <row r="2033" spans="1:23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1.1666915600000001</v>
      </c>
      <c r="J2033">
        <v>58334.578000000001</v>
      </c>
      <c r="K2033">
        <v>70205.664623000004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8295</v>
      </c>
      <c r="R2033">
        <v>1.2035</v>
      </c>
      <c r="S2033">
        <v>138.20012721062992</v>
      </c>
      <c r="T2033" t="s">
        <v>9226</v>
      </c>
      <c r="U2033" t="s">
        <v>9252</v>
      </c>
      <c r="V2033" s="10">
        <v>41975.329317129632</v>
      </c>
      <c r="W2033" s="10">
        <v>42013.041666666664</v>
      </c>
    </row>
    <row r="2034" spans="1:23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</v>
      </c>
      <c r="J2034">
        <v>25000</v>
      </c>
      <c r="K2034">
        <v>76047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8295</v>
      </c>
      <c r="R2034">
        <v>3.0418799999999999</v>
      </c>
      <c r="S2034">
        <v>143.21468926553672</v>
      </c>
      <c r="T2034" t="s">
        <v>9226</v>
      </c>
      <c r="U2034" t="s">
        <v>9252</v>
      </c>
      <c r="V2034" s="10">
        <v>42689.565671296295</v>
      </c>
      <c r="W2034" s="10">
        <v>42719.208333333336</v>
      </c>
    </row>
    <row r="2035" spans="1:23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</v>
      </c>
      <c r="J2035">
        <v>25000</v>
      </c>
      <c r="K2035">
        <v>44669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8295</v>
      </c>
      <c r="R2035">
        <v>1.7867599999999999</v>
      </c>
      <c r="S2035">
        <v>282.71518987341773</v>
      </c>
      <c r="T2035" t="s">
        <v>9226</v>
      </c>
      <c r="U2035" t="s">
        <v>9252</v>
      </c>
      <c r="V2035" s="10">
        <v>41725.082384259258</v>
      </c>
      <c r="W2035" s="10">
        <v>41755.082384259258</v>
      </c>
    </row>
    <row r="2036" spans="1:23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</v>
      </c>
      <c r="J2036">
        <v>78000</v>
      </c>
      <c r="K2036">
        <v>301719.59000000003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8295</v>
      </c>
      <c r="R2036">
        <v>3.868199871794872</v>
      </c>
      <c r="S2036">
        <v>593.93620078740162</v>
      </c>
      <c r="T2036" t="s">
        <v>9226</v>
      </c>
      <c r="U2036" t="s">
        <v>9252</v>
      </c>
      <c r="V2036" s="10">
        <v>42076.130011574074</v>
      </c>
      <c r="W2036" s="10">
        <v>42131.290277777778</v>
      </c>
    </row>
    <row r="2037" spans="1:23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</v>
      </c>
      <c r="J2037">
        <v>80000</v>
      </c>
      <c r="K2037">
        <v>168829.14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8295</v>
      </c>
      <c r="R2037">
        <v>2.1103642500000004</v>
      </c>
      <c r="S2037">
        <v>262.15704968944101</v>
      </c>
      <c r="T2037" t="s">
        <v>9226</v>
      </c>
      <c r="U2037" t="s">
        <v>9252</v>
      </c>
      <c r="V2037" s="10">
        <v>42311.625081018516</v>
      </c>
      <c r="W2037" s="10">
        <v>42357.041666666664</v>
      </c>
    </row>
    <row r="2038" spans="1:23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</v>
      </c>
      <c r="J2038">
        <v>30000</v>
      </c>
      <c r="K2038">
        <v>39500.5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8295</v>
      </c>
      <c r="R2038">
        <v>1.3166833333333334</v>
      </c>
      <c r="S2038">
        <v>46.580778301886795</v>
      </c>
      <c r="T2038" t="s">
        <v>9226</v>
      </c>
      <c r="U2038" t="s">
        <v>9252</v>
      </c>
      <c r="V2038" s="10">
        <v>41738.864803240744</v>
      </c>
      <c r="W2038" s="10">
        <v>41768.864803240744</v>
      </c>
    </row>
    <row r="2039" spans="1:23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</v>
      </c>
      <c r="J2039">
        <v>10000</v>
      </c>
      <c r="K2039">
        <v>30047.64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8295</v>
      </c>
      <c r="R2039">
        <v>3.0047639999999998</v>
      </c>
      <c r="S2039">
        <v>70.041118881118877</v>
      </c>
      <c r="T2039" t="s">
        <v>9226</v>
      </c>
      <c r="U2039" t="s">
        <v>9252</v>
      </c>
      <c r="V2039" s="10">
        <v>41578.210104166668</v>
      </c>
      <c r="W2039" s="10">
        <v>41638.251770833333</v>
      </c>
    </row>
    <row r="2040" spans="1:23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1.29405719</v>
      </c>
      <c r="J2040">
        <v>10352.45752</v>
      </c>
      <c r="K2040">
        <v>43533.377928789996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8295</v>
      </c>
      <c r="R2040">
        <v>4.2051249999999998</v>
      </c>
      <c r="S2040">
        <v>213.39891141563723</v>
      </c>
      <c r="T2040" t="s">
        <v>9226</v>
      </c>
      <c r="U2040" t="s">
        <v>9252</v>
      </c>
      <c r="V2040" s="10">
        <v>41424.27107638889</v>
      </c>
      <c r="W2040" s="10">
        <v>41456.75</v>
      </c>
    </row>
    <row r="2041" spans="1:23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</v>
      </c>
      <c r="J2041">
        <v>125000</v>
      </c>
      <c r="K2041">
        <v>170271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8295</v>
      </c>
      <c r="R2041">
        <v>1.362168</v>
      </c>
      <c r="S2041">
        <v>449.26385224274406</v>
      </c>
      <c r="T2041" t="s">
        <v>9226</v>
      </c>
      <c r="U2041" t="s">
        <v>9252</v>
      </c>
      <c r="V2041" s="10">
        <v>42675.438946759263</v>
      </c>
      <c r="W2041" s="10">
        <v>42705.207638888889</v>
      </c>
    </row>
    <row r="2042" spans="1:23" x14ac:dyDescent="0.25">
      <c r="A2042">
        <v>2040</v>
      </c>
      <c r="B2042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</v>
      </c>
      <c r="J2042">
        <v>3000</v>
      </c>
      <c r="K2042">
        <v>7445.14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8295</v>
      </c>
      <c r="R2042">
        <v>2.4817133333333334</v>
      </c>
      <c r="S2042">
        <v>27.472841328413285</v>
      </c>
      <c r="T2042" t="s">
        <v>9226</v>
      </c>
      <c r="U2042" t="s">
        <v>9252</v>
      </c>
      <c r="V2042" s="10">
        <v>41578.927118055559</v>
      </c>
      <c r="W2042" s="10">
        <v>41593.968784722223</v>
      </c>
    </row>
    <row r="2043" spans="1:23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</v>
      </c>
      <c r="J2043">
        <v>9500</v>
      </c>
      <c r="K2043">
        <v>17277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8295</v>
      </c>
      <c r="R2043">
        <v>1.8186315789473684</v>
      </c>
      <c r="S2043">
        <v>143.97499999999999</v>
      </c>
      <c r="T2043" t="s">
        <v>9226</v>
      </c>
      <c r="U2043" t="s">
        <v>9252</v>
      </c>
      <c r="V2043" s="10">
        <v>42654.525775462964</v>
      </c>
      <c r="W2043" s="10">
        <v>42684.567442129628</v>
      </c>
    </row>
    <row r="2044" spans="1:23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</v>
      </c>
      <c r="J2044">
        <v>10000</v>
      </c>
      <c r="K2044">
        <v>12353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8295</v>
      </c>
      <c r="R2044">
        <v>1.2353000000000001</v>
      </c>
      <c r="S2044">
        <v>88.23571428571428</v>
      </c>
      <c r="T2044" t="s">
        <v>9226</v>
      </c>
      <c r="U2044" t="s">
        <v>9252</v>
      </c>
      <c r="V2044" s="10">
        <v>42331.708032407405</v>
      </c>
      <c r="W2044" s="10">
        <v>42391.708032407405</v>
      </c>
    </row>
    <row r="2045" spans="1:23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</v>
      </c>
      <c r="J2045">
        <v>1385</v>
      </c>
      <c r="K2045">
        <v>7011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8295</v>
      </c>
      <c r="R2045">
        <v>5.0620938628158845</v>
      </c>
      <c r="S2045">
        <v>36.326424870466319</v>
      </c>
      <c r="T2045" t="s">
        <v>9226</v>
      </c>
      <c r="U2045" t="s">
        <v>9252</v>
      </c>
      <c r="V2045" s="10">
        <v>42661.176817129628</v>
      </c>
      <c r="W2045" s="10">
        <v>42715.207638888889</v>
      </c>
    </row>
    <row r="2046" spans="1:23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</v>
      </c>
      <c r="J2046">
        <v>15000</v>
      </c>
      <c r="K2046">
        <v>16232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8295</v>
      </c>
      <c r="R2046">
        <v>1.0821333333333334</v>
      </c>
      <c r="S2046">
        <v>90.177777777777777</v>
      </c>
      <c r="T2046" t="s">
        <v>9226</v>
      </c>
      <c r="U2046" t="s">
        <v>9252</v>
      </c>
      <c r="V2046" s="10">
        <v>42138.684189814812</v>
      </c>
      <c r="W2046" s="10">
        <v>42168.684189814812</v>
      </c>
    </row>
    <row r="2047" spans="1:23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</v>
      </c>
      <c r="J2047">
        <v>4900</v>
      </c>
      <c r="K2047">
        <v>40140.01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8295</v>
      </c>
      <c r="R2047">
        <v>8.1918387755102042</v>
      </c>
      <c r="S2047">
        <v>152.62361216730039</v>
      </c>
      <c r="T2047" t="s">
        <v>9226</v>
      </c>
      <c r="U2047" t="s">
        <v>9252</v>
      </c>
      <c r="V2047" s="10">
        <v>41069.088506944441</v>
      </c>
      <c r="W2047" s="10">
        <v>41099.088506944441</v>
      </c>
    </row>
    <row r="2048" spans="1:23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</v>
      </c>
      <c r="J2048">
        <v>10000</v>
      </c>
      <c r="K2048">
        <v>12110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8295</v>
      </c>
      <c r="R2048">
        <v>1.2110000000000001</v>
      </c>
      <c r="S2048">
        <v>55.806451612903224</v>
      </c>
      <c r="T2048" t="s">
        <v>9226</v>
      </c>
      <c r="U2048" t="s">
        <v>9252</v>
      </c>
      <c r="V2048" s="10">
        <v>41387.171805555554</v>
      </c>
      <c r="W2048" s="10">
        <v>41417.171805555554</v>
      </c>
    </row>
    <row r="2049" spans="1:23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0.70296422999999997</v>
      </c>
      <c r="J2049">
        <v>68890.49454</v>
      </c>
      <c r="K2049">
        <v>70956.506411969996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8295</v>
      </c>
      <c r="R2049">
        <v>1.0299897959183673</v>
      </c>
      <c r="S2049">
        <v>160.1727007042212</v>
      </c>
      <c r="T2049" t="s">
        <v>9226</v>
      </c>
      <c r="U2049" t="s">
        <v>9252</v>
      </c>
      <c r="V2049" s="10">
        <v>42081.903587962966</v>
      </c>
      <c r="W2049" s="20">
        <v>42111</v>
      </c>
    </row>
    <row r="2050" spans="1:23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</v>
      </c>
      <c r="J2050">
        <v>85000</v>
      </c>
      <c r="K2050">
        <v>126082.45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8295</v>
      </c>
      <c r="R2050">
        <v>1.4833229411764706</v>
      </c>
      <c r="S2050">
        <v>91.82989803350327</v>
      </c>
      <c r="T2050" t="s">
        <v>9226</v>
      </c>
      <c r="U2050" t="s">
        <v>9252</v>
      </c>
      <c r="V2050" s="10">
        <v>41387.651516203703</v>
      </c>
      <c r="W2050" s="10">
        <v>41417.651516203703</v>
      </c>
    </row>
    <row r="2051" spans="1:23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1.29405719</v>
      </c>
      <c r="J2051">
        <v>64702.859499999999</v>
      </c>
      <c r="K2051">
        <v>77766.819753066491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8295</v>
      </c>
      <c r="R2051">
        <v>1.2019070000000001</v>
      </c>
      <c r="S2051">
        <v>104.80703470763677</v>
      </c>
      <c r="T2051" t="s">
        <v>9226</v>
      </c>
      <c r="U2051" t="s">
        <v>9252</v>
      </c>
      <c r="V2051" s="10">
        <v>41575.527349537035</v>
      </c>
      <c r="W2051" s="10">
        <v>41610.957638888889</v>
      </c>
    </row>
    <row r="2052" spans="1:23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</v>
      </c>
      <c r="J2052">
        <v>10000</v>
      </c>
      <c r="K2052">
        <v>47327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8295</v>
      </c>
      <c r="R2052">
        <v>4.7327000000000004</v>
      </c>
      <c r="S2052">
        <v>278.39411764705881</v>
      </c>
      <c r="T2052" t="s">
        <v>9226</v>
      </c>
      <c r="U2052" t="s">
        <v>9252</v>
      </c>
      <c r="V2052" s="10">
        <v>42115.071504629632</v>
      </c>
      <c r="W2052" s="10">
        <v>42155.071504629632</v>
      </c>
    </row>
    <row r="2053" spans="1:23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</v>
      </c>
      <c r="J2053">
        <v>8000</v>
      </c>
      <c r="K2053">
        <v>10429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8295</v>
      </c>
      <c r="R2053">
        <v>1.303625</v>
      </c>
      <c r="S2053">
        <v>43.095041322314053</v>
      </c>
      <c r="T2053" t="s">
        <v>9226</v>
      </c>
      <c r="U2053" t="s">
        <v>9252</v>
      </c>
      <c r="V2053" s="10">
        <v>41604.022418981483</v>
      </c>
      <c r="W2053" s="10">
        <v>41634.022418981483</v>
      </c>
    </row>
    <row r="2054" spans="1:23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</v>
      </c>
      <c r="J2054">
        <v>50000</v>
      </c>
      <c r="K2054">
        <v>176524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8295</v>
      </c>
      <c r="R2054">
        <v>3.5304799999999998</v>
      </c>
      <c r="S2054">
        <v>326.29205175600737</v>
      </c>
      <c r="T2054" t="s">
        <v>9226</v>
      </c>
      <c r="U2054" t="s">
        <v>9252</v>
      </c>
      <c r="V2054" s="10">
        <v>42375.08394675926</v>
      </c>
      <c r="W2054" s="10">
        <v>42420.08394675926</v>
      </c>
    </row>
    <row r="2055" spans="1:23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</v>
      </c>
      <c r="J2055">
        <v>5000</v>
      </c>
      <c r="K2055">
        <v>5051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8295</v>
      </c>
      <c r="R2055">
        <v>1.0102</v>
      </c>
      <c r="S2055">
        <v>41.743801652892564</v>
      </c>
      <c r="T2055" t="s">
        <v>9226</v>
      </c>
      <c r="U2055" t="s">
        <v>9252</v>
      </c>
      <c r="V2055" s="10">
        <v>42303.617488425924</v>
      </c>
      <c r="W2055" s="10">
        <v>42333.659155092595</v>
      </c>
    </row>
    <row r="2056" spans="1:23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1.29405719</v>
      </c>
      <c r="J2056">
        <v>45292.001649999998</v>
      </c>
      <c r="K2056">
        <v>51447.831702830001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8295</v>
      </c>
      <c r="R2056">
        <v>1.1359142857142857</v>
      </c>
      <c r="S2056">
        <v>82.846749924041873</v>
      </c>
      <c r="T2056" t="s">
        <v>9226</v>
      </c>
      <c r="U2056" t="s">
        <v>9252</v>
      </c>
      <c r="V2056" s="10">
        <v>41731.520949074074</v>
      </c>
      <c r="W2056" s="10">
        <v>41761.520949074074</v>
      </c>
    </row>
    <row r="2057" spans="1:23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</v>
      </c>
      <c r="J2057">
        <v>6000</v>
      </c>
      <c r="K2057">
        <v>10045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8295</v>
      </c>
      <c r="R2057">
        <v>1.6741666666666666</v>
      </c>
      <c r="S2057">
        <v>99.455445544554451</v>
      </c>
      <c r="T2057" t="s">
        <v>9226</v>
      </c>
      <c r="U2057" t="s">
        <v>9252</v>
      </c>
      <c r="V2057" s="10">
        <v>41946.674108796295</v>
      </c>
      <c r="W2057" s="10">
        <v>41976.166666666664</v>
      </c>
    </row>
    <row r="2058" spans="1:23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</v>
      </c>
      <c r="J2058">
        <v>50000</v>
      </c>
      <c r="K2058">
        <v>76726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8295</v>
      </c>
      <c r="R2058">
        <v>1.5345200000000001</v>
      </c>
      <c r="S2058">
        <v>138.49458483754512</v>
      </c>
      <c r="T2058" t="s">
        <v>9226</v>
      </c>
      <c r="U2058" t="s">
        <v>9252</v>
      </c>
      <c r="V2058" s="10">
        <v>41351.76090277778</v>
      </c>
      <c r="W2058" s="10">
        <v>41381.76090277778</v>
      </c>
    </row>
    <row r="2059" spans="1:23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1.29405719</v>
      </c>
      <c r="J2059">
        <v>19410.85785</v>
      </c>
      <c r="K2059">
        <v>39255.004868927703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8295</v>
      </c>
      <c r="R2059">
        <v>2.022322</v>
      </c>
      <c r="S2059">
        <v>58.9414487521437</v>
      </c>
      <c r="T2059" t="s">
        <v>9226</v>
      </c>
      <c r="U2059" t="s">
        <v>9252</v>
      </c>
      <c r="V2059" s="10">
        <v>42396.494583333333</v>
      </c>
      <c r="W2059" s="10">
        <v>42426.494583333333</v>
      </c>
    </row>
    <row r="2060" spans="1:23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1.29405719</v>
      </c>
      <c r="J2060">
        <v>3312.7864064</v>
      </c>
      <c r="K2060">
        <v>5574.7983745199999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8295</v>
      </c>
      <c r="R2060">
        <v>1.6828125</v>
      </c>
      <c r="S2060">
        <v>13.597069206146342</v>
      </c>
      <c r="T2060" t="s">
        <v>9226</v>
      </c>
      <c r="U2060" t="s">
        <v>9252</v>
      </c>
      <c r="V2060" s="10">
        <v>42026.370717592596</v>
      </c>
      <c r="W2060" s="10">
        <v>42065.833333333336</v>
      </c>
    </row>
    <row r="2061" spans="1:23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</v>
      </c>
      <c r="J2061">
        <v>30000</v>
      </c>
      <c r="K2061">
        <v>43037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8295</v>
      </c>
      <c r="R2061">
        <v>1.4345666666666668</v>
      </c>
      <c r="S2061">
        <v>114.76533333333333</v>
      </c>
      <c r="T2061" t="s">
        <v>9226</v>
      </c>
      <c r="U2061" t="s">
        <v>9252</v>
      </c>
      <c r="V2061" s="10">
        <v>42361.602476851855</v>
      </c>
      <c r="W2061" s="10">
        <v>42400.915972222225</v>
      </c>
    </row>
    <row r="2062" spans="1:23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</v>
      </c>
      <c r="J2062">
        <v>25000</v>
      </c>
      <c r="K2062">
        <v>49100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8295</v>
      </c>
      <c r="R2062">
        <v>1.964</v>
      </c>
      <c r="S2062">
        <v>35.997067448680355</v>
      </c>
      <c r="T2062" t="s">
        <v>9226</v>
      </c>
      <c r="U2062" t="s">
        <v>9252</v>
      </c>
      <c r="V2062" s="10">
        <v>41783.642939814818</v>
      </c>
      <c r="W2062" s="10">
        <v>41843.642939814818</v>
      </c>
    </row>
    <row r="2063" spans="1:23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</v>
      </c>
      <c r="J2063">
        <v>5000</v>
      </c>
      <c r="K2063">
        <v>5396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8295</v>
      </c>
      <c r="R2063">
        <v>1.0791999999999999</v>
      </c>
      <c r="S2063">
        <v>154.17142857142858</v>
      </c>
      <c r="T2063" t="s">
        <v>9226</v>
      </c>
      <c r="U2063" t="s">
        <v>9252</v>
      </c>
      <c r="V2063" s="10">
        <v>42705.764513888891</v>
      </c>
      <c r="W2063" s="10">
        <v>42735.764513888891</v>
      </c>
    </row>
    <row r="2064" spans="1:23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0.15676623000000001</v>
      </c>
      <c r="J2064">
        <v>15676.623000000001</v>
      </c>
      <c r="K2064">
        <v>18024.51082671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8295</v>
      </c>
      <c r="R2064">
        <v>1.14977</v>
      </c>
      <c r="S2064">
        <v>88.790693727635471</v>
      </c>
      <c r="T2064" t="s">
        <v>9226</v>
      </c>
      <c r="U2064" t="s">
        <v>9252</v>
      </c>
      <c r="V2064" s="10">
        <v>42423.3830787037</v>
      </c>
      <c r="W2064" s="10">
        <v>42453.341412037036</v>
      </c>
    </row>
    <row r="2065" spans="1:23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1.1666915600000001</v>
      </c>
      <c r="J2065">
        <v>4666.7662399999999</v>
      </c>
      <c r="K2065">
        <v>6909.1474183200007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8295</v>
      </c>
      <c r="R2065">
        <v>1.4804999999999999</v>
      </c>
      <c r="S2065">
        <v>141.00300853714288</v>
      </c>
      <c r="T2065" t="s">
        <v>9226</v>
      </c>
      <c r="U2065" t="s">
        <v>9252</v>
      </c>
      <c r="V2065" s="10">
        <v>42472.73265046296</v>
      </c>
      <c r="W2065" s="10">
        <v>42505.73265046296</v>
      </c>
    </row>
    <row r="2066" spans="1:23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</v>
      </c>
      <c r="J2066">
        <v>261962</v>
      </c>
      <c r="K2066">
        <v>500784.27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8295</v>
      </c>
      <c r="R2066">
        <v>1.9116676082790633</v>
      </c>
      <c r="S2066">
        <v>86.163845492085343</v>
      </c>
      <c r="T2066" t="s">
        <v>9226</v>
      </c>
      <c r="U2066" t="s">
        <v>9252</v>
      </c>
      <c r="V2066" s="10">
        <v>41389.364849537036</v>
      </c>
      <c r="W2066" s="10">
        <v>41425.5</v>
      </c>
    </row>
    <row r="2067" spans="1:23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1.29405719</v>
      </c>
      <c r="J2067">
        <v>51762.287599999996</v>
      </c>
      <c r="K2067">
        <v>103118.30594519951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8295</v>
      </c>
      <c r="R2067">
        <v>1.99215125</v>
      </c>
      <c r="S2067">
        <v>66.271404849099937</v>
      </c>
      <c r="T2067" t="s">
        <v>9226</v>
      </c>
      <c r="U2067" t="s">
        <v>9252</v>
      </c>
      <c r="V2067" s="10">
        <v>41603.333668981482</v>
      </c>
      <c r="W2067" s="10">
        <v>41633.333668981482</v>
      </c>
    </row>
    <row r="2068" spans="1:23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</v>
      </c>
      <c r="J2068">
        <v>2000</v>
      </c>
      <c r="K2068">
        <v>4372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8295</v>
      </c>
      <c r="R2068">
        <v>2.1859999999999999</v>
      </c>
      <c r="S2068">
        <v>67.261538461538464</v>
      </c>
      <c r="T2068" t="s">
        <v>9226</v>
      </c>
      <c r="U2068" t="s">
        <v>9252</v>
      </c>
      <c r="V2068" s="10">
        <v>41844.771793981483</v>
      </c>
      <c r="W2068" s="10">
        <v>41874.771793981483</v>
      </c>
    </row>
    <row r="2069" spans="1:23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1.29405719</v>
      </c>
      <c r="J2069">
        <v>640.55830904999993</v>
      </c>
      <c r="K2069">
        <v>812.66791532000002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8295</v>
      </c>
      <c r="R2069">
        <v>1.2686868686868686</v>
      </c>
      <c r="S2069">
        <v>81.266791531999999</v>
      </c>
      <c r="T2069" t="s">
        <v>9226</v>
      </c>
      <c r="U2069" t="s">
        <v>9252</v>
      </c>
      <c r="V2069" s="10">
        <v>42115.853888888887</v>
      </c>
      <c r="W2069" s="10">
        <v>42148.853888888887</v>
      </c>
    </row>
    <row r="2070" spans="1:23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</v>
      </c>
      <c r="J2070">
        <v>25000</v>
      </c>
      <c r="K2070">
        <v>26305.97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8295</v>
      </c>
      <c r="R2070">
        <v>1.0522388</v>
      </c>
      <c r="S2070">
        <v>346.13118421052633</v>
      </c>
      <c r="T2070" t="s">
        <v>9226</v>
      </c>
      <c r="U2070" t="s">
        <v>9252</v>
      </c>
      <c r="V2070" s="10">
        <v>42633.841608796298</v>
      </c>
      <c r="W2070" s="10">
        <v>42663.841608796298</v>
      </c>
    </row>
    <row r="2071" spans="1:23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</v>
      </c>
      <c r="J2071">
        <v>50000</v>
      </c>
      <c r="K2071">
        <v>64203.33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8295</v>
      </c>
      <c r="R2071">
        <v>1.2840666000000001</v>
      </c>
      <c r="S2071">
        <v>244.11912547528519</v>
      </c>
      <c r="T2071" t="s">
        <v>9226</v>
      </c>
      <c r="U2071" t="s">
        <v>9252</v>
      </c>
      <c r="V2071" s="10">
        <v>42340.972118055557</v>
      </c>
      <c r="W2071" s="10">
        <v>42371.972118055557</v>
      </c>
    </row>
    <row r="2072" spans="1:23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1.1666915600000001</v>
      </c>
      <c r="J2072">
        <v>145836.44500000001</v>
      </c>
      <c r="K2072">
        <v>462778.70749804005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8295</v>
      </c>
      <c r="R2072">
        <v>3.1732719999999999</v>
      </c>
      <c r="S2072">
        <v>302.46974346277125</v>
      </c>
      <c r="T2072" t="s">
        <v>9226</v>
      </c>
      <c r="U2072" t="s">
        <v>9252</v>
      </c>
      <c r="V2072" s="10">
        <v>42519.6565162037</v>
      </c>
      <c r="W2072" s="10">
        <v>42549.6565162037</v>
      </c>
    </row>
    <row r="2073" spans="1:23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</v>
      </c>
      <c r="J2073">
        <v>20000</v>
      </c>
      <c r="K2073">
        <v>56146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8295</v>
      </c>
      <c r="R2073">
        <v>2.8073000000000001</v>
      </c>
      <c r="S2073">
        <v>201.96402877697841</v>
      </c>
      <c r="T2073" t="s">
        <v>9226</v>
      </c>
      <c r="U2073" t="s">
        <v>9252</v>
      </c>
      <c r="V2073" s="10">
        <v>42600.278749999998</v>
      </c>
      <c r="W2073" s="10">
        <v>42645.278749999998</v>
      </c>
    </row>
    <row r="2074" spans="1:23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</v>
      </c>
      <c r="J2074">
        <v>71500</v>
      </c>
      <c r="K2074">
        <v>79173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8295</v>
      </c>
      <c r="R2074">
        <v>1.1073146853146854</v>
      </c>
      <c r="S2074">
        <v>226.20857142857142</v>
      </c>
      <c r="T2074" t="s">
        <v>9226</v>
      </c>
      <c r="U2074" t="s">
        <v>9252</v>
      </c>
      <c r="V2074" s="10">
        <v>42467.581388888888</v>
      </c>
      <c r="W2074" s="10">
        <v>42497.581388888888</v>
      </c>
    </row>
    <row r="2075" spans="1:23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</v>
      </c>
      <c r="J2075">
        <v>100000</v>
      </c>
      <c r="K2075">
        <v>152604.29999999999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8295</v>
      </c>
      <c r="R2075">
        <v>1.5260429999999998</v>
      </c>
      <c r="S2075">
        <v>324.69</v>
      </c>
      <c r="T2075" t="s">
        <v>9226</v>
      </c>
      <c r="U2075" t="s">
        <v>9252</v>
      </c>
      <c r="V2075" s="10">
        <v>42087.668032407404</v>
      </c>
      <c r="W2075" s="10">
        <v>42132.668032407404</v>
      </c>
    </row>
    <row r="2076" spans="1:23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</v>
      </c>
      <c r="J2076">
        <v>600</v>
      </c>
      <c r="K2076">
        <v>615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8295</v>
      </c>
      <c r="R2076">
        <v>1.0249999999999999</v>
      </c>
      <c r="S2076">
        <v>205</v>
      </c>
      <c r="T2076" t="s">
        <v>9226</v>
      </c>
      <c r="U2076" t="s">
        <v>9252</v>
      </c>
      <c r="V2076" s="10">
        <v>42466.826180555552</v>
      </c>
      <c r="W2076" s="10">
        <v>42496.826180555552</v>
      </c>
    </row>
    <row r="2077" spans="1:23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</v>
      </c>
      <c r="J2077">
        <v>9999</v>
      </c>
      <c r="K2077">
        <v>167820.6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8295</v>
      </c>
      <c r="R2077">
        <v>16.783738373837384</v>
      </c>
      <c r="S2077">
        <v>20.465926829268295</v>
      </c>
      <c r="T2077" t="s">
        <v>9226</v>
      </c>
      <c r="U2077" t="s">
        <v>9252</v>
      </c>
      <c r="V2077" s="10">
        <v>41450.681574074071</v>
      </c>
      <c r="W2077" s="10">
        <v>41480.681574074071</v>
      </c>
    </row>
    <row r="2078" spans="1:23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1.29405719</v>
      </c>
      <c r="J2078">
        <v>231636.23700999998</v>
      </c>
      <c r="K2078">
        <v>1258593.5397674781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8295</v>
      </c>
      <c r="R2078">
        <v>5.4334915642458101</v>
      </c>
      <c r="S2078">
        <v>150.56747694311258</v>
      </c>
      <c r="T2078" t="s">
        <v>9226</v>
      </c>
      <c r="U2078" t="s">
        <v>9252</v>
      </c>
      <c r="V2078" s="10">
        <v>41803.880659722221</v>
      </c>
      <c r="W2078" s="10">
        <v>41843.880659722221</v>
      </c>
    </row>
    <row r="2079" spans="1:23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</v>
      </c>
      <c r="J2079">
        <v>50000</v>
      </c>
      <c r="K2079">
        <v>57754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8295</v>
      </c>
      <c r="R2079">
        <v>1.1550800000000001</v>
      </c>
      <c r="S2079">
        <v>307.20212765957444</v>
      </c>
      <c r="T2079" t="s">
        <v>9226</v>
      </c>
      <c r="U2079" t="s">
        <v>9252</v>
      </c>
      <c r="V2079" s="10">
        <v>42103.042546296296</v>
      </c>
      <c r="W2079" s="10">
        <v>42160.875</v>
      </c>
    </row>
    <row r="2080" spans="1:23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1.1666915600000001</v>
      </c>
      <c r="J2080">
        <v>23333.831200000001</v>
      </c>
      <c r="K2080">
        <v>30615.153225960003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8295</v>
      </c>
      <c r="R2080">
        <v>1.3120499999999999</v>
      </c>
      <c r="S2080">
        <v>637.81569220750009</v>
      </c>
      <c r="T2080" t="s">
        <v>9226</v>
      </c>
      <c r="U2080" t="s">
        <v>9252</v>
      </c>
      <c r="V2080" s="10">
        <v>42692.771493055552</v>
      </c>
      <c r="W2080" s="10">
        <v>42722.771493055552</v>
      </c>
    </row>
    <row r="2081" spans="1:23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1.29405719</v>
      </c>
      <c r="J2081">
        <v>12940.571899999999</v>
      </c>
      <c r="K2081">
        <v>37290.846044229998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8295</v>
      </c>
      <c r="R2081">
        <v>2.8816999999999999</v>
      </c>
      <c r="S2081">
        <v>61.434672231021416</v>
      </c>
      <c r="T2081" t="s">
        <v>9226</v>
      </c>
      <c r="U2081" t="s">
        <v>9252</v>
      </c>
      <c r="V2081" s="10">
        <v>42150.71056712963</v>
      </c>
      <c r="W2081" s="10">
        <v>42180.791666666664</v>
      </c>
    </row>
    <row r="2082" spans="1:23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</v>
      </c>
      <c r="J2082">
        <v>1000</v>
      </c>
      <c r="K2082">
        <v>5078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8295</v>
      </c>
      <c r="R2082">
        <v>5.0780000000000003</v>
      </c>
      <c r="S2082">
        <v>101.56</v>
      </c>
      <c r="T2082" t="s">
        <v>9226</v>
      </c>
      <c r="U2082" t="s">
        <v>9252</v>
      </c>
      <c r="V2082" s="10">
        <v>42289.957175925927</v>
      </c>
      <c r="W2082" s="10">
        <v>42319.998842592591</v>
      </c>
    </row>
    <row r="2083" spans="1:23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</v>
      </c>
      <c r="J2083">
        <v>3500</v>
      </c>
      <c r="K2083">
        <v>4010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8279</v>
      </c>
      <c r="R2083">
        <v>1.1457142857142857</v>
      </c>
      <c r="S2083">
        <v>72.909090909090907</v>
      </c>
      <c r="T2083" t="s">
        <v>9214</v>
      </c>
      <c r="U2083" t="s">
        <v>9233</v>
      </c>
      <c r="V2083" s="10">
        <v>41004.156886574077</v>
      </c>
      <c r="W2083" s="10">
        <v>41045.207638888889</v>
      </c>
    </row>
    <row r="2084" spans="1:23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</v>
      </c>
      <c r="J2084">
        <v>1500</v>
      </c>
      <c r="K2084">
        <v>1661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8279</v>
      </c>
      <c r="R2084">
        <v>1.1073333333333333</v>
      </c>
      <c r="S2084">
        <v>43.710526315789473</v>
      </c>
      <c r="T2084" t="s">
        <v>9214</v>
      </c>
      <c r="U2084" t="s">
        <v>9233</v>
      </c>
      <c r="V2084" s="10">
        <v>40811.120324074072</v>
      </c>
      <c r="W2084" s="10">
        <v>40871.161990740744</v>
      </c>
    </row>
    <row r="2085" spans="1:23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</v>
      </c>
      <c r="J2085">
        <v>750</v>
      </c>
      <c r="K2085">
        <v>850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8279</v>
      </c>
      <c r="R2085">
        <v>1.1333333333333333</v>
      </c>
      <c r="S2085">
        <v>34</v>
      </c>
      <c r="T2085" t="s">
        <v>9214</v>
      </c>
      <c r="U2085" t="s">
        <v>9233</v>
      </c>
      <c r="V2085" s="10">
        <v>41034.72216435185</v>
      </c>
      <c r="W2085" s="10">
        <v>41064.72216435185</v>
      </c>
    </row>
    <row r="2086" spans="1:23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</v>
      </c>
      <c r="J2086">
        <v>3000</v>
      </c>
      <c r="K2086">
        <v>3250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8279</v>
      </c>
      <c r="R2086">
        <v>1.0833333333333333</v>
      </c>
      <c r="S2086">
        <v>70.652173913043484</v>
      </c>
      <c r="T2086" t="s">
        <v>9214</v>
      </c>
      <c r="U2086" t="s">
        <v>9233</v>
      </c>
      <c r="V2086" s="10">
        <v>41731.833124999997</v>
      </c>
      <c r="W2086" s="10">
        <v>41763.290972222225</v>
      </c>
    </row>
    <row r="2087" spans="1:23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</v>
      </c>
      <c r="J2087">
        <v>6000</v>
      </c>
      <c r="K2087">
        <v>7412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8279</v>
      </c>
      <c r="R2087">
        <v>1.2353333333333334</v>
      </c>
      <c r="S2087">
        <v>89.301204819277103</v>
      </c>
      <c r="T2087" t="s">
        <v>9214</v>
      </c>
      <c r="U2087" t="s">
        <v>9233</v>
      </c>
      <c r="V2087" s="10">
        <v>41075.835497685184</v>
      </c>
      <c r="W2087" s="10">
        <v>41105.835497685184</v>
      </c>
    </row>
    <row r="2088" spans="1:23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</v>
      </c>
      <c r="J2088">
        <v>4000</v>
      </c>
      <c r="K2088">
        <v>4028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8279</v>
      </c>
      <c r="R2088">
        <v>1.0069999999999999</v>
      </c>
      <c r="S2088">
        <v>115.08571428571429</v>
      </c>
      <c r="T2088" t="s">
        <v>9214</v>
      </c>
      <c r="U2088" t="s">
        <v>9233</v>
      </c>
      <c r="V2088" s="10">
        <v>40860.67050925926</v>
      </c>
      <c r="W2088" s="10">
        <v>40891.207638888889</v>
      </c>
    </row>
    <row r="2089" spans="1:23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</v>
      </c>
      <c r="J2089">
        <v>1500</v>
      </c>
      <c r="K2089">
        <v>1553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8279</v>
      </c>
      <c r="R2089">
        <v>1.0353333333333334</v>
      </c>
      <c r="S2089">
        <v>62.12</v>
      </c>
      <c r="T2089" t="s">
        <v>9214</v>
      </c>
      <c r="U2089" t="s">
        <v>9233</v>
      </c>
      <c r="V2089" s="10">
        <v>40764.204375000001</v>
      </c>
      <c r="W2089" s="10">
        <v>40794.204375000001</v>
      </c>
    </row>
    <row r="2090" spans="1:23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</v>
      </c>
      <c r="J2090">
        <v>3000</v>
      </c>
      <c r="K2090">
        <v>3465.32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8279</v>
      </c>
      <c r="R2090">
        <v>1.1551066666666667</v>
      </c>
      <c r="S2090">
        <v>46.204266666666669</v>
      </c>
      <c r="T2090" t="s">
        <v>9214</v>
      </c>
      <c r="U2090" t="s">
        <v>9233</v>
      </c>
      <c r="V2090" s="10">
        <v>40395.714722222219</v>
      </c>
      <c r="W2090" s="10">
        <v>40432.165972222225</v>
      </c>
    </row>
    <row r="2091" spans="1:23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</v>
      </c>
      <c r="J2091">
        <v>2500</v>
      </c>
      <c r="K2091">
        <v>3010.01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8279</v>
      </c>
      <c r="R2091">
        <v>1.2040040000000001</v>
      </c>
      <c r="S2091">
        <v>48.54854838709678</v>
      </c>
      <c r="T2091" t="s">
        <v>9214</v>
      </c>
      <c r="U2091" t="s">
        <v>9233</v>
      </c>
      <c r="V2091" s="10">
        <v>41453.076319444444</v>
      </c>
      <c r="W2091" s="10">
        <v>41488.076319444444</v>
      </c>
    </row>
    <row r="2092" spans="1:23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</v>
      </c>
      <c r="J2092">
        <v>8000</v>
      </c>
      <c r="K2092">
        <v>9203.23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8279</v>
      </c>
      <c r="R2092">
        <v>1.1504037499999999</v>
      </c>
      <c r="S2092">
        <v>57.520187499999999</v>
      </c>
      <c r="T2092" t="s">
        <v>9214</v>
      </c>
      <c r="U2092" t="s">
        <v>9233</v>
      </c>
      <c r="V2092" s="10">
        <v>41299.381423611114</v>
      </c>
      <c r="W2092" s="10">
        <v>41329.381423611114</v>
      </c>
    </row>
    <row r="2093" spans="1:23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</v>
      </c>
      <c r="J2093">
        <v>18000</v>
      </c>
      <c r="K2093">
        <v>21684.2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8279</v>
      </c>
      <c r="R2093">
        <v>1.2046777777777777</v>
      </c>
      <c r="S2093">
        <v>88.147154471544724</v>
      </c>
      <c r="T2093" t="s">
        <v>9214</v>
      </c>
      <c r="U2093" t="s">
        <v>9233</v>
      </c>
      <c r="V2093" s="10">
        <v>40555.322662037041</v>
      </c>
      <c r="W2093" s="10">
        <v>40603.833333333336</v>
      </c>
    </row>
    <row r="2094" spans="1:23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</v>
      </c>
      <c r="J2094">
        <v>6000</v>
      </c>
      <c r="K2094">
        <v>6077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8279</v>
      </c>
      <c r="R2094">
        <v>1.0128333333333333</v>
      </c>
      <c r="S2094">
        <v>110.49090909090908</v>
      </c>
      <c r="T2094" t="s">
        <v>9214</v>
      </c>
      <c r="U2094" t="s">
        <v>9233</v>
      </c>
      <c r="V2094" s="10">
        <v>40763.707546296297</v>
      </c>
      <c r="W2094" s="10">
        <v>40823.707546296297</v>
      </c>
    </row>
    <row r="2095" spans="1:23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</v>
      </c>
      <c r="J2095">
        <v>1500</v>
      </c>
      <c r="K2095">
        <v>1537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8279</v>
      </c>
      <c r="R2095">
        <v>1.0246666666666666</v>
      </c>
      <c r="S2095">
        <v>66.826086956521735</v>
      </c>
      <c r="T2095" t="s">
        <v>9214</v>
      </c>
      <c r="U2095" t="s">
        <v>9233</v>
      </c>
      <c r="V2095" s="10">
        <v>41205.854537037034</v>
      </c>
      <c r="W2095" s="10">
        <v>41265.896203703705</v>
      </c>
    </row>
    <row r="2096" spans="1:23" x14ac:dyDescent="0.25">
      <c r="A2096">
        <v>2094</v>
      </c>
      <c r="B2096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</v>
      </c>
      <c r="J2096">
        <v>3500</v>
      </c>
      <c r="K2096">
        <v>4219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8279</v>
      </c>
      <c r="R2096">
        <v>1.2054285714285715</v>
      </c>
      <c r="S2096">
        <v>58.597222222222221</v>
      </c>
      <c r="T2096" t="s">
        <v>9214</v>
      </c>
      <c r="U2096" t="s">
        <v>9233</v>
      </c>
      <c r="V2096" s="10">
        <v>40939.02002314815</v>
      </c>
      <c r="W2096" s="10">
        <v>40973.125</v>
      </c>
    </row>
    <row r="2097" spans="1:23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</v>
      </c>
      <c r="J2097">
        <v>2500</v>
      </c>
      <c r="K2097">
        <v>2500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8279</v>
      </c>
      <c r="R2097">
        <v>1</v>
      </c>
      <c r="S2097">
        <v>113.63636363636364</v>
      </c>
      <c r="T2097" t="s">
        <v>9214</v>
      </c>
      <c r="U2097" t="s">
        <v>9233</v>
      </c>
      <c r="V2097" s="10">
        <v>40758.733483796299</v>
      </c>
      <c r="W2097" s="10">
        <v>40818.733483796299</v>
      </c>
    </row>
    <row r="2098" spans="1:23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</v>
      </c>
      <c r="J2098">
        <v>600</v>
      </c>
      <c r="K2098">
        <v>610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8279</v>
      </c>
      <c r="R2098">
        <v>1.0166666666666666</v>
      </c>
      <c r="S2098">
        <v>43.571428571428569</v>
      </c>
      <c r="T2098" t="s">
        <v>9214</v>
      </c>
      <c r="U2098" t="s">
        <v>9233</v>
      </c>
      <c r="V2098" s="10">
        <v>41192.758506944447</v>
      </c>
      <c r="W2098" s="10">
        <v>41208.165972222225</v>
      </c>
    </row>
    <row r="2099" spans="1:23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</v>
      </c>
      <c r="J2099">
        <v>3000</v>
      </c>
      <c r="K2099">
        <v>3000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8279</v>
      </c>
      <c r="R2099">
        <v>1</v>
      </c>
      <c r="S2099">
        <v>78.94736842105263</v>
      </c>
      <c r="T2099" t="s">
        <v>9214</v>
      </c>
      <c r="U2099" t="s">
        <v>9233</v>
      </c>
      <c r="V2099" s="10">
        <v>40818.58489583333</v>
      </c>
      <c r="W2099" s="10">
        <v>40878.626562500001</v>
      </c>
    </row>
    <row r="2100" spans="1:23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</v>
      </c>
      <c r="J2100">
        <v>6000</v>
      </c>
      <c r="K2100">
        <v>6020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8279</v>
      </c>
      <c r="R2100">
        <v>1.0033333333333334</v>
      </c>
      <c r="S2100">
        <v>188.125</v>
      </c>
      <c r="T2100" t="s">
        <v>9214</v>
      </c>
      <c r="U2100" t="s">
        <v>9233</v>
      </c>
      <c r="V2100" s="10">
        <v>40946.11383101852</v>
      </c>
      <c r="W2100" s="10">
        <v>40976.11383101852</v>
      </c>
    </row>
    <row r="2101" spans="1:23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</v>
      </c>
      <c r="J2101">
        <v>3000</v>
      </c>
      <c r="K2101">
        <v>3971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8279</v>
      </c>
      <c r="R2101">
        <v>1.3236666666666668</v>
      </c>
      <c r="S2101">
        <v>63.031746031746032</v>
      </c>
      <c r="T2101" t="s">
        <v>9214</v>
      </c>
      <c r="U2101" t="s">
        <v>9233</v>
      </c>
      <c r="V2101" s="10">
        <v>42173.746342592596</v>
      </c>
      <c r="W2101" s="10">
        <v>42187.152777777781</v>
      </c>
    </row>
    <row r="2102" spans="1:23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</v>
      </c>
      <c r="J2102">
        <v>600</v>
      </c>
      <c r="K2102">
        <v>820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8279</v>
      </c>
      <c r="R2102">
        <v>1.3666666666666667</v>
      </c>
      <c r="S2102">
        <v>30.37037037037037</v>
      </c>
      <c r="T2102" t="s">
        <v>9214</v>
      </c>
      <c r="U2102" t="s">
        <v>9233</v>
      </c>
      <c r="V2102" s="10">
        <v>41074.834965277776</v>
      </c>
      <c r="W2102" s="10">
        <v>41090.165972222225</v>
      </c>
    </row>
    <row r="2103" spans="1:23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</v>
      </c>
      <c r="J2103">
        <v>2000</v>
      </c>
      <c r="K2103">
        <v>2265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8279</v>
      </c>
      <c r="R2103">
        <v>1.1325000000000001</v>
      </c>
      <c r="S2103">
        <v>51.477272727272727</v>
      </c>
      <c r="T2103" t="s">
        <v>9214</v>
      </c>
      <c r="U2103" t="s">
        <v>9233</v>
      </c>
      <c r="V2103" s="10">
        <v>40892.149467592593</v>
      </c>
      <c r="W2103" s="10">
        <v>40952.149467592593</v>
      </c>
    </row>
    <row r="2104" spans="1:23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</v>
      </c>
      <c r="J2104">
        <v>1000</v>
      </c>
      <c r="K2104">
        <v>1360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8279</v>
      </c>
      <c r="R2104">
        <v>1.36</v>
      </c>
      <c r="S2104">
        <v>35.789473684210527</v>
      </c>
      <c r="T2104" t="s">
        <v>9214</v>
      </c>
      <c r="U2104" t="s">
        <v>9233</v>
      </c>
      <c r="V2104" s="10">
        <v>40638.868611111109</v>
      </c>
      <c r="W2104" s="10">
        <v>40668.868611111109</v>
      </c>
    </row>
    <row r="2105" spans="1:23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</v>
      </c>
      <c r="J2105">
        <v>7777</v>
      </c>
      <c r="K2105">
        <v>11364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8279</v>
      </c>
      <c r="R2105">
        <v>1.4612318374694613</v>
      </c>
      <c r="S2105">
        <v>98.817391304347822</v>
      </c>
      <c r="T2105" t="s">
        <v>9214</v>
      </c>
      <c r="U2105" t="s">
        <v>9233</v>
      </c>
      <c r="V2105" s="10">
        <v>41192.754942129628</v>
      </c>
      <c r="W2105" s="10">
        <v>41222.7966087963</v>
      </c>
    </row>
    <row r="2106" spans="1:23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</v>
      </c>
      <c r="J2106">
        <v>800</v>
      </c>
      <c r="K2106">
        <v>1036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8279</v>
      </c>
      <c r="R2106">
        <v>1.2949999999999999</v>
      </c>
      <c r="S2106">
        <v>28</v>
      </c>
      <c r="T2106" t="s">
        <v>9214</v>
      </c>
      <c r="U2106" t="s">
        <v>9233</v>
      </c>
      <c r="V2106" s="10">
        <v>41394.074467592596</v>
      </c>
      <c r="W2106" s="20">
        <v>41425</v>
      </c>
    </row>
    <row r="2107" spans="1:23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</v>
      </c>
      <c r="J2107">
        <v>2000</v>
      </c>
      <c r="K2107">
        <v>5080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8279</v>
      </c>
      <c r="R2107">
        <v>2.54</v>
      </c>
      <c r="S2107">
        <v>51.313131313131315</v>
      </c>
      <c r="T2107" t="s">
        <v>9214</v>
      </c>
      <c r="U2107" t="s">
        <v>9233</v>
      </c>
      <c r="V2107" s="10">
        <v>41951.788807870369</v>
      </c>
      <c r="W2107" s="10">
        <v>41964.166666666664</v>
      </c>
    </row>
    <row r="2108" spans="1:23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</v>
      </c>
      <c r="J2108">
        <v>2200</v>
      </c>
      <c r="K2108">
        <v>2355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8279</v>
      </c>
      <c r="R2108">
        <v>1.0704545454545455</v>
      </c>
      <c r="S2108">
        <v>53.522727272727273</v>
      </c>
      <c r="T2108" t="s">
        <v>9214</v>
      </c>
      <c r="U2108" t="s">
        <v>9233</v>
      </c>
      <c r="V2108" s="10">
        <v>41270.21497685185</v>
      </c>
      <c r="W2108" s="10">
        <v>41300.21497685185</v>
      </c>
    </row>
    <row r="2109" spans="1:23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</v>
      </c>
      <c r="J2109">
        <v>2000</v>
      </c>
      <c r="K2109">
        <v>2154.66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8279</v>
      </c>
      <c r="R2109">
        <v>1.0773299999999999</v>
      </c>
      <c r="S2109">
        <v>37.149310344827583</v>
      </c>
      <c r="T2109" t="s">
        <v>9214</v>
      </c>
      <c r="U2109" t="s">
        <v>9233</v>
      </c>
      <c r="V2109" s="10">
        <v>41934.71056712963</v>
      </c>
      <c r="W2109" s="10">
        <v>41955.752233796295</v>
      </c>
    </row>
    <row r="2110" spans="1:23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</v>
      </c>
      <c r="J2110">
        <v>16000</v>
      </c>
      <c r="K2110">
        <v>17170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8279</v>
      </c>
      <c r="R2110">
        <v>1.0731250000000001</v>
      </c>
      <c r="S2110">
        <v>89.895287958115176</v>
      </c>
      <c r="T2110" t="s">
        <v>9214</v>
      </c>
      <c r="U2110" t="s">
        <v>9233</v>
      </c>
      <c r="V2110" s="10">
        <v>41135.175694444442</v>
      </c>
      <c r="W2110" s="10">
        <v>41162.163194444445</v>
      </c>
    </row>
    <row r="2111" spans="1:23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</v>
      </c>
      <c r="J2111">
        <v>4000</v>
      </c>
      <c r="K2111">
        <v>4261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8279</v>
      </c>
      <c r="R2111">
        <v>1.06525</v>
      </c>
      <c r="S2111">
        <v>106.52500000000001</v>
      </c>
      <c r="T2111" t="s">
        <v>9214</v>
      </c>
      <c r="U2111" t="s">
        <v>9233</v>
      </c>
      <c r="V2111" s="10">
        <v>42160.70853009259</v>
      </c>
      <c r="W2111" s="10">
        <v>42190.70853009259</v>
      </c>
    </row>
    <row r="2112" spans="1:23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</v>
      </c>
      <c r="J2112">
        <v>2000</v>
      </c>
      <c r="K2112">
        <v>2007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8279</v>
      </c>
      <c r="R2112">
        <v>1.0035000000000001</v>
      </c>
      <c r="S2112">
        <v>52.815789473684212</v>
      </c>
      <c r="T2112" t="s">
        <v>9214</v>
      </c>
      <c r="U2112" t="s">
        <v>9233</v>
      </c>
      <c r="V2112" s="10">
        <v>41759.670937499999</v>
      </c>
      <c r="W2112" s="10">
        <v>41787.207638888889</v>
      </c>
    </row>
    <row r="2113" spans="1:23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</v>
      </c>
      <c r="J2113">
        <v>2000</v>
      </c>
      <c r="K2113">
        <v>2130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8279</v>
      </c>
      <c r="R2113">
        <v>1.0649999999999999</v>
      </c>
      <c r="S2113">
        <v>54.615384615384613</v>
      </c>
      <c r="T2113" t="s">
        <v>9214</v>
      </c>
      <c r="U2113" t="s">
        <v>9233</v>
      </c>
      <c r="V2113" s="10">
        <v>40703.197048611109</v>
      </c>
      <c r="W2113" s="10">
        <v>40770.041666666664</v>
      </c>
    </row>
    <row r="2114" spans="1:23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</v>
      </c>
      <c r="J2114">
        <v>300</v>
      </c>
      <c r="K2114">
        <v>300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8279</v>
      </c>
      <c r="R2114">
        <v>1</v>
      </c>
      <c r="S2114">
        <v>27.272727272727273</v>
      </c>
      <c r="T2114" t="s">
        <v>9214</v>
      </c>
      <c r="U2114" t="s">
        <v>9233</v>
      </c>
      <c r="V2114" s="10">
        <v>41365.928159722222</v>
      </c>
      <c r="W2114" s="10">
        <v>41379.928159722222</v>
      </c>
    </row>
    <row r="2115" spans="1:23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</v>
      </c>
      <c r="J2115">
        <v>7000</v>
      </c>
      <c r="K2115">
        <v>7340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8279</v>
      </c>
      <c r="R2115">
        <v>1.0485714285714285</v>
      </c>
      <c r="S2115">
        <v>68.598130841121488</v>
      </c>
      <c r="T2115" t="s">
        <v>9214</v>
      </c>
      <c r="U2115" t="s">
        <v>9233</v>
      </c>
      <c r="V2115" s="10">
        <v>41870.86546296296</v>
      </c>
      <c r="W2115" s="10">
        <v>41905.86546296296</v>
      </c>
    </row>
    <row r="2116" spans="1:23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</v>
      </c>
      <c r="J2116">
        <v>5000</v>
      </c>
      <c r="K2116">
        <v>5235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8279</v>
      </c>
      <c r="R2116">
        <v>1.0469999999999999</v>
      </c>
      <c r="S2116">
        <v>35.612244897959187</v>
      </c>
      <c r="T2116" t="s">
        <v>9214</v>
      </c>
      <c r="U2116" t="s">
        <v>9233</v>
      </c>
      <c r="V2116" s="10">
        <v>40458.815625000003</v>
      </c>
      <c r="W2116" s="10">
        <v>40521.207638888889</v>
      </c>
    </row>
    <row r="2117" spans="1:23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</v>
      </c>
      <c r="J2117">
        <v>1500</v>
      </c>
      <c r="K2117">
        <v>3385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8279</v>
      </c>
      <c r="R2117">
        <v>2.2566666666666668</v>
      </c>
      <c r="S2117">
        <v>94.027777777777771</v>
      </c>
      <c r="T2117" t="s">
        <v>9214</v>
      </c>
      <c r="U2117" t="s">
        <v>9233</v>
      </c>
      <c r="V2117" s="10">
        <v>40564.081030092595</v>
      </c>
      <c r="W2117" s="10">
        <v>40594.081030092595</v>
      </c>
    </row>
    <row r="2118" spans="1:23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</v>
      </c>
      <c r="J2118">
        <v>48000</v>
      </c>
      <c r="K2118">
        <v>48434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8279</v>
      </c>
      <c r="R2118">
        <v>1.0090416666666666</v>
      </c>
      <c r="S2118">
        <v>526.45652173913038</v>
      </c>
      <c r="T2118" t="s">
        <v>9214</v>
      </c>
      <c r="U2118" t="s">
        <v>9233</v>
      </c>
      <c r="V2118" s="10">
        <v>41136.777812499997</v>
      </c>
      <c r="W2118" s="10">
        <v>41184.777812499997</v>
      </c>
    </row>
    <row r="2119" spans="1:23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</v>
      </c>
      <c r="J2119">
        <v>1200</v>
      </c>
      <c r="K2119">
        <v>1773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8279</v>
      </c>
      <c r="R2119">
        <v>1.4775</v>
      </c>
      <c r="S2119">
        <v>50.657142857142858</v>
      </c>
      <c r="T2119" t="s">
        <v>9214</v>
      </c>
      <c r="U2119" t="s">
        <v>9233</v>
      </c>
      <c r="V2119" s="10">
        <v>42290.059594907405</v>
      </c>
      <c r="W2119" s="10">
        <v>42304.207638888889</v>
      </c>
    </row>
    <row r="2120" spans="1:23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</v>
      </c>
      <c r="J2120">
        <v>1000</v>
      </c>
      <c r="K2120">
        <v>1346.11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8279</v>
      </c>
      <c r="R2120">
        <v>1.3461099999999999</v>
      </c>
      <c r="S2120">
        <v>79.182941176470578</v>
      </c>
      <c r="T2120" t="s">
        <v>9214</v>
      </c>
      <c r="U2120" t="s">
        <v>9233</v>
      </c>
      <c r="V2120" s="10">
        <v>40718.839537037034</v>
      </c>
      <c r="W2120" s="10">
        <v>40748.839537037034</v>
      </c>
    </row>
    <row r="2121" spans="1:23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</v>
      </c>
      <c r="J2121">
        <v>2000</v>
      </c>
      <c r="K2121">
        <v>2015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8279</v>
      </c>
      <c r="R2121">
        <v>1.0075000000000001</v>
      </c>
      <c r="S2121">
        <v>91.590909090909093</v>
      </c>
      <c r="T2121" t="s">
        <v>9214</v>
      </c>
      <c r="U2121" t="s">
        <v>9233</v>
      </c>
      <c r="V2121" s="10">
        <v>41107.130150462966</v>
      </c>
      <c r="W2121" s="10">
        <v>41137.130150462966</v>
      </c>
    </row>
    <row r="2122" spans="1:23" x14ac:dyDescent="0.25">
      <c r="A2122">
        <v>2120</v>
      </c>
      <c r="B2122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</v>
      </c>
      <c r="J2122">
        <v>8000</v>
      </c>
      <c r="K2122">
        <v>8070.43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8279</v>
      </c>
      <c r="R2122">
        <v>1.00880375</v>
      </c>
      <c r="S2122">
        <v>116.96275362318841</v>
      </c>
      <c r="T2122" t="s">
        <v>9214</v>
      </c>
      <c r="U2122" t="s">
        <v>9233</v>
      </c>
      <c r="V2122" s="10">
        <v>41591.964537037034</v>
      </c>
      <c r="W2122" s="10">
        <v>41640.964537037034</v>
      </c>
    </row>
    <row r="2123" spans="1:23" x14ac:dyDescent="0.25">
      <c r="A2123">
        <v>2224</v>
      </c>
      <c r="B2123" t="s">
        <v>2225</v>
      </c>
      <c r="C2123" t="s">
        <v>6334</v>
      </c>
      <c r="D2123">
        <v>10000</v>
      </c>
      <c r="E2123">
        <v>24315</v>
      </c>
      <c r="F2123" t="s">
        <v>8219</v>
      </c>
      <c r="G2123" t="s">
        <v>8224</v>
      </c>
      <c r="H2123" t="s">
        <v>8246</v>
      </c>
      <c r="I2123">
        <v>1</v>
      </c>
      <c r="J2123">
        <v>10000</v>
      </c>
      <c r="K2123">
        <v>24315</v>
      </c>
      <c r="L2123">
        <v>1477767600</v>
      </c>
      <c r="M2123">
        <v>1475337675</v>
      </c>
      <c r="N2123" t="b">
        <v>0</v>
      </c>
      <c r="O2123">
        <v>296</v>
      </c>
      <c r="P2123" t="b">
        <v>1</v>
      </c>
      <c r="Q2123" t="s">
        <v>8297</v>
      </c>
      <c r="R2123">
        <v>2.4315000000000002</v>
      </c>
      <c r="S2123">
        <v>82.145270270270274</v>
      </c>
      <c r="T2123" t="s">
        <v>9215</v>
      </c>
      <c r="U2123" t="s">
        <v>9254</v>
      </c>
      <c r="V2123" s="10">
        <v>42644.667534722219</v>
      </c>
      <c r="W2123" s="10">
        <v>42672.791666666664</v>
      </c>
    </row>
    <row r="2124" spans="1:23" x14ac:dyDescent="0.25">
      <c r="A2124">
        <v>2223</v>
      </c>
      <c r="B2124" t="s">
        <v>2224</v>
      </c>
      <c r="C2124" t="s">
        <v>6333</v>
      </c>
      <c r="D2124">
        <v>19500</v>
      </c>
      <c r="E2124">
        <v>20631</v>
      </c>
      <c r="F2124" t="s">
        <v>8219</v>
      </c>
      <c r="G2124" t="s">
        <v>8229</v>
      </c>
      <c r="H2124" t="s">
        <v>8251</v>
      </c>
      <c r="I2124">
        <v>0.75062424999999999</v>
      </c>
      <c r="J2124">
        <v>14637.172875</v>
      </c>
      <c r="K2124">
        <v>15486.12890175</v>
      </c>
      <c r="L2124">
        <v>1435418568</v>
      </c>
      <c r="M2124">
        <v>1432826568</v>
      </c>
      <c r="N2124" t="b">
        <v>0</v>
      </c>
      <c r="O2124">
        <v>100</v>
      </c>
      <c r="P2124" t="b">
        <v>1</v>
      </c>
      <c r="Q2124" t="s">
        <v>8297</v>
      </c>
      <c r="R2124">
        <v>1.0580000000000001</v>
      </c>
      <c r="S2124">
        <v>154.86128901750001</v>
      </c>
      <c r="T2124" t="s">
        <v>9215</v>
      </c>
      <c r="U2124" t="s">
        <v>9254</v>
      </c>
      <c r="V2124" s="10">
        <v>42152.640833333331</v>
      </c>
      <c r="W2124" s="10">
        <v>42182.640833333331</v>
      </c>
    </row>
    <row r="2125" spans="1:23" x14ac:dyDescent="0.25">
      <c r="A2125">
        <v>2222</v>
      </c>
      <c r="B2125" t="s">
        <v>2223</v>
      </c>
      <c r="C2125" t="s">
        <v>6332</v>
      </c>
      <c r="D2125">
        <v>500</v>
      </c>
      <c r="E2125">
        <v>813</v>
      </c>
      <c r="F2125" t="s">
        <v>8219</v>
      </c>
      <c r="G2125" t="s">
        <v>8224</v>
      </c>
      <c r="H2125" t="s">
        <v>8246</v>
      </c>
      <c r="I2125">
        <v>1</v>
      </c>
      <c r="J2125">
        <v>500</v>
      </c>
      <c r="K2125">
        <v>813</v>
      </c>
      <c r="L2125">
        <v>1327776847</v>
      </c>
      <c r="M2125">
        <v>1325184847</v>
      </c>
      <c r="N2125" t="b">
        <v>0</v>
      </c>
      <c r="O2125">
        <v>30</v>
      </c>
      <c r="P2125" t="b">
        <v>1</v>
      </c>
      <c r="Q2125" t="s">
        <v>8297</v>
      </c>
      <c r="R2125">
        <v>1.6259999999999999</v>
      </c>
      <c r="S2125">
        <v>27.1</v>
      </c>
      <c r="T2125" t="s">
        <v>9215</v>
      </c>
      <c r="U2125" t="s">
        <v>9254</v>
      </c>
      <c r="V2125" s="10">
        <v>40906.787581018521</v>
      </c>
      <c r="W2125" s="10">
        <v>40936.787581018521</v>
      </c>
    </row>
    <row r="2126" spans="1:23" x14ac:dyDescent="0.25">
      <c r="A2126">
        <v>2221</v>
      </c>
      <c r="B2126" t="s">
        <v>2222</v>
      </c>
      <c r="C2126" t="s">
        <v>6331</v>
      </c>
      <c r="D2126">
        <v>7500</v>
      </c>
      <c r="E2126">
        <v>8109</v>
      </c>
      <c r="F2126" t="s">
        <v>8219</v>
      </c>
      <c r="G2126" t="s">
        <v>8224</v>
      </c>
      <c r="H2126" t="s">
        <v>8246</v>
      </c>
      <c r="I2126">
        <v>1</v>
      </c>
      <c r="J2126">
        <v>7500</v>
      </c>
      <c r="K2126">
        <v>8109</v>
      </c>
      <c r="L2126">
        <v>1461369600</v>
      </c>
      <c r="M2126">
        <v>1458748809</v>
      </c>
      <c r="N2126" t="b">
        <v>0</v>
      </c>
      <c r="O2126">
        <v>218</v>
      </c>
      <c r="P2126" t="b">
        <v>1</v>
      </c>
      <c r="Q2126" t="s">
        <v>8297</v>
      </c>
      <c r="R2126">
        <v>1.0811999999999999</v>
      </c>
      <c r="S2126">
        <v>37.197247706422019</v>
      </c>
      <c r="T2126" t="s">
        <v>9215</v>
      </c>
      <c r="U2126" t="s">
        <v>9254</v>
      </c>
      <c r="V2126" s="10">
        <v>42452.666770833333</v>
      </c>
      <c r="W2126" s="20">
        <v>42483</v>
      </c>
    </row>
    <row r="2127" spans="1:23" x14ac:dyDescent="0.25">
      <c r="A2127">
        <v>2220</v>
      </c>
      <c r="B2127" t="s">
        <v>2221</v>
      </c>
      <c r="C2127" t="s">
        <v>6330</v>
      </c>
      <c r="D2127">
        <v>3500</v>
      </c>
      <c r="E2127">
        <v>3540</v>
      </c>
      <c r="F2127" t="s">
        <v>8219</v>
      </c>
      <c r="G2127" t="s">
        <v>8224</v>
      </c>
      <c r="H2127" t="s">
        <v>8246</v>
      </c>
      <c r="I2127">
        <v>1</v>
      </c>
      <c r="J2127">
        <v>3500</v>
      </c>
      <c r="K2127">
        <v>3540</v>
      </c>
      <c r="L2127">
        <v>1374888436</v>
      </c>
      <c r="M2127">
        <v>1372296436</v>
      </c>
      <c r="N2127" t="b">
        <v>0</v>
      </c>
      <c r="O2127">
        <v>69</v>
      </c>
      <c r="P2127" t="b">
        <v>1</v>
      </c>
      <c r="Q2127" t="s">
        <v>8280</v>
      </c>
      <c r="R2127">
        <v>1.0114285714285713</v>
      </c>
      <c r="S2127">
        <v>51.304347826086953</v>
      </c>
      <c r="T2127" t="s">
        <v>9214</v>
      </c>
      <c r="U2127" t="s">
        <v>9234</v>
      </c>
      <c r="V2127" s="10">
        <v>41452.060601851852</v>
      </c>
      <c r="W2127" s="10">
        <v>41482.060601851852</v>
      </c>
    </row>
    <row r="2128" spans="1:23" x14ac:dyDescent="0.25">
      <c r="A2128">
        <v>2219</v>
      </c>
      <c r="B2128" t="s">
        <v>2220</v>
      </c>
      <c r="C2128" t="s">
        <v>6329</v>
      </c>
      <c r="D2128">
        <v>1000</v>
      </c>
      <c r="E2128">
        <v>1015</v>
      </c>
      <c r="F2128" t="s">
        <v>8219</v>
      </c>
      <c r="G2128" t="s">
        <v>8224</v>
      </c>
      <c r="H2128" t="s">
        <v>8246</v>
      </c>
      <c r="I2128">
        <v>1</v>
      </c>
      <c r="J2128">
        <v>1000</v>
      </c>
      <c r="K2128">
        <v>1015</v>
      </c>
      <c r="L2128">
        <v>1440004512</v>
      </c>
      <c r="M2128">
        <v>1437412512</v>
      </c>
      <c r="N2128" t="b">
        <v>0</v>
      </c>
      <c r="O2128">
        <v>19</v>
      </c>
      <c r="P2128" t="b">
        <v>1</v>
      </c>
      <c r="Q2128" t="s">
        <v>8280</v>
      </c>
      <c r="R2128">
        <v>1.0149999999999999</v>
      </c>
      <c r="S2128">
        <v>53.421052631578945</v>
      </c>
      <c r="T2128" t="s">
        <v>9214</v>
      </c>
      <c r="U2128" t="s">
        <v>9234</v>
      </c>
      <c r="V2128" s="10">
        <v>42205.718888888892</v>
      </c>
      <c r="W2128" s="10">
        <v>42235.718888888892</v>
      </c>
    </row>
    <row r="2129" spans="1:23" x14ac:dyDescent="0.25">
      <c r="A2129">
        <v>2218</v>
      </c>
      <c r="B2129" t="s">
        <v>2219</v>
      </c>
      <c r="C2129" t="s">
        <v>6328</v>
      </c>
      <c r="D2129">
        <v>2000</v>
      </c>
      <c r="E2129">
        <v>2456.66</v>
      </c>
      <c r="F2129" t="s">
        <v>8219</v>
      </c>
      <c r="G2129" t="s">
        <v>8224</v>
      </c>
      <c r="H2129" t="s">
        <v>8246</v>
      </c>
      <c r="I2129">
        <v>1</v>
      </c>
      <c r="J2129">
        <v>2000</v>
      </c>
      <c r="K2129">
        <v>2456.66</v>
      </c>
      <c r="L2129">
        <v>1346198400</v>
      </c>
      <c r="M2129">
        <v>1344281383</v>
      </c>
      <c r="N2129" t="b">
        <v>0</v>
      </c>
      <c r="O2129">
        <v>76</v>
      </c>
      <c r="P2129" t="b">
        <v>1</v>
      </c>
      <c r="Q2129" t="s">
        <v>8280</v>
      </c>
      <c r="R2129">
        <v>1.2283299999999999</v>
      </c>
      <c r="S2129">
        <v>32.324473684210524</v>
      </c>
      <c r="T2129" t="s">
        <v>9214</v>
      </c>
      <c r="U2129" t="s">
        <v>9234</v>
      </c>
      <c r="V2129" s="10">
        <v>41127.812303240738</v>
      </c>
      <c r="W2129" s="20">
        <v>41150</v>
      </c>
    </row>
    <row r="2130" spans="1:23" x14ac:dyDescent="0.25">
      <c r="A2130">
        <v>2217</v>
      </c>
      <c r="B2130" t="s">
        <v>2218</v>
      </c>
      <c r="C2130" t="s">
        <v>6327</v>
      </c>
      <c r="D2130">
        <v>420</v>
      </c>
      <c r="E2130">
        <v>425</v>
      </c>
      <c r="F2130" t="s">
        <v>8219</v>
      </c>
      <c r="G2130" t="s">
        <v>8224</v>
      </c>
      <c r="H2130" t="s">
        <v>8246</v>
      </c>
      <c r="I2130">
        <v>1</v>
      </c>
      <c r="J2130">
        <v>420</v>
      </c>
      <c r="K2130">
        <v>425</v>
      </c>
      <c r="L2130">
        <v>1446451200</v>
      </c>
      <c r="M2130">
        <v>1445539113</v>
      </c>
      <c r="N2130" t="b">
        <v>0</v>
      </c>
      <c r="O2130">
        <v>9</v>
      </c>
      <c r="P2130" t="b">
        <v>1</v>
      </c>
      <c r="Q2130" t="s">
        <v>8280</v>
      </c>
      <c r="R2130">
        <v>1.0119047619047619</v>
      </c>
      <c r="S2130">
        <v>47.222222222222221</v>
      </c>
      <c r="T2130" t="s">
        <v>9214</v>
      </c>
      <c r="U2130" t="s">
        <v>9234</v>
      </c>
      <c r="V2130" s="10">
        <v>42299.776770833334</v>
      </c>
      <c r="W2130" s="10">
        <v>42310.333333333336</v>
      </c>
    </row>
    <row r="2131" spans="1:23" x14ac:dyDescent="0.25">
      <c r="A2131">
        <v>2216</v>
      </c>
      <c r="B2131" t="s">
        <v>2217</v>
      </c>
      <c r="C2131" t="s">
        <v>6326</v>
      </c>
      <c r="D2131">
        <v>300</v>
      </c>
      <c r="E2131">
        <v>317</v>
      </c>
      <c r="F2131" t="s">
        <v>8219</v>
      </c>
      <c r="G2131" t="s">
        <v>8224</v>
      </c>
      <c r="H2131" t="s">
        <v>8246</v>
      </c>
      <c r="I2131">
        <v>1</v>
      </c>
      <c r="J2131">
        <v>300</v>
      </c>
      <c r="K2131">
        <v>317</v>
      </c>
      <c r="L2131">
        <v>1437674545</v>
      </c>
      <c r="M2131">
        <v>1436464945</v>
      </c>
      <c r="N2131" t="b">
        <v>0</v>
      </c>
      <c r="O2131">
        <v>14</v>
      </c>
      <c r="P2131" t="b">
        <v>1</v>
      </c>
      <c r="Q2131" t="s">
        <v>8280</v>
      </c>
      <c r="R2131">
        <v>1.0566666666666666</v>
      </c>
      <c r="S2131">
        <v>22.642857142857142</v>
      </c>
      <c r="T2131" t="s">
        <v>9214</v>
      </c>
      <c r="U2131" t="s">
        <v>9234</v>
      </c>
      <c r="V2131" s="10">
        <v>42194.75167824074</v>
      </c>
      <c r="W2131" s="10">
        <v>42208.75167824074</v>
      </c>
    </row>
    <row r="2132" spans="1:23" x14ac:dyDescent="0.25">
      <c r="A2132">
        <v>2215</v>
      </c>
      <c r="B2132" t="s">
        <v>2216</v>
      </c>
      <c r="C2132" t="s">
        <v>6325</v>
      </c>
      <c r="D2132">
        <v>550</v>
      </c>
      <c r="E2132">
        <v>860</v>
      </c>
      <c r="F2132" t="s">
        <v>8219</v>
      </c>
      <c r="G2132" t="s">
        <v>8224</v>
      </c>
      <c r="H2132" t="s">
        <v>8246</v>
      </c>
      <c r="I2132">
        <v>1</v>
      </c>
      <c r="J2132">
        <v>550</v>
      </c>
      <c r="K2132">
        <v>860</v>
      </c>
      <c r="L2132">
        <v>1331621940</v>
      </c>
      <c r="M2132">
        <v>1329671572</v>
      </c>
      <c r="N2132" t="b">
        <v>0</v>
      </c>
      <c r="O2132">
        <v>33</v>
      </c>
      <c r="P2132" t="b">
        <v>1</v>
      </c>
      <c r="Q2132" t="s">
        <v>8280</v>
      </c>
      <c r="R2132">
        <v>1.5636363636363637</v>
      </c>
      <c r="S2132">
        <v>26.060606060606062</v>
      </c>
      <c r="T2132" t="s">
        <v>9214</v>
      </c>
      <c r="U2132" t="s">
        <v>9234</v>
      </c>
      <c r="V2132" s="10">
        <v>40958.717268518521</v>
      </c>
      <c r="W2132" s="10">
        <v>40981.290972222225</v>
      </c>
    </row>
    <row r="2133" spans="1:23" x14ac:dyDescent="0.25">
      <c r="A2133">
        <v>2214</v>
      </c>
      <c r="B2133" t="s">
        <v>2215</v>
      </c>
      <c r="C2133" t="s">
        <v>6324</v>
      </c>
      <c r="D2133">
        <v>600</v>
      </c>
      <c r="E2133">
        <v>1755.01</v>
      </c>
      <c r="F2133" t="s">
        <v>8219</v>
      </c>
      <c r="G2133" t="s">
        <v>8224</v>
      </c>
      <c r="H2133" t="s">
        <v>8246</v>
      </c>
      <c r="I2133">
        <v>1</v>
      </c>
      <c r="J2133">
        <v>600</v>
      </c>
      <c r="K2133">
        <v>1755.01</v>
      </c>
      <c r="L2133">
        <v>1391713248</v>
      </c>
      <c r="M2133">
        <v>1389121248</v>
      </c>
      <c r="N2133" t="b">
        <v>0</v>
      </c>
      <c r="O2133">
        <v>24</v>
      </c>
      <c r="P2133" t="b">
        <v>1</v>
      </c>
      <c r="Q2133" t="s">
        <v>8280</v>
      </c>
      <c r="R2133">
        <v>2.9250166666666666</v>
      </c>
      <c r="S2133">
        <v>73.125416666666666</v>
      </c>
      <c r="T2133" t="s">
        <v>9214</v>
      </c>
      <c r="U2133" t="s">
        <v>9234</v>
      </c>
      <c r="V2133" s="10">
        <v>41646.792222222219</v>
      </c>
      <c r="W2133" s="10">
        <v>41676.792222222219</v>
      </c>
    </row>
    <row r="2134" spans="1:23" x14ac:dyDescent="0.25">
      <c r="A2134">
        <v>2213</v>
      </c>
      <c r="B2134" t="s">
        <v>2214</v>
      </c>
      <c r="C2134" s="3" t="s">
        <v>6323</v>
      </c>
      <c r="D2134">
        <v>5</v>
      </c>
      <c r="E2134">
        <v>10</v>
      </c>
      <c r="F2134" t="s">
        <v>8219</v>
      </c>
      <c r="G2134" t="s">
        <v>8224</v>
      </c>
      <c r="H2134" t="s">
        <v>8246</v>
      </c>
      <c r="I2134">
        <v>1</v>
      </c>
      <c r="J2134">
        <v>5</v>
      </c>
      <c r="K2134">
        <v>10</v>
      </c>
      <c r="L2134">
        <v>1431719379</v>
      </c>
      <c r="M2134">
        <v>1429127379</v>
      </c>
      <c r="N2134" t="b">
        <v>0</v>
      </c>
      <c r="O2134">
        <v>1</v>
      </c>
      <c r="P2134" t="b">
        <v>1</v>
      </c>
      <c r="Q2134" t="s">
        <v>8280</v>
      </c>
      <c r="R2134">
        <v>2</v>
      </c>
      <c r="S2134">
        <v>10</v>
      </c>
      <c r="T2134" t="s">
        <v>9214</v>
      </c>
      <c r="U2134" t="s">
        <v>9234</v>
      </c>
      <c r="V2134" s="10">
        <v>42109.826145833336</v>
      </c>
      <c r="W2134" s="10">
        <v>42139.826145833336</v>
      </c>
    </row>
    <row r="2135" spans="1:23" x14ac:dyDescent="0.25">
      <c r="A2135">
        <v>2212</v>
      </c>
      <c r="B2135" t="s">
        <v>2213</v>
      </c>
      <c r="C2135" t="s">
        <v>6322</v>
      </c>
      <c r="D2135">
        <v>6000</v>
      </c>
      <c r="E2135">
        <v>6863</v>
      </c>
      <c r="F2135" t="s">
        <v>8219</v>
      </c>
      <c r="G2135" t="s">
        <v>8224</v>
      </c>
      <c r="H2135" t="s">
        <v>8246</v>
      </c>
      <c r="I2135">
        <v>1</v>
      </c>
      <c r="J2135">
        <v>6000</v>
      </c>
      <c r="K2135">
        <v>6863</v>
      </c>
      <c r="L2135">
        <v>1383526800</v>
      </c>
      <c r="M2135">
        <v>1380650177</v>
      </c>
      <c r="N2135" t="b">
        <v>0</v>
      </c>
      <c r="O2135">
        <v>123</v>
      </c>
      <c r="P2135" t="b">
        <v>1</v>
      </c>
      <c r="Q2135" t="s">
        <v>8280</v>
      </c>
      <c r="R2135">
        <v>1.1438333333333333</v>
      </c>
      <c r="S2135">
        <v>55.796747967479675</v>
      </c>
      <c r="T2135" t="s">
        <v>9214</v>
      </c>
      <c r="U2135" t="s">
        <v>9234</v>
      </c>
      <c r="V2135" s="10">
        <v>41548.747418981482</v>
      </c>
      <c r="W2135" s="10">
        <v>41582.041666666664</v>
      </c>
    </row>
    <row r="2136" spans="1:23" x14ac:dyDescent="0.25">
      <c r="A2136">
        <v>2211</v>
      </c>
      <c r="B2136" t="s">
        <v>2212</v>
      </c>
      <c r="C2136" t="s">
        <v>6321</v>
      </c>
      <c r="D2136">
        <v>2500</v>
      </c>
      <c r="E2136">
        <v>4890</v>
      </c>
      <c r="F2136" t="s">
        <v>8219</v>
      </c>
      <c r="G2136" t="s">
        <v>8224</v>
      </c>
      <c r="H2136" t="s">
        <v>8246</v>
      </c>
      <c r="I2136">
        <v>1</v>
      </c>
      <c r="J2136">
        <v>2500</v>
      </c>
      <c r="K2136">
        <v>4890</v>
      </c>
      <c r="L2136">
        <v>1397113140</v>
      </c>
      <c r="M2136">
        <v>1395168625</v>
      </c>
      <c r="N2136" t="b">
        <v>0</v>
      </c>
      <c r="O2136">
        <v>120</v>
      </c>
      <c r="P2136" t="b">
        <v>1</v>
      </c>
      <c r="Q2136" t="s">
        <v>8280</v>
      </c>
      <c r="R2136">
        <v>1.956</v>
      </c>
      <c r="S2136">
        <v>40.75</v>
      </c>
      <c r="T2136" t="s">
        <v>9214</v>
      </c>
      <c r="U2136" t="s">
        <v>9234</v>
      </c>
      <c r="V2136" s="10">
        <v>41716.785011574073</v>
      </c>
      <c r="W2136" s="10">
        <v>41739.290972222225</v>
      </c>
    </row>
    <row r="2137" spans="1:23" x14ac:dyDescent="0.25">
      <c r="A2137">
        <v>2210</v>
      </c>
      <c r="B2137" t="s">
        <v>2211</v>
      </c>
      <c r="C2137" t="s">
        <v>6320</v>
      </c>
      <c r="D2137">
        <v>4000</v>
      </c>
      <c r="E2137">
        <v>4457</v>
      </c>
      <c r="F2137" t="s">
        <v>8219</v>
      </c>
      <c r="G2137" t="s">
        <v>8224</v>
      </c>
      <c r="H2137" t="s">
        <v>8246</v>
      </c>
      <c r="I2137">
        <v>1</v>
      </c>
      <c r="J2137">
        <v>4000</v>
      </c>
      <c r="K2137">
        <v>4457</v>
      </c>
      <c r="L2137">
        <v>1334424960</v>
      </c>
      <c r="M2137">
        <v>1329442510</v>
      </c>
      <c r="N2137" t="b">
        <v>0</v>
      </c>
      <c r="O2137">
        <v>72</v>
      </c>
      <c r="P2137" t="b">
        <v>1</v>
      </c>
      <c r="Q2137" t="s">
        <v>8280</v>
      </c>
      <c r="R2137">
        <v>1.11425</v>
      </c>
      <c r="S2137">
        <v>61.902777777777779</v>
      </c>
      <c r="T2137" t="s">
        <v>9214</v>
      </c>
      <c r="U2137" t="s">
        <v>9234</v>
      </c>
      <c r="V2137" s="10">
        <v>40956.066087962965</v>
      </c>
      <c r="W2137" s="10">
        <v>41013.73333333333</v>
      </c>
    </row>
    <row r="2138" spans="1:23" x14ac:dyDescent="0.25">
      <c r="A2138">
        <v>2209</v>
      </c>
      <c r="B2138" t="s">
        <v>2210</v>
      </c>
      <c r="C2138" t="s">
        <v>6319</v>
      </c>
      <c r="D2138">
        <v>500</v>
      </c>
      <c r="E2138">
        <v>754</v>
      </c>
      <c r="F2138" t="s">
        <v>8219</v>
      </c>
      <c r="G2138" t="s">
        <v>8225</v>
      </c>
      <c r="H2138" t="s">
        <v>8247</v>
      </c>
      <c r="I2138">
        <v>1.29405719</v>
      </c>
      <c r="J2138">
        <v>647.028595</v>
      </c>
      <c r="K2138">
        <v>975.71912125999995</v>
      </c>
      <c r="L2138">
        <v>1397516400</v>
      </c>
      <c r="M2138">
        <v>1396524644</v>
      </c>
      <c r="N2138" t="b">
        <v>0</v>
      </c>
      <c r="O2138">
        <v>15</v>
      </c>
      <c r="P2138" t="b">
        <v>1</v>
      </c>
      <c r="Q2138" t="s">
        <v>8280</v>
      </c>
      <c r="R2138">
        <v>1.508</v>
      </c>
      <c r="S2138">
        <v>65.047941417333334</v>
      </c>
      <c r="T2138" t="s">
        <v>9214</v>
      </c>
      <c r="U2138" t="s">
        <v>9234</v>
      </c>
      <c r="V2138" s="10">
        <v>41732.479675925926</v>
      </c>
      <c r="W2138" s="10">
        <v>41743.958333333336</v>
      </c>
    </row>
    <row r="2139" spans="1:23" x14ac:dyDescent="0.25">
      <c r="A2139">
        <v>2208</v>
      </c>
      <c r="B2139" t="s">
        <v>2209</v>
      </c>
      <c r="C2139" t="s">
        <v>6318</v>
      </c>
      <c r="D2139">
        <v>1000</v>
      </c>
      <c r="E2139">
        <v>1016</v>
      </c>
      <c r="F2139" t="s">
        <v>8219</v>
      </c>
      <c r="G2139" t="s">
        <v>8224</v>
      </c>
      <c r="H2139" t="s">
        <v>8246</v>
      </c>
      <c r="I2139">
        <v>1</v>
      </c>
      <c r="J2139">
        <v>1000</v>
      </c>
      <c r="K2139">
        <v>1016</v>
      </c>
      <c r="L2139">
        <v>1333771200</v>
      </c>
      <c r="M2139">
        <v>1328649026</v>
      </c>
      <c r="N2139" t="b">
        <v>0</v>
      </c>
      <c r="O2139">
        <v>24</v>
      </c>
      <c r="P2139" t="b">
        <v>1</v>
      </c>
      <c r="Q2139" t="s">
        <v>8280</v>
      </c>
      <c r="R2139">
        <v>1.016</v>
      </c>
      <c r="S2139">
        <v>42.333333333333336</v>
      </c>
      <c r="T2139" t="s">
        <v>9214</v>
      </c>
      <c r="U2139" t="s">
        <v>9234</v>
      </c>
      <c r="V2139" s="10">
        <v>40946.882245370369</v>
      </c>
      <c r="W2139" s="10">
        <v>41006.166666666664</v>
      </c>
    </row>
    <row r="2140" spans="1:23" x14ac:dyDescent="0.25">
      <c r="A2140">
        <v>2207</v>
      </c>
      <c r="B2140" t="s">
        <v>2208</v>
      </c>
      <c r="C2140" t="s">
        <v>6317</v>
      </c>
      <c r="D2140">
        <v>2000</v>
      </c>
      <c r="E2140">
        <v>2000</v>
      </c>
      <c r="F2140" t="s">
        <v>8219</v>
      </c>
      <c r="G2140" t="s">
        <v>8224</v>
      </c>
      <c r="H2140" t="s">
        <v>8246</v>
      </c>
      <c r="I2140">
        <v>1</v>
      </c>
      <c r="J2140">
        <v>2000</v>
      </c>
      <c r="K2140">
        <v>2000</v>
      </c>
      <c r="L2140">
        <v>1384580373</v>
      </c>
      <c r="M2140">
        <v>1381984773</v>
      </c>
      <c r="N2140" t="b">
        <v>0</v>
      </c>
      <c r="O2140">
        <v>7</v>
      </c>
      <c r="P2140" t="b">
        <v>1</v>
      </c>
      <c r="Q2140" t="s">
        <v>8280</v>
      </c>
      <c r="R2140">
        <v>1</v>
      </c>
      <c r="S2140">
        <v>285.71428571428572</v>
      </c>
      <c r="T2140" t="s">
        <v>9214</v>
      </c>
      <c r="U2140" t="s">
        <v>9234</v>
      </c>
      <c r="V2140" s="10">
        <v>41564.194131944445</v>
      </c>
      <c r="W2140" s="10">
        <v>41594.235798611109</v>
      </c>
    </row>
    <row r="2141" spans="1:23" x14ac:dyDescent="0.25">
      <c r="A2141">
        <v>2206</v>
      </c>
      <c r="B2141" t="s">
        <v>2207</v>
      </c>
      <c r="C2141" t="s">
        <v>6316</v>
      </c>
      <c r="D2141">
        <v>1100</v>
      </c>
      <c r="E2141">
        <v>1130</v>
      </c>
      <c r="F2141" t="s">
        <v>8219</v>
      </c>
      <c r="G2141" t="s">
        <v>8224</v>
      </c>
      <c r="H2141" t="s">
        <v>8246</v>
      </c>
      <c r="I2141">
        <v>1</v>
      </c>
      <c r="J2141">
        <v>1100</v>
      </c>
      <c r="K2141">
        <v>1130</v>
      </c>
      <c r="L2141">
        <v>1334556624</v>
      </c>
      <c r="M2141">
        <v>1333001424</v>
      </c>
      <c r="N2141" t="b">
        <v>0</v>
      </c>
      <c r="O2141">
        <v>34</v>
      </c>
      <c r="P2141" t="b">
        <v>1</v>
      </c>
      <c r="Q2141" t="s">
        <v>8280</v>
      </c>
      <c r="R2141">
        <v>1.0272727272727273</v>
      </c>
      <c r="S2141">
        <v>33.235294117647058</v>
      </c>
      <c r="T2141" t="s">
        <v>9214</v>
      </c>
      <c r="U2141" t="s">
        <v>9234</v>
      </c>
      <c r="V2141" s="10">
        <v>40997.257222222222</v>
      </c>
      <c r="W2141" s="10">
        <v>41015.257222222222</v>
      </c>
    </row>
    <row r="2142" spans="1:23" x14ac:dyDescent="0.25">
      <c r="A2142">
        <v>2205</v>
      </c>
      <c r="B2142" t="s">
        <v>2206</v>
      </c>
      <c r="C2142" t="s">
        <v>6315</v>
      </c>
      <c r="D2142">
        <v>750</v>
      </c>
      <c r="E2142">
        <v>1140</v>
      </c>
      <c r="F2142" t="s">
        <v>8219</v>
      </c>
      <c r="G2142" t="s">
        <v>8224</v>
      </c>
      <c r="H2142" t="s">
        <v>8246</v>
      </c>
      <c r="I2142">
        <v>1</v>
      </c>
      <c r="J2142">
        <v>750</v>
      </c>
      <c r="K2142">
        <v>1140</v>
      </c>
      <c r="L2142">
        <v>1338579789</v>
      </c>
      <c r="M2142">
        <v>1335987789</v>
      </c>
      <c r="N2142" t="b">
        <v>0</v>
      </c>
      <c r="O2142">
        <v>27</v>
      </c>
      <c r="P2142" t="b">
        <v>1</v>
      </c>
      <c r="Q2142" t="s">
        <v>8280</v>
      </c>
      <c r="R2142">
        <v>1.52</v>
      </c>
      <c r="S2142">
        <v>42.222222222222221</v>
      </c>
      <c r="T2142" t="s">
        <v>9214</v>
      </c>
      <c r="U2142" t="s">
        <v>9234</v>
      </c>
      <c r="V2142" s="10">
        <v>41031.821631944447</v>
      </c>
      <c r="W2142" s="10">
        <v>41061.821631944447</v>
      </c>
    </row>
    <row r="2143" spans="1:23" x14ac:dyDescent="0.25">
      <c r="A2143">
        <v>2204</v>
      </c>
      <c r="B2143" t="s">
        <v>2205</v>
      </c>
      <c r="C2143" t="s">
        <v>6314</v>
      </c>
      <c r="D2143">
        <v>1500</v>
      </c>
      <c r="E2143">
        <v>1993</v>
      </c>
      <c r="F2143" t="s">
        <v>8219</v>
      </c>
      <c r="G2143" t="s">
        <v>8224</v>
      </c>
      <c r="H2143" t="s">
        <v>8246</v>
      </c>
      <c r="I2143">
        <v>1</v>
      </c>
      <c r="J2143">
        <v>1500</v>
      </c>
      <c r="K2143">
        <v>1993</v>
      </c>
      <c r="L2143">
        <v>1362814119</v>
      </c>
      <c r="M2143">
        <v>1360222119</v>
      </c>
      <c r="N2143" t="b">
        <v>0</v>
      </c>
      <c r="O2143">
        <v>73</v>
      </c>
      <c r="P2143" t="b">
        <v>1</v>
      </c>
      <c r="Q2143" t="s">
        <v>8280</v>
      </c>
      <c r="R2143">
        <v>1.3286666666666667</v>
      </c>
      <c r="S2143">
        <v>27.301369863013697</v>
      </c>
      <c r="T2143" t="s">
        <v>9214</v>
      </c>
      <c r="U2143" t="s">
        <v>9234</v>
      </c>
      <c r="V2143" s="10">
        <v>41312.311562499999</v>
      </c>
      <c r="W2143" s="10">
        <v>41342.311562499999</v>
      </c>
    </row>
    <row r="2144" spans="1:23" x14ac:dyDescent="0.25">
      <c r="A2144">
        <v>2203</v>
      </c>
      <c r="B2144" t="s">
        <v>2204</v>
      </c>
      <c r="C2144" t="s">
        <v>6313</v>
      </c>
      <c r="D2144">
        <v>2000</v>
      </c>
      <c r="E2144">
        <v>2191</v>
      </c>
      <c r="F2144" t="s">
        <v>8219</v>
      </c>
      <c r="G2144" t="s">
        <v>8229</v>
      </c>
      <c r="H2144" t="s">
        <v>8251</v>
      </c>
      <c r="I2144">
        <v>0.75062424999999999</v>
      </c>
      <c r="J2144">
        <v>1501.2484999999999</v>
      </c>
      <c r="K2144">
        <v>1644.6177317500001</v>
      </c>
      <c r="L2144">
        <v>1443127082</v>
      </c>
      <c r="M2144">
        <v>1440535082</v>
      </c>
      <c r="N2144" t="b">
        <v>0</v>
      </c>
      <c r="O2144">
        <v>50</v>
      </c>
      <c r="P2144" t="b">
        <v>1</v>
      </c>
      <c r="Q2144" t="s">
        <v>8280</v>
      </c>
      <c r="R2144">
        <v>1.0954999999999999</v>
      </c>
      <c r="S2144">
        <v>32.892354635000004</v>
      </c>
      <c r="T2144" t="s">
        <v>9214</v>
      </c>
      <c r="U2144" t="s">
        <v>9234</v>
      </c>
      <c r="V2144" s="10">
        <v>42241.85974537037</v>
      </c>
      <c r="W2144" s="10">
        <v>42271.85974537037</v>
      </c>
    </row>
    <row r="2145" spans="1:23" x14ac:dyDescent="0.25">
      <c r="A2145">
        <v>2202</v>
      </c>
      <c r="B2145" t="s">
        <v>2203</v>
      </c>
      <c r="C2145" t="s">
        <v>6312</v>
      </c>
      <c r="D2145">
        <v>4000</v>
      </c>
      <c r="E2145">
        <v>28167.25</v>
      </c>
      <c r="F2145" t="s">
        <v>8219</v>
      </c>
      <c r="G2145" t="s">
        <v>8224</v>
      </c>
      <c r="H2145" t="s">
        <v>8246</v>
      </c>
      <c r="I2145">
        <v>1</v>
      </c>
      <c r="J2145">
        <v>4000</v>
      </c>
      <c r="K2145">
        <v>28167.25</v>
      </c>
      <c r="L2145">
        <v>1351801368</v>
      </c>
      <c r="M2145">
        <v>1349209368</v>
      </c>
      <c r="N2145" t="b">
        <v>0</v>
      </c>
      <c r="O2145">
        <v>721</v>
      </c>
      <c r="P2145" t="b">
        <v>1</v>
      </c>
      <c r="Q2145" t="s">
        <v>8280</v>
      </c>
      <c r="R2145">
        <v>7.0418124999999998</v>
      </c>
      <c r="S2145">
        <v>39.066920943134534</v>
      </c>
      <c r="T2145" t="s">
        <v>9214</v>
      </c>
      <c r="U2145" t="s">
        <v>9234</v>
      </c>
      <c r="V2145" s="10">
        <v>41184.849166666667</v>
      </c>
      <c r="W2145" s="10">
        <v>41214.849166666667</v>
      </c>
    </row>
    <row r="2146" spans="1:23" x14ac:dyDescent="0.25">
      <c r="A2146">
        <v>2201</v>
      </c>
      <c r="B2146" t="s">
        <v>2202</v>
      </c>
      <c r="C2146" t="s">
        <v>6311</v>
      </c>
      <c r="D2146">
        <v>110</v>
      </c>
      <c r="E2146">
        <v>420.99</v>
      </c>
      <c r="F2146" t="s">
        <v>8219</v>
      </c>
      <c r="G2146" t="s">
        <v>8225</v>
      </c>
      <c r="H2146" t="s">
        <v>8247</v>
      </c>
      <c r="I2146">
        <v>1.29405719</v>
      </c>
      <c r="J2146">
        <v>142.34629089999999</v>
      </c>
      <c r="K2146">
        <v>544.78513641810002</v>
      </c>
      <c r="L2146">
        <v>1358367565</v>
      </c>
      <c r="M2146">
        <v>1357157965</v>
      </c>
      <c r="N2146" t="b">
        <v>0</v>
      </c>
      <c r="O2146">
        <v>28</v>
      </c>
      <c r="P2146" t="b">
        <v>1</v>
      </c>
      <c r="Q2146" t="s">
        <v>8280</v>
      </c>
      <c r="R2146">
        <v>3.8271818181818182</v>
      </c>
      <c r="S2146">
        <v>19.456612014932144</v>
      </c>
      <c r="T2146" t="s">
        <v>9214</v>
      </c>
      <c r="U2146" t="s">
        <v>9234</v>
      </c>
      <c r="V2146" s="10">
        <v>41276.846817129626</v>
      </c>
      <c r="W2146" s="10">
        <v>41290.846817129626</v>
      </c>
    </row>
    <row r="2147" spans="1:23" x14ac:dyDescent="0.25">
      <c r="A2147">
        <v>2200</v>
      </c>
      <c r="B2147" t="s">
        <v>2201</v>
      </c>
      <c r="C2147" t="s">
        <v>6310</v>
      </c>
      <c r="D2147">
        <v>2000</v>
      </c>
      <c r="E2147">
        <v>10843</v>
      </c>
      <c r="F2147" t="s">
        <v>8219</v>
      </c>
      <c r="G2147" t="s">
        <v>8225</v>
      </c>
      <c r="H2147" t="s">
        <v>8247</v>
      </c>
      <c r="I2147">
        <v>1.29405719</v>
      </c>
      <c r="J2147">
        <v>2588.11438</v>
      </c>
      <c r="K2147">
        <v>14031.46211117</v>
      </c>
      <c r="L2147">
        <v>1436151600</v>
      </c>
      <c r="M2147">
        <v>1433775668</v>
      </c>
      <c r="N2147" t="b">
        <v>0</v>
      </c>
      <c r="O2147">
        <v>263</v>
      </c>
      <c r="P2147" t="b">
        <v>1</v>
      </c>
      <c r="Q2147" t="s">
        <v>8297</v>
      </c>
      <c r="R2147">
        <v>5.4215</v>
      </c>
      <c r="S2147">
        <v>53.351566962623572</v>
      </c>
      <c r="T2147" t="s">
        <v>9215</v>
      </c>
      <c r="U2147" t="s">
        <v>9254</v>
      </c>
      <c r="V2147" s="10">
        <v>42163.625787037039</v>
      </c>
      <c r="W2147" s="10">
        <v>42191.125</v>
      </c>
    </row>
    <row r="2148" spans="1:23" x14ac:dyDescent="0.25">
      <c r="A2148">
        <v>2199</v>
      </c>
      <c r="B2148" t="s">
        <v>2200</v>
      </c>
      <c r="C2148" t="s">
        <v>6309</v>
      </c>
      <c r="D2148">
        <v>9000</v>
      </c>
      <c r="E2148">
        <v>13228</v>
      </c>
      <c r="F2148" t="s">
        <v>8219</v>
      </c>
      <c r="G2148" t="s">
        <v>8241</v>
      </c>
      <c r="H2148" t="s">
        <v>8249</v>
      </c>
      <c r="I2148">
        <v>1.1666915600000001</v>
      </c>
      <c r="J2148">
        <v>10500.224040000001</v>
      </c>
      <c r="K2148">
        <v>15432.99595568</v>
      </c>
      <c r="L2148">
        <v>1444903198</v>
      </c>
      <c r="M2148">
        <v>1442311198</v>
      </c>
      <c r="N2148" t="b">
        <v>1</v>
      </c>
      <c r="O2148">
        <v>251</v>
      </c>
      <c r="P2148" t="b">
        <v>1</v>
      </c>
      <c r="Q2148" t="s">
        <v>8297</v>
      </c>
      <c r="R2148">
        <v>1.4697777777777778</v>
      </c>
      <c r="S2148">
        <v>61.486039664063746</v>
      </c>
      <c r="T2148" t="s">
        <v>9215</v>
      </c>
      <c r="U2148" t="s">
        <v>9254</v>
      </c>
      <c r="V2148" s="10">
        <v>42262.416643518518</v>
      </c>
      <c r="W2148" s="10">
        <v>42292.416643518518</v>
      </c>
    </row>
    <row r="2149" spans="1:23" x14ac:dyDescent="0.25">
      <c r="A2149">
        <v>2198</v>
      </c>
      <c r="B2149" t="s">
        <v>2199</v>
      </c>
      <c r="C2149" t="s">
        <v>6308</v>
      </c>
      <c r="D2149">
        <v>40000</v>
      </c>
      <c r="E2149">
        <v>53157</v>
      </c>
      <c r="F2149" t="s">
        <v>8219</v>
      </c>
      <c r="G2149" t="s">
        <v>8224</v>
      </c>
      <c r="H2149" t="s">
        <v>8246</v>
      </c>
      <c r="I2149">
        <v>1</v>
      </c>
      <c r="J2149">
        <v>40000</v>
      </c>
      <c r="K2149">
        <v>53157</v>
      </c>
      <c r="L2149">
        <v>1447507200</v>
      </c>
      <c r="M2149">
        <v>1444911600</v>
      </c>
      <c r="N2149" t="b">
        <v>0</v>
      </c>
      <c r="O2149">
        <v>651</v>
      </c>
      <c r="P2149" t="b">
        <v>1</v>
      </c>
      <c r="Q2149" t="s">
        <v>8297</v>
      </c>
      <c r="R2149">
        <v>1.3289249999999999</v>
      </c>
      <c r="S2149">
        <v>81.654377880184327</v>
      </c>
      <c r="T2149" t="s">
        <v>9215</v>
      </c>
      <c r="U2149" t="s">
        <v>9254</v>
      </c>
      <c r="V2149" s="10">
        <v>42292.513888888891</v>
      </c>
      <c r="W2149" s="10">
        <v>42322.555555555555</v>
      </c>
    </row>
    <row r="2150" spans="1:23" x14ac:dyDescent="0.25">
      <c r="A2150">
        <v>2197</v>
      </c>
      <c r="B2150" t="s">
        <v>2198</v>
      </c>
      <c r="C2150" t="s">
        <v>6307</v>
      </c>
      <c r="D2150">
        <v>30000</v>
      </c>
      <c r="E2150">
        <v>285309.33</v>
      </c>
      <c r="F2150" t="s">
        <v>8219</v>
      </c>
      <c r="G2150" t="s">
        <v>8224</v>
      </c>
      <c r="H2150" t="s">
        <v>8246</v>
      </c>
      <c r="I2150">
        <v>1</v>
      </c>
      <c r="J2150">
        <v>30000</v>
      </c>
      <c r="K2150">
        <v>285309.33</v>
      </c>
      <c r="L2150">
        <v>1425132059</v>
      </c>
      <c r="M2150">
        <v>1422540059</v>
      </c>
      <c r="N2150" t="b">
        <v>0</v>
      </c>
      <c r="O2150">
        <v>4330</v>
      </c>
      <c r="P2150" t="b">
        <v>1</v>
      </c>
      <c r="Q2150" t="s">
        <v>8297</v>
      </c>
      <c r="R2150">
        <v>9.5103109999999997</v>
      </c>
      <c r="S2150">
        <v>65.891300230946882</v>
      </c>
      <c r="T2150" t="s">
        <v>9215</v>
      </c>
      <c r="U2150" t="s">
        <v>9254</v>
      </c>
      <c r="V2150" s="10">
        <v>42033.584016203706</v>
      </c>
      <c r="W2150" s="10">
        <v>42063.584016203706</v>
      </c>
    </row>
    <row r="2151" spans="1:23" x14ac:dyDescent="0.25">
      <c r="A2151">
        <v>2196</v>
      </c>
      <c r="B2151" t="s">
        <v>2197</v>
      </c>
      <c r="C2151" t="s">
        <v>6306</v>
      </c>
      <c r="D2151">
        <v>14000</v>
      </c>
      <c r="E2151">
        <v>15937</v>
      </c>
      <c r="F2151" t="s">
        <v>8219</v>
      </c>
      <c r="G2151" t="s">
        <v>8224</v>
      </c>
      <c r="H2151" t="s">
        <v>8246</v>
      </c>
      <c r="I2151">
        <v>1</v>
      </c>
      <c r="J2151">
        <v>14000</v>
      </c>
      <c r="K2151">
        <v>15937</v>
      </c>
      <c r="L2151">
        <v>1480662000</v>
      </c>
      <c r="M2151">
        <v>1478000502</v>
      </c>
      <c r="N2151" t="b">
        <v>0</v>
      </c>
      <c r="O2151">
        <v>234</v>
      </c>
      <c r="P2151" t="b">
        <v>1</v>
      </c>
      <c r="Q2151" t="s">
        <v>8297</v>
      </c>
      <c r="R2151">
        <v>1.1383571428571428</v>
      </c>
      <c r="S2151">
        <v>68.106837606837601</v>
      </c>
      <c r="T2151" t="s">
        <v>9215</v>
      </c>
      <c r="U2151" t="s">
        <v>9254</v>
      </c>
      <c r="V2151" s="10">
        <v>42675.487291666665</v>
      </c>
      <c r="W2151" s="10">
        <v>42706.291666666664</v>
      </c>
    </row>
    <row r="2152" spans="1:23" x14ac:dyDescent="0.25">
      <c r="A2152">
        <v>2195</v>
      </c>
      <c r="B2152" t="s">
        <v>2196</v>
      </c>
      <c r="C2152" t="s">
        <v>6305</v>
      </c>
      <c r="D2152">
        <v>4600</v>
      </c>
      <c r="E2152">
        <v>5535</v>
      </c>
      <c r="F2152" t="s">
        <v>8219</v>
      </c>
      <c r="G2152" t="s">
        <v>8224</v>
      </c>
      <c r="H2152" t="s">
        <v>8246</v>
      </c>
      <c r="I2152">
        <v>1</v>
      </c>
      <c r="J2152">
        <v>4600</v>
      </c>
      <c r="K2152">
        <v>5535</v>
      </c>
      <c r="L2152">
        <v>1439317900</v>
      </c>
      <c r="M2152">
        <v>1436725900</v>
      </c>
      <c r="N2152" t="b">
        <v>0</v>
      </c>
      <c r="O2152">
        <v>115</v>
      </c>
      <c r="P2152" t="b">
        <v>1</v>
      </c>
      <c r="Q2152" t="s">
        <v>8297</v>
      </c>
      <c r="R2152">
        <v>1.2032608695652174</v>
      </c>
      <c r="S2152">
        <v>48.130434782608695</v>
      </c>
      <c r="T2152" t="s">
        <v>9215</v>
      </c>
      <c r="U2152" t="s">
        <v>9254</v>
      </c>
      <c r="V2152" s="10">
        <v>42197.771990740737</v>
      </c>
      <c r="W2152" s="10">
        <v>42227.771990740737</v>
      </c>
    </row>
    <row r="2153" spans="1:23" x14ac:dyDescent="0.25">
      <c r="A2153">
        <v>2194</v>
      </c>
      <c r="B2153" t="s">
        <v>2195</v>
      </c>
      <c r="C2153" t="s">
        <v>6304</v>
      </c>
      <c r="D2153">
        <v>10000</v>
      </c>
      <c r="E2153">
        <v>53737</v>
      </c>
      <c r="F2153" t="s">
        <v>8219</v>
      </c>
      <c r="G2153" t="s">
        <v>8224</v>
      </c>
      <c r="H2153" t="s">
        <v>8246</v>
      </c>
      <c r="I2153">
        <v>1</v>
      </c>
      <c r="J2153">
        <v>10000</v>
      </c>
      <c r="K2153">
        <v>53737</v>
      </c>
      <c r="L2153">
        <v>1459012290</v>
      </c>
      <c r="M2153">
        <v>1456423890</v>
      </c>
      <c r="N2153" t="b">
        <v>0</v>
      </c>
      <c r="O2153">
        <v>878</v>
      </c>
      <c r="P2153" t="b">
        <v>1</v>
      </c>
      <c r="Q2153" t="s">
        <v>8297</v>
      </c>
      <c r="R2153">
        <v>5.3737000000000004</v>
      </c>
      <c r="S2153">
        <v>61.203872437357631</v>
      </c>
      <c r="T2153" t="s">
        <v>9215</v>
      </c>
      <c r="U2153" t="s">
        <v>9254</v>
      </c>
      <c r="V2153" s="10">
        <v>42425.757986111108</v>
      </c>
      <c r="W2153" s="10">
        <v>42455.716319444444</v>
      </c>
    </row>
    <row r="2154" spans="1:23" x14ac:dyDescent="0.25">
      <c r="A2154">
        <v>2193</v>
      </c>
      <c r="B2154" t="s">
        <v>2194</v>
      </c>
      <c r="C2154" t="s">
        <v>6303</v>
      </c>
      <c r="D2154">
        <v>15000</v>
      </c>
      <c r="E2154">
        <v>67856</v>
      </c>
      <c r="F2154" t="s">
        <v>8219</v>
      </c>
      <c r="G2154" t="s">
        <v>8224</v>
      </c>
      <c r="H2154" t="s">
        <v>8246</v>
      </c>
      <c r="I2154">
        <v>1</v>
      </c>
      <c r="J2154">
        <v>15000</v>
      </c>
      <c r="K2154">
        <v>67856</v>
      </c>
      <c r="L2154">
        <v>1479704340</v>
      </c>
      <c r="M2154">
        <v>1477043072</v>
      </c>
      <c r="N2154" t="b">
        <v>0</v>
      </c>
      <c r="O2154">
        <v>897</v>
      </c>
      <c r="P2154" t="b">
        <v>1</v>
      </c>
      <c r="Q2154" t="s">
        <v>8297</v>
      </c>
      <c r="R2154">
        <v>4.5237333333333334</v>
      </c>
      <c r="S2154">
        <v>75.647714604236342</v>
      </c>
      <c r="T2154" t="s">
        <v>9215</v>
      </c>
      <c r="U2154" t="s">
        <v>9254</v>
      </c>
      <c r="V2154" s="10">
        <v>42664.405925925923</v>
      </c>
      <c r="W2154" s="10">
        <v>42695.207638888889</v>
      </c>
    </row>
    <row r="2155" spans="1:23" x14ac:dyDescent="0.25">
      <c r="A2155">
        <v>2192</v>
      </c>
      <c r="B2155" t="s">
        <v>2193</v>
      </c>
      <c r="C2155" t="s">
        <v>6302</v>
      </c>
      <c r="D2155">
        <v>12000</v>
      </c>
      <c r="E2155">
        <v>129748.82</v>
      </c>
      <c r="F2155" t="s">
        <v>8219</v>
      </c>
      <c r="G2155" t="s">
        <v>8225</v>
      </c>
      <c r="H2155" t="s">
        <v>8247</v>
      </c>
      <c r="I2155">
        <v>1.29405719</v>
      </c>
      <c r="J2155">
        <v>15528.68628</v>
      </c>
      <c r="K2155">
        <v>167902.3934150158</v>
      </c>
      <c r="L2155">
        <v>1481842800</v>
      </c>
      <c r="M2155">
        <v>1479414344</v>
      </c>
      <c r="N2155" t="b">
        <v>0</v>
      </c>
      <c r="O2155">
        <v>3238</v>
      </c>
      <c r="P2155" t="b">
        <v>1</v>
      </c>
      <c r="Q2155" t="s">
        <v>8297</v>
      </c>
      <c r="R2155">
        <v>10.812401666666668</v>
      </c>
      <c r="S2155">
        <v>51.853734840956086</v>
      </c>
      <c r="T2155" t="s">
        <v>9215</v>
      </c>
      <c r="U2155" t="s">
        <v>9254</v>
      </c>
      <c r="V2155" s="10">
        <v>42691.851203703707</v>
      </c>
      <c r="W2155" s="10">
        <v>42719.958333333336</v>
      </c>
    </row>
    <row r="2156" spans="1:23" x14ac:dyDescent="0.25">
      <c r="A2156">
        <v>2191</v>
      </c>
      <c r="B2156" t="s">
        <v>2192</v>
      </c>
      <c r="C2156" t="s">
        <v>6301</v>
      </c>
      <c r="D2156">
        <v>750</v>
      </c>
      <c r="E2156">
        <v>898</v>
      </c>
      <c r="F2156" t="s">
        <v>8219</v>
      </c>
      <c r="G2156" t="s">
        <v>8225</v>
      </c>
      <c r="H2156" t="s">
        <v>8247</v>
      </c>
      <c r="I2156">
        <v>1.29405719</v>
      </c>
      <c r="J2156">
        <v>970.54289249999999</v>
      </c>
      <c r="K2156">
        <v>1162.0633566199999</v>
      </c>
      <c r="L2156">
        <v>1487102427</v>
      </c>
      <c r="M2156">
        <v>1486065627</v>
      </c>
      <c r="N2156" t="b">
        <v>0</v>
      </c>
      <c r="O2156">
        <v>25</v>
      </c>
      <c r="P2156" t="b">
        <v>1</v>
      </c>
      <c r="Q2156" t="s">
        <v>8297</v>
      </c>
      <c r="R2156">
        <v>1.1973333333333334</v>
      </c>
      <c r="S2156">
        <v>46.482534264799995</v>
      </c>
      <c r="T2156" t="s">
        <v>9215</v>
      </c>
      <c r="U2156" t="s">
        <v>9254</v>
      </c>
      <c r="V2156" s="10">
        <v>42768.833645833336</v>
      </c>
      <c r="W2156" s="10">
        <v>42780.833645833336</v>
      </c>
    </row>
    <row r="2157" spans="1:23" x14ac:dyDescent="0.25">
      <c r="A2157">
        <v>2190</v>
      </c>
      <c r="B2157" t="s">
        <v>2191</v>
      </c>
      <c r="C2157" t="s">
        <v>6300</v>
      </c>
      <c r="D2157">
        <v>19000</v>
      </c>
      <c r="E2157">
        <v>35076</v>
      </c>
      <c r="F2157" t="s">
        <v>8219</v>
      </c>
      <c r="G2157" t="s">
        <v>8224</v>
      </c>
      <c r="H2157" t="s">
        <v>8246</v>
      </c>
      <c r="I2157">
        <v>1</v>
      </c>
      <c r="J2157">
        <v>19000</v>
      </c>
      <c r="K2157">
        <v>35076</v>
      </c>
      <c r="L2157">
        <v>1458716340</v>
      </c>
      <c r="M2157">
        <v>1455721204</v>
      </c>
      <c r="N2157" t="b">
        <v>0</v>
      </c>
      <c r="O2157">
        <v>537</v>
      </c>
      <c r="P2157" t="b">
        <v>1</v>
      </c>
      <c r="Q2157" t="s">
        <v>8297</v>
      </c>
      <c r="R2157">
        <v>1.8461052631578947</v>
      </c>
      <c r="S2157">
        <v>65.318435754189949</v>
      </c>
      <c r="T2157" t="s">
        <v>9215</v>
      </c>
      <c r="U2157" t="s">
        <v>9254</v>
      </c>
      <c r="V2157" s="10">
        <v>42417.6250462963</v>
      </c>
      <c r="W2157" s="10">
        <v>42452.290972222225</v>
      </c>
    </row>
    <row r="2158" spans="1:23" x14ac:dyDescent="0.25">
      <c r="A2158">
        <v>2189</v>
      </c>
      <c r="B2158" t="s">
        <v>2190</v>
      </c>
      <c r="C2158" t="s">
        <v>6299</v>
      </c>
      <c r="D2158">
        <v>1200</v>
      </c>
      <c r="E2158">
        <v>6039</v>
      </c>
      <c r="F2158" t="s">
        <v>8219</v>
      </c>
      <c r="G2158" t="s">
        <v>8225</v>
      </c>
      <c r="H2158" t="s">
        <v>8247</v>
      </c>
      <c r="I2158">
        <v>1.29405719</v>
      </c>
      <c r="J2158">
        <v>1552.8686279999999</v>
      </c>
      <c r="K2158">
        <v>7814.8113704099997</v>
      </c>
      <c r="L2158">
        <v>1461276000</v>
      </c>
      <c r="M2158">
        <v>1460055300</v>
      </c>
      <c r="N2158" t="b">
        <v>0</v>
      </c>
      <c r="O2158">
        <v>88</v>
      </c>
      <c r="P2158" t="b">
        <v>1</v>
      </c>
      <c r="Q2158" t="s">
        <v>8297</v>
      </c>
      <c r="R2158">
        <v>5.0324999999999998</v>
      </c>
      <c r="S2158">
        <v>88.804674663749992</v>
      </c>
      <c r="T2158" t="s">
        <v>9215</v>
      </c>
      <c r="U2158" t="s">
        <v>9254</v>
      </c>
      <c r="V2158" s="10">
        <v>42467.788194444445</v>
      </c>
      <c r="W2158" s="10">
        <v>42481.916666666664</v>
      </c>
    </row>
    <row r="2159" spans="1:23" x14ac:dyDescent="0.25">
      <c r="A2159">
        <v>2188</v>
      </c>
      <c r="B2159" t="s">
        <v>2189</v>
      </c>
      <c r="C2159" t="s">
        <v>6298</v>
      </c>
      <c r="D2159">
        <v>5494</v>
      </c>
      <c r="E2159">
        <v>22645</v>
      </c>
      <c r="F2159" t="s">
        <v>8219</v>
      </c>
      <c r="G2159" t="s">
        <v>8226</v>
      </c>
      <c r="H2159" t="s">
        <v>8248</v>
      </c>
      <c r="I2159">
        <v>0.70296422999999997</v>
      </c>
      <c r="J2159">
        <v>3862.0854796199997</v>
      </c>
      <c r="K2159">
        <v>15918.624988349999</v>
      </c>
      <c r="L2159">
        <v>1477414800</v>
      </c>
      <c r="M2159">
        <v>1474380241</v>
      </c>
      <c r="N2159" t="b">
        <v>0</v>
      </c>
      <c r="O2159">
        <v>514</v>
      </c>
      <c r="P2159" t="b">
        <v>1</v>
      </c>
      <c r="Q2159" t="s">
        <v>8297</v>
      </c>
      <c r="R2159">
        <v>4.1217692027666546</v>
      </c>
      <c r="S2159">
        <v>30.970087525972758</v>
      </c>
      <c r="T2159" t="s">
        <v>9215</v>
      </c>
      <c r="U2159" t="s">
        <v>9254</v>
      </c>
      <c r="V2159" s="10">
        <v>42633.586122685185</v>
      </c>
      <c r="W2159" s="10">
        <v>42668.708333333336</v>
      </c>
    </row>
    <row r="2160" spans="1:23" x14ac:dyDescent="0.25">
      <c r="A2160">
        <v>2187</v>
      </c>
      <c r="B2160" t="s">
        <v>2188</v>
      </c>
      <c r="C2160" t="s">
        <v>6297</v>
      </c>
      <c r="D2160">
        <v>20000</v>
      </c>
      <c r="E2160">
        <v>202928.5</v>
      </c>
      <c r="F2160" t="s">
        <v>8219</v>
      </c>
      <c r="G2160" t="s">
        <v>8224</v>
      </c>
      <c r="H2160" t="s">
        <v>8246</v>
      </c>
      <c r="I2160">
        <v>1</v>
      </c>
      <c r="J2160">
        <v>20000</v>
      </c>
      <c r="K2160">
        <v>202928.5</v>
      </c>
      <c r="L2160">
        <v>1428033540</v>
      </c>
      <c r="M2160">
        <v>1425531666</v>
      </c>
      <c r="N2160" t="b">
        <v>1</v>
      </c>
      <c r="O2160">
        <v>3562</v>
      </c>
      <c r="P2160" t="b">
        <v>1</v>
      </c>
      <c r="Q2160" t="s">
        <v>8297</v>
      </c>
      <c r="R2160">
        <v>10.146425000000001</v>
      </c>
      <c r="S2160">
        <v>56.970381807973048</v>
      </c>
      <c r="T2160" t="s">
        <v>9215</v>
      </c>
      <c r="U2160" t="s">
        <v>9254</v>
      </c>
      <c r="V2160" s="10">
        <v>42068.209097222221</v>
      </c>
      <c r="W2160" s="10">
        <v>42097.165972222225</v>
      </c>
    </row>
    <row r="2161" spans="1:23" x14ac:dyDescent="0.25">
      <c r="A2161">
        <v>2186</v>
      </c>
      <c r="B2161" t="s">
        <v>2187</v>
      </c>
      <c r="C2161" t="s">
        <v>6296</v>
      </c>
      <c r="D2161">
        <v>20000</v>
      </c>
      <c r="E2161">
        <v>21935</v>
      </c>
      <c r="F2161" t="s">
        <v>8219</v>
      </c>
      <c r="G2161" t="s">
        <v>8224</v>
      </c>
      <c r="H2161" t="s">
        <v>8246</v>
      </c>
      <c r="I2161">
        <v>1</v>
      </c>
      <c r="J2161">
        <v>20000</v>
      </c>
      <c r="K2161">
        <v>21935</v>
      </c>
      <c r="L2161">
        <v>1473213600</v>
      </c>
      <c r="M2161">
        <v>1470062743</v>
      </c>
      <c r="N2161" t="b">
        <v>0</v>
      </c>
      <c r="O2161">
        <v>392</v>
      </c>
      <c r="P2161" t="b">
        <v>1</v>
      </c>
      <c r="Q2161" t="s">
        <v>8297</v>
      </c>
      <c r="R2161">
        <v>1.0967499999999999</v>
      </c>
      <c r="S2161">
        <v>55.956632653061227</v>
      </c>
      <c r="T2161" t="s">
        <v>9215</v>
      </c>
      <c r="U2161" t="s">
        <v>9254</v>
      </c>
      <c r="V2161" s="10">
        <v>42583.615081018521</v>
      </c>
      <c r="W2161" s="10">
        <v>42620.083333333336</v>
      </c>
    </row>
    <row r="2162" spans="1:23" x14ac:dyDescent="0.25">
      <c r="A2162">
        <v>2185</v>
      </c>
      <c r="B2162" t="s">
        <v>2186</v>
      </c>
      <c r="C2162" t="s">
        <v>6295</v>
      </c>
      <c r="D2162">
        <v>5000</v>
      </c>
      <c r="E2162">
        <v>92848.5</v>
      </c>
      <c r="F2162" t="s">
        <v>8219</v>
      </c>
      <c r="G2162" t="s">
        <v>8225</v>
      </c>
      <c r="H2162" t="s">
        <v>8247</v>
      </c>
      <c r="I2162">
        <v>1.29405719</v>
      </c>
      <c r="J2162">
        <v>6470.2859499999995</v>
      </c>
      <c r="K2162">
        <v>120151.269005715</v>
      </c>
      <c r="L2162">
        <v>1364286239</v>
      </c>
      <c r="M2162">
        <v>1360830239</v>
      </c>
      <c r="N2162" t="b">
        <v>0</v>
      </c>
      <c r="O2162">
        <v>623</v>
      </c>
      <c r="P2162" t="b">
        <v>1</v>
      </c>
      <c r="Q2162" t="s">
        <v>8297</v>
      </c>
      <c r="R2162">
        <v>18.569700000000001</v>
      </c>
      <c r="S2162">
        <v>192.85917978445426</v>
      </c>
      <c r="T2162" t="s">
        <v>9215</v>
      </c>
      <c r="U2162" t="s">
        <v>9254</v>
      </c>
      <c r="V2162" s="10">
        <v>41319.349988425929</v>
      </c>
      <c r="W2162" s="10">
        <v>41359.349988425929</v>
      </c>
    </row>
    <row r="2163" spans="1:23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</v>
      </c>
      <c r="J2163">
        <v>400</v>
      </c>
      <c r="K2163">
        <v>463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8276</v>
      </c>
      <c r="R2163">
        <v>1.1575</v>
      </c>
      <c r="S2163">
        <v>35.615384615384613</v>
      </c>
      <c r="T2163" t="s">
        <v>9214</v>
      </c>
      <c r="U2163" t="s">
        <v>9213</v>
      </c>
      <c r="V2163" s="10">
        <v>42240.852534722224</v>
      </c>
      <c r="W2163" s="10">
        <v>42270.852534722224</v>
      </c>
    </row>
    <row r="2164" spans="1:23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</v>
      </c>
      <c r="J2164">
        <v>4500</v>
      </c>
      <c r="K2164">
        <v>5052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8276</v>
      </c>
      <c r="R2164">
        <v>1.1226666666666667</v>
      </c>
      <c r="S2164">
        <v>87.103448275862064</v>
      </c>
      <c r="T2164" t="s">
        <v>9214</v>
      </c>
      <c r="U2164" t="s">
        <v>9213</v>
      </c>
      <c r="V2164" s="10">
        <v>41813.766099537039</v>
      </c>
      <c r="W2164" s="10">
        <v>41844.766099537039</v>
      </c>
    </row>
    <row r="2165" spans="1:23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</v>
      </c>
      <c r="J2165">
        <v>2500</v>
      </c>
      <c r="K2165">
        <v>3305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8276</v>
      </c>
      <c r="R2165">
        <v>1.3220000000000001</v>
      </c>
      <c r="S2165">
        <v>75.11363636363636</v>
      </c>
      <c r="T2165" t="s">
        <v>9214</v>
      </c>
      <c r="U2165" t="s">
        <v>9213</v>
      </c>
      <c r="V2165" s="10">
        <v>42111.899537037039</v>
      </c>
      <c r="W2165" s="10">
        <v>42163.159722222219</v>
      </c>
    </row>
    <row r="2166" spans="1:23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</v>
      </c>
      <c r="J2166">
        <v>5500</v>
      </c>
      <c r="K2166">
        <v>5645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8276</v>
      </c>
      <c r="R2166">
        <v>1.0263636363636364</v>
      </c>
      <c r="S2166">
        <v>68.01204819277109</v>
      </c>
      <c r="T2166" t="s">
        <v>9214</v>
      </c>
      <c r="U2166" t="s">
        <v>9213</v>
      </c>
      <c r="V2166" s="10">
        <v>42515.71775462963</v>
      </c>
      <c r="W2166" s="10">
        <v>42546.165972222225</v>
      </c>
    </row>
    <row r="2167" spans="1:23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1.1666915600000001</v>
      </c>
      <c r="J2167">
        <v>2916.7289000000001</v>
      </c>
      <c r="K2167">
        <v>4043.7529469600004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8276</v>
      </c>
      <c r="R2167">
        <v>1.3864000000000001</v>
      </c>
      <c r="S2167">
        <v>34.561990999658121</v>
      </c>
      <c r="T2167" t="s">
        <v>9214</v>
      </c>
      <c r="U2167" t="s">
        <v>9213</v>
      </c>
      <c r="V2167" s="10">
        <v>42438.667071759257</v>
      </c>
      <c r="W2167" s="10">
        <v>42468.625405092593</v>
      </c>
    </row>
    <row r="2168" spans="1:23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</v>
      </c>
      <c r="J2168">
        <v>2000</v>
      </c>
      <c r="K2168">
        <v>2932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8276</v>
      </c>
      <c r="R2168">
        <v>1.466</v>
      </c>
      <c r="S2168">
        <v>91.625</v>
      </c>
      <c r="T2168" t="s">
        <v>9214</v>
      </c>
      <c r="U2168" t="s">
        <v>9213</v>
      </c>
      <c r="V2168" s="10">
        <v>41933.838171296295</v>
      </c>
      <c r="W2168" s="10">
        <v>41978.879837962966</v>
      </c>
    </row>
    <row r="2169" spans="1:23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</v>
      </c>
      <c r="J2169">
        <v>150</v>
      </c>
      <c r="K2169">
        <v>180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8276</v>
      </c>
      <c r="R2169">
        <v>1.2</v>
      </c>
      <c r="S2169">
        <v>22.5</v>
      </c>
      <c r="T2169" t="s">
        <v>9214</v>
      </c>
      <c r="U2169" t="s">
        <v>9213</v>
      </c>
      <c r="V2169" s="10">
        <v>41153.066400462965</v>
      </c>
      <c r="W2169" s="10">
        <v>41167.066400462965</v>
      </c>
    </row>
    <row r="2170" spans="1:23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</v>
      </c>
      <c r="J2170">
        <v>18000</v>
      </c>
      <c r="K2170">
        <v>21884.69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8276</v>
      </c>
      <c r="R2170">
        <v>1.215816111111111</v>
      </c>
      <c r="S2170">
        <v>64.366735294117646</v>
      </c>
      <c r="T2170" t="s">
        <v>9214</v>
      </c>
      <c r="U2170" t="s">
        <v>9213</v>
      </c>
      <c r="V2170" s="10">
        <v>42745.600243055553</v>
      </c>
      <c r="W2170" s="10">
        <v>42776.208333333336</v>
      </c>
    </row>
    <row r="2171" spans="1:23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</v>
      </c>
      <c r="J2171">
        <v>153</v>
      </c>
      <c r="K2171">
        <v>153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8276</v>
      </c>
      <c r="R2171">
        <v>1</v>
      </c>
      <c r="S2171">
        <v>21.857142857142858</v>
      </c>
      <c r="T2171" t="s">
        <v>9214</v>
      </c>
      <c r="U2171" t="s">
        <v>9213</v>
      </c>
      <c r="V2171" s="10">
        <v>42793.700821759259</v>
      </c>
      <c r="W2171" s="10">
        <v>42796.700821759259</v>
      </c>
    </row>
    <row r="2172" spans="1:23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</v>
      </c>
      <c r="J2172">
        <v>350</v>
      </c>
      <c r="K2172">
        <v>633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8276</v>
      </c>
      <c r="R2172">
        <v>1.8085714285714285</v>
      </c>
      <c r="S2172">
        <v>33.315789473684212</v>
      </c>
      <c r="T2172" t="s">
        <v>9214</v>
      </c>
      <c r="U2172" t="s">
        <v>9213</v>
      </c>
      <c r="V2172" s="10">
        <v>42198.750254629631</v>
      </c>
      <c r="W2172" s="10">
        <v>42238.750254629631</v>
      </c>
    </row>
    <row r="2173" spans="1:23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</v>
      </c>
      <c r="J2173">
        <v>4000</v>
      </c>
      <c r="K2173">
        <v>4243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8276</v>
      </c>
      <c r="R2173">
        <v>1.0607500000000001</v>
      </c>
      <c r="S2173">
        <v>90.276595744680847</v>
      </c>
      <c r="T2173" t="s">
        <v>9214</v>
      </c>
      <c r="U2173" t="s">
        <v>9213</v>
      </c>
      <c r="V2173" s="10">
        <v>42141.957118055558</v>
      </c>
      <c r="W2173" s="10">
        <v>42177.208333333336</v>
      </c>
    </row>
    <row r="2174" spans="1:23" x14ac:dyDescent="0.25">
      <c r="A2174">
        <v>2172</v>
      </c>
      <c r="B2174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</v>
      </c>
      <c r="J2174">
        <v>1000</v>
      </c>
      <c r="K2174">
        <v>1000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8276</v>
      </c>
      <c r="R2174">
        <v>1</v>
      </c>
      <c r="S2174">
        <v>76.92307692307692</v>
      </c>
      <c r="T2174" t="s">
        <v>9214</v>
      </c>
      <c r="U2174" t="s">
        <v>9213</v>
      </c>
      <c r="V2174" s="10">
        <v>42082.580092592594</v>
      </c>
      <c r="W2174" s="10">
        <v>42112.580092592594</v>
      </c>
    </row>
    <row r="2175" spans="1:23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</v>
      </c>
      <c r="J2175">
        <v>4200</v>
      </c>
      <c r="K2175">
        <v>5331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8276</v>
      </c>
      <c r="R2175">
        <v>1.2692857142857144</v>
      </c>
      <c r="S2175">
        <v>59.233333333333334</v>
      </c>
      <c r="T2175" t="s">
        <v>9214</v>
      </c>
      <c r="U2175" t="s">
        <v>9213</v>
      </c>
      <c r="V2175" s="10">
        <v>41495.692627314813</v>
      </c>
      <c r="W2175" s="10">
        <v>41527.165972222225</v>
      </c>
    </row>
    <row r="2176" spans="1:23" x14ac:dyDescent="0.25">
      <c r="A2176">
        <v>2174</v>
      </c>
      <c r="B2176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1.29405719</v>
      </c>
      <c r="J2176">
        <v>5176.22876</v>
      </c>
      <c r="K2176">
        <v>5330.2215656099997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8276</v>
      </c>
      <c r="R2176">
        <v>1.0297499999999999</v>
      </c>
      <c r="S2176">
        <v>84.606691517619041</v>
      </c>
      <c r="T2176" t="s">
        <v>9214</v>
      </c>
      <c r="U2176" t="s">
        <v>9213</v>
      </c>
      <c r="V2176" s="10">
        <v>42465.542905092596</v>
      </c>
      <c r="W2176" s="10">
        <v>42495.542905092596</v>
      </c>
    </row>
    <row r="2177" spans="1:23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</v>
      </c>
      <c r="J2177">
        <v>700</v>
      </c>
      <c r="K2177">
        <v>1750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8276</v>
      </c>
      <c r="R2177">
        <v>2.5</v>
      </c>
      <c r="S2177">
        <v>67.307692307692307</v>
      </c>
      <c r="T2177" t="s">
        <v>9214</v>
      </c>
      <c r="U2177" t="s">
        <v>9213</v>
      </c>
      <c r="V2177" s="10">
        <v>42565.009097222224</v>
      </c>
      <c r="W2177" s="10">
        <v>42572.009097222224</v>
      </c>
    </row>
    <row r="2178" spans="1:23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</v>
      </c>
      <c r="J2178">
        <v>5000</v>
      </c>
      <c r="K2178">
        <v>6301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8276</v>
      </c>
      <c r="R2178">
        <v>1.2602</v>
      </c>
      <c r="S2178">
        <v>88.74647887323944</v>
      </c>
      <c r="T2178" t="s">
        <v>9214</v>
      </c>
      <c r="U2178" t="s">
        <v>9213</v>
      </c>
      <c r="V2178" s="10">
        <v>42096.633206018516</v>
      </c>
      <c r="W2178" s="10">
        <v>42126.633206018516</v>
      </c>
    </row>
    <row r="2179" spans="1:23" x14ac:dyDescent="0.25">
      <c r="A2179">
        <v>2177</v>
      </c>
      <c r="B2179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</v>
      </c>
      <c r="J2179">
        <v>2500</v>
      </c>
      <c r="K2179">
        <v>2503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8276</v>
      </c>
      <c r="R2179">
        <v>1.0012000000000001</v>
      </c>
      <c r="S2179">
        <v>65.868421052631575</v>
      </c>
      <c r="T2179" t="s">
        <v>9214</v>
      </c>
      <c r="U2179" t="s">
        <v>9213</v>
      </c>
      <c r="V2179" s="10">
        <v>42502.250775462962</v>
      </c>
      <c r="W2179" s="10">
        <v>42527.250775462962</v>
      </c>
    </row>
    <row r="2180" spans="1:23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</v>
      </c>
      <c r="J2180">
        <v>25000</v>
      </c>
      <c r="K2180">
        <v>34660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8276</v>
      </c>
      <c r="R2180">
        <v>1.3864000000000001</v>
      </c>
      <c r="S2180">
        <v>40.349243306169967</v>
      </c>
      <c r="T2180" t="s">
        <v>9214</v>
      </c>
      <c r="U2180" t="s">
        <v>9213</v>
      </c>
      <c r="V2180" s="10">
        <v>42723.63653935185</v>
      </c>
      <c r="W2180" s="10">
        <v>42753.63653935185</v>
      </c>
    </row>
    <row r="2181" spans="1:23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</v>
      </c>
      <c r="J2181">
        <v>1000</v>
      </c>
      <c r="K2181">
        <v>1614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8276</v>
      </c>
      <c r="R2181">
        <v>1.6140000000000001</v>
      </c>
      <c r="S2181">
        <v>76.857142857142861</v>
      </c>
      <c r="T2181" t="s">
        <v>9214</v>
      </c>
      <c r="U2181" t="s">
        <v>9213</v>
      </c>
      <c r="V2181" s="10">
        <v>42075.171203703707</v>
      </c>
      <c r="W2181" s="10">
        <v>42105.171203703707</v>
      </c>
    </row>
    <row r="2182" spans="1:23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</v>
      </c>
      <c r="J2182">
        <v>5000</v>
      </c>
      <c r="K2182">
        <v>5359.21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8276</v>
      </c>
      <c r="R2182">
        <v>1.071842</v>
      </c>
      <c r="S2182">
        <v>68.707820512820518</v>
      </c>
      <c r="T2182" t="s">
        <v>9214</v>
      </c>
      <c r="U2182" t="s">
        <v>9213</v>
      </c>
      <c r="V2182" s="10">
        <v>42279.669768518521</v>
      </c>
      <c r="W2182" s="10">
        <v>42321.711435185185</v>
      </c>
    </row>
    <row r="2183" spans="1:23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</v>
      </c>
      <c r="J2183">
        <v>2000</v>
      </c>
      <c r="K2183">
        <v>3062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8297</v>
      </c>
      <c r="R2183">
        <v>1.5309999999999999</v>
      </c>
      <c r="S2183">
        <v>57.773584905660378</v>
      </c>
      <c r="T2183" t="s">
        <v>9215</v>
      </c>
      <c r="U2183" t="s">
        <v>9254</v>
      </c>
      <c r="V2183" s="10">
        <v>42773.005243055559</v>
      </c>
      <c r="W2183" s="10">
        <v>42787.005243055559</v>
      </c>
    </row>
    <row r="2184" spans="1:23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0.75062424999999999</v>
      </c>
      <c r="J2184">
        <v>2251.87275</v>
      </c>
      <c r="K2184">
        <v>11803.56633125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8297</v>
      </c>
      <c r="R2184">
        <v>5.2416666666666663</v>
      </c>
      <c r="S2184">
        <v>33.156085200140453</v>
      </c>
      <c r="T2184" t="s">
        <v>9215</v>
      </c>
      <c r="U2184" t="s">
        <v>9254</v>
      </c>
      <c r="V2184" s="10">
        <v>41879.900752314818</v>
      </c>
      <c r="W2184" s="10">
        <v>41914.900752314818</v>
      </c>
    </row>
    <row r="2185" spans="1:23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</v>
      </c>
      <c r="J2185">
        <v>1800</v>
      </c>
      <c r="K2185">
        <v>8807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8297</v>
      </c>
      <c r="R2185">
        <v>4.8927777777777779</v>
      </c>
      <c r="S2185">
        <v>31.566308243727597</v>
      </c>
      <c r="T2185" t="s">
        <v>9215</v>
      </c>
      <c r="U2185" t="s">
        <v>9254</v>
      </c>
      <c r="V2185" s="10">
        <v>42745.365474537037</v>
      </c>
      <c r="W2185" s="10">
        <v>42775.208333333336</v>
      </c>
    </row>
    <row r="2186" spans="1:23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</v>
      </c>
      <c r="J2186">
        <v>10000</v>
      </c>
      <c r="K2186">
        <v>28474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8297</v>
      </c>
      <c r="R2186">
        <v>2.8473999999999999</v>
      </c>
      <c r="S2186">
        <v>107.04511278195488</v>
      </c>
      <c r="T2186" t="s">
        <v>9215</v>
      </c>
      <c r="U2186" t="s">
        <v>9254</v>
      </c>
      <c r="V2186" s="10">
        <v>42380.690289351849</v>
      </c>
      <c r="W2186" s="10">
        <v>42394.666666666664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F70E-FDD0-4B73-85EE-BECA57095B9C}">
  <dimension ref="A1:W1531"/>
  <sheetViews>
    <sheetView topLeftCell="B31" workbookViewId="0">
      <selection activeCell="O1" sqref="O1:O1048576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9.7109375" customWidth="1"/>
    <col min="10" max="10" width="11" customWidth="1"/>
    <col min="11" max="11" width="14.5703125" customWidth="1"/>
    <col min="12" max="12" width="11" customWidth="1"/>
    <col min="13" max="13" width="14" customWidth="1"/>
    <col min="14" max="14" width="11.7109375" customWidth="1"/>
    <col min="15" max="15" width="15.85546875" customWidth="1"/>
    <col min="16" max="16" width="11" customWidth="1"/>
    <col min="17" max="17" width="27" customWidth="1"/>
    <col min="18" max="18" width="17.140625" customWidth="1"/>
    <col min="19" max="19" width="23.140625" customWidth="1"/>
    <col min="20" max="20" width="11" customWidth="1"/>
    <col min="21" max="21" width="15" customWidth="1"/>
    <col min="22" max="22" width="25.140625" customWidth="1"/>
    <col min="23" max="23" width="23.7109375" customWidth="1"/>
  </cols>
  <sheetData>
    <row r="1" spans="1:23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9208</v>
      </c>
      <c r="J1" t="s">
        <v>9206</v>
      </c>
      <c r="K1" t="s">
        <v>9207</v>
      </c>
      <c r="L1" t="s">
        <v>8259</v>
      </c>
      <c r="M1" t="s">
        <v>8260</v>
      </c>
      <c r="N1" t="s">
        <v>8261</v>
      </c>
      <c r="O1" t="s">
        <v>8262</v>
      </c>
      <c r="P1" t="s">
        <v>8263</v>
      </c>
      <c r="Q1" t="s">
        <v>8264</v>
      </c>
      <c r="R1" t="s">
        <v>8311</v>
      </c>
      <c r="S1" t="s">
        <v>9209</v>
      </c>
      <c r="T1" t="s">
        <v>9210</v>
      </c>
      <c r="U1" t="s">
        <v>9211</v>
      </c>
      <c r="V1" t="s">
        <v>9264</v>
      </c>
      <c r="W1" t="s">
        <v>9265</v>
      </c>
    </row>
    <row r="2" spans="1:23" x14ac:dyDescent="0.25">
      <c r="A2">
        <v>4113</v>
      </c>
      <c r="B2" t="s">
        <v>4109</v>
      </c>
      <c r="C2" t="s">
        <v>8215</v>
      </c>
      <c r="D2">
        <v>1500</v>
      </c>
      <c r="E2">
        <v>3</v>
      </c>
      <c r="F2" t="s">
        <v>8221</v>
      </c>
      <c r="G2" t="s">
        <v>8224</v>
      </c>
      <c r="H2" t="s">
        <v>8246</v>
      </c>
      <c r="I2">
        <v>1</v>
      </c>
      <c r="J2">
        <v>1500</v>
      </c>
      <c r="K2">
        <v>3</v>
      </c>
      <c r="L2">
        <v>1452234840</v>
      </c>
      <c r="M2">
        <v>1450619123</v>
      </c>
      <c r="N2" t="b">
        <v>0</v>
      </c>
      <c r="O2">
        <v>3</v>
      </c>
      <c r="P2" t="b">
        <v>0</v>
      </c>
      <c r="Q2" t="s">
        <v>8271</v>
      </c>
      <c r="R2">
        <v>2E-3</v>
      </c>
      <c r="S2">
        <v>1</v>
      </c>
      <c r="T2" t="s">
        <v>9224</v>
      </c>
      <c r="U2" t="s">
        <v>9225</v>
      </c>
      <c r="V2" s="10">
        <v>42358.573182870372</v>
      </c>
      <c r="W2" s="10">
        <v>42377.273611111108</v>
      </c>
    </row>
    <row r="3" spans="1:23" x14ac:dyDescent="0.25">
      <c r="A3">
        <v>4112</v>
      </c>
      <c r="B3" t="s">
        <v>4108</v>
      </c>
      <c r="C3" t="s">
        <v>6961</v>
      </c>
      <c r="D3">
        <v>2500</v>
      </c>
      <c r="E3">
        <v>1</v>
      </c>
      <c r="F3" t="s">
        <v>8221</v>
      </c>
      <c r="G3" t="s">
        <v>8241</v>
      </c>
      <c r="H3" t="s">
        <v>8249</v>
      </c>
      <c r="I3">
        <v>1.1666915600000001</v>
      </c>
      <c r="J3">
        <v>2916.7289000000001</v>
      </c>
      <c r="K3">
        <v>1.1666915600000001</v>
      </c>
      <c r="L3">
        <v>1456617600</v>
      </c>
      <c r="M3">
        <v>1454280186</v>
      </c>
      <c r="N3" t="b">
        <v>0</v>
      </c>
      <c r="O3">
        <v>1</v>
      </c>
      <c r="P3" t="b">
        <v>0</v>
      </c>
      <c r="Q3" t="s">
        <v>8271</v>
      </c>
      <c r="R3">
        <v>4.0000000000000002E-4</v>
      </c>
      <c r="S3">
        <v>1.1666915600000001</v>
      </c>
      <c r="T3" t="s">
        <v>9224</v>
      </c>
      <c r="U3" t="s">
        <v>9225</v>
      </c>
      <c r="V3" s="10">
        <v>42400.946597222224</v>
      </c>
      <c r="W3" s="20">
        <v>42428</v>
      </c>
    </row>
    <row r="4" spans="1:23" x14ac:dyDescent="0.25">
      <c r="A4">
        <v>4111</v>
      </c>
      <c r="B4" t="s">
        <v>4107</v>
      </c>
      <c r="C4" t="s">
        <v>8214</v>
      </c>
      <c r="D4">
        <v>3000</v>
      </c>
      <c r="E4">
        <v>94</v>
      </c>
      <c r="F4" t="s">
        <v>8221</v>
      </c>
      <c r="G4" t="s">
        <v>8224</v>
      </c>
      <c r="H4" t="s">
        <v>8246</v>
      </c>
      <c r="I4">
        <v>1</v>
      </c>
      <c r="J4">
        <v>3000</v>
      </c>
      <c r="K4">
        <v>94</v>
      </c>
      <c r="L4">
        <v>1424747740</v>
      </c>
      <c r="M4">
        <v>1422155740</v>
      </c>
      <c r="N4" t="b">
        <v>0</v>
      </c>
      <c r="O4">
        <v>6</v>
      </c>
      <c r="P4" t="b">
        <v>0</v>
      </c>
      <c r="Q4" t="s">
        <v>8271</v>
      </c>
      <c r="R4">
        <v>3.1333333333333331E-2</v>
      </c>
      <c r="S4">
        <v>15.666666666666666</v>
      </c>
      <c r="T4" t="s">
        <v>9224</v>
      </c>
      <c r="U4" t="s">
        <v>9225</v>
      </c>
      <c r="V4" s="10">
        <v>42029.135879629626</v>
      </c>
      <c r="W4" s="10">
        <v>42059.135879629626</v>
      </c>
    </row>
    <row r="5" spans="1:23" x14ac:dyDescent="0.25">
      <c r="A5">
        <v>4110</v>
      </c>
      <c r="B5" t="s">
        <v>4106</v>
      </c>
      <c r="C5" t="s">
        <v>8213</v>
      </c>
      <c r="D5">
        <v>300</v>
      </c>
      <c r="E5">
        <v>86</v>
      </c>
      <c r="F5" t="s">
        <v>8221</v>
      </c>
      <c r="G5" t="s">
        <v>8225</v>
      </c>
      <c r="H5" t="s">
        <v>8247</v>
      </c>
      <c r="I5">
        <v>1.29405719</v>
      </c>
      <c r="J5">
        <v>388.21715699999999</v>
      </c>
      <c r="K5">
        <v>111.28891834</v>
      </c>
      <c r="L5">
        <v>1469113351</v>
      </c>
      <c r="M5">
        <v>1463929351</v>
      </c>
      <c r="N5" t="b">
        <v>0</v>
      </c>
      <c r="O5">
        <v>6</v>
      </c>
      <c r="P5" t="b">
        <v>0</v>
      </c>
      <c r="Q5" t="s">
        <v>8271</v>
      </c>
      <c r="R5">
        <v>0.28666666666666668</v>
      </c>
      <c r="S5">
        <v>18.548153056666667</v>
      </c>
      <c r="T5" t="s">
        <v>9224</v>
      </c>
      <c r="U5" t="s">
        <v>9225</v>
      </c>
      <c r="V5" s="10">
        <v>42512.626747685186</v>
      </c>
      <c r="W5" s="10">
        <v>42572.626747685186</v>
      </c>
    </row>
    <row r="6" spans="1:23" x14ac:dyDescent="0.25">
      <c r="A6">
        <v>4109</v>
      </c>
      <c r="B6" t="s">
        <v>4105</v>
      </c>
      <c r="C6" t="s">
        <v>8212</v>
      </c>
      <c r="D6">
        <v>500</v>
      </c>
      <c r="E6">
        <v>0</v>
      </c>
      <c r="F6" t="s">
        <v>8221</v>
      </c>
      <c r="G6" t="s">
        <v>8225</v>
      </c>
      <c r="H6" t="s">
        <v>8247</v>
      </c>
      <c r="I6">
        <v>1.29405719</v>
      </c>
      <c r="J6">
        <v>647.028595</v>
      </c>
      <c r="K6">
        <v>0</v>
      </c>
      <c r="L6">
        <v>1448805404</v>
      </c>
      <c r="M6">
        <v>1446209804</v>
      </c>
      <c r="N6" t="b">
        <v>0</v>
      </c>
      <c r="O6">
        <v>0</v>
      </c>
      <c r="P6" t="b">
        <v>0</v>
      </c>
      <c r="Q6" t="s">
        <v>8271</v>
      </c>
      <c r="R6">
        <v>0</v>
      </c>
      <c r="S6" t="s">
        <v>9314</v>
      </c>
      <c r="T6" t="s">
        <v>9224</v>
      </c>
      <c r="U6" t="s">
        <v>9225</v>
      </c>
      <c r="V6" s="10">
        <v>42307.539398148147</v>
      </c>
      <c r="W6" s="10">
        <v>42337.581064814818</v>
      </c>
    </row>
    <row r="7" spans="1:23" x14ac:dyDescent="0.25">
      <c r="A7">
        <v>4108</v>
      </c>
      <c r="B7" t="s">
        <v>4104</v>
      </c>
      <c r="C7" t="s">
        <v>8211</v>
      </c>
      <c r="D7">
        <v>3000</v>
      </c>
      <c r="E7">
        <v>59</v>
      </c>
      <c r="F7" t="s">
        <v>8221</v>
      </c>
      <c r="G7" t="s">
        <v>8224</v>
      </c>
      <c r="H7" t="s">
        <v>8246</v>
      </c>
      <c r="I7">
        <v>1</v>
      </c>
      <c r="J7">
        <v>3000</v>
      </c>
      <c r="K7">
        <v>59</v>
      </c>
      <c r="L7">
        <v>1488517200</v>
      </c>
      <c r="M7">
        <v>1485909937</v>
      </c>
      <c r="N7" t="b">
        <v>0</v>
      </c>
      <c r="O7">
        <v>1</v>
      </c>
      <c r="P7" t="b">
        <v>0</v>
      </c>
      <c r="Q7" t="s">
        <v>8271</v>
      </c>
      <c r="R7">
        <v>1.9666666666666666E-2</v>
      </c>
      <c r="S7">
        <v>59</v>
      </c>
      <c r="T7" t="s">
        <v>9224</v>
      </c>
      <c r="U7" t="s">
        <v>9225</v>
      </c>
      <c r="V7" s="10">
        <v>42767.031678240739</v>
      </c>
      <c r="W7" s="10">
        <v>42797.208333333336</v>
      </c>
    </row>
    <row r="8" spans="1:23" x14ac:dyDescent="0.25">
      <c r="A8">
        <v>4107</v>
      </c>
      <c r="B8" t="s">
        <v>4103</v>
      </c>
      <c r="C8" t="s">
        <v>8210</v>
      </c>
      <c r="D8">
        <v>2000</v>
      </c>
      <c r="E8">
        <v>41</v>
      </c>
      <c r="F8" t="s">
        <v>8221</v>
      </c>
      <c r="G8" t="s">
        <v>8224</v>
      </c>
      <c r="H8" t="s">
        <v>8246</v>
      </c>
      <c r="I8">
        <v>1</v>
      </c>
      <c r="J8">
        <v>2000</v>
      </c>
      <c r="K8">
        <v>41</v>
      </c>
      <c r="L8">
        <v>1411596001</v>
      </c>
      <c r="M8">
        <v>1409608801</v>
      </c>
      <c r="N8" t="b">
        <v>0</v>
      </c>
      <c r="O8">
        <v>4</v>
      </c>
      <c r="P8" t="b">
        <v>0</v>
      </c>
      <c r="Q8" t="s">
        <v>8271</v>
      </c>
      <c r="R8">
        <v>2.0500000000000001E-2</v>
      </c>
      <c r="S8">
        <v>10.25</v>
      </c>
      <c r="T8" t="s">
        <v>9224</v>
      </c>
      <c r="U8" t="s">
        <v>9225</v>
      </c>
      <c r="V8" s="10">
        <v>41883.916678240741</v>
      </c>
      <c r="W8" s="10">
        <v>41906.916678240741</v>
      </c>
    </row>
    <row r="9" spans="1:23" x14ac:dyDescent="0.25">
      <c r="A9">
        <v>4106</v>
      </c>
      <c r="B9" t="s">
        <v>4102</v>
      </c>
      <c r="C9" t="s">
        <v>8209</v>
      </c>
      <c r="D9">
        <v>5000</v>
      </c>
      <c r="E9">
        <v>3530</v>
      </c>
      <c r="F9" t="s">
        <v>8221</v>
      </c>
      <c r="G9" t="s">
        <v>8224</v>
      </c>
      <c r="H9" t="s">
        <v>8246</v>
      </c>
      <c r="I9">
        <v>1</v>
      </c>
      <c r="J9">
        <v>5000</v>
      </c>
      <c r="K9">
        <v>3530</v>
      </c>
      <c r="L9">
        <v>1427936400</v>
      </c>
      <c r="M9">
        <v>1424221866</v>
      </c>
      <c r="N9" t="b">
        <v>0</v>
      </c>
      <c r="O9">
        <v>33</v>
      </c>
      <c r="P9" t="b">
        <v>0</v>
      </c>
      <c r="Q9" t="s">
        <v>8271</v>
      </c>
      <c r="R9">
        <v>0.70599999999999996</v>
      </c>
      <c r="S9">
        <v>106.96969696969697</v>
      </c>
      <c r="T9" t="s">
        <v>9224</v>
      </c>
      <c r="U9" t="s">
        <v>9225</v>
      </c>
      <c r="V9" s="10">
        <v>42053.049375000002</v>
      </c>
      <c r="W9" s="10">
        <v>42096.041666666664</v>
      </c>
    </row>
    <row r="10" spans="1:23" x14ac:dyDescent="0.25">
      <c r="A10">
        <v>4105</v>
      </c>
      <c r="B10" t="s">
        <v>4101</v>
      </c>
      <c r="C10" t="s">
        <v>8208</v>
      </c>
      <c r="D10">
        <v>33000</v>
      </c>
      <c r="E10">
        <v>2300</v>
      </c>
      <c r="F10" t="s">
        <v>8221</v>
      </c>
      <c r="G10" t="s">
        <v>8238</v>
      </c>
      <c r="H10" t="s">
        <v>8256</v>
      </c>
      <c r="I10">
        <v>4.7076029999999998E-2</v>
      </c>
      <c r="J10">
        <v>1553.50899</v>
      </c>
      <c r="K10">
        <v>108.274869</v>
      </c>
      <c r="L10">
        <v>1482711309</v>
      </c>
      <c r="M10">
        <v>1479860109</v>
      </c>
      <c r="N10" t="b">
        <v>0</v>
      </c>
      <c r="O10">
        <v>6</v>
      </c>
      <c r="P10" t="b">
        <v>0</v>
      </c>
      <c r="Q10" t="s">
        <v>8271</v>
      </c>
      <c r="R10">
        <v>6.9696969696969702E-2</v>
      </c>
      <c r="S10">
        <v>18.045811499999999</v>
      </c>
      <c r="T10" t="s">
        <v>9224</v>
      </c>
      <c r="U10" t="s">
        <v>9225</v>
      </c>
      <c r="V10" s="10">
        <v>42697.010520833333</v>
      </c>
      <c r="W10" s="10">
        <v>42730.010520833333</v>
      </c>
    </row>
    <row r="11" spans="1:23" x14ac:dyDescent="0.25">
      <c r="A11">
        <v>4104</v>
      </c>
      <c r="B11" t="s">
        <v>4100</v>
      </c>
      <c r="C11" t="s">
        <v>8207</v>
      </c>
      <c r="D11">
        <v>3000</v>
      </c>
      <c r="E11">
        <v>641</v>
      </c>
      <c r="F11" t="s">
        <v>8221</v>
      </c>
      <c r="G11" t="s">
        <v>8226</v>
      </c>
      <c r="H11" t="s">
        <v>8248</v>
      </c>
      <c r="I11">
        <v>0.70296422999999997</v>
      </c>
      <c r="J11">
        <v>2108.8926900000001</v>
      </c>
      <c r="K11">
        <v>450.60007142999996</v>
      </c>
      <c r="L11">
        <v>1477550434</v>
      </c>
      <c r="M11">
        <v>1474958434</v>
      </c>
      <c r="N11" t="b">
        <v>0</v>
      </c>
      <c r="O11">
        <v>14</v>
      </c>
      <c r="P11" t="b">
        <v>0</v>
      </c>
      <c r="Q11" t="s">
        <v>8271</v>
      </c>
      <c r="R11">
        <v>0.21366666666666667</v>
      </c>
      <c r="S11">
        <v>32.185719387857141</v>
      </c>
      <c r="T11" t="s">
        <v>9224</v>
      </c>
      <c r="U11" t="s">
        <v>9225</v>
      </c>
      <c r="V11" s="10">
        <v>42640.278171296297</v>
      </c>
      <c r="W11" s="10">
        <v>42670.278171296297</v>
      </c>
    </row>
    <row r="12" spans="1:23" x14ac:dyDescent="0.25">
      <c r="A12">
        <v>4103</v>
      </c>
      <c r="B12" t="s">
        <v>4099</v>
      </c>
      <c r="C12" t="s">
        <v>8206</v>
      </c>
      <c r="D12">
        <v>1000</v>
      </c>
      <c r="E12">
        <v>100</v>
      </c>
      <c r="F12" t="s">
        <v>8221</v>
      </c>
      <c r="G12" t="s">
        <v>8224</v>
      </c>
      <c r="H12" t="s">
        <v>8246</v>
      </c>
      <c r="I12">
        <v>1</v>
      </c>
      <c r="J12">
        <v>1000</v>
      </c>
      <c r="K12">
        <v>100</v>
      </c>
      <c r="L12">
        <v>1440613920</v>
      </c>
      <c r="M12">
        <v>1435953566</v>
      </c>
      <c r="N12" t="b">
        <v>0</v>
      </c>
      <c r="O12">
        <v>6</v>
      </c>
      <c r="P12" t="b">
        <v>0</v>
      </c>
      <c r="Q12" t="s">
        <v>8271</v>
      </c>
      <c r="R12">
        <v>0.1</v>
      </c>
      <c r="S12">
        <v>16.666666666666668</v>
      </c>
      <c r="T12" t="s">
        <v>9224</v>
      </c>
      <c r="U12" t="s">
        <v>9225</v>
      </c>
      <c r="V12" s="10">
        <v>42188.832939814813</v>
      </c>
      <c r="W12" s="10">
        <v>42242.772222222222</v>
      </c>
    </row>
    <row r="13" spans="1:23" x14ac:dyDescent="0.25">
      <c r="A13">
        <v>4102</v>
      </c>
      <c r="B13" t="s">
        <v>4098</v>
      </c>
      <c r="C13" t="s">
        <v>8205</v>
      </c>
      <c r="D13">
        <v>500</v>
      </c>
      <c r="E13">
        <v>137</v>
      </c>
      <c r="F13" t="s">
        <v>8221</v>
      </c>
      <c r="G13" t="s">
        <v>8224</v>
      </c>
      <c r="H13" t="s">
        <v>8246</v>
      </c>
      <c r="I13">
        <v>1</v>
      </c>
      <c r="J13">
        <v>500</v>
      </c>
      <c r="K13">
        <v>137</v>
      </c>
      <c r="L13">
        <v>1463343673</v>
      </c>
      <c r="M13">
        <v>1460751673</v>
      </c>
      <c r="N13" t="b">
        <v>0</v>
      </c>
      <c r="O13">
        <v>6</v>
      </c>
      <c r="P13" t="b">
        <v>0</v>
      </c>
      <c r="Q13" t="s">
        <v>8271</v>
      </c>
      <c r="R13">
        <v>0.27400000000000002</v>
      </c>
      <c r="S13">
        <v>22.833333333333332</v>
      </c>
      <c r="T13" t="s">
        <v>9224</v>
      </c>
      <c r="U13" t="s">
        <v>9225</v>
      </c>
      <c r="V13" s="10">
        <v>42475.848067129627</v>
      </c>
      <c r="W13" s="10">
        <v>42505.848067129627</v>
      </c>
    </row>
    <row r="14" spans="1:23" x14ac:dyDescent="0.25">
      <c r="A14">
        <v>4101</v>
      </c>
      <c r="B14" t="s">
        <v>4097</v>
      </c>
      <c r="C14" t="s">
        <v>8204</v>
      </c>
      <c r="D14">
        <v>600</v>
      </c>
      <c r="E14">
        <v>0</v>
      </c>
      <c r="F14" t="s">
        <v>8221</v>
      </c>
      <c r="G14" t="s">
        <v>8224</v>
      </c>
      <c r="H14" t="s">
        <v>8246</v>
      </c>
      <c r="I14">
        <v>1</v>
      </c>
      <c r="J14">
        <v>600</v>
      </c>
      <c r="K14">
        <v>0</v>
      </c>
      <c r="L14">
        <v>1485380482</v>
      </c>
      <c r="M14">
        <v>1482788482</v>
      </c>
      <c r="N14" t="b">
        <v>0</v>
      </c>
      <c r="O14">
        <v>0</v>
      </c>
      <c r="P14" t="b">
        <v>0</v>
      </c>
      <c r="Q14" t="s">
        <v>8271</v>
      </c>
      <c r="R14">
        <v>0</v>
      </c>
      <c r="S14" t="s">
        <v>9314</v>
      </c>
      <c r="T14" t="s">
        <v>9224</v>
      </c>
      <c r="U14" t="s">
        <v>9225</v>
      </c>
      <c r="V14" s="10">
        <v>42730.903726851851</v>
      </c>
      <c r="W14" s="10">
        <v>42760.903726851851</v>
      </c>
    </row>
    <row r="15" spans="1:23" x14ac:dyDescent="0.25">
      <c r="A15">
        <v>4100</v>
      </c>
      <c r="B15" t="s">
        <v>4096</v>
      </c>
      <c r="C15" t="s">
        <v>8203</v>
      </c>
      <c r="D15">
        <v>270</v>
      </c>
      <c r="E15">
        <v>0</v>
      </c>
      <c r="F15" t="s">
        <v>8221</v>
      </c>
      <c r="G15" t="s">
        <v>8224</v>
      </c>
      <c r="H15" t="s">
        <v>8246</v>
      </c>
      <c r="I15">
        <v>1</v>
      </c>
      <c r="J15">
        <v>270</v>
      </c>
      <c r="K15">
        <v>0</v>
      </c>
      <c r="L15">
        <v>1414205990</v>
      </c>
      <c r="M15">
        <v>1413341990</v>
      </c>
      <c r="N15" t="b">
        <v>0</v>
      </c>
      <c r="O15">
        <v>0</v>
      </c>
      <c r="P15" t="b">
        <v>0</v>
      </c>
      <c r="Q15" t="s">
        <v>8271</v>
      </c>
      <c r="R15">
        <v>0</v>
      </c>
      <c r="S15" t="s">
        <v>9314</v>
      </c>
      <c r="T15" t="s">
        <v>9224</v>
      </c>
      <c r="U15" t="s">
        <v>9225</v>
      </c>
      <c r="V15" s="10">
        <v>41927.124884259261</v>
      </c>
      <c r="W15" s="10">
        <v>41937.124884259261</v>
      </c>
    </row>
    <row r="16" spans="1:23" x14ac:dyDescent="0.25">
      <c r="A16">
        <v>4099</v>
      </c>
      <c r="B16" t="s">
        <v>4095</v>
      </c>
      <c r="C16" t="s">
        <v>8202</v>
      </c>
      <c r="D16">
        <v>4500</v>
      </c>
      <c r="E16">
        <v>50</v>
      </c>
      <c r="F16" t="s">
        <v>8221</v>
      </c>
      <c r="G16" t="s">
        <v>8224</v>
      </c>
      <c r="H16" t="s">
        <v>8246</v>
      </c>
      <c r="I16">
        <v>1</v>
      </c>
      <c r="J16">
        <v>4500</v>
      </c>
      <c r="K16">
        <v>50</v>
      </c>
      <c r="L16">
        <v>1472847873</v>
      </c>
      <c r="M16">
        <v>1468959873</v>
      </c>
      <c r="N16" t="b">
        <v>0</v>
      </c>
      <c r="O16">
        <v>1</v>
      </c>
      <c r="P16" t="b">
        <v>0</v>
      </c>
      <c r="Q16" t="s">
        <v>8271</v>
      </c>
      <c r="R16">
        <v>1.1111111111111112E-2</v>
      </c>
      <c r="S16">
        <v>50</v>
      </c>
      <c r="T16" t="s">
        <v>9224</v>
      </c>
      <c r="U16" t="s">
        <v>9225</v>
      </c>
      <c r="V16" s="10">
        <v>42570.850381944445</v>
      </c>
      <c r="W16" s="10">
        <v>42615.850381944445</v>
      </c>
    </row>
    <row r="17" spans="1:23" x14ac:dyDescent="0.25">
      <c r="A17">
        <v>4098</v>
      </c>
      <c r="B17" t="s">
        <v>4094</v>
      </c>
      <c r="C17" t="s">
        <v>8201</v>
      </c>
      <c r="D17">
        <v>75000</v>
      </c>
      <c r="E17">
        <v>0</v>
      </c>
      <c r="F17" t="s">
        <v>8221</v>
      </c>
      <c r="G17" t="s">
        <v>8224</v>
      </c>
      <c r="H17" t="s">
        <v>8246</v>
      </c>
      <c r="I17">
        <v>1</v>
      </c>
      <c r="J17">
        <v>75000</v>
      </c>
      <c r="K17">
        <v>0</v>
      </c>
      <c r="L17">
        <v>1465060797</v>
      </c>
      <c r="M17">
        <v>1462468797</v>
      </c>
      <c r="N17" t="b">
        <v>0</v>
      </c>
      <c r="O17">
        <v>0</v>
      </c>
      <c r="P17" t="b">
        <v>0</v>
      </c>
      <c r="Q17" t="s">
        <v>8271</v>
      </c>
      <c r="R17">
        <v>0</v>
      </c>
      <c r="S17" t="s">
        <v>9314</v>
      </c>
      <c r="T17" t="s">
        <v>9224</v>
      </c>
      <c r="U17" t="s">
        <v>9225</v>
      </c>
      <c r="V17" s="10">
        <v>42495.722187500003</v>
      </c>
      <c r="W17" s="10">
        <v>42525.722187500003</v>
      </c>
    </row>
    <row r="18" spans="1:23" x14ac:dyDescent="0.25">
      <c r="A18">
        <v>4097</v>
      </c>
      <c r="B18" t="s">
        <v>4093</v>
      </c>
      <c r="C18" t="s">
        <v>8200</v>
      </c>
      <c r="D18">
        <v>10000</v>
      </c>
      <c r="E18">
        <v>0</v>
      </c>
      <c r="F18" t="s">
        <v>8221</v>
      </c>
      <c r="G18" t="s">
        <v>8225</v>
      </c>
      <c r="H18" t="s">
        <v>8247</v>
      </c>
      <c r="I18">
        <v>1.29405719</v>
      </c>
      <c r="J18">
        <v>12940.571899999999</v>
      </c>
      <c r="K18">
        <v>0</v>
      </c>
      <c r="L18">
        <v>1454284500</v>
      </c>
      <c r="M18">
        <v>1449431237</v>
      </c>
      <c r="N18" t="b">
        <v>0</v>
      </c>
      <c r="O18">
        <v>0</v>
      </c>
      <c r="P18" t="b">
        <v>0</v>
      </c>
      <c r="Q18" t="s">
        <v>8271</v>
      </c>
      <c r="R18">
        <v>0</v>
      </c>
      <c r="S18" t="s">
        <v>9314</v>
      </c>
      <c r="T18" t="s">
        <v>9224</v>
      </c>
      <c r="U18" t="s">
        <v>9225</v>
      </c>
      <c r="V18" s="10">
        <v>42344.824502314812</v>
      </c>
      <c r="W18" s="10">
        <v>42400.996527777781</v>
      </c>
    </row>
    <row r="19" spans="1:23" x14ac:dyDescent="0.25">
      <c r="A19">
        <v>4096</v>
      </c>
      <c r="B19" t="s">
        <v>4092</v>
      </c>
      <c r="C19" t="s">
        <v>8199</v>
      </c>
      <c r="D19">
        <v>3500</v>
      </c>
      <c r="E19">
        <v>400</v>
      </c>
      <c r="F19" t="s">
        <v>8221</v>
      </c>
      <c r="G19" t="s">
        <v>8225</v>
      </c>
      <c r="H19" t="s">
        <v>8247</v>
      </c>
      <c r="I19">
        <v>1.29405719</v>
      </c>
      <c r="J19">
        <v>4529.2001650000002</v>
      </c>
      <c r="K19">
        <v>517.62287600000002</v>
      </c>
      <c r="L19">
        <v>1488271860</v>
      </c>
      <c r="M19">
        <v>1484484219</v>
      </c>
      <c r="N19" t="b">
        <v>0</v>
      </c>
      <c r="O19">
        <v>5</v>
      </c>
      <c r="P19" t="b">
        <v>0</v>
      </c>
      <c r="Q19" t="s">
        <v>8271</v>
      </c>
      <c r="R19">
        <v>0.11428571428571428</v>
      </c>
      <c r="S19">
        <v>103.5245752</v>
      </c>
      <c r="T19" t="s">
        <v>9224</v>
      </c>
      <c r="U19" t="s">
        <v>9225</v>
      </c>
      <c r="V19" s="10">
        <v>42750.530312499999</v>
      </c>
      <c r="W19" s="10">
        <v>42794.368750000001</v>
      </c>
    </row>
    <row r="20" spans="1:23" x14ac:dyDescent="0.25">
      <c r="A20">
        <v>4095</v>
      </c>
      <c r="B20" t="s">
        <v>4091</v>
      </c>
      <c r="C20" t="s">
        <v>8198</v>
      </c>
      <c r="D20">
        <v>30000</v>
      </c>
      <c r="E20">
        <v>800</v>
      </c>
      <c r="F20" t="s">
        <v>8221</v>
      </c>
      <c r="G20" t="s">
        <v>8238</v>
      </c>
      <c r="H20" t="s">
        <v>8256</v>
      </c>
      <c r="I20">
        <v>4.7076029999999998E-2</v>
      </c>
      <c r="J20">
        <v>1412.2809</v>
      </c>
      <c r="K20">
        <v>37.660823999999998</v>
      </c>
      <c r="L20">
        <v>1482108350</v>
      </c>
      <c r="M20">
        <v>1479516350</v>
      </c>
      <c r="N20" t="b">
        <v>0</v>
      </c>
      <c r="O20">
        <v>1</v>
      </c>
      <c r="P20" t="b">
        <v>0</v>
      </c>
      <c r="Q20" t="s">
        <v>8271</v>
      </c>
      <c r="R20">
        <v>2.6666666666666668E-2</v>
      </c>
      <c r="S20">
        <v>37.660823999999998</v>
      </c>
      <c r="T20" t="s">
        <v>9224</v>
      </c>
      <c r="U20" t="s">
        <v>9225</v>
      </c>
      <c r="V20" s="10">
        <v>42693.031828703701</v>
      </c>
      <c r="W20" s="10">
        <v>42723.031828703701</v>
      </c>
    </row>
    <row r="21" spans="1:23" x14ac:dyDescent="0.25">
      <c r="A21">
        <v>4094</v>
      </c>
      <c r="B21" t="s">
        <v>4090</v>
      </c>
      <c r="C21" t="s">
        <v>8197</v>
      </c>
      <c r="D21">
        <v>2000</v>
      </c>
      <c r="E21">
        <v>730</v>
      </c>
      <c r="F21" t="s">
        <v>8221</v>
      </c>
      <c r="G21" t="s">
        <v>8224</v>
      </c>
      <c r="H21" t="s">
        <v>8246</v>
      </c>
      <c r="I21">
        <v>1</v>
      </c>
      <c r="J21">
        <v>2000</v>
      </c>
      <c r="K21">
        <v>730</v>
      </c>
      <c r="L21">
        <v>1413953940</v>
      </c>
      <c r="M21">
        <v>1410141900</v>
      </c>
      <c r="N21" t="b">
        <v>0</v>
      </c>
      <c r="O21">
        <v>8</v>
      </c>
      <c r="P21" t="b">
        <v>0</v>
      </c>
      <c r="Q21" t="s">
        <v>8271</v>
      </c>
      <c r="R21">
        <v>0.36499999999999999</v>
      </c>
      <c r="S21">
        <v>91.25</v>
      </c>
      <c r="T21" t="s">
        <v>9224</v>
      </c>
      <c r="U21" t="s">
        <v>9225</v>
      </c>
      <c r="V21" s="10">
        <v>41890.086805555555</v>
      </c>
      <c r="W21" s="10">
        <v>41934.207638888889</v>
      </c>
    </row>
    <row r="22" spans="1:23" x14ac:dyDescent="0.25">
      <c r="A22">
        <v>4093</v>
      </c>
      <c r="B22" t="s">
        <v>4089</v>
      </c>
      <c r="C22" t="s">
        <v>8196</v>
      </c>
      <c r="D22">
        <v>2500</v>
      </c>
      <c r="E22">
        <v>60</v>
      </c>
      <c r="F22" t="s">
        <v>8221</v>
      </c>
      <c r="G22" t="s">
        <v>8225</v>
      </c>
      <c r="H22" t="s">
        <v>8247</v>
      </c>
      <c r="I22">
        <v>1.29405719</v>
      </c>
      <c r="J22">
        <v>3235.1429749999998</v>
      </c>
      <c r="K22">
        <v>77.643431399999997</v>
      </c>
      <c r="L22">
        <v>1440272093</v>
      </c>
      <c r="M22">
        <v>1435088093</v>
      </c>
      <c r="N22" t="b">
        <v>0</v>
      </c>
      <c r="O22">
        <v>4</v>
      </c>
      <c r="P22" t="b">
        <v>0</v>
      </c>
      <c r="Q22" t="s">
        <v>8271</v>
      </c>
      <c r="R22">
        <v>2.4E-2</v>
      </c>
      <c r="S22">
        <v>19.410857849999999</v>
      </c>
      <c r="T22" t="s">
        <v>9224</v>
      </c>
      <c r="U22" t="s">
        <v>9225</v>
      </c>
      <c r="V22" s="10">
        <v>42178.815891203703</v>
      </c>
      <c r="W22" s="10">
        <v>42238.815891203703</v>
      </c>
    </row>
    <row r="23" spans="1:23" x14ac:dyDescent="0.25">
      <c r="A23">
        <v>4092</v>
      </c>
      <c r="B23" t="s">
        <v>4088</v>
      </c>
      <c r="C23" t="s">
        <v>8195</v>
      </c>
      <c r="D23">
        <v>110000</v>
      </c>
      <c r="E23">
        <v>20</v>
      </c>
      <c r="F23" t="s">
        <v>8221</v>
      </c>
      <c r="G23" t="s">
        <v>8224</v>
      </c>
      <c r="H23" t="s">
        <v>8246</v>
      </c>
      <c r="I23">
        <v>1</v>
      </c>
      <c r="J23">
        <v>110000</v>
      </c>
      <c r="K23">
        <v>20</v>
      </c>
      <c r="L23">
        <v>1428205247</v>
      </c>
      <c r="M23">
        <v>1423024847</v>
      </c>
      <c r="N23" t="b">
        <v>0</v>
      </c>
      <c r="O23">
        <v>1</v>
      </c>
      <c r="P23" t="b">
        <v>0</v>
      </c>
      <c r="Q23" t="s">
        <v>8271</v>
      </c>
      <c r="R23">
        <v>1.8181818181818181E-4</v>
      </c>
      <c r="S23">
        <v>20</v>
      </c>
      <c r="T23" t="s">
        <v>9224</v>
      </c>
      <c r="U23" t="s">
        <v>9225</v>
      </c>
      <c r="V23" s="10">
        <v>42039.194988425923</v>
      </c>
      <c r="W23" s="10">
        <v>42099.153321759259</v>
      </c>
    </row>
    <row r="24" spans="1:23" x14ac:dyDescent="0.25">
      <c r="A24">
        <v>4091</v>
      </c>
      <c r="B24" t="s">
        <v>4087</v>
      </c>
      <c r="C24" t="s">
        <v>8194</v>
      </c>
      <c r="D24">
        <v>1600</v>
      </c>
      <c r="E24">
        <v>204</v>
      </c>
      <c r="F24" t="s">
        <v>8221</v>
      </c>
      <c r="G24" t="s">
        <v>8224</v>
      </c>
      <c r="H24" t="s">
        <v>8246</v>
      </c>
      <c r="I24">
        <v>1</v>
      </c>
      <c r="J24">
        <v>1600</v>
      </c>
      <c r="K24">
        <v>204</v>
      </c>
      <c r="L24">
        <v>1421410151</v>
      </c>
      <c r="M24">
        <v>1418818151</v>
      </c>
      <c r="N24" t="b">
        <v>0</v>
      </c>
      <c r="O24">
        <v>8</v>
      </c>
      <c r="P24" t="b">
        <v>0</v>
      </c>
      <c r="Q24" t="s">
        <v>8271</v>
      </c>
      <c r="R24">
        <v>0.1275</v>
      </c>
      <c r="S24">
        <v>25.5</v>
      </c>
      <c r="T24" t="s">
        <v>9224</v>
      </c>
      <c r="U24" t="s">
        <v>9225</v>
      </c>
      <c r="V24" s="10">
        <v>41990.506377314814</v>
      </c>
      <c r="W24" s="10">
        <v>42020.506377314814</v>
      </c>
    </row>
    <row r="25" spans="1:23" x14ac:dyDescent="0.25">
      <c r="A25">
        <v>4090</v>
      </c>
      <c r="B25" t="s">
        <v>4086</v>
      </c>
      <c r="C25" t="s">
        <v>8193</v>
      </c>
      <c r="D25">
        <v>1000</v>
      </c>
      <c r="E25">
        <v>32</v>
      </c>
      <c r="F25" t="s">
        <v>8221</v>
      </c>
      <c r="G25" t="s">
        <v>8224</v>
      </c>
      <c r="H25" t="s">
        <v>8246</v>
      </c>
      <c r="I25">
        <v>1</v>
      </c>
      <c r="J25">
        <v>1000</v>
      </c>
      <c r="K25">
        <v>32</v>
      </c>
      <c r="L25">
        <v>1438959600</v>
      </c>
      <c r="M25">
        <v>1437754137</v>
      </c>
      <c r="N25" t="b">
        <v>0</v>
      </c>
      <c r="O25">
        <v>3</v>
      </c>
      <c r="P25" t="b">
        <v>0</v>
      </c>
      <c r="Q25" t="s">
        <v>8271</v>
      </c>
      <c r="R25">
        <v>3.2000000000000001E-2</v>
      </c>
      <c r="S25">
        <v>10.666666666666666</v>
      </c>
      <c r="T25" t="s">
        <v>9224</v>
      </c>
      <c r="U25" t="s">
        <v>9225</v>
      </c>
      <c r="V25" s="10">
        <v>42209.672881944447</v>
      </c>
      <c r="W25" s="10">
        <v>42223.625</v>
      </c>
    </row>
    <row r="26" spans="1:23" x14ac:dyDescent="0.25">
      <c r="A26">
        <v>4089</v>
      </c>
      <c r="B26" t="s">
        <v>4085</v>
      </c>
      <c r="C26" t="s">
        <v>8192</v>
      </c>
      <c r="D26">
        <v>5000</v>
      </c>
      <c r="E26">
        <v>240</v>
      </c>
      <c r="F26" t="s">
        <v>8221</v>
      </c>
      <c r="G26" t="s">
        <v>8224</v>
      </c>
      <c r="H26" t="s">
        <v>8246</v>
      </c>
      <c r="I26">
        <v>1</v>
      </c>
      <c r="J26">
        <v>5000</v>
      </c>
      <c r="K26">
        <v>240</v>
      </c>
      <c r="L26">
        <v>1433093700</v>
      </c>
      <c r="M26">
        <v>1430242488</v>
      </c>
      <c r="N26" t="b">
        <v>0</v>
      </c>
      <c r="O26">
        <v>8</v>
      </c>
      <c r="P26" t="b">
        <v>0</v>
      </c>
      <c r="Q26" t="s">
        <v>8271</v>
      </c>
      <c r="R26">
        <v>4.8000000000000001E-2</v>
      </c>
      <c r="S26">
        <v>30</v>
      </c>
      <c r="T26" t="s">
        <v>9224</v>
      </c>
      <c r="U26" t="s">
        <v>9225</v>
      </c>
      <c r="V26" s="10">
        <v>42122.732499999998</v>
      </c>
      <c r="W26" s="10">
        <v>42155.732638888891</v>
      </c>
    </row>
    <row r="27" spans="1:23" x14ac:dyDescent="0.25">
      <c r="A27">
        <v>4088</v>
      </c>
      <c r="B27" t="s">
        <v>4084</v>
      </c>
      <c r="C27" t="s">
        <v>8191</v>
      </c>
      <c r="D27">
        <v>2000</v>
      </c>
      <c r="E27">
        <v>216</v>
      </c>
      <c r="F27" t="s">
        <v>8221</v>
      </c>
      <c r="G27" t="s">
        <v>8225</v>
      </c>
      <c r="H27" t="s">
        <v>8247</v>
      </c>
      <c r="I27">
        <v>1.29405719</v>
      </c>
      <c r="J27">
        <v>2588.11438</v>
      </c>
      <c r="K27">
        <v>279.51635304000001</v>
      </c>
      <c r="L27">
        <v>1421403960</v>
      </c>
      <c r="M27">
        <v>1418827324</v>
      </c>
      <c r="N27" t="b">
        <v>0</v>
      </c>
      <c r="O27">
        <v>3</v>
      </c>
      <c r="P27" t="b">
        <v>0</v>
      </c>
      <c r="Q27" t="s">
        <v>8271</v>
      </c>
      <c r="R27">
        <v>0.108</v>
      </c>
      <c r="S27">
        <v>93.172117679999999</v>
      </c>
      <c r="T27" t="s">
        <v>9224</v>
      </c>
      <c r="U27" t="s">
        <v>9225</v>
      </c>
      <c r="V27" s="10">
        <v>41990.612546296295</v>
      </c>
      <c r="W27" s="10">
        <v>42020.43472222222</v>
      </c>
    </row>
    <row r="28" spans="1:23" x14ac:dyDescent="0.25">
      <c r="A28">
        <v>4087</v>
      </c>
      <c r="B28" t="s">
        <v>4083</v>
      </c>
      <c r="C28" t="s">
        <v>8190</v>
      </c>
      <c r="D28">
        <v>9600</v>
      </c>
      <c r="E28">
        <v>0</v>
      </c>
      <c r="F28" t="s">
        <v>8221</v>
      </c>
      <c r="G28" t="s">
        <v>8224</v>
      </c>
      <c r="H28" t="s">
        <v>8246</v>
      </c>
      <c r="I28">
        <v>1</v>
      </c>
      <c r="J28">
        <v>9600</v>
      </c>
      <c r="K28">
        <v>0</v>
      </c>
      <c r="L28">
        <v>1468777786</v>
      </c>
      <c r="M28">
        <v>1466185786</v>
      </c>
      <c r="N28" t="b">
        <v>0</v>
      </c>
      <c r="O28">
        <v>0</v>
      </c>
      <c r="P28" t="b">
        <v>0</v>
      </c>
      <c r="Q28" t="s">
        <v>8271</v>
      </c>
      <c r="R28">
        <v>0</v>
      </c>
      <c r="S28" t="s">
        <v>9314</v>
      </c>
      <c r="T28" t="s">
        <v>9224</v>
      </c>
      <c r="U28" t="s">
        <v>9225</v>
      </c>
      <c r="V28" s="10">
        <v>42538.742893518516</v>
      </c>
      <c r="W28" s="10">
        <v>42568.742893518516</v>
      </c>
    </row>
    <row r="29" spans="1:23" x14ac:dyDescent="0.25">
      <c r="A29">
        <v>4086</v>
      </c>
      <c r="B29" t="s">
        <v>4082</v>
      </c>
      <c r="C29" t="s">
        <v>8189</v>
      </c>
      <c r="D29">
        <v>1000</v>
      </c>
      <c r="E29">
        <v>47</v>
      </c>
      <c r="F29" t="s">
        <v>8221</v>
      </c>
      <c r="G29" t="s">
        <v>8224</v>
      </c>
      <c r="H29" t="s">
        <v>8246</v>
      </c>
      <c r="I29">
        <v>1</v>
      </c>
      <c r="J29">
        <v>1000</v>
      </c>
      <c r="K29">
        <v>47</v>
      </c>
      <c r="L29">
        <v>1448078400</v>
      </c>
      <c r="M29">
        <v>1445985299</v>
      </c>
      <c r="N29" t="b">
        <v>0</v>
      </c>
      <c r="O29">
        <v>5</v>
      </c>
      <c r="P29" t="b">
        <v>0</v>
      </c>
      <c r="Q29" t="s">
        <v>8271</v>
      </c>
      <c r="R29">
        <v>4.7E-2</v>
      </c>
      <c r="S29">
        <v>9.4</v>
      </c>
      <c r="T29" t="s">
        <v>9224</v>
      </c>
      <c r="U29" t="s">
        <v>9225</v>
      </c>
      <c r="V29" s="10">
        <v>42304.940960648149</v>
      </c>
      <c r="W29" s="10">
        <v>42329.166666666664</v>
      </c>
    </row>
    <row r="30" spans="1:23" x14ac:dyDescent="0.25">
      <c r="A30">
        <v>4085</v>
      </c>
      <c r="B30" t="s">
        <v>4081</v>
      </c>
      <c r="C30" t="s">
        <v>8188</v>
      </c>
      <c r="D30">
        <v>3500</v>
      </c>
      <c r="E30">
        <v>10</v>
      </c>
      <c r="F30" t="s">
        <v>8221</v>
      </c>
      <c r="G30" t="s">
        <v>8224</v>
      </c>
      <c r="H30" t="s">
        <v>8246</v>
      </c>
      <c r="I30">
        <v>1</v>
      </c>
      <c r="J30">
        <v>3500</v>
      </c>
      <c r="K30">
        <v>10</v>
      </c>
      <c r="L30">
        <v>1427169540</v>
      </c>
      <c r="M30">
        <v>1424701775</v>
      </c>
      <c r="N30" t="b">
        <v>0</v>
      </c>
      <c r="O30">
        <v>1</v>
      </c>
      <c r="P30" t="b">
        <v>0</v>
      </c>
      <c r="Q30" t="s">
        <v>8271</v>
      </c>
      <c r="R30">
        <v>2.8571428571428571E-3</v>
      </c>
      <c r="S30">
        <v>10</v>
      </c>
      <c r="T30" t="s">
        <v>9224</v>
      </c>
      <c r="U30" t="s">
        <v>9225</v>
      </c>
      <c r="V30" s="10">
        <v>42058.603877314818</v>
      </c>
      <c r="W30" s="10">
        <v>42087.165972222225</v>
      </c>
    </row>
    <row r="31" spans="1:23" x14ac:dyDescent="0.25">
      <c r="A31">
        <v>4084</v>
      </c>
      <c r="B31" t="s">
        <v>4080</v>
      </c>
      <c r="C31" s="3" t="s">
        <v>8187</v>
      </c>
      <c r="D31">
        <v>3000</v>
      </c>
      <c r="E31">
        <v>10</v>
      </c>
      <c r="F31" t="s">
        <v>8221</v>
      </c>
      <c r="G31" t="s">
        <v>8237</v>
      </c>
      <c r="H31" t="s">
        <v>8249</v>
      </c>
      <c r="I31">
        <v>1.1666915600000001</v>
      </c>
      <c r="J31">
        <v>3500.0746800000002</v>
      </c>
      <c r="K31">
        <v>11.666915600000001</v>
      </c>
      <c r="L31">
        <v>1476008906</v>
      </c>
      <c r="M31">
        <v>1473416906</v>
      </c>
      <c r="N31" t="b">
        <v>0</v>
      </c>
      <c r="O31">
        <v>1</v>
      </c>
      <c r="P31" t="b">
        <v>0</v>
      </c>
      <c r="Q31" t="s">
        <v>8271</v>
      </c>
      <c r="R31">
        <v>3.3333333333333335E-3</v>
      </c>
      <c r="S31">
        <v>11.666915600000001</v>
      </c>
      <c r="T31" t="s">
        <v>9224</v>
      </c>
      <c r="U31" t="s">
        <v>9225</v>
      </c>
      <c r="V31" s="10">
        <v>42622.436412037037</v>
      </c>
      <c r="W31" s="10">
        <v>42652.436412037037</v>
      </c>
    </row>
    <row r="32" spans="1:23" x14ac:dyDescent="0.25">
      <c r="A32">
        <v>4083</v>
      </c>
      <c r="B32" t="s">
        <v>4079</v>
      </c>
      <c r="C32" t="s">
        <v>8186</v>
      </c>
      <c r="D32">
        <v>3500</v>
      </c>
      <c r="E32">
        <v>759</v>
      </c>
      <c r="F32" t="s">
        <v>8221</v>
      </c>
      <c r="G32" t="s">
        <v>8224</v>
      </c>
      <c r="H32" t="s">
        <v>8246</v>
      </c>
      <c r="I32">
        <v>1</v>
      </c>
      <c r="J32">
        <v>3500</v>
      </c>
      <c r="K32">
        <v>759</v>
      </c>
      <c r="L32">
        <v>1452795416</v>
      </c>
      <c r="M32">
        <v>1450203416</v>
      </c>
      <c r="N32" t="b">
        <v>0</v>
      </c>
      <c r="O32">
        <v>6</v>
      </c>
      <c r="P32" t="b">
        <v>0</v>
      </c>
      <c r="Q32" t="s">
        <v>8271</v>
      </c>
      <c r="R32">
        <v>0.21685714285714286</v>
      </c>
      <c r="S32">
        <v>126.5</v>
      </c>
      <c r="T32" t="s">
        <v>9224</v>
      </c>
      <c r="U32" t="s">
        <v>9225</v>
      </c>
      <c r="V32" s="10">
        <v>42353.761759259258</v>
      </c>
      <c r="W32" s="10">
        <v>42383.761759259258</v>
      </c>
    </row>
    <row r="33" spans="1:23" x14ac:dyDescent="0.25">
      <c r="A33">
        <v>4082</v>
      </c>
      <c r="B33" t="s">
        <v>4078</v>
      </c>
      <c r="C33" t="s">
        <v>8185</v>
      </c>
      <c r="D33">
        <v>150</v>
      </c>
      <c r="E33">
        <v>3</v>
      </c>
      <c r="F33" t="s">
        <v>8221</v>
      </c>
      <c r="G33" t="s">
        <v>8224</v>
      </c>
      <c r="H33" t="s">
        <v>8246</v>
      </c>
      <c r="I33">
        <v>1</v>
      </c>
      <c r="J33">
        <v>150</v>
      </c>
      <c r="K33">
        <v>3</v>
      </c>
      <c r="L33">
        <v>1447542000</v>
      </c>
      <c r="M33">
        <v>1446179553</v>
      </c>
      <c r="N33" t="b">
        <v>0</v>
      </c>
      <c r="O33">
        <v>2</v>
      </c>
      <c r="P33" t="b">
        <v>0</v>
      </c>
      <c r="Q33" t="s">
        <v>8271</v>
      </c>
      <c r="R33">
        <v>0.02</v>
      </c>
      <c r="S33">
        <v>1.5</v>
      </c>
      <c r="T33" t="s">
        <v>9224</v>
      </c>
      <c r="U33" t="s">
        <v>9225</v>
      </c>
      <c r="V33" s="10">
        <v>42307.189270833333</v>
      </c>
      <c r="W33" s="10">
        <v>42322.958333333336</v>
      </c>
    </row>
    <row r="34" spans="1:23" x14ac:dyDescent="0.25">
      <c r="A34">
        <v>4081</v>
      </c>
      <c r="B34" t="s">
        <v>4077</v>
      </c>
      <c r="C34" t="s">
        <v>8184</v>
      </c>
      <c r="D34">
        <v>2224</v>
      </c>
      <c r="E34">
        <v>350</v>
      </c>
      <c r="F34" t="s">
        <v>8221</v>
      </c>
      <c r="G34" t="s">
        <v>8224</v>
      </c>
      <c r="H34" t="s">
        <v>8246</v>
      </c>
      <c r="I34">
        <v>1</v>
      </c>
      <c r="J34">
        <v>2224</v>
      </c>
      <c r="K34">
        <v>350</v>
      </c>
      <c r="L34">
        <v>1425819425</v>
      </c>
      <c r="M34">
        <v>1423231025</v>
      </c>
      <c r="N34" t="b">
        <v>0</v>
      </c>
      <c r="O34">
        <v>12</v>
      </c>
      <c r="P34" t="b">
        <v>0</v>
      </c>
      <c r="Q34" t="s">
        <v>8271</v>
      </c>
      <c r="R34">
        <v>0.15737410071942445</v>
      </c>
      <c r="S34">
        <v>29.166666666666668</v>
      </c>
      <c r="T34" t="s">
        <v>9224</v>
      </c>
      <c r="U34" t="s">
        <v>9225</v>
      </c>
      <c r="V34" s="10">
        <v>42041.581307870372</v>
      </c>
      <c r="W34" s="10">
        <v>42071.539641203701</v>
      </c>
    </row>
    <row r="35" spans="1:23" x14ac:dyDescent="0.25">
      <c r="A35">
        <v>4080</v>
      </c>
      <c r="B35" t="s">
        <v>4076</v>
      </c>
      <c r="C35" t="s">
        <v>8183</v>
      </c>
      <c r="D35">
        <v>3000</v>
      </c>
      <c r="E35">
        <v>0</v>
      </c>
      <c r="F35" t="s">
        <v>8221</v>
      </c>
      <c r="G35" t="s">
        <v>8224</v>
      </c>
      <c r="H35" t="s">
        <v>8246</v>
      </c>
      <c r="I35">
        <v>1</v>
      </c>
      <c r="J35">
        <v>3000</v>
      </c>
      <c r="K35">
        <v>0</v>
      </c>
      <c r="L35">
        <v>1465930440</v>
      </c>
      <c r="M35">
        <v>1463849116</v>
      </c>
      <c r="N35" t="b">
        <v>0</v>
      </c>
      <c r="O35">
        <v>0</v>
      </c>
      <c r="P35" t="b">
        <v>0</v>
      </c>
      <c r="Q35" t="s">
        <v>8271</v>
      </c>
      <c r="R35">
        <v>0</v>
      </c>
      <c r="S35" t="s">
        <v>9314</v>
      </c>
      <c r="T35" t="s">
        <v>9224</v>
      </c>
      <c r="U35" t="s">
        <v>9225</v>
      </c>
      <c r="V35" s="10">
        <v>42511.698101851849</v>
      </c>
      <c r="W35" s="10">
        <v>42535.787499999999</v>
      </c>
    </row>
    <row r="36" spans="1:23" x14ac:dyDescent="0.25">
      <c r="A36">
        <v>4079</v>
      </c>
      <c r="B36" t="s">
        <v>4075</v>
      </c>
      <c r="C36" t="s">
        <v>8182</v>
      </c>
      <c r="D36">
        <v>3000</v>
      </c>
      <c r="E36">
        <v>5</v>
      </c>
      <c r="F36" t="s">
        <v>8221</v>
      </c>
      <c r="G36" t="s">
        <v>8224</v>
      </c>
      <c r="H36" t="s">
        <v>8246</v>
      </c>
      <c r="I36">
        <v>1</v>
      </c>
      <c r="J36">
        <v>3000</v>
      </c>
      <c r="K36">
        <v>5</v>
      </c>
      <c r="L36">
        <v>1466375521</v>
      </c>
      <c r="M36">
        <v>1463783521</v>
      </c>
      <c r="N36" t="b">
        <v>0</v>
      </c>
      <c r="O36">
        <v>1</v>
      </c>
      <c r="P36" t="b">
        <v>0</v>
      </c>
      <c r="Q36" t="s">
        <v>8271</v>
      </c>
      <c r="R36">
        <v>1.6666666666666668E-3</v>
      </c>
      <c r="S36">
        <v>5</v>
      </c>
      <c r="T36" t="s">
        <v>9224</v>
      </c>
      <c r="U36" t="s">
        <v>9225</v>
      </c>
      <c r="V36" s="10">
        <v>42510.938900462963</v>
      </c>
      <c r="W36" s="10">
        <v>42540.938900462963</v>
      </c>
    </row>
    <row r="37" spans="1:23" x14ac:dyDescent="0.25">
      <c r="A37">
        <v>4078</v>
      </c>
      <c r="B37" t="s">
        <v>4074</v>
      </c>
      <c r="C37" t="s">
        <v>8181</v>
      </c>
      <c r="D37">
        <v>250</v>
      </c>
      <c r="E37">
        <v>0</v>
      </c>
      <c r="F37" t="s">
        <v>8221</v>
      </c>
      <c r="G37" t="s">
        <v>8225</v>
      </c>
      <c r="H37" t="s">
        <v>8247</v>
      </c>
      <c r="I37">
        <v>1.29405719</v>
      </c>
      <c r="J37">
        <v>323.5142975</v>
      </c>
      <c r="K37">
        <v>0</v>
      </c>
      <c r="L37">
        <v>1485543242</v>
      </c>
      <c r="M37">
        <v>1482951242</v>
      </c>
      <c r="N37" t="b">
        <v>0</v>
      </c>
      <c r="O37">
        <v>0</v>
      </c>
      <c r="P37" t="b">
        <v>0</v>
      </c>
      <c r="Q37" t="s">
        <v>8271</v>
      </c>
      <c r="R37">
        <v>0</v>
      </c>
      <c r="S37" t="s">
        <v>9314</v>
      </c>
      <c r="T37" t="s">
        <v>9224</v>
      </c>
      <c r="U37" t="s">
        <v>9225</v>
      </c>
      <c r="V37" s="10">
        <v>42732.787523148145</v>
      </c>
      <c r="W37" s="10">
        <v>42762.787523148145</v>
      </c>
    </row>
    <row r="38" spans="1:23" x14ac:dyDescent="0.25">
      <c r="A38">
        <v>4077</v>
      </c>
      <c r="B38" t="s">
        <v>4073</v>
      </c>
      <c r="C38" t="s">
        <v>8180</v>
      </c>
      <c r="D38">
        <v>15000</v>
      </c>
      <c r="E38">
        <v>1335</v>
      </c>
      <c r="F38" t="s">
        <v>8221</v>
      </c>
      <c r="G38" t="s">
        <v>8224</v>
      </c>
      <c r="H38" t="s">
        <v>8246</v>
      </c>
      <c r="I38">
        <v>1</v>
      </c>
      <c r="J38">
        <v>15000</v>
      </c>
      <c r="K38">
        <v>1335</v>
      </c>
      <c r="L38">
        <v>1482339794</v>
      </c>
      <c r="M38">
        <v>1479747794</v>
      </c>
      <c r="N38" t="b">
        <v>0</v>
      </c>
      <c r="O38">
        <v>6</v>
      </c>
      <c r="P38" t="b">
        <v>0</v>
      </c>
      <c r="Q38" t="s">
        <v>8271</v>
      </c>
      <c r="R38">
        <v>8.8999999999999996E-2</v>
      </c>
      <c r="S38">
        <v>222.5</v>
      </c>
      <c r="T38" t="s">
        <v>9224</v>
      </c>
      <c r="U38" t="s">
        <v>9225</v>
      </c>
      <c r="V38" s="10">
        <v>42695.710578703707</v>
      </c>
      <c r="W38" s="10">
        <v>42725.710578703707</v>
      </c>
    </row>
    <row r="39" spans="1:23" x14ac:dyDescent="0.25">
      <c r="A39">
        <v>4076</v>
      </c>
      <c r="B39" t="s">
        <v>4072</v>
      </c>
      <c r="C39" t="s">
        <v>8179</v>
      </c>
      <c r="D39">
        <v>700</v>
      </c>
      <c r="E39">
        <v>0</v>
      </c>
      <c r="F39" t="s">
        <v>8221</v>
      </c>
      <c r="G39" t="s">
        <v>8224</v>
      </c>
      <c r="H39" t="s">
        <v>8246</v>
      </c>
      <c r="I39">
        <v>1</v>
      </c>
      <c r="J39">
        <v>700</v>
      </c>
      <c r="K39">
        <v>0</v>
      </c>
      <c r="L39">
        <v>1413921060</v>
      </c>
      <c r="M39">
        <v>1411499149</v>
      </c>
      <c r="N39" t="b">
        <v>0</v>
      </c>
      <c r="O39">
        <v>0</v>
      </c>
      <c r="P39" t="b">
        <v>0</v>
      </c>
      <c r="Q39" t="s">
        <v>8271</v>
      </c>
      <c r="R39">
        <v>0</v>
      </c>
      <c r="S39" t="s">
        <v>9314</v>
      </c>
      <c r="T39" t="s">
        <v>9224</v>
      </c>
      <c r="U39" t="s">
        <v>9225</v>
      </c>
      <c r="V39" s="10">
        <v>41905.795706018522</v>
      </c>
      <c r="W39" s="10">
        <v>41933.82708333333</v>
      </c>
    </row>
    <row r="40" spans="1:23" x14ac:dyDescent="0.25">
      <c r="A40">
        <v>4075</v>
      </c>
      <c r="B40" t="s">
        <v>4071</v>
      </c>
      <c r="C40" t="s">
        <v>8178</v>
      </c>
      <c r="D40">
        <v>2000</v>
      </c>
      <c r="E40">
        <v>576</v>
      </c>
      <c r="F40" t="s">
        <v>8221</v>
      </c>
      <c r="G40" t="s">
        <v>8225</v>
      </c>
      <c r="H40" t="s">
        <v>8247</v>
      </c>
      <c r="I40">
        <v>1.29405719</v>
      </c>
      <c r="J40">
        <v>2588.11438</v>
      </c>
      <c r="K40">
        <v>745.37694144</v>
      </c>
      <c r="L40">
        <v>1404149280</v>
      </c>
      <c r="M40">
        <v>1400547969</v>
      </c>
      <c r="N40" t="b">
        <v>0</v>
      </c>
      <c r="O40">
        <v>13</v>
      </c>
      <c r="P40" t="b">
        <v>0</v>
      </c>
      <c r="Q40" t="s">
        <v>8271</v>
      </c>
      <c r="R40">
        <v>0.28799999999999998</v>
      </c>
      <c r="S40">
        <v>57.33668780307692</v>
      </c>
      <c r="T40" t="s">
        <v>9224</v>
      </c>
      <c r="U40" t="s">
        <v>9225</v>
      </c>
      <c r="V40" s="10">
        <v>41779.045937499999</v>
      </c>
      <c r="W40" s="10">
        <v>41820.727777777778</v>
      </c>
    </row>
    <row r="41" spans="1:23" x14ac:dyDescent="0.25">
      <c r="A41">
        <v>4074</v>
      </c>
      <c r="B41" t="s">
        <v>4070</v>
      </c>
      <c r="C41" t="s">
        <v>8177</v>
      </c>
      <c r="D41">
        <v>2750</v>
      </c>
      <c r="E41">
        <v>735</v>
      </c>
      <c r="F41" t="s">
        <v>8221</v>
      </c>
      <c r="G41" t="s">
        <v>8225</v>
      </c>
      <c r="H41" t="s">
        <v>8247</v>
      </c>
      <c r="I41">
        <v>1.29405719</v>
      </c>
      <c r="J41">
        <v>3558.6572725000001</v>
      </c>
      <c r="K41">
        <v>951.13203464999992</v>
      </c>
      <c r="L41">
        <v>1446732975</v>
      </c>
      <c r="M41">
        <v>1444137375</v>
      </c>
      <c r="N41" t="b">
        <v>0</v>
      </c>
      <c r="O41">
        <v>21</v>
      </c>
      <c r="P41" t="b">
        <v>0</v>
      </c>
      <c r="Q41" t="s">
        <v>8271</v>
      </c>
      <c r="R41">
        <v>0.26727272727272727</v>
      </c>
      <c r="S41">
        <v>45.292001649999996</v>
      </c>
      <c r="T41" t="s">
        <v>9224</v>
      </c>
      <c r="U41" t="s">
        <v>9225</v>
      </c>
      <c r="V41" s="10">
        <v>42283.552951388891</v>
      </c>
      <c r="W41" s="10">
        <v>42313.594618055555</v>
      </c>
    </row>
    <row r="42" spans="1:23" x14ac:dyDescent="0.25">
      <c r="A42">
        <v>4073</v>
      </c>
      <c r="B42" t="s">
        <v>4069</v>
      </c>
      <c r="C42" t="s">
        <v>8176</v>
      </c>
      <c r="D42">
        <v>3500</v>
      </c>
      <c r="E42">
        <v>37</v>
      </c>
      <c r="F42" t="s">
        <v>8221</v>
      </c>
      <c r="G42" t="s">
        <v>8224</v>
      </c>
      <c r="H42" t="s">
        <v>8246</v>
      </c>
      <c r="I42">
        <v>1</v>
      </c>
      <c r="J42">
        <v>3500</v>
      </c>
      <c r="K42">
        <v>37</v>
      </c>
      <c r="L42">
        <v>1431144000</v>
      </c>
      <c r="M42">
        <v>1426407426</v>
      </c>
      <c r="N42" t="b">
        <v>0</v>
      </c>
      <c r="O42">
        <v>2</v>
      </c>
      <c r="P42" t="b">
        <v>0</v>
      </c>
      <c r="Q42" t="s">
        <v>8271</v>
      </c>
      <c r="R42">
        <v>1.0571428571428572E-2</v>
      </c>
      <c r="S42">
        <v>18.5</v>
      </c>
      <c r="T42" t="s">
        <v>9224</v>
      </c>
      <c r="U42" t="s">
        <v>9225</v>
      </c>
      <c r="V42" s="10">
        <v>42078.345208333332</v>
      </c>
      <c r="W42" s="10">
        <v>42133.166666666664</v>
      </c>
    </row>
    <row r="43" spans="1:23" x14ac:dyDescent="0.25">
      <c r="A43">
        <v>4072</v>
      </c>
      <c r="B43" t="s">
        <v>4068</v>
      </c>
      <c r="C43" t="s">
        <v>8175</v>
      </c>
      <c r="D43">
        <v>1000</v>
      </c>
      <c r="E43">
        <v>4</v>
      </c>
      <c r="F43" t="s">
        <v>8221</v>
      </c>
      <c r="G43" t="s">
        <v>8225</v>
      </c>
      <c r="H43" t="s">
        <v>8247</v>
      </c>
      <c r="I43">
        <v>1.29405719</v>
      </c>
      <c r="J43">
        <v>1294.05719</v>
      </c>
      <c r="K43">
        <v>5.1762287599999999</v>
      </c>
      <c r="L43">
        <v>1408646111</v>
      </c>
      <c r="M43">
        <v>1403462111</v>
      </c>
      <c r="N43" t="b">
        <v>0</v>
      </c>
      <c r="O43">
        <v>2</v>
      </c>
      <c r="P43" t="b">
        <v>0</v>
      </c>
      <c r="Q43" t="s">
        <v>8271</v>
      </c>
      <c r="R43">
        <v>4.0000000000000001E-3</v>
      </c>
      <c r="S43">
        <v>2.5881143799999999</v>
      </c>
      <c r="T43" t="s">
        <v>9224</v>
      </c>
      <c r="U43" t="s">
        <v>9225</v>
      </c>
      <c r="V43" s="10">
        <v>41812.77443287037</v>
      </c>
      <c r="W43" s="10">
        <v>41872.77443287037</v>
      </c>
    </row>
    <row r="44" spans="1:23" x14ac:dyDescent="0.25">
      <c r="A44">
        <v>4071</v>
      </c>
      <c r="B44" t="s">
        <v>4067</v>
      </c>
      <c r="C44" t="s">
        <v>8174</v>
      </c>
      <c r="D44">
        <v>20000</v>
      </c>
      <c r="E44">
        <v>0</v>
      </c>
      <c r="F44" t="s">
        <v>8221</v>
      </c>
      <c r="G44" t="s">
        <v>8238</v>
      </c>
      <c r="H44" t="s">
        <v>8256</v>
      </c>
      <c r="I44">
        <v>4.7076029999999998E-2</v>
      </c>
      <c r="J44">
        <v>941.52059999999994</v>
      </c>
      <c r="K44">
        <v>0</v>
      </c>
      <c r="L44">
        <v>1482779931</v>
      </c>
      <c r="M44">
        <v>1480187931</v>
      </c>
      <c r="N44" t="b">
        <v>0</v>
      </c>
      <c r="O44">
        <v>0</v>
      </c>
      <c r="P44" t="b">
        <v>0</v>
      </c>
      <c r="Q44" t="s">
        <v>8271</v>
      </c>
      <c r="R44">
        <v>0</v>
      </c>
      <c r="S44" t="s">
        <v>9314</v>
      </c>
      <c r="T44" t="s">
        <v>9224</v>
      </c>
      <c r="U44" t="s">
        <v>9225</v>
      </c>
      <c r="V44" s="10">
        <v>42700.804756944446</v>
      </c>
      <c r="W44" s="10">
        <v>42730.804756944446</v>
      </c>
    </row>
    <row r="45" spans="1:23" x14ac:dyDescent="0.25">
      <c r="A45">
        <v>4070</v>
      </c>
      <c r="B45" t="s">
        <v>4066</v>
      </c>
      <c r="C45" t="s">
        <v>8173</v>
      </c>
      <c r="D45">
        <v>1000</v>
      </c>
      <c r="E45">
        <v>165</v>
      </c>
      <c r="F45" t="s">
        <v>8221</v>
      </c>
      <c r="G45" t="s">
        <v>8224</v>
      </c>
      <c r="H45" t="s">
        <v>8246</v>
      </c>
      <c r="I45">
        <v>1</v>
      </c>
      <c r="J45">
        <v>1000</v>
      </c>
      <c r="K45">
        <v>165</v>
      </c>
      <c r="L45">
        <v>1425178800</v>
      </c>
      <c r="M45">
        <v>1422374420</v>
      </c>
      <c r="N45" t="b">
        <v>0</v>
      </c>
      <c r="O45">
        <v>6</v>
      </c>
      <c r="P45" t="b">
        <v>0</v>
      </c>
      <c r="Q45" t="s">
        <v>8271</v>
      </c>
      <c r="R45">
        <v>0.16500000000000001</v>
      </c>
      <c r="S45">
        <v>27.5</v>
      </c>
      <c r="T45" t="s">
        <v>9224</v>
      </c>
      <c r="U45" t="s">
        <v>9225</v>
      </c>
      <c r="V45" s="10">
        <v>42031.666898148149</v>
      </c>
      <c r="W45" s="10">
        <v>42064.125</v>
      </c>
    </row>
    <row r="46" spans="1:23" x14ac:dyDescent="0.25">
      <c r="A46">
        <v>4069</v>
      </c>
      <c r="B46" t="s">
        <v>4065</v>
      </c>
      <c r="C46" t="s">
        <v>8172</v>
      </c>
      <c r="D46">
        <v>1250</v>
      </c>
      <c r="E46">
        <v>430</v>
      </c>
      <c r="F46" t="s">
        <v>8221</v>
      </c>
      <c r="G46" t="s">
        <v>8225</v>
      </c>
      <c r="H46" t="s">
        <v>8247</v>
      </c>
      <c r="I46">
        <v>1.29405719</v>
      </c>
      <c r="J46">
        <v>1617.5714874999999</v>
      </c>
      <c r="K46">
        <v>556.44459169999993</v>
      </c>
      <c r="L46">
        <v>1425124800</v>
      </c>
      <c r="M46">
        <v>1421596356</v>
      </c>
      <c r="N46" t="b">
        <v>0</v>
      </c>
      <c r="O46">
        <v>13</v>
      </c>
      <c r="P46" t="b">
        <v>0</v>
      </c>
      <c r="Q46" t="s">
        <v>8271</v>
      </c>
      <c r="R46">
        <v>0.34399999999999997</v>
      </c>
      <c r="S46">
        <v>42.803430130769229</v>
      </c>
      <c r="T46" t="s">
        <v>9224</v>
      </c>
      <c r="U46" t="s">
        <v>9225</v>
      </c>
      <c r="V46" s="10">
        <v>42022.661527777775</v>
      </c>
      <c r="W46" s="10">
        <v>42063.5</v>
      </c>
    </row>
    <row r="47" spans="1:23" x14ac:dyDescent="0.25">
      <c r="A47">
        <v>4068</v>
      </c>
      <c r="B47" t="s">
        <v>4064</v>
      </c>
      <c r="C47" t="s">
        <v>8171</v>
      </c>
      <c r="D47">
        <v>3495</v>
      </c>
      <c r="E47">
        <v>34.950000000000003</v>
      </c>
      <c r="F47" t="s">
        <v>8221</v>
      </c>
      <c r="G47" t="s">
        <v>8224</v>
      </c>
      <c r="H47" t="s">
        <v>8246</v>
      </c>
      <c r="I47">
        <v>1</v>
      </c>
      <c r="J47">
        <v>3495</v>
      </c>
      <c r="K47">
        <v>34.950000000000003</v>
      </c>
      <c r="L47">
        <v>1484348700</v>
      </c>
      <c r="M47">
        <v>1481756855</v>
      </c>
      <c r="N47" t="b">
        <v>0</v>
      </c>
      <c r="O47">
        <v>1</v>
      </c>
      <c r="P47" t="b">
        <v>0</v>
      </c>
      <c r="Q47" t="s">
        <v>8271</v>
      </c>
      <c r="R47">
        <v>0.01</v>
      </c>
      <c r="S47">
        <v>34.950000000000003</v>
      </c>
      <c r="T47" t="s">
        <v>9224</v>
      </c>
      <c r="U47" t="s">
        <v>9225</v>
      </c>
      <c r="V47" s="10">
        <v>42718.963599537034</v>
      </c>
      <c r="W47" s="10">
        <v>42748.961805555555</v>
      </c>
    </row>
    <row r="48" spans="1:23" x14ac:dyDescent="0.25">
      <c r="A48">
        <v>4067</v>
      </c>
      <c r="B48" t="s">
        <v>4063</v>
      </c>
      <c r="C48" t="s">
        <v>7998</v>
      </c>
      <c r="D48">
        <v>5000</v>
      </c>
      <c r="E48">
        <v>3045</v>
      </c>
      <c r="F48" t="s">
        <v>8221</v>
      </c>
      <c r="G48" t="s">
        <v>8224</v>
      </c>
      <c r="H48" t="s">
        <v>8246</v>
      </c>
      <c r="I48">
        <v>1</v>
      </c>
      <c r="J48">
        <v>5000</v>
      </c>
      <c r="K48">
        <v>3045</v>
      </c>
      <c r="L48">
        <v>1443408550</v>
      </c>
      <c r="M48">
        <v>1439952550</v>
      </c>
      <c r="N48" t="b">
        <v>0</v>
      </c>
      <c r="O48">
        <v>17</v>
      </c>
      <c r="P48" t="b">
        <v>0</v>
      </c>
      <c r="Q48" t="s">
        <v>8271</v>
      </c>
      <c r="R48">
        <v>0.60899999999999999</v>
      </c>
      <c r="S48">
        <v>179.11764705882354</v>
      </c>
      <c r="T48" t="s">
        <v>9224</v>
      </c>
      <c r="U48" t="s">
        <v>9225</v>
      </c>
      <c r="V48" s="10">
        <v>42235.117476851854</v>
      </c>
      <c r="W48" s="10">
        <v>42275.117476851854</v>
      </c>
    </row>
    <row r="49" spans="1:23" x14ac:dyDescent="0.25">
      <c r="A49">
        <v>4066</v>
      </c>
      <c r="B49" t="s">
        <v>4062</v>
      </c>
      <c r="C49" t="s">
        <v>8170</v>
      </c>
      <c r="D49">
        <v>15000</v>
      </c>
      <c r="E49">
        <v>25</v>
      </c>
      <c r="F49" t="s">
        <v>8221</v>
      </c>
      <c r="G49" t="s">
        <v>8224</v>
      </c>
      <c r="H49" t="s">
        <v>8246</v>
      </c>
      <c r="I49">
        <v>1</v>
      </c>
      <c r="J49">
        <v>15000</v>
      </c>
      <c r="K49">
        <v>25</v>
      </c>
      <c r="L49">
        <v>1463619388</v>
      </c>
      <c r="M49">
        <v>1461027388</v>
      </c>
      <c r="N49" t="b">
        <v>0</v>
      </c>
      <c r="O49">
        <v>1</v>
      </c>
      <c r="P49" t="b">
        <v>0</v>
      </c>
      <c r="Q49" t="s">
        <v>8271</v>
      </c>
      <c r="R49">
        <v>1.6666666666666668E-3</v>
      </c>
      <c r="S49">
        <v>25</v>
      </c>
      <c r="T49" t="s">
        <v>9224</v>
      </c>
      <c r="U49" t="s">
        <v>9225</v>
      </c>
      <c r="V49" s="10">
        <v>42479.039212962962</v>
      </c>
      <c r="W49" s="10">
        <v>42509.039212962962</v>
      </c>
    </row>
    <row r="50" spans="1:23" x14ac:dyDescent="0.25">
      <c r="A50">
        <v>4065</v>
      </c>
      <c r="B50" t="s">
        <v>4061</v>
      </c>
      <c r="C50" t="s">
        <v>8169</v>
      </c>
      <c r="D50">
        <v>4000</v>
      </c>
      <c r="E50">
        <v>27</v>
      </c>
      <c r="F50" t="s">
        <v>8221</v>
      </c>
      <c r="G50" t="s">
        <v>8224</v>
      </c>
      <c r="H50" t="s">
        <v>8246</v>
      </c>
      <c r="I50">
        <v>1</v>
      </c>
      <c r="J50">
        <v>4000</v>
      </c>
      <c r="K50">
        <v>27</v>
      </c>
      <c r="L50">
        <v>1407883811</v>
      </c>
      <c r="M50">
        <v>1405291811</v>
      </c>
      <c r="N50" t="b">
        <v>0</v>
      </c>
      <c r="O50">
        <v>4</v>
      </c>
      <c r="P50" t="b">
        <v>0</v>
      </c>
      <c r="Q50" t="s">
        <v>8271</v>
      </c>
      <c r="R50">
        <v>6.7499999999999999E-3</v>
      </c>
      <c r="S50">
        <v>6.75</v>
      </c>
      <c r="T50" t="s">
        <v>9224</v>
      </c>
      <c r="U50" t="s">
        <v>9225</v>
      </c>
      <c r="V50" s="10">
        <v>41833.951516203706</v>
      </c>
      <c r="W50" s="10">
        <v>41863.951516203706</v>
      </c>
    </row>
    <row r="51" spans="1:23" x14ac:dyDescent="0.25">
      <c r="A51">
        <v>4064</v>
      </c>
      <c r="B51" t="s">
        <v>4060</v>
      </c>
      <c r="C51" t="s">
        <v>8168</v>
      </c>
      <c r="D51">
        <v>2000</v>
      </c>
      <c r="E51">
        <v>385</v>
      </c>
      <c r="F51" t="s">
        <v>8221</v>
      </c>
      <c r="G51" t="s">
        <v>8226</v>
      </c>
      <c r="H51" t="s">
        <v>8248</v>
      </c>
      <c r="I51">
        <v>0.70296422999999997</v>
      </c>
      <c r="J51">
        <v>1405.9284599999999</v>
      </c>
      <c r="K51">
        <v>270.64122854999999</v>
      </c>
      <c r="L51">
        <v>1430316426</v>
      </c>
      <c r="M51">
        <v>1427724426</v>
      </c>
      <c r="N51" t="b">
        <v>0</v>
      </c>
      <c r="O51">
        <v>6</v>
      </c>
      <c r="P51" t="b">
        <v>0</v>
      </c>
      <c r="Q51" t="s">
        <v>8271</v>
      </c>
      <c r="R51">
        <v>0.1925</v>
      </c>
      <c r="S51">
        <v>45.106871425000001</v>
      </c>
      <c r="T51" t="s">
        <v>9224</v>
      </c>
      <c r="U51" t="s">
        <v>9225</v>
      </c>
      <c r="V51" s="10">
        <v>42093.588263888887</v>
      </c>
      <c r="W51" s="10">
        <v>42123.588263888887</v>
      </c>
    </row>
    <row r="52" spans="1:23" x14ac:dyDescent="0.25">
      <c r="A52">
        <v>4063</v>
      </c>
      <c r="B52" t="s">
        <v>4059</v>
      </c>
      <c r="C52" t="s">
        <v>8167</v>
      </c>
      <c r="D52">
        <v>9500</v>
      </c>
      <c r="E52">
        <v>135</v>
      </c>
      <c r="F52" t="s">
        <v>8221</v>
      </c>
      <c r="G52" t="s">
        <v>8225</v>
      </c>
      <c r="H52" t="s">
        <v>8247</v>
      </c>
      <c r="I52">
        <v>1.29405719</v>
      </c>
      <c r="J52">
        <v>12293.543304999999</v>
      </c>
      <c r="K52">
        <v>174.69772065000001</v>
      </c>
      <c r="L52">
        <v>1403886084</v>
      </c>
      <c r="M52">
        <v>1401294084</v>
      </c>
      <c r="N52" t="b">
        <v>0</v>
      </c>
      <c r="O52">
        <v>9</v>
      </c>
      <c r="P52" t="b">
        <v>0</v>
      </c>
      <c r="Q52" t="s">
        <v>8271</v>
      </c>
      <c r="R52">
        <v>1.4210526315789474E-2</v>
      </c>
      <c r="S52">
        <v>19.410857849999999</v>
      </c>
      <c r="T52" t="s">
        <v>9224</v>
      </c>
      <c r="U52" t="s">
        <v>9225</v>
      </c>
      <c r="V52" s="10">
        <v>41787.681527777779</v>
      </c>
      <c r="W52" s="10">
        <v>41817.681527777779</v>
      </c>
    </row>
    <row r="53" spans="1:23" x14ac:dyDescent="0.25">
      <c r="A53">
        <v>4062</v>
      </c>
      <c r="B53" t="s">
        <v>4058</v>
      </c>
      <c r="C53" t="s">
        <v>8166</v>
      </c>
      <c r="D53">
        <v>20000</v>
      </c>
      <c r="E53">
        <v>490</v>
      </c>
      <c r="F53" t="s">
        <v>8221</v>
      </c>
      <c r="G53" t="s">
        <v>8224</v>
      </c>
      <c r="H53" t="s">
        <v>8246</v>
      </c>
      <c r="I53">
        <v>1</v>
      </c>
      <c r="J53">
        <v>20000</v>
      </c>
      <c r="K53">
        <v>490</v>
      </c>
      <c r="L53">
        <v>1467481468</v>
      </c>
      <c r="M53">
        <v>1464889468</v>
      </c>
      <c r="N53" t="b">
        <v>0</v>
      </c>
      <c r="O53">
        <v>3</v>
      </c>
      <c r="P53" t="b">
        <v>0</v>
      </c>
      <c r="Q53" t="s">
        <v>8271</v>
      </c>
      <c r="R53">
        <v>2.4500000000000001E-2</v>
      </c>
      <c r="S53">
        <v>163.33333333333334</v>
      </c>
      <c r="T53" t="s">
        <v>9224</v>
      </c>
      <c r="U53" t="s">
        <v>9225</v>
      </c>
      <c r="V53" s="10">
        <v>42523.739212962966</v>
      </c>
      <c r="W53" s="10">
        <v>42553.739212962966</v>
      </c>
    </row>
    <row r="54" spans="1:23" x14ac:dyDescent="0.25">
      <c r="A54">
        <v>4061</v>
      </c>
      <c r="B54" t="s">
        <v>4057</v>
      </c>
      <c r="C54" t="s">
        <v>8165</v>
      </c>
      <c r="D54">
        <v>525</v>
      </c>
      <c r="E54">
        <v>0</v>
      </c>
      <c r="F54" t="s">
        <v>8221</v>
      </c>
      <c r="G54" t="s">
        <v>8224</v>
      </c>
      <c r="H54" t="s">
        <v>8246</v>
      </c>
      <c r="I54">
        <v>1</v>
      </c>
      <c r="J54">
        <v>525</v>
      </c>
      <c r="K54">
        <v>0</v>
      </c>
      <c r="L54">
        <v>1461205423</v>
      </c>
      <c r="M54">
        <v>1456025023</v>
      </c>
      <c r="N54" t="b">
        <v>0</v>
      </c>
      <c r="O54">
        <v>0</v>
      </c>
      <c r="P54" t="b">
        <v>0</v>
      </c>
      <c r="Q54" t="s">
        <v>8271</v>
      </c>
      <c r="R54">
        <v>0</v>
      </c>
      <c r="S54" t="s">
        <v>9314</v>
      </c>
      <c r="T54" t="s">
        <v>9224</v>
      </c>
      <c r="U54" t="s">
        <v>9225</v>
      </c>
      <c r="V54" s="10">
        <v>42421.141469907408</v>
      </c>
      <c r="W54" s="10">
        <v>42481.099803240744</v>
      </c>
    </row>
    <row r="55" spans="1:23" x14ac:dyDescent="0.25">
      <c r="A55">
        <v>4060</v>
      </c>
      <c r="B55" t="s">
        <v>4056</v>
      </c>
      <c r="C55" t="s">
        <v>8164</v>
      </c>
      <c r="D55">
        <v>10000</v>
      </c>
      <c r="E55">
        <v>285</v>
      </c>
      <c r="F55" t="s">
        <v>8221</v>
      </c>
      <c r="G55" t="s">
        <v>8229</v>
      </c>
      <c r="H55" t="s">
        <v>8251</v>
      </c>
      <c r="I55">
        <v>0.75062424999999999</v>
      </c>
      <c r="J55">
        <v>7506.2425000000003</v>
      </c>
      <c r="K55">
        <v>213.92791124999999</v>
      </c>
      <c r="L55">
        <v>1403539200</v>
      </c>
      <c r="M55">
        <v>1400604056</v>
      </c>
      <c r="N55" t="b">
        <v>0</v>
      </c>
      <c r="O55">
        <v>5</v>
      </c>
      <c r="P55" t="b">
        <v>0</v>
      </c>
      <c r="Q55" t="s">
        <v>8271</v>
      </c>
      <c r="R55">
        <v>2.8500000000000001E-2</v>
      </c>
      <c r="S55">
        <v>42.785582249999997</v>
      </c>
      <c r="T55" t="s">
        <v>9224</v>
      </c>
      <c r="U55" t="s">
        <v>9225</v>
      </c>
      <c r="V55" s="10">
        <v>41779.695092592592</v>
      </c>
      <c r="W55" s="10">
        <v>41813.666666666664</v>
      </c>
    </row>
    <row r="56" spans="1:23" x14ac:dyDescent="0.25">
      <c r="A56">
        <v>4059</v>
      </c>
      <c r="B56" t="s">
        <v>4055</v>
      </c>
      <c r="C56" t="s">
        <v>8163</v>
      </c>
      <c r="D56">
        <v>10000</v>
      </c>
      <c r="E56">
        <v>250</v>
      </c>
      <c r="F56" t="s">
        <v>8221</v>
      </c>
      <c r="G56" t="s">
        <v>8229</v>
      </c>
      <c r="H56" t="s">
        <v>8251</v>
      </c>
      <c r="I56">
        <v>0.75062424999999999</v>
      </c>
      <c r="J56">
        <v>7506.2425000000003</v>
      </c>
      <c r="K56">
        <v>187.65606249999999</v>
      </c>
      <c r="L56">
        <v>1410836400</v>
      </c>
      <c r="M56">
        <v>1408116152</v>
      </c>
      <c r="N56" t="b">
        <v>0</v>
      </c>
      <c r="O56">
        <v>7</v>
      </c>
      <c r="P56" t="b">
        <v>0</v>
      </c>
      <c r="Q56" t="s">
        <v>8271</v>
      </c>
      <c r="R56">
        <v>2.5000000000000001E-2</v>
      </c>
      <c r="S56">
        <v>26.808008928571429</v>
      </c>
      <c r="T56" t="s">
        <v>9224</v>
      </c>
      <c r="U56" t="s">
        <v>9225</v>
      </c>
      <c r="V56" s="10">
        <v>41866.640648148146</v>
      </c>
      <c r="W56" s="10">
        <v>41898.125</v>
      </c>
    </row>
    <row r="57" spans="1:23" x14ac:dyDescent="0.25">
      <c r="A57">
        <v>4058</v>
      </c>
      <c r="B57" t="s">
        <v>4054</v>
      </c>
      <c r="C57" t="s">
        <v>8162</v>
      </c>
      <c r="D57">
        <v>3750</v>
      </c>
      <c r="E57">
        <v>95</v>
      </c>
      <c r="F57" t="s">
        <v>8221</v>
      </c>
      <c r="G57" t="s">
        <v>8224</v>
      </c>
      <c r="H57" t="s">
        <v>8246</v>
      </c>
      <c r="I57">
        <v>1</v>
      </c>
      <c r="J57">
        <v>3750</v>
      </c>
      <c r="K57">
        <v>95</v>
      </c>
      <c r="L57">
        <v>1459483140</v>
      </c>
      <c r="M57">
        <v>1458178044</v>
      </c>
      <c r="N57" t="b">
        <v>0</v>
      </c>
      <c r="O57">
        <v>4</v>
      </c>
      <c r="P57" t="b">
        <v>0</v>
      </c>
      <c r="Q57" t="s">
        <v>8271</v>
      </c>
      <c r="R57">
        <v>2.5333333333333333E-2</v>
      </c>
      <c r="S57">
        <v>23.75</v>
      </c>
      <c r="T57" t="s">
        <v>9224</v>
      </c>
      <c r="U57" t="s">
        <v>9225</v>
      </c>
      <c r="V57" s="10">
        <v>42446.060694444444</v>
      </c>
      <c r="W57" s="10">
        <v>42461.165972222225</v>
      </c>
    </row>
    <row r="58" spans="1:23" x14ac:dyDescent="0.25">
      <c r="A58">
        <v>4057</v>
      </c>
      <c r="B58" t="s">
        <v>4053</v>
      </c>
      <c r="C58" t="s">
        <v>8161</v>
      </c>
      <c r="D58">
        <v>3500</v>
      </c>
      <c r="E58">
        <v>775</v>
      </c>
      <c r="F58" t="s">
        <v>8221</v>
      </c>
      <c r="G58" t="s">
        <v>8225</v>
      </c>
      <c r="H58" t="s">
        <v>8247</v>
      </c>
      <c r="I58">
        <v>1.29405719</v>
      </c>
      <c r="J58">
        <v>4529.2001650000002</v>
      </c>
      <c r="K58">
        <v>1002.89432225</v>
      </c>
      <c r="L58">
        <v>1448492400</v>
      </c>
      <c r="M58">
        <v>1446506080</v>
      </c>
      <c r="N58" t="b">
        <v>0</v>
      </c>
      <c r="O58">
        <v>6</v>
      </c>
      <c r="P58" t="b">
        <v>0</v>
      </c>
      <c r="Q58" t="s">
        <v>8271</v>
      </c>
      <c r="R58">
        <v>0.22142857142857142</v>
      </c>
      <c r="S58">
        <v>167.14905370833333</v>
      </c>
      <c r="T58" t="s">
        <v>9224</v>
      </c>
      <c r="U58" t="s">
        <v>9225</v>
      </c>
      <c r="V58" s="10">
        <v>42310.968518518515</v>
      </c>
      <c r="W58" s="10">
        <v>42333.958333333336</v>
      </c>
    </row>
    <row r="59" spans="1:23" x14ac:dyDescent="0.25">
      <c r="A59">
        <v>4056</v>
      </c>
      <c r="B59" t="s">
        <v>4052</v>
      </c>
      <c r="C59" t="s">
        <v>8160</v>
      </c>
      <c r="D59">
        <v>1500</v>
      </c>
      <c r="E59">
        <v>795</v>
      </c>
      <c r="F59" t="s">
        <v>8221</v>
      </c>
      <c r="G59" t="s">
        <v>8224</v>
      </c>
      <c r="H59" t="s">
        <v>8246</v>
      </c>
      <c r="I59">
        <v>1</v>
      </c>
      <c r="J59">
        <v>1500</v>
      </c>
      <c r="K59">
        <v>795</v>
      </c>
      <c r="L59">
        <v>1467575940</v>
      </c>
      <c r="M59">
        <v>1465856639</v>
      </c>
      <c r="N59" t="b">
        <v>0</v>
      </c>
      <c r="O59">
        <v>9</v>
      </c>
      <c r="P59" t="b">
        <v>0</v>
      </c>
      <c r="Q59" t="s">
        <v>8271</v>
      </c>
      <c r="R59">
        <v>0.53</v>
      </c>
      <c r="S59">
        <v>88.333333333333329</v>
      </c>
      <c r="T59" t="s">
        <v>9224</v>
      </c>
      <c r="U59" t="s">
        <v>9225</v>
      </c>
      <c r="V59" s="10">
        <v>42534.933321759258</v>
      </c>
      <c r="W59" s="10">
        <v>42554.832638888889</v>
      </c>
    </row>
    <row r="60" spans="1:23" x14ac:dyDescent="0.25">
      <c r="A60">
        <v>4055</v>
      </c>
      <c r="B60" t="s">
        <v>4051</v>
      </c>
      <c r="C60" t="s">
        <v>8159</v>
      </c>
      <c r="D60">
        <v>5000</v>
      </c>
      <c r="E60">
        <v>881</v>
      </c>
      <c r="F60" t="s">
        <v>8221</v>
      </c>
      <c r="G60" t="s">
        <v>8225</v>
      </c>
      <c r="H60" t="s">
        <v>8247</v>
      </c>
      <c r="I60">
        <v>1.29405719</v>
      </c>
      <c r="J60">
        <v>6470.2859499999995</v>
      </c>
      <c r="K60">
        <v>1140.06438439</v>
      </c>
      <c r="L60">
        <v>1403192031</v>
      </c>
      <c r="M60">
        <v>1400600031</v>
      </c>
      <c r="N60" t="b">
        <v>0</v>
      </c>
      <c r="O60">
        <v>21</v>
      </c>
      <c r="P60" t="b">
        <v>0</v>
      </c>
      <c r="Q60" t="s">
        <v>8271</v>
      </c>
      <c r="R60">
        <v>0.1762</v>
      </c>
      <c r="S60">
        <v>54.288780209047616</v>
      </c>
      <c r="T60" t="s">
        <v>9224</v>
      </c>
      <c r="U60" t="s">
        <v>9225</v>
      </c>
      <c r="V60" s="10">
        <v>41779.648506944446</v>
      </c>
      <c r="W60" s="10">
        <v>41809.648506944446</v>
      </c>
    </row>
    <row r="61" spans="1:23" x14ac:dyDescent="0.25">
      <c r="A61">
        <v>4054</v>
      </c>
      <c r="B61" t="s">
        <v>4050</v>
      </c>
      <c r="C61" t="s">
        <v>8158</v>
      </c>
      <c r="D61">
        <v>8880</v>
      </c>
      <c r="E61">
        <v>0</v>
      </c>
      <c r="F61" t="s">
        <v>8221</v>
      </c>
      <c r="G61" t="s">
        <v>8224</v>
      </c>
      <c r="H61" t="s">
        <v>8246</v>
      </c>
      <c r="I61">
        <v>1</v>
      </c>
      <c r="J61">
        <v>8880</v>
      </c>
      <c r="K61">
        <v>0</v>
      </c>
      <c r="L61">
        <v>1475294400</v>
      </c>
      <c r="M61">
        <v>1472674285</v>
      </c>
      <c r="N61" t="b">
        <v>0</v>
      </c>
      <c r="O61">
        <v>0</v>
      </c>
      <c r="P61" t="b">
        <v>0</v>
      </c>
      <c r="Q61" t="s">
        <v>8271</v>
      </c>
      <c r="R61">
        <v>0</v>
      </c>
      <c r="S61" t="s">
        <v>9314</v>
      </c>
      <c r="T61" t="s">
        <v>9224</v>
      </c>
      <c r="U61" t="s">
        <v>9225</v>
      </c>
      <c r="V61" s="10">
        <v>42613.841261574074</v>
      </c>
      <c r="W61" s="10">
        <v>42644.166666666664</v>
      </c>
    </row>
    <row r="62" spans="1:23" x14ac:dyDescent="0.25">
      <c r="A62">
        <v>4053</v>
      </c>
      <c r="B62" t="s">
        <v>4049</v>
      </c>
      <c r="C62" t="s">
        <v>8157</v>
      </c>
      <c r="D62">
        <v>500</v>
      </c>
      <c r="E62">
        <v>110</v>
      </c>
      <c r="F62" t="s">
        <v>8221</v>
      </c>
      <c r="G62" t="s">
        <v>8225</v>
      </c>
      <c r="H62" t="s">
        <v>8247</v>
      </c>
      <c r="I62">
        <v>1.29405719</v>
      </c>
      <c r="J62">
        <v>647.028595</v>
      </c>
      <c r="K62">
        <v>142.34629089999999</v>
      </c>
      <c r="L62">
        <v>1416081600</v>
      </c>
      <c r="M62">
        <v>1413477228</v>
      </c>
      <c r="N62" t="b">
        <v>0</v>
      </c>
      <c r="O62">
        <v>2</v>
      </c>
      <c r="P62" t="b">
        <v>0</v>
      </c>
      <c r="Q62" t="s">
        <v>8271</v>
      </c>
      <c r="R62">
        <v>0.22</v>
      </c>
      <c r="S62">
        <v>71.173145449999993</v>
      </c>
      <c r="T62" t="s">
        <v>9224</v>
      </c>
      <c r="U62" t="s">
        <v>9225</v>
      </c>
      <c r="V62" s="10">
        <v>41928.690138888887</v>
      </c>
      <c r="W62" s="10">
        <v>41958.833333333336</v>
      </c>
    </row>
    <row r="63" spans="1:23" x14ac:dyDescent="0.25">
      <c r="A63">
        <v>4052</v>
      </c>
      <c r="B63" t="s">
        <v>4048</v>
      </c>
      <c r="C63" s="3" t="s">
        <v>8156</v>
      </c>
      <c r="D63">
        <v>3000</v>
      </c>
      <c r="E63">
        <v>1126</v>
      </c>
      <c r="F63" t="s">
        <v>8221</v>
      </c>
      <c r="G63" t="s">
        <v>8224</v>
      </c>
      <c r="H63" t="s">
        <v>8246</v>
      </c>
      <c r="I63">
        <v>1</v>
      </c>
      <c r="J63">
        <v>3000</v>
      </c>
      <c r="K63">
        <v>1126</v>
      </c>
      <c r="L63">
        <v>1413234316</v>
      </c>
      <c r="M63">
        <v>1408050316</v>
      </c>
      <c r="N63" t="b">
        <v>0</v>
      </c>
      <c r="O63">
        <v>13</v>
      </c>
      <c r="P63" t="b">
        <v>0</v>
      </c>
      <c r="Q63" t="s">
        <v>8271</v>
      </c>
      <c r="R63">
        <v>0.37533333333333335</v>
      </c>
      <c r="S63">
        <v>86.615384615384613</v>
      </c>
      <c r="T63" t="s">
        <v>9224</v>
      </c>
      <c r="U63" t="s">
        <v>9225</v>
      </c>
      <c r="V63" s="10">
        <v>41865.878657407404</v>
      </c>
      <c r="W63" s="10">
        <v>41925.878657407404</v>
      </c>
    </row>
    <row r="64" spans="1:23" x14ac:dyDescent="0.25">
      <c r="A64">
        <v>4051</v>
      </c>
      <c r="B64" t="s">
        <v>4047</v>
      </c>
      <c r="C64" t="s">
        <v>8155</v>
      </c>
      <c r="D64">
        <v>500</v>
      </c>
      <c r="E64">
        <v>0</v>
      </c>
      <c r="F64" t="s">
        <v>8221</v>
      </c>
      <c r="G64" t="s">
        <v>8224</v>
      </c>
      <c r="H64" t="s">
        <v>8246</v>
      </c>
      <c r="I64">
        <v>1</v>
      </c>
      <c r="J64">
        <v>500</v>
      </c>
      <c r="K64">
        <v>0</v>
      </c>
      <c r="L64">
        <v>1399618380</v>
      </c>
      <c r="M64">
        <v>1399058797</v>
      </c>
      <c r="N64" t="b">
        <v>0</v>
      </c>
      <c r="O64">
        <v>0</v>
      </c>
      <c r="P64" t="b">
        <v>0</v>
      </c>
      <c r="Q64" t="s">
        <v>8271</v>
      </c>
      <c r="R64">
        <v>0</v>
      </c>
      <c r="S64" t="s">
        <v>9314</v>
      </c>
      <c r="T64" t="s">
        <v>9224</v>
      </c>
      <c r="U64" t="s">
        <v>9225</v>
      </c>
      <c r="V64" s="10">
        <v>41761.810150462959</v>
      </c>
      <c r="W64" s="10">
        <v>41768.286805555559</v>
      </c>
    </row>
    <row r="65" spans="1:23" x14ac:dyDescent="0.25">
      <c r="A65">
        <v>4050</v>
      </c>
      <c r="B65" t="s">
        <v>4046</v>
      </c>
      <c r="C65" t="s">
        <v>8154</v>
      </c>
      <c r="D65">
        <v>1500</v>
      </c>
      <c r="E65">
        <v>1</v>
      </c>
      <c r="F65" t="s">
        <v>8221</v>
      </c>
      <c r="G65" t="s">
        <v>8224</v>
      </c>
      <c r="H65" t="s">
        <v>8246</v>
      </c>
      <c r="I65">
        <v>1</v>
      </c>
      <c r="J65">
        <v>1500</v>
      </c>
      <c r="K65">
        <v>1</v>
      </c>
      <c r="L65">
        <v>1414077391</v>
      </c>
      <c r="M65">
        <v>1411485391</v>
      </c>
      <c r="N65" t="b">
        <v>0</v>
      </c>
      <c r="O65">
        <v>1</v>
      </c>
      <c r="P65" t="b">
        <v>0</v>
      </c>
      <c r="Q65" t="s">
        <v>8271</v>
      </c>
      <c r="R65">
        <v>6.6666666666666664E-4</v>
      </c>
      <c r="S65">
        <v>1</v>
      </c>
      <c r="T65" t="s">
        <v>9224</v>
      </c>
      <c r="U65" t="s">
        <v>9225</v>
      </c>
      <c r="V65" s="10">
        <v>41905.636469907404</v>
      </c>
      <c r="W65" s="10">
        <v>41935.636469907404</v>
      </c>
    </row>
    <row r="66" spans="1:23" x14ac:dyDescent="0.25">
      <c r="A66">
        <v>4049</v>
      </c>
      <c r="B66" t="s">
        <v>4045</v>
      </c>
      <c r="C66" t="s">
        <v>8153</v>
      </c>
      <c r="D66">
        <v>20000</v>
      </c>
      <c r="E66">
        <v>16</v>
      </c>
      <c r="F66" t="s">
        <v>8221</v>
      </c>
      <c r="G66" t="s">
        <v>8224</v>
      </c>
      <c r="H66" t="s">
        <v>8246</v>
      </c>
      <c r="I66">
        <v>1</v>
      </c>
      <c r="J66">
        <v>20000</v>
      </c>
      <c r="K66">
        <v>16</v>
      </c>
      <c r="L66">
        <v>1436914815</v>
      </c>
      <c r="M66">
        <v>1434322815</v>
      </c>
      <c r="N66" t="b">
        <v>0</v>
      </c>
      <c r="O66">
        <v>1</v>
      </c>
      <c r="P66" t="b">
        <v>0</v>
      </c>
      <c r="Q66" t="s">
        <v>8271</v>
      </c>
      <c r="R66">
        <v>8.0000000000000004E-4</v>
      </c>
      <c r="S66">
        <v>16</v>
      </c>
      <c r="T66" t="s">
        <v>9224</v>
      </c>
      <c r="U66" t="s">
        <v>9225</v>
      </c>
      <c r="V66" s="10">
        <v>42169.958506944444</v>
      </c>
      <c r="W66" s="10">
        <v>42199.958506944444</v>
      </c>
    </row>
    <row r="67" spans="1:23" x14ac:dyDescent="0.25">
      <c r="A67">
        <v>4048</v>
      </c>
      <c r="B67" t="s">
        <v>4044</v>
      </c>
      <c r="C67" t="s">
        <v>8152</v>
      </c>
      <c r="D67">
        <v>17000</v>
      </c>
      <c r="E67">
        <v>3001</v>
      </c>
      <c r="F67" t="s">
        <v>8221</v>
      </c>
      <c r="G67" t="s">
        <v>8225</v>
      </c>
      <c r="H67" t="s">
        <v>8247</v>
      </c>
      <c r="I67">
        <v>1.29405719</v>
      </c>
      <c r="J67">
        <v>21998.972229999999</v>
      </c>
      <c r="K67">
        <v>3883.4656271899999</v>
      </c>
      <c r="L67">
        <v>1460373187</v>
      </c>
      <c r="M67">
        <v>1457352787</v>
      </c>
      <c r="N67" t="b">
        <v>0</v>
      </c>
      <c r="O67">
        <v>91</v>
      </c>
      <c r="P67" t="b">
        <v>0</v>
      </c>
      <c r="Q67" t="s">
        <v>8271</v>
      </c>
      <c r="R67">
        <v>0.17652941176470588</v>
      </c>
      <c r="S67">
        <v>42.67544645263736</v>
      </c>
      <c r="T67" t="s">
        <v>9224</v>
      </c>
      <c r="U67" t="s">
        <v>9225</v>
      </c>
      <c r="V67" s="10">
        <v>42436.509108796294</v>
      </c>
      <c r="W67" s="10">
        <v>42471.467442129629</v>
      </c>
    </row>
    <row r="68" spans="1:23" x14ac:dyDescent="0.25">
      <c r="A68">
        <v>4047</v>
      </c>
      <c r="B68" t="s">
        <v>4043</v>
      </c>
      <c r="C68" t="s">
        <v>8151</v>
      </c>
      <c r="D68">
        <v>5000</v>
      </c>
      <c r="E68">
        <v>110</v>
      </c>
      <c r="F68" t="s">
        <v>8221</v>
      </c>
      <c r="G68" t="s">
        <v>8224</v>
      </c>
      <c r="H68" t="s">
        <v>8246</v>
      </c>
      <c r="I68">
        <v>1</v>
      </c>
      <c r="J68">
        <v>5000</v>
      </c>
      <c r="K68">
        <v>110</v>
      </c>
      <c r="L68">
        <v>1420938000</v>
      </c>
      <c r="M68">
        <v>1418862743</v>
      </c>
      <c r="N68" t="b">
        <v>0</v>
      </c>
      <c r="O68">
        <v>4</v>
      </c>
      <c r="P68" t="b">
        <v>0</v>
      </c>
      <c r="Q68" t="s">
        <v>8271</v>
      </c>
      <c r="R68">
        <v>2.1999999999999999E-2</v>
      </c>
      <c r="S68">
        <v>27.5</v>
      </c>
      <c r="T68" t="s">
        <v>9224</v>
      </c>
      <c r="U68" t="s">
        <v>9225</v>
      </c>
      <c r="V68" s="10">
        <v>41991.022488425922</v>
      </c>
      <c r="W68" s="10">
        <v>42015.041666666664</v>
      </c>
    </row>
    <row r="69" spans="1:23" x14ac:dyDescent="0.25">
      <c r="A69">
        <v>4046</v>
      </c>
      <c r="B69" t="s">
        <v>4042</v>
      </c>
      <c r="C69" t="s">
        <v>8150</v>
      </c>
      <c r="D69">
        <v>5600</v>
      </c>
      <c r="E69">
        <v>460</v>
      </c>
      <c r="F69" t="s">
        <v>8221</v>
      </c>
      <c r="G69" t="s">
        <v>8224</v>
      </c>
      <c r="H69" t="s">
        <v>8246</v>
      </c>
      <c r="I69">
        <v>1</v>
      </c>
      <c r="J69">
        <v>5600</v>
      </c>
      <c r="K69">
        <v>460</v>
      </c>
      <c r="L69">
        <v>1413992210</v>
      </c>
      <c r="M69">
        <v>1411400210</v>
      </c>
      <c r="N69" t="b">
        <v>0</v>
      </c>
      <c r="O69">
        <v>12</v>
      </c>
      <c r="P69" t="b">
        <v>0</v>
      </c>
      <c r="Q69" t="s">
        <v>8271</v>
      </c>
      <c r="R69">
        <v>8.2142857142857142E-2</v>
      </c>
      <c r="S69">
        <v>38.333333333333336</v>
      </c>
      <c r="T69" t="s">
        <v>9224</v>
      </c>
      <c r="U69" t="s">
        <v>9225</v>
      </c>
      <c r="V69" s="10">
        <v>41904.650578703702</v>
      </c>
      <c r="W69" s="10">
        <v>41934.650578703702</v>
      </c>
    </row>
    <row r="70" spans="1:23" x14ac:dyDescent="0.25">
      <c r="A70">
        <v>4045</v>
      </c>
      <c r="B70" t="s">
        <v>4041</v>
      </c>
      <c r="C70" t="s">
        <v>8149</v>
      </c>
      <c r="D70">
        <v>5000</v>
      </c>
      <c r="E70">
        <v>1</v>
      </c>
      <c r="F70" t="s">
        <v>8221</v>
      </c>
      <c r="G70" t="s">
        <v>8226</v>
      </c>
      <c r="H70" t="s">
        <v>8248</v>
      </c>
      <c r="I70">
        <v>0.70296422999999997</v>
      </c>
      <c r="J70">
        <v>3514.8211499999998</v>
      </c>
      <c r="K70">
        <v>0.70296422999999997</v>
      </c>
      <c r="L70">
        <v>1408596589</v>
      </c>
      <c r="M70">
        <v>1406004589</v>
      </c>
      <c r="N70" t="b">
        <v>0</v>
      </c>
      <c r="O70">
        <v>1</v>
      </c>
      <c r="P70" t="b">
        <v>0</v>
      </c>
      <c r="Q70" t="s">
        <v>8271</v>
      </c>
      <c r="R70">
        <v>2.0000000000000001E-4</v>
      </c>
      <c r="S70">
        <v>0.70296422999999997</v>
      </c>
      <c r="T70" t="s">
        <v>9224</v>
      </c>
      <c r="U70" t="s">
        <v>9225</v>
      </c>
      <c r="V70" s="10">
        <v>41842.201261574075</v>
      </c>
      <c r="W70" s="10">
        <v>41872.201261574075</v>
      </c>
    </row>
    <row r="71" spans="1:23" x14ac:dyDescent="0.25">
      <c r="A71">
        <v>4044</v>
      </c>
      <c r="B71" t="s">
        <v>4040</v>
      </c>
      <c r="C71" t="s">
        <v>8148</v>
      </c>
      <c r="D71">
        <v>600</v>
      </c>
      <c r="E71">
        <v>225</v>
      </c>
      <c r="F71" t="s">
        <v>8221</v>
      </c>
      <c r="G71" t="s">
        <v>8224</v>
      </c>
      <c r="H71" t="s">
        <v>8246</v>
      </c>
      <c r="I71">
        <v>1</v>
      </c>
      <c r="J71">
        <v>600</v>
      </c>
      <c r="K71">
        <v>225</v>
      </c>
      <c r="L71">
        <v>1428642000</v>
      </c>
      <c r="M71">
        <v>1426050982</v>
      </c>
      <c r="N71" t="b">
        <v>0</v>
      </c>
      <c r="O71">
        <v>4</v>
      </c>
      <c r="P71" t="b">
        <v>0</v>
      </c>
      <c r="Q71" t="s">
        <v>8271</v>
      </c>
      <c r="R71">
        <v>0.375</v>
      </c>
      <c r="S71">
        <v>56.25</v>
      </c>
      <c r="T71" t="s">
        <v>9224</v>
      </c>
      <c r="U71" t="s">
        <v>9225</v>
      </c>
      <c r="V71" s="10">
        <v>42074.219699074078</v>
      </c>
      <c r="W71" s="10">
        <v>42104.208333333336</v>
      </c>
    </row>
    <row r="72" spans="1:23" x14ac:dyDescent="0.25">
      <c r="A72">
        <v>4043</v>
      </c>
      <c r="B72" t="s">
        <v>4039</v>
      </c>
      <c r="C72" t="s">
        <v>8147</v>
      </c>
      <c r="D72">
        <v>300</v>
      </c>
      <c r="E72">
        <v>0</v>
      </c>
      <c r="F72" t="s">
        <v>8221</v>
      </c>
      <c r="G72" t="s">
        <v>8229</v>
      </c>
      <c r="H72" t="s">
        <v>8251</v>
      </c>
      <c r="I72">
        <v>0.75062424999999999</v>
      </c>
      <c r="J72">
        <v>225.187275</v>
      </c>
      <c r="K72">
        <v>0</v>
      </c>
      <c r="L72">
        <v>1416524325</v>
      </c>
      <c r="M72">
        <v>1415228325</v>
      </c>
      <c r="N72" t="b">
        <v>0</v>
      </c>
      <c r="O72">
        <v>0</v>
      </c>
      <c r="P72" t="b">
        <v>0</v>
      </c>
      <c r="Q72" t="s">
        <v>8271</v>
      </c>
      <c r="R72">
        <v>0</v>
      </c>
      <c r="S72" t="s">
        <v>9314</v>
      </c>
      <c r="T72" t="s">
        <v>9224</v>
      </c>
      <c r="U72" t="s">
        <v>9225</v>
      </c>
      <c r="V72" s="10">
        <v>41948.957465277781</v>
      </c>
      <c r="W72" s="10">
        <v>41963.957465277781</v>
      </c>
    </row>
    <row r="73" spans="1:23" x14ac:dyDescent="0.25">
      <c r="A73">
        <v>4042</v>
      </c>
      <c r="B73" t="s">
        <v>4038</v>
      </c>
      <c r="C73" t="s">
        <v>8146</v>
      </c>
      <c r="D73">
        <v>10000</v>
      </c>
      <c r="E73">
        <v>21</v>
      </c>
      <c r="F73" t="s">
        <v>8221</v>
      </c>
      <c r="G73" t="s">
        <v>8224</v>
      </c>
      <c r="H73" t="s">
        <v>8246</v>
      </c>
      <c r="I73">
        <v>1</v>
      </c>
      <c r="J73">
        <v>10000</v>
      </c>
      <c r="K73">
        <v>21</v>
      </c>
      <c r="L73">
        <v>1421781360</v>
      </c>
      <c r="M73">
        <v>1419213664</v>
      </c>
      <c r="N73" t="b">
        <v>0</v>
      </c>
      <c r="O73">
        <v>3</v>
      </c>
      <c r="P73" t="b">
        <v>0</v>
      </c>
      <c r="Q73" t="s">
        <v>8271</v>
      </c>
      <c r="R73">
        <v>2.0999999999999999E-3</v>
      </c>
      <c r="S73">
        <v>7</v>
      </c>
      <c r="T73" t="s">
        <v>9224</v>
      </c>
      <c r="U73" t="s">
        <v>9225</v>
      </c>
      <c r="V73" s="10">
        <v>41995.084074074075</v>
      </c>
      <c r="W73" s="10">
        <v>42024.802777777775</v>
      </c>
    </row>
    <row r="74" spans="1:23" x14ac:dyDescent="0.25">
      <c r="A74">
        <v>4041</v>
      </c>
      <c r="B74" t="s">
        <v>4037</v>
      </c>
      <c r="C74" t="s">
        <v>8145</v>
      </c>
      <c r="D74">
        <v>5000</v>
      </c>
      <c r="E74">
        <v>21</v>
      </c>
      <c r="F74" t="s">
        <v>8221</v>
      </c>
      <c r="G74" t="s">
        <v>8225</v>
      </c>
      <c r="H74" t="s">
        <v>8247</v>
      </c>
      <c r="I74">
        <v>1.29405719</v>
      </c>
      <c r="J74">
        <v>6470.2859499999995</v>
      </c>
      <c r="K74">
        <v>27.17520099</v>
      </c>
      <c r="L74">
        <v>1473160954</v>
      </c>
      <c r="M74">
        <v>1467976954</v>
      </c>
      <c r="N74" t="b">
        <v>0</v>
      </c>
      <c r="O74">
        <v>2</v>
      </c>
      <c r="P74" t="b">
        <v>0</v>
      </c>
      <c r="Q74" t="s">
        <v>8271</v>
      </c>
      <c r="R74">
        <v>4.1999999999999997E-3</v>
      </c>
      <c r="S74">
        <v>13.587600495</v>
      </c>
      <c r="T74" t="s">
        <v>9224</v>
      </c>
      <c r="U74" t="s">
        <v>9225</v>
      </c>
      <c r="V74" s="10">
        <v>42559.474004629628</v>
      </c>
      <c r="W74" s="10">
        <v>42619.474004629628</v>
      </c>
    </row>
    <row r="75" spans="1:23" x14ac:dyDescent="0.25">
      <c r="A75">
        <v>4040</v>
      </c>
      <c r="B75" t="s">
        <v>4036</v>
      </c>
      <c r="C75" t="s">
        <v>8144</v>
      </c>
      <c r="D75">
        <v>8000</v>
      </c>
      <c r="E75">
        <v>2500</v>
      </c>
      <c r="F75" t="s">
        <v>8221</v>
      </c>
      <c r="G75" t="s">
        <v>8224</v>
      </c>
      <c r="H75" t="s">
        <v>8246</v>
      </c>
      <c r="I75">
        <v>1</v>
      </c>
      <c r="J75">
        <v>8000</v>
      </c>
      <c r="K75">
        <v>2500</v>
      </c>
      <c r="L75">
        <v>1437188400</v>
      </c>
      <c r="M75">
        <v>1432100004</v>
      </c>
      <c r="N75" t="b">
        <v>0</v>
      </c>
      <c r="O75">
        <v>2</v>
      </c>
      <c r="P75" t="b">
        <v>0</v>
      </c>
      <c r="Q75" t="s">
        <v>8271</v>
      </c>
      <c r="R75">
        <v>0.3125</v>
      </c>
      <c r="S75">
        <v>1250</v>
      </c>
      <c r="T75" t="s">
        <v>9224</v>
      </c>
      <c r="U75" t="s">
        <v>9225</v>
      </c>
      <c r="V75" s="10">
        <v>42144.231527777774</v>
      </c>
      <c r="W75" s="10">
        <v>42203.125</v>
      </c>
    </row>
    <row r="76" spans="1:23" x14ac:dyDescent="0.25">
      <c r="A76">
        <v>4039</v>
      </c>
      <c r="B76" t="s">
        <v>4035</v>
      </c>
      <c r="C76" t="s">
        <v>8143</v>
      </c>
      <c r="D76">
        <v>500</v>
      </c>
      <c r="E76">
        <v>300</v>
      </c>
      <c r="F76" t="s">
        <v>8221</v>
      </c>
      <c r="G76" t="s">
        <v>8224</v>
      </c>
      <c r="H76" t="s">
        <v>8246</v>
      </c>
      <c r="I76">
        <v>1</v>
      </c>
      <c r="J76">
        <v>500</v>
      </c>
      <c r="K76">
        <v>300</v>
      </c>
      <c r="L76">
        <v>1448949540</v>
      </c>
      <c r="M76">
        <v>1446048367</v>
      </c>
      <c r="N76" t="b">
        <v>0</v>
      </c>
      <c r="O76">
        <v>5</v>
      </c>
      <c r="P76" t="b">
        <v>0</v>
      </c>
      <c r="Q76" t="s">
        <v>8271</v>
      </c>
      <c r="R76">
        <v>0.6</v>
      </c>
      <c r="S76">
        <v>60</v>
      </c>
      <c r="T76" t="s">
        <v>9224</v>
      </c>
      <c r="U76" t="s">
        <v>9225</v>
      </c>
      <c r="V76" s="10">
        <v>42305.670914351853</v>
      </c>
      <c r="W76" s="10">
        <v>42339.249305555553</v>
      </c>
    </row>
    <row r="77" spans="1:23" x14ac:dyDescent="0.25">
      <c r="A77">
        <v>4038</v>
      </c>
      <c r="B77" t="s">
        <v>4034</v>
      </c>
      <c r="C77" t="s">
        <v>8142</v>
      </c>
      <c r="D77">
        <v>2500</v>
      </c>
      <c r="E77">
        <v>301</v>
      </c>
      <c r="F77" t="s">
        <v>8221</v>
      </c>
      <c r="G77" t="s">
        <v>8224</v>
      </c>
      <c r="H77" t="s">
        <v>8246</v>
      </c>
      <c r="I77">
        <v>1</v>
      </c>
      <c r="J77">
        <v>2500</v>
      </c>
      <c r="K77">
        <v>301</v>
      </c>
      <c r="L77">
        <v>1413573010</v>
      </c>
      <c r="M77">
        <v>1408389010</v>
      </c>
      <c r="N77" t="b">
        <v>0</v>
      </c>
      <c r="O77">
        <v>4</v>
      </c>
      <c r="P77" t="b">
        <v>0</v>
      </c>
      <c r="Q77" t="s">
        <v>8271</v>
      </c>
      <c r="R77">
        <v>0.12039999999999999</v>
      </c>
      <c r="S77">
        <v>75.25</v>
      </c>
      <c r="T77" t="s">
        <v>9224</v>
      </c>
      <c r="U77" t="s">
        <v>9225</v>
      </c>
      <c r="V77" s="10">
        <v>41869.798726851855</v>
      </c>
      <c r="W77" s="10">
        <v>41929.798726851855</v>
      </c>
    </row>
    <row r="78" spans="1:23" x14ac:dyDescent="0.25">
      <c r="A78">
        <v>4037</v>
      </c>
      <c r="B78" t="s">
        <v>4033</v>
      </c>
      <c r="C78" t="s">
        <v>8141</v>
      </c>
      <c r="D78">
        <v>700</v>
      </c>
      <c r="E78">
        <v>80</v>
      </c>
      <c r="F78" t="s">
        <v>8221</v>
      </c>
      <c r="G78" t="s">
        <v>8224</v>
      </c>
      <c r="H78" t="s">
        <v>8246</v>
      </c>
      <c r="I78">
        <v>1</v>
      </c>
      <c r="J78">
        <v>700</v>
      </c>
      <c r="K78">
        <v>80</v>
      </c>
      <c r="L78">
        <v>1464099900</v>
      </c>
      <c r="M78">
        <v>1462585315</v>
      </c>
      <c r="N78" t="b">
        <v>0</v>
      </c>
      <c r="O78">
        <v>2</v>
      </c>
      <c r="P78" t="b">
        <v>0</v>
      </c>
      <c r="Q78" t="s">
        <v>8271</v>
      </c>
      <c r="R78">
        <v>0.11428571428571428</v>
      </c>
      <c r="S78">
        <v>40</v>
      </c>
      <c r="T78" t="s">
        <v>9224</v>
      </c>
      <c r="U78" t="s">
        <v>9225</v>
      </c>
      <c r="V78" s="10">
        <v>42497.070775462962</v>
      </c>
      <c r="W78" s="10">
        <v>42514.600694444445</v>
      </c>
    </row>
    <row r="79" spans="1:23" x14ac:dyDescent="0.25">
      <c r="A79">
        <v>4036</v>
      </c>
      <c r="B79" t="s">
        <v>4032</v>
      </c>
      <c r="C79" t="s">
        <v>7438</v>
      </c>
      <c r="D79">
        <v>6000</v>
      </c>
      <c r="E79">
        <v>2823</v>
      </c>
      <c r="F79" t="s">
        <v>8221</v>
      </c>
      <c r="G79" t="s">
        <v>8224</v>
      </c>
      <c r="H79" t="s">
        <v>8246</v>
      </c>
      <c r="I79">
        <v>1</v>
      </c>
      <c r="J79">
        <v>6000</v>
      </c>
      <c r="K79">
        <v>2823</v>
      </c>
      <c r="L79">
        <v>1404253800</v>
      </c>
      <c r="M79">
        <v>1402784964</v>
      </c>
      <c r="N79" t="b">
        <v>0</v>
      </c>
      <c r="O79">
        <v>17</v>
      </c>
      <c r="P79" t="b">
        <v>0</v>
      </c>
      <c r="Q79" t="s">
        <v>8271</v>
      </c>
      <c r="R79">
        <v>0.47049999999999997</v>
      </c>
      <c r="S79">
        <v>166.05882352941177</v>
      </c>
      <c r="T79" t="s">
        <v>9224</v>
      </c>
      <c r="U79" t="s">
        <v>9225</v>
      </c>
      <c r="V79" s="10">
        <v>41804.937083333331</v>
      </c>
      <c r="W79" s="10">
        <v>41821.9375</v>
      </c>
    </row>
    <row r="80" spans="1:23" x14ac:dyDescent="0.25">
      <c r="A80">
        <v>4035</v>
      </c>
      <c r="B80" t="s">
        <v>4031</v>
      </c>
      <c r="C80" t="s">
        <v>8140</v>
      </c>
      <c r="D80">
        <v>10000</v>
      </c>
      <c r="E80">
        <v>3685</v>
      </c>
      <c r="F80" t="s">
        <v>8221</v>
      </c>
      <c r="G80" t="s">
        <v>8224</v>
      </c>
      <c r="H80" t="s">
        <v>8246</v>
      </c>
      <c r="I80">
        <v>1</v>
      </c>
      <c r="J80">
        <v>10000</v>
      </c>
      <c r="K80">
        <v>3685</v>
      </c>
      <c r="L80">
        <v>1413925887</v>
      </c>
      <c r="M80">
        <v>1411333887</v>
      </c>
      <c r="N80" t="b">
        <v>0</v>
      </c>
      <c r="O80">
        <v>25</v>
      </c>
      <c r="P80" t="b">
        <v>0</v>
      </c>
      <c r="Q80" t="s">
        <v>8271</v>
      </c>
      <c r="R80">
        <v>0.36849999999999999</v>
      </c>
      <c r="S80">
        <v>147.4</v>
      </c>
      <c r="T80" t="s">
        <v>9224</v>
      </c>
      <c r="U80" t="s">
        <v>9225</v>
      </c>
      <c r="V80" s="10">
        <v>41903.882951388892</v>
      </c>
      <c r="W80" s="10">
        <v>41933.882951388892</v>
      </c>
    </row>
    <row r="81" spans="1:23" x14ac:dyDescent="0.25">
      <c r="A81">
        <v>4034</v>
      </c>
      <c r="B81" t="s">
        <v>4030</v>
      </c>
      <c r="C81" t="s">
        <v>8139</v>
      </c>
      <c r="D81">
        <v>13500</v>
      </c>
      <c r="E81">
        <v>200</v>
      </c>
      <c r="F81" t="s">
        <v>8221</v>
      </c>
      <c r="G81" t="s">
        <v>8224</v>
      </c>
      <c r="H81" t="s">
        <v>8246</v>
      </c>
      <c r="I81">
        <v>1</v>
      </c>
      <c r="J81">
        <v>13500</v>
      </c>
      <c r="K81">
        <v>200</v>
      </c>
      <c r="L81">
        <v>1428097450</v>
      </c>
      <c r="M81">
        <v>1425509050</v>
      </c>
      <c r="N81" t="b">
        <v>0</v>
      </c>
      <c r="O81">
        <v>2</v>
      </c>
      <c r="P81" t="b">
        <v>0</v>
      </c>
      <c r="Q81" t="s">
        <v>8271</v>
      </c>
      <c r="R81">
        <v>1.4814814814814815E-2</v>
      </c>
      <c r="S81">
        <v>100</v>
      </c>
      <c r="T81" t="s">
        <v>9224</v>
      </c>
      <c r="U81" t="s">
        <v>9225</v>
      </c>
      <c r="V81" s="10">
        <v>42067.947337962964</v>
      </c>
      <c r="W81" s="10">
        <v>42097.905671296299</v>
      </c>
    </row>
    <row r="82" spans="1:23" x14ac:dyDescent="0.25">
      <c r="A82">
        <v>4033</v>
      </c>
      <c r="B82" t="s">
        <v>4029</v>
      </c>
      <c r="C82" t="s">
        <v>8138</v>
      </c>
      <c r="D82">
        <v>23900</v>
      </c>
      <c r="E82">
        <v>6141.99</v>
      </c>
      <c r="F82" t="s">
        <v>8221</v>
      </c>
      <c r="G82" t="s">
        <v>8225</v>
      </c>
      <c r="H82" t="s">
        <v>8247</v>
      </c>
      <c r="I82">
        <v>1.29405719</v>
      </c>
      <c r="J82">
        <v>30927.966840999998</v>
      </c>
      <c r="K82">
        <v>7948.0863204080997</v>
      </c>
      <c r="L82">
        <v>1475398800</v>
      </c>
      <c r="M82">
        <v>1472711224</v>
      </c>
      <c r="N82" t="b">
        <v>0</v>
      </c>
      <c r="O82">
        <v>94</v>
      </c>
      <c r="P82" t="b">
        <v>0</v>
      </c>
      <c r="Q82" t="s">
        <v>8271</v>
      </c>
      <c r="R82">
        <v>0.25698702928870293</v>
      </c>
      <c r="S82">
        <v>84.554109791575527</v>
      </c>
      <c r="T82" t="s">
        <v>9224</v>
      </c>
      <c r="U82" t="s">
        <v>9225</v>
      </c>
      <c r="V82" s="10">
        <v>42614.268796296295</v>
      </c>
      <c r="W82" s="10">
        <v>42645.375</v>
      </c>
    </row>
    <row r="83" spans="1:23" x14ac:dyDescent="0.25">
      <c r="A83">
        <v>4032</v>
      </c>
      <c r="B83" t="s">
        <v>4028</v>
      </c>
      <c r="C83" t="s">
        <v>8137</v>
      </c>
      <c r="D83">
        <v>6048</v>
      </c>
      <c r="E83">
        <v>413</v>
      </c>
      <c r="F83" t="s">
        <v>8221</v>
      </c>
      <c r="G83" t="s">
        <v>8224</v>
      </c>
      <c r="H83" t="s">
        <v>8246</v>
      </c>
      <c r="I83">
        <v>1</v>
      </c>
      <c r="J83">
        <v>6048</v>
      </c>
      <c r="K83">
        <v>413</v>
      </c>
      <c r="L83">
        <v>1450211116</v>
      </c>
      <c r="M83">
        <v>1445023516</v>
      </c>
      <c r="N83" t="b">
        <v>0</v>
      </c>
      <c r="O83">
        <v>7</v>
      </c>
      <c r="P83" t="b">
        <v>0</v>
      </c>
      <c r="Q83" t="s">
        <v>8271</v>
      </c>
      <c r="R83">
        <v>6.8287037037037035E-2</v>
      </c>
      <c r="S83">
        <v>59</v>
      </c>
      <c r="T83" t="s">
        <v>9224</v>
      </c>
      <c r="U83" t="s">
        <v>9225</v>
      </c>
      <c r="V83" s="10">
        <v>42293.809212962966</v>
      </c>
      <c r="W83" s="10">
        <v>42353.85087962963</v>
      </c>
    </row>
    <row r="84" spans="1:23" x14ac:dyDescent="0.25">
      <c r="A84">
        <v>4031</v>
      </c>
      <c r="B84" t="s">
        <v>4027</v>
      </c>
      <c r="C84" t="s">
        <v>8136</v>
      </c>
      <c r="D84">
        <v>5000</v>
      </c>
      <c r="E84">
        <v>0</v>
      </c>
      <c r="F84" t="s">
        <v>8221</v>
      </c>
      <c r="G84" t="s">
        <v>8224</v>
      </c>
      <c r="H84" t="s">
        <v>8246</v>
      </c>
      <c r="I84">
        <v>1</v>
      </c>
      <c r="J84">
        <v>5000</v>
      </c>
      <c r="K84">
        <v>0</v>
      </c>
      <c r="L84">
        <v>1418914964</v>
      </c>
      <c r="M84">
        <v>1414591364</v>
      </c>
      <c r="N84" t="b">
        <v>0</v>
      </c>
      <c r="O84">
        <v>0</v>
      </c>
      <c r="P84" t="b">
        <v>0</v>
      </c>
      <c r="Q84" t="s">
        <v>8271</v>
      </c>
      <c r="R84">
        <v>0</v>
      </c>
      <c r="S84" t="s">
        <v>9314</v>
      </c>
      <c r="T84" t="s">
        <v>9224</v>
      </c>
      <c r="U84" t="s">
        <v>9225</v>
      </c>
      <c r="V84" s="10">
        <v>41941.585231481484</v>
      </c>
      <c r="W84" s="10">
        <v>41991.626898148148</v>
      </c>
    </row>
    <row r="85" spans="1:23" x14ac:dyDescent="0.25">
      <c r="A85">
        <v>4030</v>
      </c>
      <c r="B85" t="s">
        <v>4026</v>
      </c>
      <c r="C85" s="3" t="s">
        <v>8135</v>
      </c>
      <c r="D85">
        <v>2500</v>
      </c>
      <c r="E85">
        <v>400</v>
      </c>
      <c r="F85" t="s">
        <v>8221</v>
      </c>
      <c r="G85" t="s">
        <v>8224</v>
      </c>
      <c r="H85" t="s">
        <v>8246</v>
      </c>
      <c r="I85">
        <v>1</v>
      </c>
      <c r="J85">
        <v>2500</v>
      </c>
      <c r="K85">
        <v>400</v>
      </c>
      <c r="L85">
        <v>1454525340</v>
      </c>
      <c r="M85">
        <v>1452008599</v>
      </c>
      <c r="N85" t="b">
        <v>0</v>
      </c>
      <c r="O85">
        <v>6</v>
      </c>
      <c r="P85" t="b">
        <v>0</v>
      </c>
      <c r="Q85" t="s">
        <v>8271</v>
      </c>
      <c r="R85">
        <v>0.16</v>
      </c>
      <c r="S85">
        <v>66.666666666666671</v>
      </c>
      <c r="T85" t="s">
        <v>9224</v>
      </c>
      <c r="U85" t="s">
        <v>9225</v>
      </c>
      <c r="V85" s="10">
        <v>42374.655081018522</v>
      </c>
      <c r="W85" s="10">
        <v>42403.78402777778</v>
      </c>
    </row>
    <row r="86" spans="1:23" x14ac:dyDescent="0.25">
      <c r="A86">
        <v>4029</v>
      </c>
      <c r="B86" t="s">
        <v>4025</v>
      </c>
      <c r="C86" t="s">
        <v>8134</v>
      </c>
      <c r="D86">
        <v>20000</v>
      </c>
      <c r="E86">
        <v>0</v>
      </c>
      <c r="F86" t="s">
        <v>8221</v>
      </c>
      <c r="G86" t="s">
        <v>8224</v>
      </c>
      <c r="H86" t="s">
        <v>8246</v>
      </c>
      <c r="I86">
        <v>1</v>
      </c>
      <c r="J86">
        <v>20000</v>
      </c>
      <c r="K86">
        <v>0</v>
      </c>
      <c r="L86">
        <v>1450053370</v>
      </c>
      <c r="M86">
        <v>1447461370</v>
      </c>
      <c r="N86" t="b">
        <v>0</v>
      </c>
      <c r="O86">
        <v>0</v>
      </c>
      <c r="P86" t="b">
        <v>0</v>
      </c>
      <c r="Q86" t="s">
        <v>8271</v>
      </c>
      <c r="R86">
        <v>0</v>
      </c>
      <c r="S86" t="s">
        <v>9314</v>
      </c>
      <c r="T86" t="s">
        <v>9224</v>
      </c>
      <c r="U86" t="s">
        <v>9225</v>
      </c>
      <c r="V86" s="10">
        <v>42322.02511574074</v>
      </c>
      <c r="W86" s="10">
        <v>42352.02511574074</v>
      </c>
    </row>
    <row r="87" spans="1:23" x14ac:dyDescent="0.25">
      <c r="A87">
        <v>4028</v>
      </c>
      <c r="B87" t="s">
        <v>4024</v>
      </c>
      <c r="C87" t="s">
        <v>8133</v>
      </c>
      <c r="D87">
        <v>2000</v>
      </c>
      <c r="E87">
        <v>561</v>
      </c>
      <c r="F87" t="s">
        <v>8221</v>
      </c>
      <c r="G87" t="s">
        <v>8224</v>
      </c>
      <c r="H87" t="s">
        <v>8246</v>
      </c>
      <c r="I87">
        <v>1</v>
      </c>
      <c r="J87">
        <v>2000</v>
      </c>
      <c r="K87">
        <v>561</v>
      </c>
      <c r="L87">
        <v>1402007500</v>
      </c>
      <c r="M87">
        <v>1399415500</v>
      </c>
      <c r="N87" t="b">
        <v>0</v>
      </c>
      <c r="O87">
        <v>11</v>
      </c>
      <c r="P87" t="b">
        <v>0</v>
      </c>
      <c r="Q87" t="s">
        <v>8271</v>
      </c>
      <c r="R87">
        <v>0.28050000000000003</v>
      </c>
      <c r="S87">
        <v>51</v>
      </c>
      <c r="T87" t="s">
        <v>9224</v>
      </c>
      <c r="U87" t="s">
        <v>9225</v>
      </c>
      <c r="V87" s="10">
        <v>41765.938657407409</v>
      </c>
      <c r="W87" s="10">
        <v>41795.938657407409</v>
      </c>
    </row>
    <row r="88" spans="1:23" x14ac:dyDescent="0.25">
      <c r="A88">
        <v>4027</v>
      </c>
      <c r="B88" t="s">
        <v>4023</v>
      </c>
      <c r="C88" t="s">
        <v>8132</v>
      </c>
      <c r="D88">
        <v>3000</v>
      </c>
      <c r="E88">
        <v>215</v>
      </c>
      <c r="F88" t="s">
        <v>8221</v>
      </c>
      <c r="G88" t="s">
        <v>8224</v>
      </c>
      <c r="H88" t="s">
        <v>8246</v>
      </c>
      <c r="I88">
        <v>1</v>
      </c>
      <c r="J88">
        <v>3000</v>
      </c>
      <c r="K88">
        <v>215</v>
      </c>
      <c r="L88">
        <v>1487811600</v>
      </c>
      <c r="M88">
        <v>1486077481</v>
      </c>
      <c r="N88" t="b">
        <v>0</v>
      </c>
      <c r="O88">
        <v>7</v>
      </c>
      <c r="P88" t="b">
        <v>0</v>
      </c>
      <c r="Q88" t="s">
        <v>8271</v>
      </c>
      <c r="R88">
        <v>7.166666666666667E-2</v>
      </c>
      <c r="S88">
        <v>30.714285714285715</v>
      </c>
      <c r="T88" t="s">
        <v>9224</v>
      </c>
      <c r="U88" t="s">
        <v>9225</v>
      </c>
      <c r="V88" s="10">
        <v>42768.97084490741</v>
      </c>
      <c r="W88" s="10">
        <v>42789.041666666664</v>
      </c>
    </row>
    <row r="89" spans="1:23" x14ac:dyDescent="0.25">
      <c r="A89">
        <v>4026</v>
      </c>
      <c r="B89" t="s">
        <v>4022</v>
      </c>
      <c r="C89" t="s">
        <v>8131</v>
      </c>
      <c r="D89">
        <v>4000</v>
      </c>
      <c r="E89">
        <v>0</v>
      </c>
      <c r="F89" t="s">
        <v>8221</v>
      </c>
      <c r="G89" t="s">
        <v>8224</v>
      </c>
      <c r="H89" t="s">
        <v>8246</v>
      </c>
      <c r="I89">
        <v>1</v>
      </c>
      <c r="J89">
        <v>4000</v>
      </c>
      <c r="K89">
        <v>0</v>
      </c>
      <c r="L89">
        <v>1449247439</v>
      </c>
      <c r="M89">
        <v>1444059839</v>
      </c>
      <c r="N89" t="b">
        <v>0</v>
      </c>
      <c r="O89">
        <v>0</v>
      </c>
      <c r="P89" t="b">
        <v>0</v>
      </c>
      <c r="Q89" t="s">
        <v>8271</v>
      </c>
      <c r="R89">
        <v>0</v>
      </c>
      <c r="S89" t="s">
        <v>9314</v>
      </c>
      <c r="T89" t="s">
        <v>9224</v>
      </c>
      <c r="U89" t="s">
        <v>9225</v>
      </c>
      <c r="V89" s="10">
        <v>42282.655543981484</v>
      </c>
      <c r="W89" s="10">
        <v>42342.697210648148</v>
      </c>
    </row>
    <row r="90" spans="1:23" x14ac:dyDescent="0.25">
      <c r="A90">
        <v>4025</v>
      </c>
      <c r="B90" t="s">
        <v>4021</v>
      </c>
      <c r="C90" t="s">
        <v>8130</v>
      </c>
      <c r="D90">
        <v>5000</v>
      </c>
      <c r="E90">
        <v>250</v>
      </c>
      <c r="F90" t="s">
        <v>8221</v>
      </c>
      <c r="G90" t="s">
        <v>8230</v>
      </c>
      <c r="H90" t="s">
        <v>8249</v>
      </c>
      <c r="I90">
        <v>1.1666915600000001</v>
      </c>
      <c r="J90">
        <v>5833.4578000000001</v>
      </c>
      <c r="K90">
        <v>291.67289</v>
      </c>
      <c r="L90">
        <v>1437889336</v>
      </c>
      <c r="M90">
        <v>1432705336</v>
      </c>
      <c r="N90" t="b">
        <v>0</v>
      </c>
      <c r="O90">
        <v>4</v>
      </c>
      <c r="P90" t="b">
        <v>0</v>
      </c>
      <c r="Q90" t="s">
        <v>8271</v>
      </c>
      <c r="R90">
        <v>0.05</v>
      </c>
      <c r="S90">
        <v>72.918222499999999</v>
      </c>
      <c r="T90" t="s">
        <v>9224</v>
      </c>
      <c r="U90" t="s">
        <v>9225</v>
      </c>
      <c r="V90" s="10">
        <v>42151.237685185188</v>
      </c>
      <c r="W90" s="10">
        <v>42211.237685185188</v>
      </c>
    </row>
    <row r="91" spans="1:23" x14ac:dyDescent="0.25">
      <c r="A91">
        <v>4024</v>
      </c>
      <c r="B91" t="s">
        <v>4020</v>
      </c>
      <c r="C91" t="s">
        <v>8129</v>
      </c>
      <c r="D91">
        <v>800</v>
      </c>
      <c r="E91">
        <v>10</v>
      </c>
      <c r="F91" t="s">
        <v>8221</v>
      </c>
      <c r="G91" t="s">
        <v>8224</v>
      </c>
      <c r="H91" t="s">
        <v>8246</v>
      </c>
      <c r="I91">
        <v>1</v>
      </c>
      <c r="J91">
        <v>800</v>
      </c>
      <c r="K91">
        <v>10</v>
      </c>
      <c r="L91">
        <v>1441037097</v>
      </c>
      <c r="M91">
        <v>1438445097</v>
      </c>
      <c r="N91" t="b">
        <v>0</v>
      </c>
      <c r="O91">
        <v>1</v>
      </c>
      <c r="P91" t="b">
        <v>0</v>
      </c>
      <c r="Q91" t="s">
        <v>8271</v>
      </c>
      <c r="R91">
        <v>1.2500000000000001E-2</v>
      </c>
      <c r="S91">
        <v>10</v>
      </c>
      <c r="T91" t="s">
        <v>9224</v>
      </c>
      <c r="U91" t="s">
        <v>9225</v>
      </c>
      <c r="V91" s="10">
        <v>42217.670104166667</v>
      </c>
      <c r="W91" s="10">
        <v>42247.670104166667</v>
      </c>
    </row>
    <row r="92" spans="1:23" x14ac:dyDescent="0.25">
      <c r="A92">
        <v>4023</v>
      </c>
      <c r="B92" t="s">
        <v>4019</v>
      </c>
      <c r="C92" t="s">
        <v>8128</v>
      </c>
      <c r="D92">
        <v>7000</v>
      </c>
      <c r="E92">
        <v>0</v>
      </c>
      <c r="F92" t="s">
        <v>8221</v>
      </c>
      <c r="G92" t="s">
        <v>8224</v>
      </c>
      <c r="H92" t="s">
        <v>8246</v>
      </c>
      <c r="I92">
        <v>1</v>
      </c>
      <c r="J92">
        <v>7000</v>
      </c>
      <c r="K92">
        <v>0</v>
      </c>
      <c r="L92">
        <v>1458860363</v>
      </c>
      <c r="M92">
        <v>1454975963</v>
      </c>
      <c r="N92" t="b">
        <v>0</v>
      </c>
      <c r="O92">
        <v>0</v>
      </c>
      <c r="P92" t="b">
        <v>0</v>
      </c>
      <c r="Q92" t="s">
        <v>8271</v>
      </c>
      <c r="R92">
        <v>0</v>
      </c>
      <c r="S92" t="s">
        <v>9314</v>
      </c>
      <c r="T92" t="s">
        <v>9224</v>
      </c>
      <c r="U92" t="s">
        <v>9225</v>
      </c>
      <c r="V92" s="10">
        <v>42408.999571759261</v>
      </c>
      <c r="W92" s="10">
        <v>42453.957905092589</v>
      </c>
    </row>
    <row r="93" spans="1:23" x14ac:dyDescent="0.25">
      <c r="A93">
        <v>4022</v>
      </c>
      <c r="B93" t="s">
        <v>4018</v>
      </c>
      <c r="C93" t="s">
        <v>8127</v>
      </c>
      <c r="D93">
        <v>18000</v>
      </c>
      <c r="E93">
        <v>12521</v>
      </c>
      <c r="F93" t="s">
        <v>8221</v>
      </c>
      <c r="G93" t="s">
        <v>8224</v>
      </c>
      <c r="H93" t="s">
        <v>8246</v>
      </c>
      <c r="I93">
        <v>1</v>
      </c>
      <c r="J93">
        <v>18000</v>
      </c>
      <c r="K93">
        <v>12521</v>
      </c>
      <c r="L93">
        <v>1422759240</v>
      </c>
      <c r="M93">
        <v>1418824867</v>
      </c>
      <c r="N93" t="b">
        <v>0</v>
      </c>
      <c r="O93">
        <v>197</v>
      </c>
      <c r="P93" t="b">
        <v>0</v>
      </c>
      <c r="Q93" t="s">
        <v>8271</v>
      </c>
      <c r="R93">
        <v>0.69561111111111107</v>
      </c>
      <c r="S93">
        <v>63.558375634517766</v>
      </c>
      <c r="T93" t="s">
        <v>9224</v>
      </c>
      <c r="U93" t="s">
        <v>9225</v>
      </c>
      <c r="V93" s="10">
        <v>41990.584108796298</v>
      </c>
      <c r="W93" s="10">
        <v>42036.120833333334</v>
      </c>
    </row>
    <row r="94" spans="1:23" x14ac:dyDescent="0.25">
      <c r="A94">
        <v>4021</v>
      </c>
      <c r="B94" t="s">
        <v>4017</v>
      </c>
      <c r="C94" t="s">
        <v>8126</v>
      </c>
      <c r="D94">
        <v>15000</v>
      </c>
      <c r="E94">
        <v>125</v>
      </c>
      <c r="F94" t="s">
        <v>8221</v>
      </c>
      <c r="G94" t="s">
        <v>8224</v>
      </c>
      <c r="H94" t="s">
        <v>8246</v>
      </c>
      <c r="I94">
        <v>1</v>
      </c>
      <c r="J94">
        <v>15000</v>
      </c>
      <c r="K94">
        <v>125</v>
      </c>
      <c r="L94">
        <v>1414360358</v>
      </c>
      <c r="M94">
        <v>1409176358</v>
      </c>
      <c r="N94" t="b">
        <v>0</v>
      </c>
      <c r="O94">
        <v>2</v>
      </c>
      <c r="P94" t="b">
        <v>0</v>
      </c>
      <c r="Q94" t="s">
        <v>8271</v>
      </c>
      <c r="R94">
        <v>8.3333333333333332E-3</v>
      </c>
      <c r="S94">
        <v>62.5</v>
      </c>
      <c r="T94" t="s">
        <v>9224</v>
      </c>
      <c r="U94" t="s">
        <v>9225</v>
      </c>
      <c r="V94" s="10">
        <v>41878.911550925928</v>
      </c>
      <c r="W94" s="10">
        <v>41938.911550925928</v>
      </c>
    </row>
    <row r="95" spans="1:23" x14ac:dyDescent="0.25">
      <c r="A95">
        <v>4020</v>
      </c>
      <c r="B95" t="s">
        <v>4016</v>
      </c>
      <c r="C95" t="s">
        <v>8125</v>
      </c>
      <c r="D95">
        <v>600</v>
      </c>
      <c r="E95">
        <v>100</v>
      </c>
      <c r="F95" t="s">
        <v>8221</v>
      </c>
      <c r="G95" t="s">
        <v>8224</v>
      </c>
      <c r="H95" t="s">
        <v>8246</v>
      </c>
      <c r="I95">
        <v>1</v>
      </c>
      <c r="J95">
        <v>600</v>
      </c>
      <c r="K95">
        <v>100</v>
      </c>
      <c r="L95">
        <v>1427168099</v>
      </c>
      <c r="M95">
        <v>1424579699</v>
      </c>
      <c r="N95" t="b">
        <v>0</v>
      </c>
      <c r="O95">
        <v>3</v>
      </c>
      <c r="P95" t="b">
        <v>0</v>
      </c>
      <c r="Q95" t="s">
        <v>8271</v>
      </c>
      <c r="R95">
        <v>0.16666666666666666</v>
      </c>
      <c r="S95">
        <v>33.333333333333336</v>
      </c>
      <c r="T95" t="s">
        <v>9224</v>
      </c>
      <c r="U95" t="s">
        <v>9225</v>
      </c>
      <c r="V95" s="10">
        <v>42057.190960648149</v>
      </c>
      <c r="W95" s="10">
        <v>42087.149293981478</v>
      </c>
    </row>
    <row r="96" spans="1:23" x14ac:dyDescent="0.25">
      <c r="A96">
        <v>4019</v>
      </c>
      <c r="B96" t="s">
        <v>4015</v>
      </c>
      <c r="C96" t="s">
        <v>8124</v>
      </c>
      <c r="D96">
        <v>3500</v>
      </c>
      <c r="E96">
        <v>29</v>
      </c>
      <c r="F96" t="s">
        <v>8221</v>
      </c>
      <c r="G96" t="s">
        <v>8224</v>
      </c>
      <c r="H96" t="s">
        <v>8246</v>
      </c>
      <c r="I96">
        <v>1</v>
      </c>
      <c r="J96">
        <v>3500</v>
      </c>
      <c r="K96">
        <v>29</v>
      </c>
      <c r="L96">
        <v>1460737680</v>
      </c>
      <c r="M96">
        <v>1455725596</v>
      </c>
      <c r="N96" t="b">
        <v>0</v>
      </c>
      <c r="O96">
        <v>4</v>
      </c>
      <c r="P96" t="b">
        <v>0</v>
      </c>
      <c r="Q96" t="s">
        <v>8271</v>
      </c>
      <c r="R96">
        <v>8.2857142857142851E-3</v>
      </c>
      <c r="S96">
        <v>7.25</v>
      </c>
      <c r="T96" t="s">
        <v>9224</v>
      </c>
      <c r="U96" t="s">
        <v>9225</v>
      </c>
      <c r="V96" s="10">
        <v>42417.675879629627</v>
      </c>
      <c r="W96" s="10">
        <v>42475.686111111114</v>
      </c>
    </row>
    <row r="97" spans="1:23" x14ac:dyDescent="0.25">
      <c r="A97">
        <v>4018</v>
      </c>
      <c r="B97" t="s">
        <v>4014</v>
      </c>
      <c r="C97" t="s">
        <v>8123</v>
      </c>
      <c r="D97">
        <v>1500</v>
      </c>
      <c r="E97">
        <v>130</v>
      </c>
      <c r="F97" t="s">
        <v>8221</v>
      </c>
      <c r="G97" t="s">
        <v>8225</v>
      </c>
      <c r="H97" t="s">
        <v>8247</v>
      </c>
      <c r="I97">
        <v>1.29405719</v>
      </c>
      <c r="J97">
        <v>1941.085785</v>
      </c>
      <c r="K97">
        <v>168.2274347</v>
      </c>
      <c r="L97">
        <v>1475877108</v>
      </c>
      <c r="M97">
        <v>1473285108</v>
      </c>
      <c r="N97" t="b">
        <v>0</v>
      </c>
      <c r="O97">
        <v>4</v>
      </c>
      <c r="P97" t="b">
        <v>0</v>
      </c>
      <c r="Q97" t="s">
        <v>8271</v>
      </c>
      <c r="R97">
        <v>8.666666666666667E-2</v>
      </c>
      <c r="S97">
        <v>42.056858675000001</v>
      </c>
      <c r="T97" t="s">
        <v>9224</v>
      </c>
      <c r="U97" t="s">
        <v>9225</v>
      </c>
      <c r="V97" s="10">
        <v>42620.91097222222</v>
      </c>
      <c r="W97" s="10">
        <v>42650.91097222222</v>
      </c>
    </row>
    <row r="98" spans="1:23" x14ac:dyDescent="0.25">
      <c r="A98">
        <v>4017</v>
      </c>
      <c r="B98" t="s">
        <v>4013</v>
      </c>
      <c r="C98" t="s">
        <v>8122</v>
      </c>
      <c r="D98">
        <v>10000</v>
      </c>
      <c r="E98">
        <v>105</v>
      </c>
      <c r="F98" t="s">
        <v>8221</v>
      </c>
      <c r="G98" t="s">
        <v>8224</v>
      </c>
      <c r="H98" t="s">
        <v>8246</v>
      </c>
      <c r="I98">
        <v>1</v>
      </c>
      <c r="J98">
        <v>10000</v>
      </c>
      <c r="K98">
        <v>105</v>
      </c>
      <c r="L98">
        <v>1409846874</v>
      </c>
      <c r="M98">
        <v>1407254874</v>
      </c>
      <c r="N98" t="b">
        <v>0</v>
      </c>
      <c r="O98">
        <v>2</v>
      </c>
      <c r="P98" t="b">
        <v>0</v>
      </c>
      <c r="Q98" t="s">
        <v>8271</v>
      </c>
      <c r="R98">
        <v>1.0500000000000001E-2</v>
      </c>
      <c r="S98">
        <v>52.5</v>
      </c>
      <c r="T98" t="s">
        <v>9224</v>
      </c>
      <c r="U98" t="s">
        <v>9225</v>
      </c>
      <c r="V98" s="10">
        <v>41856.672152777777</v>
      </c>
      <c r="W98" s="10">
        <v>41886.672152777777</v>
      </c>
    </row>
    <row r="99" spans="1:23" x14ac:dyDescent="0.25">
      <c r="A99">
        <v>4016</v>
      </c>
      <c r="B99" t="s">
        <v>4012</v>
      </c>
      <c r="C99" t="s">
        <v>8121</v>
      </c>
      <c r="D99">
        <v>500</v>
      </c>
      <c r="E99">
        <v>70</v>
      </c>
      <c r="F99" t="s">
        <v>8221</v>
      </c>
      <c r="G99" t="s">
        <v>8225</v>
      </c>
      <c r="H99" t="s">
        <v>8247</v>
      </c>
      <c r="I99">
        <v>1.29405719</v>
      </c>
      <c r="J99">
        <v>647.028595</v>
      </c>
      <c r="K99">
        <v>90.584003299999992</v>
      </c>
      <c r="L99">
        <v>1410987400</v>
      </c>
      <c r="M99">
        <v>1408395400</v>
      </c>
      <c r="N99" t="b">
        <v>0</v>
      </c>
      <c r="O99">
        <v>7</v>
      </c>
      <c r="P99" t="b">
        <v>0</v>
      </c>
      <c r="Q99" t="s">
        <v>8271</v>
      </c>
      <c r="R99">
        <v>0.14000000000000001</v>
      </c>
      <c r="S99">
        <v>12.940571899999998</v>
      </c>
      <c r="T99" t="s">
        <v>9224</v>
      </c>
      <c r="U99" t="s">
        <v>9225</v>
      </c>
      <c r="V99" s="10">
        <v>41869.872685185182</v>
      </c>
      <c r="W99" s="10">
        <v>41899.872685185182</v>
      </c>
    </row>
    <row r="100" spans="1:23" x14ac:dyDescent="0.25">
      <c r="A100">
        <v>4015</v>
      </c>
      <c r="B100" t="s">
        <v>4011</v>
      </c>
      <c r="C100" t="s">
        <v>8120</v>
      </c>
      <c r="D100">
        <v>7000</v>
      </c>
      <c r="E100">
        <v>1</v>
      </c>
      <c r="F100" t="s">
        <v>8221</v>
      </c>
      <c r="G100" t="s">
        <v>8224</v>
      </c>
      <c r="H100" t="s">
        <v>8246</v>
      </c>
      <c r="I100">
        <v>1</v>
      </c>
      <c r="J100">
        <v>7000</v>
      </c>
      <c r="K100">
        <v>1</v>
      </c>
      <c r="L100">
        <v>1437331463</v>
      </c>
      <c r="M100">
        <v>1434739463</v>
      </c>
      <c r="N100" t="b">
        <v>0</v>
      </c>
      <c r="O100">
        <v>1</v>
      </c>
      <c r="P100" t="b">
        <v>0</v>
      </c>
      <c r="Q100" t="s">
        <v>8271</v>
      </c>
      <c r="R100">
        <v>1.4285714285714287E-4</v>
      </c>
      <c r="S100">
        <v>1</v>
      </c>
      <c r="T100" t="s">
        <v>9224</v>
      </c>
      <c r="U100" t="s">
        <v>9225</v>
      </c>
      <c r="V100" s="10">
        <v>42174.780821759261</v>
      </c>
      <c r="W100" s="10">
        <v>42204.780821759261</v>
      </c>
    </row>
    <row r="101" spans="1:23" x14ac:dyDescent="0.25">
      <c r="A101">
        <v>4014</v>
      </c>
      <c r="B101" t="s">
        <v>4010</v>
      </c>
      <c r="C101" t="s">
        <v>8119</v>
      </c>
      <c r="D101">
        <v>9000</v>
      </c>
      <c r="E101">
        <v>0</v>
      </c>
      <c r="F101" t="s">
        <v>8221</v>
      </c>
      <c r="G101" t="s">
        <v>8224</v>
      </c>
      <c r="H101" t="s">
        <v>8246</v>
      </c>
      <c r="I101">
        <v>1</v>
      </c>
      <c r="J101">
        <v>9000</v>
      </c>
      <c r="K101">
        <v>0</v>
      </c>
      <c r="L101">
        <v>1457157269</v>
      </c>
      <c r="M101">
        <v>1455861269</v>
      </c>
      <c r="N101" t="b">
        <v>0</v>
      </c>
      <c r="O101">
        <v>0</v>
      </c>
      <c r="P101" t="b">
        <v>0</v>
      </c>
      <c r="Q101" t="s">
        <v>8271</v>
      </c>
      <c r="R101">
        <v>0</v>
      </c>
      <c r="S101" t="s">
        <v>9314</v>
      </c>
      <c r="T101" t="s">
        <v>9224</v>
      </c>
      <c r="U101" t="s">
        <v>9225</v>
      </c>
      <c r="V101" s="10">
        <v>42419.246168981481</v>
      </c>
      <c r="W101" s="10">
        <v>42434.246168981481</v>
      </c>
    </row>
    <row r="102" spans="1:23" x14ac:dyDescent="0.25">
      <c r="A102">
        <v>4013</v>
      </c>
      <c r="B102" t="s">
        <v>4009</v>
      </c>
      <c r="C102" t="s">
        <v>8118</v>
      </c>
      <c r="D102">
        <v>2000</v>
      </c>
      <c r="E102">
        <v>26</v>
      </c>
      <c r="F102" t="s">
        <v>8221</v>
      </c>
      <c r="G102" t="s">
        <v>8224</v>
      </c>
      <c r="H102" t="s">
        <v>8246</v>
      </c>
      <c r="I102">
        <v>1</v>
      </c>
      <c r="J102">
        <v>2000</v>
      </c>
      <c r="K102">
        <v>26</v>
      </c>
      <c r="L102">
        <v>1424070823</v>
      </c>
      <c r="M102">
        <v>1421478823</v>
      </c>
      <c r="N102" t="b">
        <v>0</v>
      </c>
      <c r="O102">
        <v>2</v>
      </c>
      <c r="P102" t="b">
        <v>0</v>
      </c>
      <c r="Q102" t="s">
        <v>8271</v>
      </c>
      <c r="R102">
        <v>1.2999999999999999E-2</v>
      </c>
      <c r="S102">
        <v>13</v>
      </c>
      <c r="T102" t="s">
        <v>9224</v>
      </c>
      <c r="U102" t="s">
        <v>9225</v>
      </c>
      <c r="V102" s="10">
        <v>42021.301192129627</v>
      </c>
      <c r="W102" s="10">
        <v>42051.301192129627</v>
      </c>
    </row>
    <row r="103" spans="1:23" x14ac:dyDescent="0.25">
      <c r="A103">
        <v>4012</v>
      </c>
      <c r="B103" t="s">
        <v>4008</v>
      </c>
      <c r="C103" t="s">
        <v>8117</v>
      </c>
      <c r="D103">
        <v>575</v>
      </c>
      <c r="E103">
        <v>0</v>
      </c>
      <c r="F103" t="s">
        <v>8221</v>
      </c>
      <c r="G103" t="s">
        <v>8225</v>
      </c>
      <c r="H103" t="s">
        <v>8247</v>
      </c>
      <c r="I103">
        <v>1.29405719</v>
      </c>
      <c r="J103">
        <v>744.08288425000001</v>
      </c>
      <c r="K103">
        <v>0</v>
      </c>
      <c r="L103">
        <v>1430571849</v>
      </c>
      <c r="M103">
        <v>1427979849</v>
      </c>
      <c r="N103" t="b">
        <v>0</v>
      </c>
      <c r="O103">
        <v>0</v>
      </c>
      <c r="P103" t="b">
        <v>0</v>
      </c>
      <c r="Q103" t="s">
        <v>8271</v>
      </c>
      <c r="R103">
        <v>0</v>
      </c>
      <c r="S103" t="s">
        <v>9314</v>
      </c>
      <c r="T103" t="s">
        <v>9224</v>
      </c>
      <c r="U103" t="s">
        <v>9225</v>
      </c>
      <c r="V103" s="10">
        <v>42096.544548611113</v>
      </c>
      <c r="W103" s="10">
        <v>42126.544548611113</v>
      </c>
    </row>
    <row r="104" spans="1:23" x14ac:dyDescent="0.25">
      <c r="A104">
        <v>4011</v>
      </c>
      <c r="B104" t="s">
        <v>4007</v>
      </c>
      <c r="C104" t="s">
        <v>8116</v>
      </c>
      <c r="D104">
        <v>250</v>
      </c>
      <c r="E104">
        <v>19</v>
      </c>
      <c r="F104" t="s">
        <v>8221</v>
      </c>
      <c r="G104" t="s">
        <v>8225</v>
      </c>
      <c r="H104" t="s">
        <v>8247</v>
      </c>
      <c r="I104">
        <v>1.29405719</v>
      </c>
      <c r="J104">
        <v>323.5142975</v>
      </c>
      <c r="K104">
        <v>24.58708661</v>
      </c>
      <c r="L104">
        <v>1422450278</v>
      </c>
      <c r="M104">
        <v>1419858278</v>
      </c>
      <c r="N104" t="b">
        <v>0</v>
      </c>
      <c r="O104">
        <v>4</v>
      </c>
      <c r="P104" t="b">
        <v>0</v>
      </c>
      <c r="Q104" t="s">
        <v>8271</v>
      </c>
      <c r="R104">
        <v>7.5999999999999998E-2</v>
      </c>
      <c r="S104">
        <v>6.1467716525</v>
      </c>
      <c r="T104" t="s">
        <v>9224</v>
      </c>
      <c r="U104" t="s">
        <v>9225</v>
      </c>
      <c r="V104" s="10">
        <v>42002.54488425926</v>
      </c>
      <c r="W104" s="10">
        <v>42032.54488425926</v>
      </c>
    </row>
    <row r="105" spans="1:23" x14ac:dyDescent="0.25">
      <c r="A105">
        <v>4010</v>
      </c>
      <c r="B105" t="s">
        <v>4006</v>
      </c>
      <c r="C105" t="s">
        <v>8115</v>
      </c>
      <c r="D105">
        <v>7200</v>
      </c>
      <c r="E105">
        <v>1742</v>
      </c>
      <c r="F105" t="s">
        <v>8221</v>
      </c>
      <c r="G105" t="s">
        <v>8224</v>
      </c>
      <c r="H105" t="s">
        <v>8246</v>
      </c>
      <c r="I105">
        <v>1</v>
      </c>
      <c r="J105">
        <v>7200</v>
      </c>
      <c r="K105">
        <v>1742</v>
      </c>
      <c r="L105">
        <v>1414348166</v>
      </c>
      <c r="M105">
        <v>1412879366</v>
      </c>
      <c r="N105" t="b">
        <v>0</v>
      </c>
      <c r="O105">
        <v>38</v>
      </c>
      <c r="P105" t="b">
        <v>0</v>
      </c>
      <c r="Q105" t="s">
        <v>8271</v>
      </c>
      <c r="R105">
        <v>0.24194444444444443</v>
      </c>
      <c r="S105">
        <v>45.842105263157897</v>
      </c>
      <c r="T105" t="s">
        <v>9224</v>
      </c>
      <c r="U105" t="s">
        <v>9225</v>
      </c>
      <c r="V105" s="10">
        <v>41921.770439814813</v>
      </c>
      <c r="W105" s="10">
        <v>41938.770439814813</v>
      </c>
    </row>
    <row r="106" spans="1:23" x14ac:dyDescent="0.25">
      <c r="A106">
        <v>4009</v>
      </c>
      <c r="B106" t="s">
        <v>4005</v>
      </c>
      <c r="C106" t="s">
        <v>8114</v>
      </c>
      <c r="D106">
        <v>1930</v>
      </c>
      <c r="E106">
        <v>75</v>
      </c>
      <c r="F106" t="s">
        <v>8221</v>
      </c>
      <c r="G106" t="s">
        <v>8225</v>
      </c>
      <c r="H106" t="s">
        <v>8247</v>
      </c>
      <c r="I106">
        <v>1.29405719</v>
      </c>
      <c r="J106">
        <v>2497.5303767</v>
      </c>
      <c r="K106">
        <v>97.054289249999997</v>
      </c>
      <c r="L106">
        <v>1410281360</v>
      </c>
      <c r="M106">
        <v>1406825360</v>
      </c>
      <c r="N106" t="b">
        <v>0</v>
      </c>
      <c r="O106">
        <v>3</v>
      </c>
      <c r="P106" t="b">
        <v>0</v>
      </c>
      <c r="Q106" t="s">
        <v>8271</v>
      </c>
      <c r="R106">
        <v>3.8860103626943004E-2</v>
      </c>
      <c r="S106">
        <v>32.351429750000001</v>
      </c>
      <c r="T106" t="s">
        <v>9224</v>
      </c>
      <c r="U106" t="s">
        <v>9225</v>
      </c>
      <c r="V106" s="10">
        <v>41851.700925925928</v>
      </c>
      <c r="W106" s="10">
        <v>41891.700925925928</v>
      </c>
    </row>
    <row r="107" spans="1:23" x14ac:dyDescent="0.25">
      <c r="A107">
        <v>4008</v>
      </c>
      <c r="B107" t="s">
        <v>4004</v>
      </c>
      <c r="C107" t="s">
        <v>8113</v>
      </c>
      <c r="D107">
        <v>1000</v>
      </c>
      <c r="E107">
        <v>60</v>
      </c>
      <c r="F107" t="s">
        <v>8221</v>
      </c>
      <c r="G107" t="s">
        <v>8225</v>
      </c>
      <c r="H107" t="s">
        <v>8247</v>
      </c>
      <c r="I107">
        <v>1.29405719</v>
      </c>
      <c r="J107">
        <v>1294.05719</v>
      </c>
      <c r="K107">
        <v>77.643431399999997</v>
      </c>
      <c r="L107">
        <v>1437606507</v>
      </c>
      <c r="M107">
        <v>1435014507</v>
      </c>
      <c r="N107" t="b">
        <v>0</v>
      </c>
      <c r="O107">
        <v>4</v>
      </c>
      <c r="P107" t="b">
        <v>0</v>
      </c>
      <c r="Q107" t="s">
        <v>8271</v>
      </c>
      <c r="R107">
        <v>0.06</v>
      </c>
      <c r="S107">
        <v>19.410857849999999</v>
      </c>
      <c r="T107" t="s">
        <v>9224</v>
      </c>
      <c r="U107" t="s">
        <v>9225</v>
      </c>
      <c r="V107" s="10">
        <v>42177.964201388888</v>
      </c>
      <c r="W107" s="10">
        <v>42207.964201388888</v>
      </c>
    </row>
    <row r="108" spans="1:23" x14ac:dyDescent="0.25">
      <c r="A108">
        <v>4007</v>
      </c>
      <c r="B108" t="s">
        <v>4003</v>
      </c>
      <c r="C108" t="s">
        <v>8112</v>
      </c>
      <c r="D108">
        <v>2000</v>
      </c>
      <c r="E108">
        <v>5</v>
      </c>
      <c r="F108" t="s">
        <v>8221</v>
      </c>
      <c r="G108" t="s">
        <v>8224</v>
      </c>
      <c r="H108" t="s">
        <v>8246</v>
      </c>
      <c r="I108">
        <v>1</v>
      </c>
      <c r="J108">
        <v>2000</v>
      </c>
      <c r="K108">
        <v>5</v>
      </c>
      <c r="L108">
        <v>1409070480</v>
      </c>
      <c r="M108">
        <v>1406572381</v>
      </c>
      <c r="N108" t="b">
        <v>0</v>
      </c>
      <c r="O108">
        <v>1</v>
      </c>
      <c r="P108" t="b">
        <v>0</v>
      </c>
      <c r="Q108" t="s">
        <v>8271</v>
      </c>
      <c r="R108">
        <v>2.5000000000000001E-3</v>
      </c>
      <c r="S108">
        <v>5</v>
      </c>
      <c r="T108" t="s">
        <v>9224</v>
      </c>
      <c r="U108" t="s">
        <v>9225</v>
      </c>
      <c r="V108" s="10">
        <v>41848.772928240738</v>
      </c>
      <c r="W108" s="10">
        <v>41877.686111111114</v>
      </c>
    </row>
    <row r="109" spans="1:23" x14ac:dyDescent="0.25">
      <c r="A109">
        <v>4006</v>
      </c>
      <c r="B109" t="s">
        <v>4002</v>
      </c>
      <c r="C109" t="s">
        <v>8111</v>
      </c>
      <c r="D109">
        <v>30000</v>
      </c>
      <c r="E109">
        <v>2</v>
      </c>
      <c r="F109" t="s">
        <v>8221</v>
      </c>
      <c r="G109" t="s">
        <v>8224</v>
      </c>
      <c r="H109" t="s">
        <v>8246</v>
      </c>
      <c r="I109">
        <v>1</v>
      </c>
      <c r="J109">
        <v>30000</v>
      </c>
      <c r="K109">
        <v>2</v>
      </c>
      <c r="L109">
        <v>1455647587</v>
      </c>
      <c r="M109">
        <v>1453487587</v>
      </c>
      <c r="N109" t="b">
        <v>0</v>
      </c>
      <c r="O109">
        <v>1</v>
      </c>
      <c r="P109" t="b">
        <v>0</v>
      </c>
      <c r="Q109" t="s">
        <v>8271</v>
      </c>
      <c r="R109">
        <v>6.666666666666667E-5</v>
      </c>
      <c r="S109">
        <v>2</v>
      </c>
      <c r="T109" t="s">
        <v>9224</v>
      </c>
      <c r="U109" t="s">
        <v>9225</v>
      </c>
      <c r="V109" s="10">
        <v>42391.772997685184</v>
      </c>
      <c r="W109" s="10">
        <v>42416.772997685184</v>
      </c>
    </row>
    <row r="110" spans="1:23" x14ac:dyDescent="0.25">
      <c r="A110">
        <v>4005</v>
      </c>
      <c r="B110" t="s">
        <v>4001</v>
      </c>
      <c r="C110" t="s">
        <v>8110</v>
      </c>
      <c r="D110">
        <v>3000</v>
      </c>
      <c r="E110">
        <v>40</v>
      </c>
      <c r="F110" t="s">
        <v>8221</v>
      </c>
      <c r="G110" t="s">
        <v>8224</v>
      </c>
      <c r="H110" t="s">
        <v>8246</v>
      </c>
      <c r="I110">
        <v>1</v>
      </c>
      <c r="J110">
        <v>3000</v>
      </c>
      <c r="K110">
        <v>40</v>
      </c>
      <c r="L110">
        <v>1413832985</v>
      </c>
      <c r="M110">
        <v>1408648985</v>
      </c>
      <c r="N110" t="b">
        <v>0</v>
      </c>
      <c r="O110">
        <v>2</v>
      </c>
      <c r="P110" t="b">
        <v>0</v>
      </c>
      <c r="Q110" t="s">
        <v>8271</v>
      </c>
      <c r="R110">
        <v>1.3333333333333334E-2</v>
      </c>
      <c r="S110">
        <v>20</v>
      </c>
      <c r="T110" t="s">
        <v>9224</v>
      </c>
      <c r="U110" t="s">
        <v>9225</v>
      </c>
      <c r="V110" s="10">
        <v>41872.807696759257</v>
      </c>
      <c r="W110" s="10">
        <v>41932.807696759257</v>
      </c>
    </row>
    <row r="111" spans="1:23" x14ac:dyDescent="0.25">
      <c r="A111">
        <v>4004</v>
      </c>
      <c r="B111" t="s">
        <v>4000</v>
      </c>
      <c r="C111" t="s">
        <v>8109</v>
      </c>
      <c r="D111">
        <v>500</v>
      </c>
      <c r="E111">
        <v>1</v>
      </c>
      <c r="F111" t="s">
        <v>8221</v>
      </c>
      <c r="G111" t="s">
        <v>8224</v>
      </c>
      <c r="H111" t="s">
        <v>8246</v>
      </c>
      <c r="I111">
        <v>1</v>
      </c>
      <c r="J111">
        <v>500</v>
      </c>
      <c r="K111">
        <v>1</v>
      </c>
      <c r="L111">
        <v>1412740457</v>
      </c>
      <c r="M111">
        <v>1410148457</v>
      </c>
      <c r="N111" t="b">
        <v>0</v>
      </c>
      <c r="O111">
        <v>1</v>
      </c>
      <c r="P111" t="b">
        <v>0</v>
      </c>
      <c r="Q111" t="s">
        <v>8271</v>
      </c>
      <c r="R111">
        <v>2E-3</v>
      </c>
      <c r="S111">
        <v>1</v>
      </c>
      <c r="T111" t="s">
        <v>9224</v>
      </c>
      <c r="U111" t="s">
        <v>9225</v>
      </c>
      <c r="V111" s="10">
        <v>41890.16269675926</v>
      </c>
      <c r="W111" s="10">
        <v>41920.16269675926</v>
      </c>
    </row>
    <row r="112" spans="1:23" x14ac:dyDescent="0.25">
      <c r="A112">
        <v>4003</v>
      </c>
      <c r="B112" t="s">
        <v>3999</v>
      </c>
      <c r="C112" t="s">
        <v>8071</v>
      </c>
      <c r="D112">
        <v>2000</v>
      </c>
      <c r="E112">
        <v>201</v>
      </c>
      <c r="F112" t="s">
        <v>8221</v>
      </c>
      <c r="G112" t="s">
        <v>8224</v>
      </c>
      <c r="H112" t="s">
        <v>8246</v>
      </c>
      <c r="I112">
        <v>1</v>
      </c>
      <c r="J112">
        <v>2000</v>
      </c>
      <c r="K112">
        <v>201</v>
      </c>
      <c r="L112">
        <v>1424009147</v>
      </c>
      <c r="M112">
        <v>1421417147</v>
      </c>
      <c r="N112" t="b">
        <v>0</v>
      </c>
      <c r="O112">
        <v>2</v>
      </c>
      <c r="P112" t="b">
        <v>0</v>
      </c>
      <c r="Q112" t="s">
        <v>8271</v>
      </c>
      <c r="R112">
        <v>0.10050000000000001</v>
      </c>
      <c r="S112">
        <v>100.5</v>
      </c>
      <c r="T112" t="s">
        <v>9224</v>
      </c>
      <c r="U112" t="s">
        <v>9225</v>
      </c>
      <c r="V112" s="10">
        <v>42020.58734953704</v>
      </c>
      <c r="W112" s="10">
        <v>42050.58734953704</v>
      </c>
    </row>
    <row r="113" spans="1:23" x14ac:dyDescent="0.25">
      <c r="A113">
        <v>4002</v>
      </c>
      <c r="B113" t="s">
        <v>3998</v>
      </c>
      <c r="C113" t="s">
        <v>8108</v>
      </c>
      <c r="D113">
        <v>1250</v>
      </c>
      <c r="E113">
        <v>23</v>
      </c>
      <c r="F113" t="s">
        <v>8221</v>
      </c>
      <c r="G113" t="s">
        <v>8224</v>
      </c>
      <c r="H113" t="s">
        <v>8246</v>
      </c>
      <c r="I113">
        <v>1</v>
      </c>
      <c r="J113">
        <v>1250</v>
      </c>
      <c r="K113">
        <v>23</v>
      </c>
      <c r="L113">
        <v>1411779761</v>
      </c>
      <c r="M113">
        <v>1409187761</v>
      </c>
      <c r="N113" t="b">
        <v>0</v>
      </c>
      <c r="O113">
        <v>4</v>
      </c>
      <c r="P113" t="b">
        <v>0</v>
      </c>
      <c r="Q113" t="s">
        <v>8271</v>
      </c>
      <c r="R113">
        <v>1.84E-2</v>
      </c>
      <c r="S113">
        <v>5.75</v>
      </c>
      <c r="T113" t="s">
        <v>9224</v>
      </c>
      <c r="U113" t="s">
        <v>9225</v>
      </c>
      <c r="V113" s="10">
        <v>41879.043530092589</v>
      </c>
      <c r="W113" s="10">
        <v>41909.043530092589</v>
      </c>
    </row>
    <row r="114" spans="1:23" x14ac:dyDescent="0.25">
      <c r="A114">
        <v>4001</v>
      </c>
      <c r="B114" t="s">
        <v>3997</v>
      </c>
      <c r="C114" t="s">
        <v>8107</v>
      </c>
      <c r="D114">
        <v>1200</v>
      </c>
      <c r="E114">
        <v>453</v>
      </c>
      <c r="F114" t="s">
        <v>8221</v>
      </c>
      <c r="G114" t="s">
        <v>8225</v>
      </c>
      <c r="H114" t="s">
        <v>8247</v>
      </c>
      <c r="I114">
        <v>1.29405719</v>
      </c>
      <c r="J114">
        <v>1552.8686279999999</v>
      </c>
      <c r="K114">
        <v>586.20790707000003</v>
      </c>
      <c r="L114">
        <v>1488394800</v>
      </c>
      <c r="M114">
        <v>1486681708</v>
      </c>
      <c r="N114" t="b">
        <v>0</v>
      </c>
      <c r="O114">
        <v>14</v>
      </c>
      <c r="P114" t="b">
        <v>0</v>
      </c>
      <c r="Q114" t="s">
        <v>8271</v>
      </c>
      <c r="R114">
        <v>0.3775</v>
      </c>
      <c r="S114">
        <v>41.871993362142859</v>
      </c>
      <c r="T114" t="s">
        <v>9224</v>
      </c>
      <c r="U114" t="s">
        <v>9225</v>
      </c>
      <c r="V114" s="10">
        <v>42775.964212962965</v>
      </c>
      <c r="W114" s="10">
        <v>42795.791666666664</v>
      </c>
    </row>
    <row r="115" spans="1:23" x14ac:dyDescent="0.25">
      <c r="A115">
        <v>4000</v>
      </c>
      <c r="B115" t="s">
        <v>3996</v>
      </c>
      <c r="C115" t="s">
        <v>8106</v>
      </c>
      <c r="D115">
        <v>8000</v>
      </c>
      <c r="E115">
        <v>10</v>
      </c>
      <c r="F115" t="s">
        <v>8221</v>
      </c>
      <c r="G115" t="s">
        <v>8224</v>
      </c>
      <c r="H115" t="s">
        <v>8246</v>
      </c>
      <c r="I115">
        <v>1</v>
      </c>
      <c r="J115">
        <v>8000</v>
      </c>
      <c r="K115">
        <v>10</v>
      </c>
      <c r="L115">
        <v>1462631358</v>
      </c>
      <c r="M115">
        <v>1457450958</v>
      </c>
      <c r="N115" t="b">
        <v>0</v>
      </c>
      <c r="O115">
        <v>1</v>
      </c>
      <c r="P115" t="b">
        <v>0</v>
      </c>
      <c r="Q115" t="s">
        <v>8271</v>
      </c>
      <c r="R115">
        <v>1.25E-3</v>
      </c>
      <c r="S115">
        <v>10</v>
      </c>
      <c r="T115" t="s">
        <v>9224</v>
      </c>
      <c r="U115" t="s">
        <v>9225</v>
      </c>
      <c r="V115" s="10">
        <v>42437.64534722222</v>
      </c>
      <c r="W115" s="10">
        <v>42497.603680555556</v>
      </c>
    </row>
    <row r="116" spans="1:23" x14ac:dyDescent="0.25">
      <c r="A116">
        <v>3999</v>
      </c>
      <c r="B116" t="s">
        <v>3995</v>
      </c>
      <c r="C116" t="s">
        <v>8105</v>
      </c>
      <c r="D116">
        <v>7000</v>
      </c>
      <c r="E116">
        <v>1156</v>
      </c>
      <c r="F116" t="s">
        <v>8221</v>
      </c>
      <c r="G116" t="s">
        <v>8224</v>
      </c>
      <c r="H116" t="s">
        <v>8246</v>
      </c>
      <c r="I116">
        <v>1</v>
      </c>
      <c r="J116">
        <v>7000</v>
      </c>
      <c r="K116">
        <v>1156</v>
      </c>
      <c r="L116">
        <v>1409514709</v>
      </c>
      <c r="M116">
        <v>1406058798</v>
      </c>
      <c r="N116" t="b">
        <v>0</v>
      </c>
      <c r="O116">
        <v>14</v>
      </c>
      <c r="P116" t="b">
        <v>0</v>
      </c>
      <c r="Q116" t="s">
        <v>8271</v>
      </c>
      <c r="R116">
        <v>0.16514285714285715</v>
      </c>
      <c r="S116">
        <v>82.571428571428569</v>
      </c>
      <c r="T116" t="s">
        <v>9224</v>
      </c>
      <c r="U116" t="s">
        <v>9225</v>
      </c>
      <c r="V116" s="10">
        <v>41842.828680555554</v>
      </c>
      <c r="W116" s="10">
        <v>41882.827650462961</v>
      </c>
    </row>
    <row r="117" spans="1:23" x14ac:dyDescent="0.25">
      <c r="A117">
        <v>3998</v>
      </c>
      <c r="B117" t="s">
        <v>3994</v>
      </c>
      <c r="C117" t="s">
        <v>8104</v>
      </c>
      <c r="D117">
        <v>1250</v>
      </c>
      <c r="E117">
        <v>715</v>
      </c>
      <c r="F117" t="s">
        <v>8221</v>
      </c>
      <c r="G117" t="s">
        <v>8224</v>
      </c>
      <c r="H117" t="s">
        <v>8246</v>
      </c>
      <c r="I117">
        <v>1</v>
      </c>
      <c r="J117">
        <v>1250</v>
      </c>
      <c r="K117">
        <v>715</v>
      </c>
      <c r="L117">
        <v>1427580426</v>
      </c>
      <c r="M117">
        <v>1424992026</v>
      </c>
      <c r="N117" t="b">
        <v>0</v>
      </c>
      <c r="O117">
        <v>12</v>
      </c>
      <c r="P117" t="b">
        <v>0</v>
      </c>
      <c r="Q117" t="s">
        <v>8271</v>
      </c>
      <c r="R117">
        <v>0.57199999999999995</v>
      </c>
      <c r="S117">
        <v>59.583333333333336</v>
      </c>
      <c r="T117" t="s">
        <v>9224</v>
      </c>
      <c r="U117" t="s">
        <v>9225</v>
      </c>
      <c r="V117" s="10">
        <v>42061.963263888887</v>
      </c>
      <c r="W117" s="10">
        <v>42091.921597222223</v>
      </c>
    </row>
    <row r="118" spans="1:23" x14ac:dyDescent="0.25">
      <c r="A118">
        <v>3997</v>
      </c>
      <c r="B118" t="s">
        <v>3993</v>
      </c>
      <c r="C118" t="s">
        <v>8103</v>
      </c>
      <c r="D118">
        <v>3000</v>
      </c>
      <c r="E118">
        <v>0</v>
      </c>
      <c r="F118" t="s">
        <v>8221</v>
      </c>
      <c r="G118" t="s">
        <v>8225</v>
      </c>
      <c r="H118" t="s">
        <v>8247</v>
      </c>
      <c r="I118">
        <v>1.29405719</v>
      </c>
      <c r="J118">
        <v>3882.17157</v>
      </c>
      <c r="K118">
        <v>0</v>
      </c>
      <c r="L118">
        <v>1428222221</v>
      </c>
      <c r="M118">
        <v>1425633821</v>
      </c>
      <c r="N118" t="b">
        <v>0</v>
      </c>
      <c r="O118">
        <v>0</v>
      </c>
      <c r="P118" t="b">
        <v>0</v>
      </c>
      <c r="Q118" t="s">
        <v>8271</v>
      </c>
      <c r="R118">
        <v>0</v>
      </c>
      <c r="S118" t="s">
        <v>9314</v>
      </c>
      <c r="T118" t="s">
        <v>9224</v>
      </c>
      <c r="U118" t="s">
        <v>9225</v>
      </c>
      <c r="V118" s="10">
        <v>42069.391446759262</v>
      </c>
      <c r="W118" s="10">
        <v>42099.349780092591</v>
      </c>
    </row>
    <row r="119" spans="1:23" x14ac:dyDescent="0.25">
      <c r="A119">
        <v>3996</v>
      </c>
      <c r="B119" t="s">
        <v>3992</v>
      </c>
      <c r="C119" t="s">
        <v>8102</v>
      </c>
      <c r="D119">
        <v>3000</v>
      </c>
      <c r="E119">
        <v>497</v>
      </c>
      <c r="F119" t="s">
        <v>8221</v>
      </c>
      <c r="G119" t="s">
        <v>8224</v>
      </c>
      <c r="H119" t="s">
        <v>8246</v>
      </c>
      <c r="I119">
        <v>1</v>
      </c>
      <c r="J119">
        <v>3000</v>
      </c>
      <c r="K119">
        <v>497</v>
      </c>
      <c r="L119">
        <v>1416499440</v>
      </c>
      <c r="M119">
        <v>1415341464</v>
      </c>
      <c r="N119" t="b">
        <v>0</v>
      </c>
      <c r="O119">
        <v>17</v>
      </c>
      <c r="P119" t="b">
        <v>0</v>
      </c>
      <c r="Q119" t="s">
        <v>8271</v>
      </c>
      <c r="R119">
        <v>0.16566666666666666</v>
      </c>
      <c r="S119">
        <v>29.235294117647058</v>
      </c>
      <c r="T119" t="s">
        <v>9224</v>
      </c>
      <c r="U119" t="s">
        <v>9225</v>
      </c>
      <c r="V119" s="10">
        <v>41950.266944444447</v>
      </c>
      <c r="W119" s="10">
        <v>41963.669444444444</v>
      </c>
    </row>
    <row r="120" spans="1:23" x14ac:dyDescent="0.25">
      <c r="A120">
        <v>3995</v>
      </c>
      <c r="B120" t="s">
        <v>3991</v>
      </c>
      <c r="C120" t="s">
        <v>8101</v>
      </c>
      <c r="D120">
        <v>200</v>
      </c>
      <c r="E120">
        <v>70</v>
      </c>
      <c r="F120" t="s">
        <v>8221</v>
      </c>
      <c r="G120" t="s">
        <v>8225</v>
      </c>
      <c r="H120" t="s">
        <v>8247</v>
      </c>
      <c r="I120">
        <v>1.29405719</v>
      </c>
      <c r="J120">
        <v>258.81143800000001</v>
      </c>
      <c r="K120">
        <v>90.584003299999992</v>
      </c>
      <c r="L120">
        <v>1423913220</v>
      </c>
      <c r="M120">
        <v>1421339077</v>
      </c>
      <c r="N120" t="b">
        <v>0</v>
      </c>
      <c r="O120">
        <v>4</v>
      </c>
      <c r="P120" t="b">
        <v>0</v>
      </c>
      <c r="Q120" t="s">
        <v>8271</v>
      </c>
      <c r="R120">
        <v>0.35</v>
      </c>
      <c r="S120">
        <v>22.646000824999998</v>
      </c>
      <c r="T120" t="s">
        <v>9224</v>
      </c>
      <c r="U120" t="s">
        <v>9225</v>
      </c>
      <c r="V120" s="10">
        <v>42019.683761574073</v>
      </c>
      <c r="W120" s="10">
        <v>42049.477083333331</v>
      </c>
    </row>
    <row r="121" spans="1:23" x14ac:dyDescent="0.25">
      <c r="A121">
        <v>3994</v>
      </c>
      <c r="B121" t="s">
        <v>3990</v>
      </c>
      <c r="C121" t="s">
        <v>8100</v>
      </c>
      <c r="D121">
        <v>2000</v>
      </c>
      <c r="E121">
        <v>5</v>
      </c>
      <c r="F121" t="s">
        <v>8221</v>
      </c>
      <c r="G121" t="s">
        <v>8224</v>
      </c>
      <c r="H121" t="s">
        <v>8246</v>
      </c>
      <c r="I121">
        <v>1</v>
      </c>
      <c r="J121">
        <v>2000</v>
      </c>
      <c r="K121">
        <v>5</v>
      </c>
      <c r="L121">
        <v>1405761690</v>
      </c>
      <c r="M121">
        <v>1403169690</v>
      </c>
      <c r="N121" t="b">
        <v>0</v>
      </c>
      <c r="O121">
        <v>1</v>
      </c>
      <c r="P121" t="b">
        <v>0</v>
      </c>
      <c r="Q121" t="s">
        <v>8271</v>
      </c>
      <c r="R121">
        <v>2.5000000000000001E-3</v>
      </c>
      <c r="S121">
        <v>5</v>
      </c>
      <c r="T121" t="s">
        <v>9224</v>
      </c>
      <c r="U121" t="s">
        <v>9225</v>
      </c>
      <c r="V121" s="10">
        <v>41809.389930555553</v>
      </c>
      <c r="W121" s="10">
        <v>41839.389930555553</v>
      </c>
    </row>
    <row r="122" spans="1:23" x14ac:dyDescent="0.25">
      <c r="A122">
        <v>3993</v>
      </c>
      <c r="B122" t="s">
        <v>3989</v>
      </c>
      <c r="C122" t="s">
        <v>8099</v>
      </c>
      <c r="D122">
        <v>50000</v>
      </c>
      <c r="E122">
        <v>3</v>
      </c>
      <c r="F122" t="s">
        <v>8221</v>
      </c>
      <c r="G122" t="s">
        <v>8224</v>
      </c>
      <c r="H122" t="s">
        <v>8246</v>
      </c>
      <c r="I122">
        <v>1</v>
      </c>
      <c r="J122">
        <v>50000</v>
      </c>
      <c r="K122">
        <v>3</v>
      </c>
      <c r="L122">
        <v>1431549912</v>
      </c>
      <c r="M122">
        <v>1428957912</v>
      </c>
      <c r="N122" t="b">
        <v>0</v>
      </c>
      <c r="O122">
        <v>1</v>
      </c>
      <c r="P122" t="b">
        <v>0</v>
      </c>
      <c r="Q122" t="s">
        <v>8271</v>
      </c>
      <c r="R122">
        <v>6.0000000000000002E-5</v>
      </c>
      <c r="S122">
        <v>3</v>
      </c>
      <c r="T122" t="s">
        <v>9224</v>
      </c>
      <c r="U122" t="s">
        <v>9225</v>
      </c>
      <c r="V122" s="10">
        <v>42107.864722222221</v>
      </c>
      <c r="W122" s="10">
        <v>42137.864722222221</v>
      </c>
    </row>
    <row r="123" spans="1:23" x14ac:dyDescent="0.25">
      <c r="A123">
        <v>3992</v>
      </c>
      <c r="B123" t="s">
        <v>3988</v>
      </c>
      <c r="C123" t="s">
        <v>8098</v>
      </c>
      <c r="D123">
        <v>10000</v>
      </c>
      <c r="E123">
        <v>541</v>
      </c>
      <c r="F123" t="s">
        <v>8221</v>
      </c>
      <c r="G123" t="s">
        <v>8224</v>
      </c>
      <c r="H123" t="s">
        <v>8246</v>
      </c>
      <c r="I123">
        <v>1</v>
      </c>
      <c r="J123">
        <v>10000</v>
      </c>
      <c r="K123">
        <v>541</v>
      </c>
      <c r="L123">
        <v>1449876859</v>
      </c>
      <c r="M123">
        <v>1444689259</v>
      </c>
      <c r="N123" t="b">
        <v>0</v>
      </c>
      <c r="O123">
        <v>9</v>
      </c>
      <c r="P123" t="b">
        <v>0</v>
      </c>
      <c r="Q123" t="s">
        <v>8271</v>
      </c>
      <c r="R123">
        <v>5.4100000000000002E-2</v>
      </c>
      <c r="S123">
        <v>60.111111111111114</v>
      </c>
      <c r="T123" t="s">
        <v>9224</v>
      </c>
      <c r="U123" t="s">
        <v>9225</v>
      </c>
      <c r="V123" s="10">
        <v>42289.940497685187</v>
      </c>
      <c r="W123" s="10">
        <v>42349.982164351852</v>
      </c>
    </row>
    <row r="124" spans="1:23" x14ac:dyDescent="0.25">
      <c r="A124">
        <v>3991</v>
      </c>
      <c r="B124" t="s">
        <v>3987</v>
      </c>
      <c r="C124" t="s">
        <v>8097</v>
      </c>
      <c r="D124">
        <v>500</v>
      </c>
      <c r="E124">
        <v>100</v>
      </c>
      <c r="F124" t="s">
        <v>8221</v>
      </c>
      <c r="G124" t="s">
        <v>8224</v>
      </c>
      <c r="H124" t="s">
        <v>8246</v>
      </c>
      <c r="I124">
        <v>1</v>
      </c>
      <c r="J124">
        <v>500</v>
      </c>
      <c r="K124">
        <v>100</v>
      </c>
      <c r="L124">
        <v>1433086082</v>
      </c>
      <c r="M124">
        <v>1430494082</v>
      </c>
      <c r="N124" t="b">
        <v>0</v>
      </c>
      <c r="O124">
        <v>1</v>
      </c>
      <c r="P124" t="b">
        <v>0</v>
      </c>
      <c r="Q124" t="s">
        <v>8271</v>
      </c>
      <c r="R124">
        <v>0.2</v>
      </c>
      <c r="S124">
        <v>100</v>
      </c>
      <c r="T124" t="s">
        <v>9224</v>
      </c>
      <c r="U124" t="s">
        <v>9225</v>
      </c>
      <c r="V124" s="10">
        <v>42125.644467592596</v>
      </c>
      <c r="W124" s="10">
        <v>42155.644467592596</v>
      </c>
    </row>
    <row r="125" spans="1:23" x14ac:dyDescent="0.25">
      <c r="A125">
        <v>3990</v>
      </c>
      <c r="B125" t="s">
        <v>3986</v>
      </c>
      <c r="C125" t="s">
        <v>8096</v>
      </c>
      <c r="D125">
        <v>1650</v>
      </c>
      <c r="E125">
        <v>69</v>
      </c>
      <c r="F125" t="s">
        <v>8221</v>
      </c>
      <c r="G125" t="s">
        <v>8225</v>
      </c>
      <c r="H125" t="s">
        <v>8247</v>
      </c>
      <c r="I125">
        <v>1.29405719</v>
      </c>
      <c r="J125">
        <v>2135.1943634999998</v>
      </c>
      <c r="K125">
        <v>89.289946110000002</v>
      </c>
      <c r="L125">
        <v>1456934893</v>
      </c>
      <c r="M125">
        <v>1454342893</v>
      </c>
      <c r="N125" t="b">
        <v>0</v>
      </c>
      <c r="O125">
        <v>3</v>
      </c>
      <c r="P125" t="b">
        <v>0</v>
      </c>
      <c r="Q125" t="s">
        <v>8271</v>
      </c>
      <c r="R125">
        <v>4.1818181818181817E-2</v>
      </c>
      <c r="S125">
        <v>29.763315370000001</v>
      </c>
      <c r="T125" t="s">
        <v>9224</v>
      </c>
      <c r="U125" t="s">
        <v>9225</v>
      </c>
      <c r="V125" s="10">
        <v>42401.672372685185</v>
      </c>
      <c r="W125" s="10">
        <v>42431.672372685185</v>
      </c>
    </row>
    <row r="126" spans="1:23" x14ac:dyDescent="0.25">
      <c r="A126">
        <v>3989</v>
      </c>
      <c r="B126" t="s">
        <v>3985</v>
      </c>
      <c r="C126" t="s">
        <v>8095</v>
      </c>
      <c r="D126">
        <v>3000</v>
      </c>
      <c r="E126">
        <v>0</v>
      </c>
      <c r="F126" t="s">
        <v>8221</v>
      </c>
      <c r="G126" t="s">
        <v>8224</v>
      </c>
      <c r="H126" t="s">
        <v>8246</v>
      </c>
      <c r="I126">
        <v>1</v>
      </c>
      <c r="J126">
        <v>3000</v>
      </c>
      <c r="K126">
        <v>0</v>
      </c>
      <c r="L126">
        <v>1447009181</v>
      </c>
      <c r="M126">
        <v>1444413581</v>
      </c>
      <c r="N126" t="b">
        <v>0</v>
      </c>
      <c r="O126">
        <v>0</v>
      </c>
      <c r="P126" t="b">
        <v>0</v>
      </c>
      <c r="Q126" t="s">
        <v>8271</v>
      </c>
      <c r="R126">
        <v>0</v>
      </c>
      <c r="S126" t="s">
        <v>9314</v>
      </c>
      <c r="T126" t="s">
        <v>9224</v>
      </c>
      <c r="U126" t="s">
        <v>9225</v>
      </c>
      <c r="V126" s="10">
        <v>42286.749780092592</v>
      </c>
      <c r="W126" s="10">
        <v>42316.791446759256</v>
      </c>
    </row>
    <row r="127" spans="1:23" x14ac:dyDescent="0.25">
      <c r="A127">
        <v>3988</v>
      </c>
      <c r="B127" t="s">
        <v>3984</v>
      </c>
      <c r="C127" t="s">
        <v>8094</v>
      </c>
      <c r="D127">
        <v>1500</v>
      </c>
      <c r="E127">
        <v>32</v>
      </c>
      <c r="F127" t="s">
        <v>8221</v>
      </c>
      <c r="G127" t="s">
        <v>8224</v>
      </c>
      <c r="H127" t="s">
        <v>8246</v>
      </c>
      <c r="I127">
        <v>1</v>
      </c>
      <c r="J127">
        <v>1500</v>
      </c>
      <c r="K127">
        <v>32</v>
      </c>
      <c r="L127">
        <v>1440813413</v>
      </c>
      <c r="M127">
        <v>1439517413</v>
      </c>
      <c r="N127" t="b">
        <v>0</v>
      </c>
      <c r="O127">
        <v>4</v>
      </c>
      <c r="P127" t="b">
        <v>0</v>
      </c>
      <c r="Q127" t="s">
        <v>8271</v>
      </c>
      <c r="R127">
        <v>2.1333333333333333E-2</v>
      </c>
      <c r="S127">
        <v>8</v>
      </c>
      <c r="T127" t="s">
        <v>9224</v>
      </c>
      <c r="U127" t="s">
        <v>9225</v>
      </c>
      <c r="V127" s="10">
        <v>42230.08116898148</v>
      </c>
      <c r="W127" s="10">
        <v>42245.08116898148</v>
      </c>
    </row>
    <row r="128" spans="1:23" x14ac:dyDescent="0.25">
      <c r="A128">
        <v>3987</v>
      </c>
      <c r="B128" t="s">
        <v>3983</v>
      </c>
      <c r="C128" t="s">
        <v>8093</v>
      </c>
      <c r="D128">
        <v>400</v>
      </c>
      <c r="E128">
        <v>151</v>
      </c>
      <c r="F128" t="s">
        <v>8221</v>
      </c>
      <c r="G128" t="s">
        <v>8225</v>
      </c>
      <c r="H128" t="s">
        <v>8247</v>
      </c>
      <c r="I128">
        <v>1.29405719</v>
      </c>
      <c r="J128">
        <v>517.62287600000002</v>
      </c>
      <c r="K128">
        <v>195.40263568999998</v>
      </c>
      <c r="L128">
        <v>1400278290</v>
      </c>
      <c r="M128">
        <v>1399414290</v>
      </c>
      <c r="N128" t="b">
        <v>0</v>
      </c>
      <c r="O128">
        <v>13</v>
      </c>
      <c r="P128" t="b">
        <v>0</v>
      </c>
      <c r="Q128" t="s">
        <v>8271</v>
      </c>
      <c r="R128">
        <v>0.3775</v>
      </c>
      <c r="S128">
        <v>15.030971976153845</v>
      </c>
      <c r="T128" t="s">
        <v>9224</v>
      </c>
      <c r="U128" t="s">
        <v>9225</v>
      </c>
      <c r="V128" s="10">
        <v>41765.92465277778</v>
      </c>
      <c r="W128" s="10">
        <v>41775.92465277778</v>
      </c>
    </row>
    <row r="129" spans="1:23" x14ac:dyDescent="0.25">
      <c r="A129">
        <v>3986</v>
      </c>
      <c r="B129" t="s">
        <v>3982</v>
      </c>
      <c r="C129" t="s">
        <v>8092</v>
      </c>
      <c r="D129">
        <v>5000</v>
      </c>
      <c r="E129">
        <v>488</v>
      </c>
      <c r="F129" t="s">
        <v>8221</v>
      </c>
      <c r="G129" t="s">
        <v>8225</v>
      </c>
      <c r="H129" t="s">
        <v>8247</v>
      </c>
      <c r="I129">
        <v>1.29405719</v>
      </c>
      <c r="J129">
        <v>6470.2859499999995</v>
      </c>
      <c r="K129">
        <v>631.49990872000001</v>
      </c>
      <c r="L129">
        <v>1462539840</v>
      </c>
      <c r="M129">
        <v>1460034594</v>
      </c>
      <c r="N129" t="b">
        <v>0</v>
      </c>
      <c r="O129">
        <v>13</v>
      </c>
      <c r="P129" t="b">
        <v>0</v>
      </c>
      <c r="Q129" t="s">
        <v>8271</v>
      </c>
      <c r="R129">
        <v>9.7600000000000006E-2</v>
      </c>
      <c r="S129">
        <v>48.576916055384615</v>
      </c>
      <c r="T129" t="s">
        <v>9224</v>
      </c>
      <c r="U129" t="s">
        <v>9225</v>
      </c>
      <c r="V129" s="10">
        <v>42467.548541666663</v>
      </c>
      <c r="W129" s="10">
        <v>42496.544444444444</v>
      </c>
    </row>
    <row r="130" spans="1:23" x14ac:dyDescent="0.25">
      <c r="A130">
        <v>3985</v>
      </c>
      <c r="B130" t="s">
        <v>3981</v>
      </c>
      <c r="C130" t="s">
        <v>8091</v>
      </c>
      <c r="D130">
        <v>2000</v>
      </c>
      <c r="E130">
        <v>641</v>
      </c>
      <c r="F130" t="s">
        <v>8221</v>
      </c>
      <c r="G130" t="s">
        <v>8224</v>
      </c>
      <c r="H130" t="s">
        <v>8246</v>
      </c>
      <c r="I130">
        <v>1</v>
      </c>
      <c r="J130">
        <v>2000</v>
      </c>
      <c r="K130">
        <v>641</v>
      </c>
      <c r="L130">
        <v>1456002300</v>
      </c>
      <c r="M130">
        <v>1454173120</v>
      </c>
      <c r="N130" t="b">
        <v>0</v>
      </c>
      <c r="O130">
        <v>19</v>
      </c>
      <c r="P130" t="b">
        <v>0</v>
      </c>
      <c r="Q130" t="s">
        <v>8271</v>
      </c>
      <c r="R130">
        <v>0.32050000000000001</v>
      </c>
      <c r="S130">
        <v>33.736842105263158</v>
      </c>
      <c r="T130" t="s">
        <v>9224</v>
      </c>
      <c r="U130" t="s">
        <v>9225</v>
      </c>
      <c r="V130" s="10">
        <v>42399.707407407404</v>
      </c>
      <c r="W130" s="10">
        <v>42420.878472222219</v>
      </c>
    </row>
    <row r="131" spans="1:23" x14ac:dyDescent="0.25">
      <c r="A131">
        <v>3984</v>
      </c>
      <c r="B131" t="s">
        <v>3980</v>
      </c>
      <c r="C131" t="s">
        <v>8090</v>
      </c>
      <c r="D131">
        <v>1500</v>
      </c>
      <c r="E131">
        <v>95</v>
      </c>
      <c r="F131" t="s">
        <v>8221</v>
      </c>
      <c r="G131" t="s">
        <v>8225</v>
      </c>
      <c r="H131" t="s">
        <v>8247</v>
      </c>
      <c r="I131">
        <v>1.29405719</v>
      </c>
      <c r="J131">
        <v>1941.085785</v>
      </c>
      <c r="K131">
        <v>122.93543305</v>
      </c>
      <c r="L131">
        <v>1415404800</v>
      </c>
      <c r="M131">
        <v>1412809644</v>
      </c>
      <c r="N131" t="b">
        <v>0</v>
      </c>
      <c r="O131">
        <v>10</v>
      </c>
      <c r="P131" t="b">
        <v>0</v>
      </c>
      <c r="Q131" t="s">
        <v>8271</v>
      </c>
      <c r="R131">
        <v>6.3333333333333339E-2</v>
      </c>
      <c r="S131">
        <v>12.293543305</v>
      </c>
      <c r="T131" t="s">
        <v>9224</v>
      </c>
      <c r="U131" t="s">
        <v>9225</v>
      </c>
      <c r="V131" s="10">
        <v>41920.963472222225</v>
      </c>
      <c r="W131" s="20">
        <v>41951</v>
      </c>
    </row>
    <row r="132" spans="1:23" x14ac:dyDescent="0.25">
      <c r="A132">
        <v>3983</v>
      </c>
      <c r="B132" t="s">
        <v>3979</v>
      </c>
      <c r="C132" t="s">
        <v>8089</v>
      </c>
      <c r="D132">
        <v>11140</v>
      </c>
      <c r="E132">
        <v>3877</v>
      </c>
      <c r="F132" t="s">
        <v>8221</v>
      </c>
      <c r="G132" t="s">
        <v>8224</v>
      </c>
      <c r="H132" t="s">
        <v>8246</v>
      </c>
      <c r="I132">
        <v>1</v>
      </c>
      <c r="J132">
        <v>11140</v>
      </c>
      <c r="K132">
        <v>3877</v>
      </c>
      <c r="L132">
        <v>1400569140</v>
      </c>
      <c r="M132">
        <v>1397854356</v>
      </c>
      <c r="N132" t="b">
        <v>0</v>
      </c>
      <c r="O132">
        <v>46</v>
      </c>
      <c r="P132" t="b">
        <v>0</v>
      </c>
      <c r="Q132" t="s">
        <v>8271</v>
      </c>
      <c r="R132">
        <v>0.34802513464991025</v>
      </c>
      <c r="S132">
        <v>84.282608695652172</v>
      </c>
      <c r="T132" t="s">
        <v>9224</v>
      </c>
      <c r="U132" t="s">
        <v>9225</v>
      </c>
      <c r="V132" s="10">
        <v>41747.86986111111</v>
      </c>
      <c r="W132" s="10">
        <v>41779.290972222225</v>
      </c>
    </row>
    <row r="133" spans="1:23" x14ac:dyDescent="0.25">
      <c r="A133">
        <v>3982</v>
      </c>
      <c r="B133" t="s">
        <v>3978</v>
      </c>
      <c r="C133" s="3" t="s">
        <v>8088</v>
      </c>
      <c r="D133">
        <v>850</v>
      </c>
      <c r="E133">
        <v>170</v>
      </c>
      <c r="F133" t="s">
        <v>8221</v>
      </c>
      <c r="G133" t="s">
        <v>8225</v>
      </c>
      <c r="H133" t="s">
        <v>8247</v>
      </c>
      <c r="I133">
        <v>1.29405719</v>
      </c>
      <c r="J133">
        <v>1099.9486115</v>
      </c>
      <c r="K133">
        <v>219.98972229999998</v>
      </c>
      <c r="L133">
        <v>1436297180</v>
      </c>
      <c r="M133">
        <v>1431113180</v>
      </c>
      <c r="N133" t="b">
        <v>0</v>
      </c>
      <c r="O133">
        <v>5</v>
      </c>
      <c r="P133" t="b">
        <v>0</v>
      </c>
      <c r="Q133" t="s">
        <v>8271</v>
      </c>
      <c r="R133">
        <v>0.2</v>
      </c>
      <c r="S133">
        <v>43.997944459999999</v>
      </c>
      <c r="T133" t="s">
        <v>9224</v>
      </c>
      <c r="U133" t="s">
        <v>9225</v>
      </c>
      <c r="V133" s="10">
        <v>42132.809953703705</v>
      </c>
      <c r="W133" s="10">
        <v>42192.809953703705</v>
      </c>
    </row>
    <row r="134" spans="1:23" x14ac:dyDescent="0.25">
      <c r="A134">
        <v>3981</v>
      </c>
      <c r="B134" t="s">
        <v>3358</v>
      </c>
      <c r="C134" t="s">
        <v>7469</v>
      </c>
      <c r="D134">
        <v>30000</v>
      </c>
      <c r="E134">
        <v>1225</v>
      </c>
      <c r="F134" t="s">
        <v>8221</v>
      </c>
      <c r="G134" t="s">
        <v>8224</v>
      </c>
      <c r="H134" t="s">
        <v>8246</v>
      </c>
      <c r="I134">
        <v>1</v>
      </c>
      <c r="J134">
        <v>30000</v>
      </c>
      <c r="K134">
        <v>1225</v>
      </c>
      <c r="L134">
        <v>1468729149</v>
      </c>
      <c r="M134">
        <v>1463545149</v>
      </c>
      <c r="N134" t="b">
        <v>0</v>
      </c>
      <c r="O134">
        <v>7</v>
      </c>
      <c r="P134" t="b">
        <v>0</v>
      </c>
      <c r="Q134" t="s">
        <v>8271</v>
      </c>
      <c r="R134">
        <v>4.0833333333333333E-2</v>
      </c>
      <c r="S134">
        <v>175</v>
      </c>
      <c r="T134" t="s">
        <v>9224</v>
      </c>
      <c r="U134" t="s">
        <v>9225</v>
      </c>
      <c r="V134" s="10">
        <v>42508.179965277777</v>
      </c>
      <c r="W134" s="10">
        <v>42568.179965277777</v>
      </c>
    </row>
    <row r="135" spans="1:23" x14ac:dyDescent="0.25">
      <c r="A135">
        <v>3980</v>
      </c>
      <c r="B135" t="s">
        <v>3977</v>
      </c>
      <c r="C135" t="s">
        <v>8087</v>
      </c>
      <c r="D135">
        <v>2500</v>
      </c>
      <c r="E135">
        <v>450</v>
      </c>
      <c r="F135" t="s">
        <v>8221</v>
      </c>
      <c r="G135" t="s">
        <v>8224</v>
      </c>
      <c r="H135" t="s">
        <v>8246</v>
      </c>
      <c r="I135">
        <v>1</v>
      </c>
      <c r="J135">
        <v>2500</v>
      </c>
      <c r="K135">
        <v>450</v>
      </c>
      <c r="L135">
        <v>1404570147</v>
      </c>
      <c r="M135">
        <v>1401978147</v>
      </c>
      <c r="N135" t="b">
        <v>0</v>
      </c>
      <c r="O135">
        <v>7</v>
      </c>
      <c r="P135" t="b">
        <v>0</v>
      </c>
      <c r="Q135" t="s">
        <v>8271</v>
      </c>
      <c r="R135">
        <v>0.18</v>
      </c>
      <c r="S135">
        <v>64.285714285714292</v>
      </c>
      <c r="T135" t="s">
        <v>9224</v>
      </c>
      <c r="U135" t="s">
        <v>9225</v>
      </c>
      <c r="V135" s="10">
        <v>41795.598923611113</v>
      </c>
      <c r="W135" s="10">
        <v>41825.598923611113</v>
      </c>
    </row>
    <row r="136" spans="1:23" x14ac:dyDescent="0.25">
      <c r="A136">
        <v>3979</v>
      </c>
      <c r="B136" t="s">
        <v>3976</v>
      </c>
      <c r="C136" t="s">
        <v>8086</v>
      </c>
      <c r="D136">
        <v>6000</v>
      </c>
      <c r="E136">
        <v>110</v>
      </c>
      <c r="F136" t="s">
        <v>8221</v>
      </c>
      <c r="G136" t="s">
        <v>8225</v>
      </c>
      <c r="H136" t="s">
        <v>8247</v>
      </c>
      <c r="I136">
        <v>1.29405719</v>
      </c>
      <c r="J136">
        <v>7764.3431399999999</v>
      </c>
      <c r="K136">
        <v>142.34629089999999</v>
      </c>
      <c r="L136">
        <v>1427659200</v>
      </c>
      <c r="M136">
        <v>1425678057</v>
      </c>
      <c r="N136" t="b">
        <v>0</v>
      </c>
      <c r="O136">
        <v>6</v>
      </c>
      <c r="P136" t="b">
        <v>0</v>
      </c>
      <c r="Q136" t="s">
        <v>8271</v>
      </c>
      <c r="R136">
        <v>1.8333333333333333E-2</v>
      </c>
      <c r="S136">
        <v>23.724381816666664</v>
      </c>
      <c r="T136" t="s">
        <v>9224</v>
      </c>
      <c r="U136" t="s">
        <v>9225</v>
      </c>
      <c r="V136" s="10">
        <v>42069.903437499997</v>
      </c>
      <c r="W136" s="10">
        <v>42092.833333333336</v>
      </c>
    </row>
    <row r="137" spans="1:23" x14ac:dyDescent="0.25">
      <c r="A137">
        <v>3978</v>
      </c>
      <c r="B137" t="s">
        <v>3975</v>
      </c>
      <c r="C137" t="s">
        <v>8085</v>
      </c>
      <c r="D137">
        <v>2000</v>
      </c>
      <c r="E137">
        <v>214</v>
      </c>
      <c r="F137" t="s">
        <v>8221</v>
      </c>
      <c r="G137" t="s">
        <v>8224</v>
      </c>
      <c r="H137" t="s">
        <v>8246</v>
      </c>
      <c r="I137">
        <v>1</v>
      </c>
      <c r="J137">
        <v>2000</v>
      </c>
      <c r="K137">
        <v>214</v>
      </c>
      <c r="L137">
        <v>1422717953</v>
      </c>
      <c r="M137">
        <v>1417533953</v>
      </c>
      <c r="N137" t="b">
        <v>0</v>
      </c>
      <c r="O137">
        <v>8</v>
      </c>
      <c r="P137" t="b">
        <v>0</v>
      </c>
      <c r="Q137" t="s">
        <v>8271</v>
      </c>
      <c r="R137">
        <v>0.107</v>
      </c>
      <c r="S137">
        <v>26.75</v>
      </c>
      <c r="T137" t="s">
        <v>9224</v>
      </c>
      <c r="U137" t="s">
        <v>9225</v>
      </c>
      <c r="V137" s="10">
        <v>41975.642974537041</v>
      </c>
      <c r="W137" s="10">
        <v>42035.642974537041</v>
      </c>
    </row>
    <row r="138" spans="1:23" x14ac:dyDescent="0.25">
      <c r="A138">
        <v>3977</v>
      </c>
      <c r="B138" t="s">
        <v>3974</v>
      </c>
      <c r="C138" t="s">
        <v>8084</v>
      </c>
      <c r="D138">
        <v>90000</v>
      </c>
      <c r="E138">
        <v>1305</v>
      </c>
      <c r="F138" t="s">
        <v>8221</v>
      </c>
      <c r="G138" t="s">
        <v>8224</v>
      </c>
      <c r="H138" t="s">
        <v>8246</v>
      </c>
      <c r="I138">
        <v>1</v>
      </c>
      <c r="J138">
        <v>90000</v>
      </c>
      <c r="K138">
        <v>1305</v>
      </c>
      <c r="L138">
        <v>1469213732</v>
      </c>
      <c r="M138">
        <v>1466621732</v>
      </c>
      <c r="N138" t="b">
        <v>0</v>
      </c>
      <c r="O138">
        <v>6</v>
      </c>
      <c r="P138" t="b">
        <v>0</v>
      </c>
      <c r="Q138" t="s">
        <v>8271</v>
      </c>
      <c r="R138">
        <v>1.4500000000000001E-2</v>
      </c>
      <c r="S138">
        <v>217.5</v>
      </c>
      <c r="T138" t="s">
        <v>9224</v>
      </c>
      <c r="U138" t="s">
        <v>9225</v>
      </c>
      <c r="V138" s="10">
        <v>42543.788564814815</v>
      </c>
      <c r="W138" s="10">
        <v>42573.788564814815</v>
      </c>
    </row>
    <row r="139" spans="1:23" x14ac:dyDescent="0.25">
      <c r="A139">
        <v>3976</v>
      </c>
      <c r="B139" t="s">
        <v>3973</v>
      </c>
      <c r="C139" t="s">
        <v>8083</v>
      </c>
      <c r="D139">
        <v>1300</v>
      </c>
      <c r="E139">
        <v>620</v>
      </c>
      <c r="F139" t="s">
        <v>8221</v>
      </c>
      <c r="G139" t="s">
        <v>8224</v>
      </c>
      <c r="H139" t="s">
        <v>8246</v>
      </c>
      <c r="I139">
        <v>1</v>
      </c>
      <c r="J139">
        <v>1300</v>
      </c>
      <c r="K139">
        <v>620</v>
      </c>
      <c r="L139">
        <v>1406876400</v>
      </c>
      <c r="M139">
        <v>1405024561</v>
      </c>
      <c r="N139" t="b">
        <v>0</v>
      </c>
      <c r="O139">
        <v>10</v>
      </c>
      <c r="P139" t="b">
        <v>0</v>
      </c>
      <c r="Q139" t="s">
        <v>8271</v>
      </c>
      <c r="R139">
        <v>0.47692307692307695</v>
      </c>
      <c r="S139">
        <v>62</v>
      </c>
      <c r="T139" t="s">
        <v>9224</v>
      </c>
      <c r="U139" t="s">
        <v>9225</v>
      </c>
      <c r="V139" s="10">
        <v>41830.858344907407</v>
      </c>
      <c r="W139" s="10">
        <v>41852.291666666664</v>
      </c>
    </row>
    <row r="140" spans="1:23" x14ac:dyDescent="0.25">
      <c r="A140">
        <v>3975</v>
      </c>
      <c r="B140" t="s">
        <v>3972</v>
      </c>
      <c r="C140" t="s">
        <v>8082</v>
      </c>
      <c r="D140">
        <v>678</v>
      </c>
      <c r="E140">
        <v>0</v>
      </c>
      <c r="F140" t="s">
        <v>8221</v>
      </c>
      <c r="G140" t="s">
        <v>8224</v>
      </c>
      <c r="H140" t="s">
        <v>8246</v>
      </c>
      <c r="I140">
        <v>1</v>
      </c>
      <c r="J140">
        <v>678</v>
      </c>
      <c r="K140">
        <v>0</v>
      </c>
      <c r="L140">
        <v>1468442898</v>
      </c>
      <c r="M140">
        <v>1465850898</v>
      </c>
      <c r="N140" t="b">
        <v>0</v>
      </c>
      <c r="O140">
        <v>0</v>
      </c>
      <c r="P140" t="b">
        <v>0</v>
      </c>
      <c r="Q140" t="s">
        <v>8271</v>
      </c>
      <c r="R140">
        <v>0</v>
      </c>
      <c r="S140" t="s">
        <v>9314</v>
      </c>
      <c r="T140" t="s">
        <v>9224</v>
      </c>
      <c r="U140" t="s">
        <v>9225</v>
      </c>
      <c r="V140" s="10">
        <v>42534.866875</v>
      </c>
      <c r="W140" s="10">
        <v>42564.866875</v>
      </c>
    </row>
    <row r="141" spans="1:23" x14ac:dyDescent="0.25">
      <c r="A141">
        <v>3974</v>
      </c>
      <c r="B141" t="s">
        <v>3971</v>
      </c>
      <c r="C141" t="s">
        <v>8081</v>
      </c>
      <c r="D141">
        <v>1000</v>
      </c>
      <c r="E141">
        <v>320</v>
      </c>
      <c r="F141" t="s">
        <v>8221</v>
      </c>
      <c r="G141" t="s">
        <v>8225</v>
      </c>
      <c r="H141" t="s">
        <v>8247</v>
      </c>
      <c r="I141">
        <v>1.29405719</v>
      </c>
      <c r="J141">
        <v>1294.05719</v>
      </c>
      <c r="K141">
        <v>414.0983008</v>
      </c>
      <c r="L141">
        <v>1464872848</v>
      </c>
      <c r="M141">
        <v>1462280848</v>
      </c>
      <c r="N141" t="b">
        <v>0</v>
      </c>
      <c r="O141">
        <v>11</v>
      </c>
      <c r="P141" t="b">
        <v>0</v>
      </c>
      <c r="Q141" t="s">
        <v>8271</v>
      </c>
      <c r="R141">
        <v>0.32</v>
      </c>
      <c r="S141">
        <v>37.645300072727274</v>
      </c>
      <c r="T141" t="s">
        <v>9224</v>
      </c>
      <c r="U141" t="s">
        <v>9225</v>
      </c>
      <c r="V141" s="10">
        <v>42493.546851851854</v>
      </c>
      <c r="W141" s="10">
        <v>42523.546851851854</v>
      </c>
    </row>
    <row r="142" spans="1:23" x14ac:dyDescent="0.25">
      <c r="A142">
        <v>3973</v>
      </c>
      <c r="B142" t="s">
        <v>3970</v>
      </c>
      <c r="C142" t="s">
        <v>8080</v>
      </c>
      <c r="D142">
        <v>5000</v>
      </c>
      <c r="E142">
        <v>3905</v>
      </c>
      <c r="F142" t="s">
        <v>8221</v>
      </c>
      <c r="G142" t="s">
        <v>8224</v>
      </c>
      <c r="H142" t="s">
        <v>8246</v>
      </c>
      <c r="I142">
        <v>1</v>
      </c>
      <c r="J142">
        <v>5000</v>
      </c>
      <c r="K142">
        <v>3905</v>
      </c>
      <c r="L142">
        <v>1462766400</v>
      </c>
      <c r="M142">
        <v>1460219110</v>
      </c>
      <c r="N142" t="b">
        <v>0</v>
      </c>
      <c r="O142">
        <v>37</v>
      </c>
      <c r="P142" t="b">
        <v>0</v>
      </c>
      <c r="Q142" t="s">
        <v>8271</v>
      </c>
      <c r="R142">
        <v>0.78100000000000003</v>
      </c>
      <c r="S142">
        <v>105.54054054054055</v>
      </c>
      <c r="T142" t="s">
        <v>9224</v>
      </c>
      <c r="U142" t="s">
        <v>9225</v>
      </c>
      <c r="V142" s="10">
        <v>42469.68414351852</v>
      </c>
      <c r="W142" s="10">
        <v>42499.166666666664</v>
      </c>
    </row>
    <row r="143" spans="1:23" x14ac:dyDescent="0.25">
      <c r="A143">
        <v>3972</v>
      </c>
      <c r="B143" t="s">
        <v>3969</v>
      </c>
      <c r="C143" t="s">
        <v>8079</v>
      </c>
      <c r="D143">
        <v>1000</v>
      </c>
      <c r="E143">
        <v>211</v>
      </c>
      <c r="F143" t="s">
        <v>8221</v>
      </c>
      <c r="G143" t="s">
        <v>8224</v>
      </c>
      <c r="H143" t="s">
        <v>8246</v>
      </c>
      <c r="I143">
        <v>1</v>
      </c>
      <c r="J143">
        <v>1000</v>
      </c>
      <c r="K143">
        <v>211</v>
      </c>
      <c r="L143">
        <v>1423186634</v>
      </c>
      <c r="M143">
        <v>1418002634</v>
      </c>
      <c r="N143" t="b">
        <v>0</v>
      </c>
      <c r="O143">
        <v>8</v>
      </c>
      <c r="P143" t="b">
        <v>0</v>
      </c>
      <c r="Q143" t="s">
        <v>8271</v>
      </c>
      <c r="R143">
        <v>0.21099999999999999</v>
      </c>
      <c r="S143">
        <v>26.375</v>
      </c>
      <c r="T143" t="s">
        <v>9224</v>
      </c>
      <c r="U143" t="s">
        <v>9225</v>
      </c>
      <c r="V143" s="10">
        <v>41981.067523148151</v>
      </c>
      <c r="W143" s="10">
        <v>42041.067523148151</v>
      </c>
    </row>
    <row r="144" spans="1:23" x14ac:dyDescent="0.25">
      <c r="A144">
        <v>3971</v>
      </c>
      <c r="B144" t="s">
        <v>3968</v>
      </c>
      <c r="C144" t="s">
        <v>8078</v>
      </c>
      <c r="D144">
        <v>14000</v>
      </c>
      <c r="E144">
        <v>136</v>
      </c>
      <c r="F144" t="s">
        <v>8221</v>
      </c>
      <c r="G144" t="s">
        <v>8224</v>
      </c>
      <c r="H144" t="s">
        <v>8246</v>
      </c>
      <c r="I144">
        <v>1</v>
      </c>
      <c r="J144">
        <v>14000</v>
      </c>
      <c r="K144">
        <v>136</v>
      </c>
      <c r="L144">
        <v>1405947126</v>
      </c>
      <c r="M144">
        <v>1403355126</v>
      </c>
      <c r="N144" t="b">
        <v>0</v>
      </c>
      <c r="O144">
        <v>6</v>
      </c>
      <c r="P144" t="b">
        <v>0</v>
      </c>
      <c r="Q144" t="s">
        <v>8271</v>
      </c>
      <c r="R144">
        <v>9.7142857142857135E-3</v>
      </c>
      <c r="S144">
        <v>22.666666666666668</v>
      </c>
      <c r="T144" t="s">
        <v>9224</v>
      </c>
      <c r="U144" t="s">
        <v>9225</v>
      </c>
      <c r="V144" s="10">
        <v>41811.536180555559</v>
      </c>
      <c r="W144" s="10">
        <v>41841.536180555559</v>
      </c>
    </row>
    <row r="145" spans="1:23" x14ac:dyDescent="0.25">
      <c r="A145">
        <v>3970</v>
      </c>
      <c r="B145" t="s">
        <v>3967</v>
      </c>
      <c r="C145" t="s">
        <v>8077</v>
      </c>
      <c r="D145">
        <v>15000</v>
      </c>
      <c r="E145">
        <v>11</v>
      </c>
      <c r="F145" t="s">
        <v>8221</v>
      </c>
      <c r="G145" t="s">
        <v>8224</v>
      </c>
      <c r="H145" t="s">
        <v>8246</v>
      </c>
      <c r="I145">
        <v>1</v>
      </c>
      <c r="J145">
        <v>15000</v>
      </c>
      <c r="K145">
        <v>11</v>
      </c>
      <c r="L145">
        <v>1460925811</v>
      </c>
      <c r="M145">
        <v>1458333811</v>
      </c>
      <c r="N145" t="b">
        <v>0</v>
      </c>
      <c r="O145">
        <v>2</v>
      </c>
      <c r="P145" t="b">
        <v>0</v>
      </c>
      <c r="Q145" t="s">
        <v>8271</v>
      </c>
      <c r="R145">
        <v>7.3333333333333334E-4</v>
      </c>
      <c r="S145">
        <v>5.5</v>
      </c>
      <c r="T145" t="s">
        <v>9224</v>
      </c>
      <c r="U145" t="s">
        <v>9225</v>
      </c>
      <c r="V145" s="10">
        <v>42447.863553240742</v>
      </c>
      <c r="W145" s="10">
        <v>42477.863553240742</v>
      </c>
    </row>
    <row r="146" spans="1:23" x14ac:dyDescent="0.25">
      <c r="A146">
        <v>3969</v>
      </c>
      <c r="B146" t="s">
        <v>3966</v>
      </c>
      <c r="C146" t="s">
        <v>8076</v>
      </c>
      <c r="D146">
        <v>2825</v>
      </c>
      <c r="E146">
        <v>211</v>
      </c>
      <c r="F146" t="s">
        <v>8221</v>
      </c>
      <c r="G146" t="s">
        <v>8224</v>
      </c>
      <c r="H146" t="s">
        <v>8246</v>
      </c>
      <c r="I146">
        <v>1</v>
      </c>
      <c r="J146">
        <v>2825</v>
      </c>
      <c r="K146">
        <v>211</v>
      </c>
      <c r="L146">
        <v>1472442900</v>
      </c>
      <c r="M146">
        <v>1471638646</v>
      </c>
      <c r="N146" t="b">
        <v>0</v>
      </c>
      <c r="O146">
        <v>6</v>
      </c>
      <c r="P146" t="b">
        <v>0</v>
      </c>
      <c r="Q146" t="s">
        <v>8271</v>
      </c>
      <c r="R146">
        <v>7.4690265486725665E-2</v>
      </c>
      <c r="S146">
        <v>35.166666666666664</v>
      </c>
      <c r="T146" t="s">
        <v>9224</v>
      </c>
      <c r="U146" t="s">
        <v>9225</v>
      </c>
      <c r="V146" s="10">
        <v>42601.854699074072</v>
      </c>
      <c r="W146" s="10">
        <v>42611.163194444445</v>
      </c>
    </row>
    <row r="147" spans="1:23" x14ac:dyDescent="0.25">
      <c r="A147">
        <v>3968</v>
      </c>
      <c r="B147" t="s">
        <v>3965</v>
      </c>
      <c r="C147" t="s">
        <v>8075</v>
      </c>
      <c r="D147">
        <v>5000</v>
      </c>
      <c r="E147">
        <v>527</v>
      </c>
      <c r="F147" t="s">
        <v>8221</v>
      </c>
      <c r="G147" t="s">
        <v>8224</v>
      </c>
      <c r="H147" t="s">
        <v>8246</v>
      </c>
      <c r="I147">
        <v>1</v>
      </c>
      <c r="J147">
        <v>5000</v>
      </c>
      <c r="K147">
        <v>527</v>
      </c>
      <c r="L147">
        <v>1463945673</v>
      </c>
      <c r="M147">
        <v>1458761673</v>
      </c>
      <c r="N147" t="b">
        <v>0</v>
      </c>
      <c r="O147">
        <v>11</v>
      </c>
      <c r="P147" t="b">
        <v>0</v>
      </c>
      <c r="Q147" t="s">
        <v>8271</v>
      </c>
      <c r="R147">
        <v>0.10539999999999999</v>
      </c>
      <c r="S147">
        <v>47.909090909090907</v>
      </c>
      <c r="T147" t="s">
        <v>9224</v>
      </c>
      <c r="U147" t="s">
        <v>9225</v>
      </c>
      <c r="V147" s="10">
        <v>42452.815659722219</v>
      </c>
      <c r="W147" s="10">
        <v>42512.815659722219</v>
      </c>
    </row>
    <row r="148" spans="1:23" x14ac:dyDescent="0.25">
      <c r="A148">
        <v>3967</v>
      </c>
      <c r="B148" t="s">
        <v>3964</v>
      </c>
      <c r="C148" t="s">
        <v>8074</v>
      </c>
      <c r="D148">
        <v>1700</v>
      </c>
      <c r="E148">
        <v>410</v>
      </c>
      <c r="F148" t="s">
        <v>8221</v>
      </c>
      <c r="G148" t="s">
        <v>8224</v>
      </c>
      <c r="H148" t="s">
        <v>8246</v>
      </c>
      <c r="I148">
        <v>1</v>
      </c>
      <c r="J148">
        <v>1700</v>
      </c>
      <c r="K148">
        <v>410</v>
      </c>
      <c r="L148">
        <v>1488783507</v>
      </c>
      <c r="M148">
        <v>1486191507</v>
      </c>
      <c r="N148" t="b">
        <v>0</v>
      </c>
      <c r="O148">
        <v>10</v>
      </c>
      <c r="P148" t="b">
        <v>0</v>
      </c>
      <c r="Q148" t="s">
        <v>8271</v>
      </c>
      <c r="R148">
        <v>0.2411764705882353</v>
      </c>
      <c r="S148">
        <v>41</v>
      </c>
      <c r="T148" t="s">
        <v>9224</v>
      </c>
      <c r="U148" t="s">
        <v>9225</v>
      </c>
      <c r="V148" s="10">
        <v>42770.290590277778</v>
      </c>
      <c r="W148" s="10">
        <v>42800.290590277778</v>
      </c>
    </row>
    <row r="149" spans="1:23" x14ac:dyDescent="0.25">
      <c r="A149">
        <v>3966</v>
      </c>
      <c r="B149" t="s">
        <v>3963</v>
      </c>
      <c r="C149" t="s">
        <v>8073</v>
      </c>
      <c r="D149">
        <v>7500</v>
      </c>
      <c r="E149">
        <v>45</v>
      </c>
      <c r="F149" t="s">
        <v>8221</v>
      </c>
      <c r="G149" t="s">
        <v>8224</v>
      </c>
      <c r="H149" t="s">
        <v>8246</v>
      </c>
      <c r="I149">
        <v>1</v>
      </c>
      <c r="J149">
        <v>7500</v>
      </c>
      <c r="K149">
        <v>45</v>
      </c>
      <c r="L149">
        <v>1406170740</v>
      </c>
      <c r="M149">
        <v>1402506278</v>
      </c>
      <c r="N149" t="b">
        <v>0</v>
      </c>
      <c r="O149">
        <v>2</v>
      </c>
      <c r="P149" t="b">
        <v>0</v>
      </c>
      <c r="Q149" t="s">
        <v>8271</v>
      </c>
      <c r="R149">
        <v>6.0000000000000001E-3</v>
      </c>
      <c r="S149">
        <v>22.5</v>
      </c>
      <c r="T149" t="s">
        <v>9224</v>
      </c>
      <c r="U149" t="s">
        <v>9225</v>
      </c>
      <c r="V149" s="10">
        <v>41801.711550925924</v>
      </c>
      <c r="W149" s="10">
        <v>41844.124305555553</v>
      </c>
    </row>
    <row r="150" spans="1:23" x14ac:dyDescent="0.25">
      <c r="A150">
        <v>3965</v>
      </c>
      <c r="B150" t="s">
        <v>3962</v>
      </c>
      <c r="C150" t="s">
        <v>8072</v>
      </c>
      <c r="D150">
        <v>2000</v>
      </c>
      <c r="E150">
        <v>285</v>
      </c>
      <c r="F150" t="s">
        <v>8221</v>
      </c>
      <c r="G150" t="s">
        <v>8224</v>
      </c>
      <c r="H150" t="s">
        <v>8246</v>
      </c>
      <c r="I150">
        <v>1</v>
      </c>
      <c r="J150">
        <v>2000</v>
      </c>
      <c r="K150">
        <v>285</v>
      </c>
      <c r="L150">
        <v>1460608780</v>
      </c>
      <c r="M150">
        <v>1455428380</v>
      </c>
      <c r="N150" t="b">
        <v>0</v>
      </c>
      <c r="O150">
        <v>4</v>
      </c>
      <c r="P150" t="b">
        <v>0</v>
      </c>
      <c r="Q150" t="s">
        <v>8271</v>
      </c>
      <c r="R150">
        <v>0.14249999999999999</v>
      </c>
      <c r="S150">
        <v>71.25</v>
      </c>
      <c r="T150" t="s">
        <v>9224</v>
      </c>
      <c r="U150" t="s">
        <v>9225</v>
      </c>
      <c r="V150" s="10">
        <v>42414.235879629632</v>
      </c>
      <c r="W150" s="10">
        <v>42474.194212962961</v>
      </c>
    </row>
    <row r="151" spans="1:23" x14ac:dyDescent="0.25">
      <c r="A151">
        <v>3964</v>
      </c>
      <c r="B151" t="s">
        <v>3961</v>
      </c>
      <c r="C151" t="s">
        <v>8071</v>
      </c>
      <c r="D151">
        <v>2000</v>
      </c>
      <c r="E151">
        <v>126</v>
      </c>
      <c r="F151" t="s">
        <v>8221</v>
      </c>
      <c r="G151" t="s">
        <v>8224</v>
      </c>
      <c r="H151" t="s">
        <v>8246</v>
      </c>
      <c r="I151">
        <v>1</v>
      </c>
      <c r="J151">
        <v>2000</v>
      </c>
      <c r="K151">
        <v>126</v>
      </c>
      <c r="L151">
        <v>1429460386</v>
      </c>
      <c r="M151">
        <v>1424279986</v>
      </c>
      <c r="N151" t="b">
        <v>0</v>
      </c>
      <c r="O151">
        <v>3</v>
      </c>
      <c r="P151" t="b">
        <v>0</v>
      </c>
      <c r="Q151" t="s">
        <v>8271</v>
      </c>
      <c r="R151">
        <v>6.3E-2</v>
      </c>
      <c r="S151">
        <v>42</v>
      </c>
      <c r="T151" t="s">
        <v>9224</v>
      </c>
      <c r="U151" t="s">
        <v>9225</v>
      </c>
      <c r="V151" s="10">
        <v>42053.722060185188</v>
      </c>
      <c r="W151" s="10">
        <v>42113.680393518516</v>
      </c>
    </row>
    <row r="152" spans="1:23" x14ac:dyDescent="0.25">
      <c r="A152">
        <v>3963</v>
      </c>
      <c r="B152" t="s">
        <v>3960</v>
      </c>
      <c r="C152" t="s">
        <v>8070</v>
      </c>
      <c r="D152">
        <v>10000</v>
      </c>
      <c r="E152">
        <v>0</v>
      </c>
      <c r="F152" t="s">
        <v>8221</v>
      </c>
      <c r="G152" t="s">
        <v>8229</v>
      </c>
      <c r="H152" t="s">
        <v>8251</v>
      </c>
      <c r="I152">
        <v>0.75062424999999999</v>
      </c>
      <c r="J152">
        <v>7506.2425000000003</v>
      </c>
      <c r="K152">
        <v>0</v>
      </c>
      <c r="L152">
        <v>1447821717</v>
      </c>
      <c r="M152">
        <v>1445226117</v>
      </c>
      <c r="N152" t="b">
        <v>0</v>
      </c>
      <c r="O152">
        <v>0</v>
      </c>
      <c r="P152" t="b">
        <v>0</v>
      </c>
      <c r="Q152" t="s">
        <v>8271</v>
      </c>
      <c r="R152">
        <v>0</v>
      </c>
      <c r="S152" t="s">
        <v>9314</v>
      </c>
      <c r="T152" t="s">
        <v>9224</v>
      </c>
      <c r="U152" t="s">
        <v>9225</v>
      </c>
      <c r="V152" s="10">
        <v>42296.154131944444</v>
      </c>
      <c r="W152" s="10">
        <v>42326.195798611108</v>
      </c>
    </row>
    <row r="153" spans="1:23" x14ac:dyDescent="0.25">
      <c r="A153">
        <v>3962</v>
      </c>
      <c r="B153" t="s">
        <v>3959</v>
      </c>
      <c r="C153" t="s">
        <v>8069</v>
      </c>
      <c r="D153">
        <v>1400</v>
      </c>
      <c r="E153">
        <v>45</v>
      </c>
      <c r="F153" t="s">
        <v>8221</v>
      </c>
      <c r="G153" t="s">
        <v>8225</v>
      </c>
      <c r="H153" t="s">
        <v>8247</v>
      </c>
      <c r="I153">
        <v>1.29405719</v>
      </c>
      <c r="J153">
        <v>1811.6800659999999</v>
      </c>
      <c r="K153">
        <v>58.232573549999998</v>
      </c>
      <c r="L153">
        <v>1448722494</v>
      </c>
      <c r="M153">
        <v>1446562494</v>
      </c>
      <c r="N153" t="b">
        <v>0</v>
      </c>
      <c r="O153">
        <v>3</v>
      </c>
      <c r="P153" t="b">
        <v>0</v>
      </c>
      <c r="Q153" t="s">
        <v>8271</v>
      </c>
      <c r="R153">
        <v>3.214285714285714E-2</v>
      </c>
      <c r="S153">
        <v>19.410857849999999</v>
      </c>
      <c r="T153" t="s">
        <v>9224</v>
      </c>
      <c r="U153" t="s">
        <v>9225</v>
      </c>
      <c r="V153" s="10">
        <v>42311.621458333335</v>
      </c>
      <c r="W153" s="10">
        <v>42336.621458333335</v>
      </c>
    </row>
    <row r="154" spans="1:23" x14ac:dyDescent="0.25">
      <c r="A154">
        <v>3961</v>
      </c>
      <c r="B154" t="s">
        <v>3958</v>
      </c>
      <c r="C154" t="s">
        <v>8068</v>
      </c>
      <c r="D154">
        <v>5000</v>
      </c>
      <c r="E154">
        <v>21</v>
      </c>
      <c r="F154" t="s">
        <v>8221</v>
      </c>
      <c r="G154" t="s">
        <v>8225</v>
      </c>
      <c r="H154" t="s">
        <v>8247</v>
      </c>
      <c r="I154">
        <v>1.29405719</v>
      </c>
      <c r="J154">
        <v>6470.2859499999995</v>
      </c>
      <c r="K154">
        <v>27.17520099</v>
      </c>
      <c r="L154">
        <v>1399584210</v>
      </c>
      <c r="M154">
        <v>1397683410</v>
      </c>
      <c r="N154" t="b">
        <v>0</v>
      </c>
      <c r="O154">
        <v>2</v>
      </c>
      <c r="P154" t="b">
        <v>0</v>
      </c>
      <c r="Q154" t="s">
        <v>8271</v>
      </c>
      <c r="R154">
        <v>4.1999999999999997E-3</v>
      </c>
      <c r="S154">
        <v>13.587600495</v>
      </c>
      <c r="T154" t="s">
        <v>9224</v>
      </c>
      <c r="U154" t="s">
        <v>9225</v>
      </c>
      <c r="V154" s="10">
        <v>41745.891319444447</v>
      </c>
      <c r="W154" s="10">
        <v>41767.891319444447</v>
      </c>
    </row>
    <row r="155" spans="1:23" x14ac:dyDescent="0.25">
      <c r="A155">
        <v>3960</v>
      </c>
      <c r="B155" t="s">
        <v>3957</v>
      </c>
      <c r="C155" t="s">
        <v>8067</v>
      </c>
      <c r="D155">
        <v>3000</v>
      </c>
      <c r="E155">
        <v>45</v>
      </c>
      <c r="F155" t="s">
        <v>8221</v>
      </c>
      <c r="G155" t="s">
        <v>8224</v>
      </c>
      <c r="H155" t="s">
        <v>8246</v>
      </c>
      <c r="I155">
        <v>1</v>
      </c>
      <c r="J155">
        <v>3000</v>
      </c>
      <c r="K155">
        <v>45</v>
      </c>
      <c r="L155">
        <v>1451852256</v>
      </c>
      <c r="M155">
        <v>1449260256</v>
      </c>
      <c r="N155" t="b">
        <v>0</v>
      </c>
      <c r="O155">
        <v>4</v>
      </c>
      <c r="P155" t="b">
        <v>0</v>
      </c>
      <c r="Q155" t="s">
        <v>8271</v>
      </c>
      <c r="R155">
        <v>1.4999999999999999E-2</v>
      </c>
      <c r="S155">
        <v>11.25</v>
      </c>
      <c r="T155" t="s">
        <v>9224</v>
      </c>
      <c r="U155" t="s">
        <v>9225</v>
      </c>
      <c r="V155" s="10">
        <v>42342.845555555556</v>
      </c>
      <c r="W155" s="10">
        <v>42372.845555555556</v>
      </c>
    </row>
    <row r="156" spans="1:23" x14ac:dyDescent="0.25">
      <c r="A156">
        <v>3959</v>
      </c>
      <c r="B156" t="s">
        <v>3956</v>
      </c>
      <c r="C156" t="s">
        <v>8066</v>
      </c>
      <c r="D156">
        <v>1200</v>
      </c>
      <c r="E156">
        <v>292</v>
      </c>
      <c r="F156" t="s">
        <v>8221</v>
      </c>
      <c r="G156" t="s">
        <v>8224</v>
      </c>
      <c r="H156" t="s">
        <v>8246</v>
      </c>
      <c r="I156">
        <v>1</v>
      </c>
      <c r="J156">
        <v>1200</v>
      </c>
      <c r="K156">
        <v>292</v>
      </c>
      <c r="L156">
        <v>1411930556</v>
      </c>
      <c r="M156">
        <v>1409338556</v>
      </c>
      <c r="N156" t="b">
        <v>0</v>
      </c>
      <c r="O156">
        <v>12</v>
      </c>
      <c r="P156" t="b">
        <v>0</v>
      </c>
      <c r="Q156" t="s">
        <v>8271</v>
      </c>
      <c r="R156">
        <v>0.24333333333333335</v>
      </c>
      <c r="S156">
        <v>24.333333333333332</v>
      </c>
      <c r="T156" t="s">
        <v>9224</v>
      </c>
      <c r="U156" t="s">
        <v>9225</v>
      </c>
      <c r="V156" s="10">
        <v>41880.788842592592</v>
      </c>
      <c r="W156" s="10">
        <v>41910.788842592592</v>
      </c>
    </row>
    <row r="157" spans="1:23" x14ac:dyDescent="0.25">
      <c r="A157">
        <v>3958</v>
      </c>
      <c r="B157" t="s">
        <v>3955</v>
      </c>
      <c r="C157" t="s">
        <v>8065</v>
      </c>
      <c r="D157">
        <v>2000</v>
      </c>
      <c r="E157">
        <v>641</v>
      </c>
      <c r="F157" t="s">
        <v>8221</v>
      </c>
      <c r="G157" t="s">
        <v>8224</v>
      </c>
      <c r="H157" t="s">
        <v>8246</v>
      </c>
      <c r="I157">
        <v>1</v>
      </c>
      <c r="J157">
        <v>2000</v>
      </c>
      <c r="K157">
        <v>641</v>
      </c>
      <c r="L157">
        <v>1406988000</v>
      </c>
      <c r="M157">
        <v>1403822912</v>
      </c>
      <c r="N157" t="b">
        <v>0</v>
      </c>
      <c r="O157">
        <v>16</v>
      </c>
      <c r="P157" t="b">
        <v>0</v>
      </c>
      <c r="Q157" t="s">
        <v>8271</v>
      </c>
      <c r="R157">
        <v>0.32050000000000001</v>
      </c>
      <c r="S157">
        <v>40.0625</v>
      </c>
      <c r="T157" t="s">
        <v>9224</v>
      </c>
      <c r="U157" t="s">
        <v>9225</v>
      </c>
      <c r="V157" s="10">
        <v>41816.950370370374</v>
      </c>
      <c r="W157" s="10">
        <v>41853.583333333336</v>
      </c>
    </row>
    <row r="158" spans="1:23" x14ac:dyDescent="0.25">
      <c r="A158">
        <v>3957</v>
      </c>
      <c r="B158" t="s">
        <v>3954</v>
      </c>
      <c r="C158" t="s">
        <v>8064</v>
      </c>
      <c r="D158">
        <v>28000</v>
      </c>
      <c r="E158">
        <v>7</v>
      </c>
      <c r="F158" t="s">
        <v>8221</v>
      </c>
      <c r="G158" t="s">
        <v>8224</v>
      </c>
      <c r="H158" t="s">
        <v>8246</v>
      </c>
      <c r="I158">
        <v>1</v>
      </c>
      <c r="J158">
        <v>28000</v>
      </c>
      <c r="K158">
        <v>7</v>
      </c>
      <c r="L158">
        <v>1468020354</v>
      </c>
      <c r="M158">
        <v>1464045954</v>
      </c>
      <c r="N158" t="b">
        <v>0</v>
      </c>
      <c r="O158">
        <v>1</v>
      </c>
      <c r="P158" t="b">
        <v>0</v>
      </c>
      <c r="Q158" t="s">
        <v>8271</v>
      </c>
      <c r="R158">
        <v>2.5000000000000001E-4</v>
      </c>
      <c r="S158">
        <v>7</v>
      </c>
      <c r="T158" t="s">
        <v>9224</v>
      </c>
      <c r="U158" t="s">
        <v>9225</v>
      </c>
      <c r="V158" s="10">
        <v>42513.976319444446</v>
      </c>
      <c r="W158" s="10">
        <v>42559.976319444446</v>
      </c>
    </row>
    <row r="159" spans="1:23" x14ac:dyDescent="0.25">
      <c r="A159">
        <v>3956</v>
      </c>
      <c r="B159" t="s">
        <v>3953</v>
      </c>
      <c r="C159" t="s">
        <v>8063</v>
      </c>
      <c r="D159">
        <v>5500</v>
      </c>
      <c r="E159">
        <v>0</v>
      </c>
      <c r="F159" t="s">
        <v>8221</v>
      </c>
      <c r="G159" t="s">
        <v>8224</v>
      </c>
      <c r="H159" t="s">
        <v>8246</v>
      </c>
      <c r="I159">
        <v>1</v>
      </c>
      <c r="J159">
        <v>5500</v>
      </c>
      <c r="K159">
        <v>0</v>
      </c>
      <c r="L159">
        <v>1461543600</v>
      </c>
      <c r="M159">
        <v>1459203727</v>
      </c>
      <c r="N159" t="b">
        <v>0</v>
      </c>
      <c r="O159">
        <v>0</v>
      </c>
      <c r="P159" t="b">
        <v>0</v>
      </c>
      <c r="Q159" t="s">
        <v>8271</v>
      </c>
      <c r="R159">
        <v>0</v>
      </c>
      <c r="S159" t="s">
        <v>9314</v>
      </c>
      <c r="T159" t="s">
        <v>9224</v>
      </c>
      <c r="U159" t="s">
        <v>9225</v>
      </c>
      <c r="V159" s="10">
        <v>42457.932025462964</v>
      </c>
      <c r="W159" s="10">
        <v>42485.013888888891</v>
      </c>
    </row>
    <row r="160" spans="1:23" x14ac:dyDescent="0.25">
      <c r="A160">
        <v>3955</v>
      </c>
      <c r="B160" t="s">
        <v>3952</v>
      </c>
      <c r="C160" t="s">
        <v>8062</v>
      </c>
      <c r="D160">
        <v>1750</v>
      </c>
      <c r="E160">
        <v>425</v>
      </c>
      <c r="F160" t="s">
        <v>8221</v>
      </c>
      <c r="G160" t="s">
        <v>8224</v>
      </c>
      <c r="H160" t="s">
        <v>8246</v>
      </c>
      <c r="I160">
        <v>1</v>
      </c>
      <c r="J160">
        <v>1750</v>
      </c>
      <c r="K160">
        <v>425</v>
      </c>
      <c r="L160">
        <v>1448745741</v>
      </c>
      <c r="M160">
        <v>1446150141</v>
      </c>
      <c r="N160" t="b">
        <v>0</v>
      </c>
      <c r="O160">
        <v>8</v>
      </c>
      <c r="P160" t="b">
        <v>0</v>
      </c>
      <c r="Q160" t="s">
        <v>8271</v>
      </c>
      <c r="R160">
        <v>0.24285714285714285</v>
      </c>
      <c r="S160">
        <v>53.125</v>
      </c>
      <c r="T160" t="s">
        <v>9224</v>
      </c>
      <c r="U160" t="s">
        <v>9225</v>
      </c>
      <c r="V160" s="10">
        <v>42306.848854166667</v>
      </c>
      <c r="W160" s="10">
        <v>42336.890520833331</v>
      </c>
    </row>
    <row r="161" spans="1:23" x14ac:dyDescent="0.25">
      <c r="A161">
        <v>3954</v>
      </c>
      <c r="B161" t="s">
        <v>3951</v>
      </c>
      <c r="C161" t="s">
        <v>8061</v>
      </c>
      <c r="D161">
        <v>25000</v>
      </c>
      <c r="E161">
        <v>0</v>
      </c>
      <c r="F161" t="s">
        <v>8221</v>
      </c>
      <c r="G161" t="s">
        <v>8229</v>
      </c>
      <c r="H161" t="s">
        <v>8251</v>
      </c>
      <c r="I161">
        <v>0.75062424999999999</v>
      </c>
      <c r="J161">
        <v>18765.606250000001</v>
      </c>
      <c r="K161">
        <v>0</v>
      </c>
      <c r="L161">
        <v>1405352264</v>
      </c>
      <c r="M161">
        <v>1400168264</v>
      </c>
      <c r="N161" t="b">
        <v>0</v>
      </c>
      <c r="O161">
        <v>0</v>
      </c>
      <c r="P161" t="b">
        <v>0</v>
      </c>
      <c r="Q161" t="s">
        <v>8271</v>
      </c>
      <c r="R161">
        <v>0</v>
      </c>
      <c r="S161" t="s">
        <v>9314</v>
      </c>
      <c r="T161" t="s">
        <v>9224</v>
      </c>
      <c r="U161" t="s">
        <v>9225</v>
      </c>
      <c r="V161" s="10">
        <v>41774.651203703703</v>
      </c>
      <c r="W161" s="10">
        <v>41834.651203703703</v>
      </c>
    </row>
    <row r="162" spans="1:23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</v>
      </c>
      <c r="J162">
        <v>5000</v>
      </c>
      <c r="K162">
        <v>0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8268</v>
      </c>
      <c r="R162">
        <v>0</v>
      </c>
      <c r="S162" t="s">
        <v>9314</v>
      </c>
      <c r="T162" t="s">
        <v>9217</v>
      </c>
      <c r="U162" t="s">
        <v>9221</v>
      </c>
      <c r="V162" s="10">
        <v>42171.913090277776</v>
      </c>
      <c r="W162" s="10">
        <v>42231.913090277776</v>
      </c>
    </row>
    <row r="163" spans="1:23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</v>
      </c>
      <c r="J163">
        <v>50000</v>
      </c>
      <c r="K163">
        <v>5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8268</v>
      </c>
      <c r="R163">
        <v>1E-4</v>
      </c>
      <c r="S163">
        <v>5</v>
      </c>
      <c r="T163" t="s">
        <v>9217</v>
      </c>
      <c r="U163" t="s">
        <v>9221</v>
      </c>
      <c r="V163" s="10">
        <v>41792.687442129631</v>
      </c>
      <c r="W163" s="10">
        <v>41822.687442129631</v>
      </c>
    </row>
    <row r="164" spans="1:23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</v>
      </c>
      <c r="J164">
        <v>2800</v>
      </c>
      <c r="K164">
        <v>435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8268</v>
      </c>
      <c r="R164">
        <v>0.15535714285714286</v>
      </c>
      <c r="S164">
        <v>43.5</v>
      </c>
      <c r="T164" t="s">
        <v>9217</v>
      </c>
      <c r="U164" t="s">
        <v>9221</v>
      </c>
      <c r="V164" s="10">
        <v>41835.126805555556</v>
      </c>
      <c r="W164" s="10">
        <v>41867.987500000003</v>
      </c>
    </row>
    <row r="165" spans="1:23" x14ac:dyDescent="0.25">
      <c r="A165">
        <v>163</v>
      </c>
      <c r="B165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</v>
      </c>
      <c r="J165">
        <v>2000000</v>
      </c>
      <c r="K165">
        <v>0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8268</v>
      </c>
      <c r="R165">
        <v>0</v>
      </c>
      <c r="S165" t="s">
        <v>9314</v>
      </c>
      <c r="T165" t="s">
        <v>9217</v>
      </c>
      <c r="U165" t="s">
        <v>9221</v>
      </c>
      <c r="V165" s="10">
        <v>42243.961273148147</v>
      </c>
      <c r="W165" s="20">
        <v>42278</v>
      </c>
    </row>
    <row r="166" spans="1:23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</v>
      </c>
      <c r="J166">
        <v>120000</v>
      </c>
      <c r="K166">
        <v>640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8268</v>
      </c>
      <c r="R166">
        <v>5.3333333333333332E-3</v>
      </c>
      <c r="S166">
        <v>91.428571428571431</v>
      </c>
      <c r="T166" t="s">
        <v>9217</v>
      </c>
      <c r="U166" t="s">
        <v>9221</v>
      </c>
      <c r="V166" s="10">
        <v>41841.762743055559</v>
      </c>
      <c r="W166" s="10">
        <v>41901.762743055559</v>
      </c>
    </row>
    <row r="167" spans="1:23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1.29405719</v>
      </c>
      <c r="J167">
        <v>21998.972229999999</v>
      </c>
      <c r="K167">
        <v>0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8268</v>
      </c>
      <c r="R167">
        <v>0</v>
      </c>
      <c r="S167" t="s">
        <v>9314</v>
      </c>
      <c r="T167" t="s">
        <v>9217</v>
      </c>
      <c r="U167" t="s">
        <v>9221</v>
      </c>
      <c r="V167" s="10">
        <v>42351.658842592595</v>
      </c>
      <c r="W167" s="10">
        <v>42381.658842592595</v>
      </c>
    </row>
    <row r="168" spans="1:23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</v>
      </c>
      <c r="J168">
        <v>5000</v>
      </c>
      <c r="K168">
        <v>3000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8268</v>
      </c>
      <c r="R168">
        <v>0.6</v>
      </c>
      <c r="S168">
        <v>3000</v>
      </c>
      <c r="T168" t="s">
        <v>9217</v>
      </c>
      <c r="U168" t="s">
        <v>9221</v>
      </c>
      <c r="V168" s="10">
        <v>42721.075949074075</v>
      </c>
      <c r="W168" s="10">
        <v>42751.075949074075</v>
      </c>
    </row>
    <row r="169" spans="1:23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</v>
      </c>
      <c r="J169">
        <v>110000</v>
      </c>
      <c r="K169">
        <v>11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8268</v>
      </c>
      <c r="R169">
        <v>1E-4</v>
      </c>
      <c r="S169">
        <v>5.5</v>
      </c>
      <c r="T169" t="s">
        <v>9217</v>
      </c>
      <c r="U169" t="s">
        <v>9221</v>
      </c>
      <c r="V169" s="10">
        <v>42160.927488425928</v>
      </c>
      <c r="W169" s="10">
        <v>42220.927488425928</v>
      </c>
    </row>
    <row r="170" spans="1:23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</v>
      </c>
      <c r="J170">
        <v>8000</v>
      </c>
      <c r="K170">
        <v>325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8268</v>
      </c>
      <c r="R170">
        <v>4.0625000000000001E-2</v>
      </c>
      <c r="S170">
        <v>108.33333333333333</v>
      </c>
      <c r="T170" t="s">
        <v>9217</v>
      </c>
      <c r="U170" t="s">
        <v>9221</v>
      </c>
      <c r="V170" s="10">
        <v>42052.835300925923</v>
      </c>
      <c r="W170" s="10">
        <v>42082.793634259258</v>
      </c>
    </row>
    <row r="171" spans="1:23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1.29405719</v>
      </c>
      <c r="J171">
        <v>3235.1429749999998</v>
      </c>
      <c r="K171">
        <v>724.67202639999994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8268</v>
      </c>
      <c r="R171">
        <v>0.224</v>
      </c>
      <c r="S171">
        <v>72.467202639999996</v>
      </c>
      <c r="T171" t="s">
        <v>9217</v>
      </c>
      <c r="U171" t="s">
        <v>9221</v>
      </c>
      <c r="V171" s="10">
        <v>41900.505312499998</v>
      </c>
      <c r="W171" s="10">
        <v>41930.505312499998</v>
      </c>
    </row>
    <row r="172" spans="1:23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</v>
      </c>
      <c r="J172">
        <v>10000</v>
      </c>
      <c r="K172">
        <v>325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8268</v>
      </c>
      <c r="R172">
        <v>3.2500000000000001E-2</v>
      </c>
      <c r="S172">
        <v>32.5</v>
      </c>
      <c r="T172" t="s">
        <v>9217</v>
      </c>
      <c r="U172" t="s">
        <v>9221</v>
      </c>
      <c r="V172" s="10">
        <v>42216.977812500001</v>
      </c>
      <c r="W172" s="10">
        <v>42246.227777777778</v>
      </c>
    </row>
    <row r="173" spans="1:23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</v>
      </c>
      <c r="J173">
        <v>50000</v>
      </c>
      <c r="K173">
        <v>1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8268</v>
      </c>
      <c r="R173">
        <v>2.0000000000000002E-5</v>
      </c>
      <c r="S173">
        <v>1</v>
      </c>
      <c r="T173" t="s">
        <v>9217</v>
      </c>
      <c r="U173" t="s">
        <v>9221</v>
      </c>
      <c r="V173" s="10">
        <v>42534.180717592593</v>
      </c>
      <c r="W173" s="10">
        <v>42594.180717592593</v>
      </c>
    </row>
    <row r="174" spans="1:23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</v>
      </c>
      <c r="J174">
        <v>95000</v>
      </c>
      <c r="K174">
        <v>0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8268</v>
      </c>
      <c r="R174">
        <v>0</v>
      </c>
      <c r="S174" t="s">
        <v>9314</v>
      </c>
      <c r="T174" t="s">
        <v>9217</v>
      </c>
      <c r="U174" t="s">
        <v>9221</v>
      </c>
      <c r="V174" s="10">
        <v>42047.394942129627</v>
      </c>
      <c r="W174" s="10">
        <v>42082.353275462963</v>
      </c>
    </row>
    <row r="175" spans="1:23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1.29405719</v>
      </c>
      <c r="J175">
        <v>1436.4034809</v>
      </c>
      <c r="K175">
        <v>0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8268</v>
      </c>
      <c r="R175">
        <v>0</v>
      </c>
      <c r="S175" t="s">
        <v>9314</v>
      </c>
      <c r="T175" t="s">
        <v>9217</v>
      </c>
      <c r="U175" t="s">
        <v>9221</v>
      </c>
      <c r="V175" s="10">
        <v>42033.573009259257</v>
      </c>
      <c r="W175" s="10">
        <v>42063.573009259257</v>
      </c>
    </row>
    <row r="176" spans="1:23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1.1666915600000001</v>
      </c>
      <c r="J176">
        <v>7000.1493600000003</v>
      </c>
      <c r="K176">
        <v>0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8268</v>
      </c>
      <c r="R176">
        <v>0</v>
      </c>
      <c r="S176" t="s">
        <v>9314</v>
      </c>
      <c r="T176" t="s">
        <v>9217</v>
      </c>
      <c r="U176" t="s">
        <v>9221</v>
      </c>
      <c r="V176" s="10">
        <v>42072.758981481478</v>
      </c>
      <c r="W176" s="10">
        <v>42132.758981481478</v>
      </c>
    </row>
    <row r="177" spans="1:23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1.29405719</v>
      </c>
      <c r="J177">
        <v>25881.143799999998</v>
      </c>
      <c r="K177">
        <v>1678.39217543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8268</v>
      </c>
      <c r="R177">
        <v>6.4850000000000005E-2</v>
      </c>
      <c r="S177">
        <v>64.553545208846145</v>
      </c>
      <c r="T177" t="s">
        <v>9217</v>
      </c>
      <c r="U177" t="s">
        <v>9221</v>
      </c>
      <c r="V177" s="10">
        <v>41855.777905092589</v>
      </c>
      <c r="W177" s="10">
        <v>41880.777905092589</v>
      </c>
    </row>
    <row r="178" spans="1:23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</v>
      </c>
      <c r="J178">
        <v>1500</v>
      </c>
      <c r="K178">
        <v>0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8268</v>
      </c>
      <c r="R178">
        <v>0</v>
      </c>
      <c r="S178" t="s">
        <v>9314</v>
      </c>
      <c r="T178" t="s">
        <v>9217</v>
      </c>
      <c r="U178" t="s">
        <v>9221</v>
      </c>
      <c r="V178" s="10">
        <v>42191.824062500003</v>
      </c>
      <c r="W178" s="10">
        <v>42221.824062500003</v>
      </c>
    </row>
    <row r="179" spans="1:23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</v>
      </c>
      <c r="J179">
        <v>450</v>
      </c>
      <c r="K179">
        <v>180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8268</v>
      </c>
      <c r="R179">
        <v>0.4</v>
      </c>
      <c r="S179">
        <v>25.714285714285715</v>
      </c>
      <c r="T179" t="s">
        <v>9217</v>
      </c>
      <c r="U179" t="s">
        <v>9221</v>
      </c>
      <c r="V179" s="10">
        <v>42070.047754629632</v>
      </c>
      <c r="W179" s="10">
        <v>42087.00608796296</v>
      </c>
    </row>
    <row r="180" spans="1:23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1.1666915600000001</v>
      </c>
      <c r="J180">
        <v>583345.78</v>
      </c>
      <c r="K180">
        <v>0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8268</v>
      </c>
      <c r="R180">
        <v>0</v>
      </c>
      <c r="S180" t="s">
        <v>9314</v>
      </c>
      <c r="T180" t="s">
        <v>9217</v>
      </c>
      <c r="U180" t="s">
        <v>9221</v>
      </c>
      <c r="V180" s="10">
        <v>42304.955381944441</v>
      </c>
      <c r="W180" s="10">
        <v>42334.997048611112</v>
      </c>
    </row>
    <row r="181" spans="1:23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</v>
      </c>
      <c r="J181">
        <v>1000</v>
      </c>
      <c r="K181">
        <v>200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8268</v>
      </c>
      <c r="R181">
        <v>0.2</v>
      </c>
      <c r="S181">
        <v>100</v>
      </c>
      <c r="T181" t="s">
        <v>9217</v>
      </c>
      <c r="U181" t="s">
        <v>9221</v>
      </c>
      <c r="V181" s="10">
        <v>42403.080497685187</v>
      </c>
      <c r="W181" s="10">
        <v>42433.080497685187</v>
      </c>
    </row>
    <row r="182" spans="1:23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1.29405719</v>
      </c>
      <c r="J182">
        <v>1552.8686279999999</v>
      </c>
      <c r="K182">
        <v>518.91693319000001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8268</v>
      </c>
      <c r="R182">
        <v>0.33416666666666667</v>
      </c>
      <c r="S182">
        <v>39.916687168461536</v>
      </c>
      <c r="T182" t="s">
        <v>9217</v>
      </c>
      <c r="U182" t="s">
        <v>9221</v>
      </c>
      <c r="V182" s="10">
        <v>42067.991238425922</v>
      </c>
      <c r="W182" s="10">
        <v>42107.791666666664</v>
      </c>
    </row>
    <row r="183" spans="1:23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1.29405719</v>
      </c>
      <c r="J183">
        <v>4429.5577613699998</v>
      </c>
      <c r="K183">
        <v>934.30929117999995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8268</v>
      </c>
      <c r="R183">
        <v>0.21092608822670172</v>
      </c>
      <c r="S183">
        <v>233.57732279499999</v>
      </c>
      <c r="T183" t="s">
        <v>9217</v>
      </c>
      <c r="U183" t="s">
        <v>9221</v>
      </c>
      <c r="V183" s="10">
        <v>42147.741840277777</v>
      </c>
      <c r="W183" s="10">
        <v>42177.741840277777</v>
      </c>
    </row>
    <row r="184" spans="1:23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</v>
      </c>
      <c r="J184">
        <v>1000</v>
      </c>
      <c r="K184">
        <v>0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8268</v>
      </c>
      <c r="R184">
        <v>0</v>
      </c>
      <c r="S184" t="s">
        <v>9314</v>
      </c>
      <c r="T184" t="s">
        <v>9217</v>
      </c>
      <c r="U184" t="s">
        <v>9221</v>
      </c>
      <c r="V184" s="10">
        <v>42712.011944444443</v>
      </c>
      <c r="W184" s="10">
        <v>42742.011944444443</v>
      </c>
    </row>
    <row r="185" spans="1:23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1.29405719</v>
      </c>
      <c r="J185">
        <v>16175.714875</v>
      </c>
      <c r="K185">
        <v>5799.9643255800001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8268</v>
      </c>
      <c r="R185">
        <v>0.35855999999999999</v>
      </c>
      <c r="S185">
        <v>483.33036046500001</v>
      </c>
      <c r="T185" t="s">
        <v>9217</v>
      </c>
      <c r="U185" t="s">
        <v>9221</v>
      </c>
      <c r="V185" s="10">
        <v>41939.810300925928</v>
      </c>
      <c r="W185" s="10">
        <v>41969.851967592593</v>
      </c>
    </row>
    <row r="186" spans="1:23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0.75062424999999999</v>
      </c>
      <c r="J186">
        <v>1125.936375</v>
      </c>
      <c r="K186">
        <v>38.281836749999997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8268</v>
      </c>
      <c r="R186">
        <v>3.4000000000000002E-2</v>
      </c>
      <c r="S186">
        <v>19.140918374999998</v>
      </c>
      <c r="T186" t="s">
        <v>9217</v>
      </c>
      <c r="U186" t="s">
        <v>9221</v>
      </c>
      <c r="V186" s="10">
        <v>41825.791226851848</v>
      </c>
      <c r="W186" s="10">
        <v>41883.165972222225</v>
      </c>
    </row>
    <row r="187" spans="1:23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0.10503195999999999</v>
      </c>
      <c r="J187">
        <v>4201.2784000000001</v>
      </c>
      <c r="K187">
        <v>231.07031199999997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8268</v>
      </c>
      <c r="R187">
        <v>5.5E-2</v>
      </c>
      <c r="S187">
        <v>23.107031199999998</v>
      </c>
      <c r="T187" t="s">
        <v>9217</v>
      </c>
      <c r="U187" t="s">
        <v>9221</v>
      </c>
      <c r="V187" s="10">
        <v>42570.91133101852</v>
      </c>
      <c r="W187" s="10">
        <v>42600.91133101852</v>
      </c>
    </row>
    <row r="188" spans="1:23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</v>
      </c>
      <c r="J188">
        <v>5000</v>
      </c>
      <c r="K188">
        <v>0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8268</v>
      </c>
      <c r="R188">
        <v>0</v>
      </c>
      <c r="S188" t="s">
        <v>9314</v>
      </c>
      <c r="T188" t="s">
        <v>9217</v>
      </c>
      <c r="U188" t="s">
        <v>9221</v>
      </c>
      <c r="V188" s="10">
        <v>42767.812893518516</v>
      </c>
      <c r="W188" s="10">
        <v>42797.833333333336</v>
      </c>
    </row>
    <row r="189" spans="1:23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</v>
      </c>
      <c r="J189">
        <v>5000</v>
      </c>
      <c r="K189">
        <v>800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8268</v>
      </c>
      <c r="R189">
        <v>0.16</v>
      </c>
      <c r="S189">
        <v>160</v>
      </c>
      <c r="T189" t="s">
        <v>9217</v>
      </c>
      <c r="U189" t="s">
        <v>9221</v>
      </c>
      <c r="V189" s="10">
        <v>42182.234456018516</v>
      </c>
      <c r="W189" s="10">
        <v>42206.290972222225</v>
      </c>
    </row>
    <row r="190" spans="1:23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</v>
      </c>
      <c r="J190">
        <v>1500</v>
      </c>
      <c r="K190">
        <v>0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8268</v>
      </c>
      <c r="R190">
        <v>0</v>
      </c>
      <c r="S190" t="s">
        <v>9314</v>
      </c>
      <c r="T190" t="s">
        <v>9217</v>
      </c>
      <c r="U190" t="s">
        <v>9221</v>
      </c>
      <c r="V190" s="10">
        <v>41857.18304398148</v>
      </c>
      <c r="W190" s="10">
        <v>41887.18304398148</v>
      </c>
    </row>
    <row r="191" spans="1:23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</v>
      </c>
      <c r="J191">
        <v>500000</v>
      </c>
      <c r="K191">
        <v>345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8268</v>
      </c>
      <c r="R191">
        <v>6.8999999999999997E-4</v>
      </c>
      <c r="S191">
        <v>69</v>
      </c>
      <c r="T191" t="s">
        <v>9217</v>
      </c>
      <c r="U191" t="s">
        <v>9221</v>
      </c>
      <c r="V191" s="10">
        <v>42556.690706018519</v>
      </c>
      <c r="W191" s="10">
        <v>42616.690706018519</v>
      </c>
    </row>
    <row r="192" spans="1:23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</v>
      </c>
      <c r="J192">
        <v>12000</v>
      </c>
      <c r="K192">
        <v>50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8268</v>
      </c>
      <c r="R192">
        <v>4.1666666666666666E-3</v>
      </c>
      <c r="S192">
        <v>50</v>
      </c>
      <c r="T192" t="s">
        <v>9217</v>
      </c>
      <c r="U192" t="s">
        <v>9221</v>
      </c>
      <c r="V192" s="10">
        <v>42527.650995370372</v>
      </c>
      <c r="W192" s="10">
        <v>42537.650995370372</v>
      </c>
    </row>
    <row r="193" spans="1:23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0.70296422999999997</v>
      </c>
      <c r="J193">
        <v>3514.8211499999998</v>
      </c>
      <c r="K193">
        <v>175.74105749999998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8268</v>
      </c>
      <c r="R193">
        <v>0.05</v>
      </c>
      <c r="S193">
        <v>58.580352499999996</v>
      </c>
      <c r="T193" t="s">
        <v>9217</v>
      </c>
      <c r="U193" t="s">
        <v>9221</v>
      </c>
      <c r="V193" s="10">
        <v>42239.441412037035</v>
      </c>
      <c r="W193" s="10">
        <v>42279.441412037035</v>
      </c>
    </row>
    <row r="194" spans="1:23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</v>
      </c>
      <c r="J194">
        <v>1000000</v>
      </c>
      <c r="K194">
        <v>17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8268</v>
      </c>
      <c r="R194">
        <v>1.7E-5</v>
      </c>
      <c r="S194">
        <v>5.666666666666667</v>
      </c>
      <c r="T194" t="s">
        <v>9217</v>
      </c>
      <c r="U194" t="s">
        <v>9221</v>
      </c>
      <c r="V194" s="10">
        <v>41899.792037037034</v>
      </c>
      <c r="W194" s="10">
        <v>41929.792037037034</v>
      </c>
    </row>
    <row r="195" spans="1:23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1.29405719</v>
      </c>
      <c r="J195">
        <v>1294.05719</v>
      </c>
      <c r="K195">
        <v>0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8268</v>
      </c>
      <c r="R195">
        <v>0</v>
      </c>
      <c r="S195" t="s">
        <v>9314</v>
      </c>
      <c r="T195" t="s">
        <v>9217</v>
      </c>
      <c r="U195" t="s">
        <v>9221</v>
      </c>
      <c r="V195" s="10">
        <v>41911.934791666667</v>
      </c>
      <c r="W195" s="10">
        <v>41971.976458333331</v>
      </c>
    </row>
    <row r="196" spans="1:23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1.29405719</v>
      </c>
      <c r="J196">
        <v>3235.1429749999998</v>
      </c>
      <c r="K196">
        <v>3.8821715699999997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8268</v>
      </c>
      <c r="R196">
        <v>1.1999999999999999E-3</v>
      </c>
      <c r="S196">
        <v>1.29405719</v>
      </c>
      <c r="T196" t="s">
        <v>9217</v>
      </c>
      <c r="U196" t="s">
        <v>9221</v>
      </c>
      <c r="V196" s="10">
        <v>42375.996886574074</v>
      </c>
      <c r="W196" s="10">
        <v>42435.996886574074</v>
      </c>
    </row>
    <row r="197" spans="1:23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</v>
      </c>
      <c r="J197">
        <v>2000000</v>
      </c>
      <c r="K197">
        <v>0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8268</v>
      </c>
      <c r="R197">
        <v>0</v>
      </c>
      <c r="S197" t="s">
        <v>9314</v>
      </c>
      <c r="T197" t="s">
        <v>9217</v>
      </c>
      <c r="U197" t="s">
        <v>9221</v>
      </c>
      <c r="V197" s="10">
        <v>42135.67050925926</v>
      </c>
      <c r="W197" s="10">
        <v>42195.67050925926</v>
      </c>
    </row>
    <row r="198" spans="1:23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1.29405719</v>
      </c>
      <c r="J198">
        <v>4529.2001650000002</v>
      </c>
      <c r="K198">
        <v>1895.79378335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8268</v>
      </c>
      <c r="R198">
        <v>0.41857142857142859</v>
      </c>
      <c r="S198">
        <v>99.778620176315783</v>
      </c>
      <c r="T198" t="s">
        <v>9217</v>
      </c>
      <c r="U198" t="s">
        <v>9221</v>
      </c>
      <c r="V198" s="10">
        <v>42259.542800925927</v>
      </c>
      <c r="W198" s="10">
        <v>42287.875</v>
      </c>
    </row>
    <row r="199" spans="1:23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1.29405719</v>
      </c>
      <c r="J199">
        <v>3235.1429749999998</v>
      </c>
      <c r="K199">
        <v>339.04298377999999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8268</v>
      </c>
      <c r="R199">
        <v>0.1048</v>
      </c>
      <c r="S199">
        <v>42.380372972499998</v>
      </c>
      <c r="T199" t="s">
        <v>9217</v>
      </c>
      <c r="U199" t="s">
        <v>9221</v>
      </c>
      <c r="V199" s="10">
        <v>42741.848379629628</v>
      </c>
      <c r="W199" s="10">
        <v>42783.875</v>
      </c>
    </row>
    <row r="200" spans="1:23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</v>
      </c>
      <c r="J200">
        <v>25000</v>
      </c>
      <c r="K200">
        <v>279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8268</v>
      </c>
      <c r="R200">
        <v>1.116E-2</v>
      </c>
      <c r="S200">
        <v>46.5</v>
      </c>
      <c r="T200" t="s">
        <v>9217</v>
      </c>
      <c r="U200" t="s">
        <v>9221</v>
      </c>
      <c r="V200" s="10">
        <v>41887.383356481485</v>
      </c>
      <c r="W200" s="10">
        <v>41917.383356481485</v>
      </c>
    </row>
    <row r="201" spans="1:23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</v>
      </c>
      <c r="J201">
        <v>10000</v>
      </c>
      <c r="K201">
        <v>0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8268</v>
      </c>
      <c r="R201">
        <v>0</v>
      </c>
      <c r="S201" t="s">
        <v>9314</v>
      </c>
      <c r="T201" t="s">
        <v>9217</v>
      </c>
      <c r="U201" t="s">
        <v>9221</v>
      </c>
      <c r="V201" s="10">
        <v>42584.123865740738</v>
      </c>
      <c r="W201" s="10">
        <v>42614.123865740738</v>
      </c>
    </row>
    <row r="202" spans="1:23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</v>
      </c>
      <c r="J202">
        <v>6000</v>
      </c>
      <c r="K202">
        <v>1571.55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8268</v>
      </c>
      <c r="R202">
        <v>0.26192500000000002</v>
      </c>
      <c r="S202">
        <v>87.308333333333337</v>
      </c>
      <c r="T202" t="s">
        <v>9217</v>
      </c>
      <c r="U202" t="s">
        <v>9221</v>
      </c>
      <c r="V202" s="10">
        <v>41867.083368055559</v>
      </c>
      <c r="W202" s="10">
        <v>41897.083368055559</v>
      </c>
    </row>
    <row r="203" spans="1:23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</v>
      </c>
      <c r="J203">
        <v>650</v>
      </c>
      <c r="K203">
        <v>380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8268</v>
      </c>
      <c r="R203">
        <v>0.58461538461538465</v>
      </c>
      <c r="S203">
        <v>54.285714285714285</v>
      </c>
      <c r="T203" t="s">
        <v>9217</v>
      </c>
      <c r="U203" t="s">
        <v>9221</v>
      </c>
      <c r="V203" s="10">
        <v>42023.818622685183</v>
      </c>
      <c r="W203" s="10">
        <v>42043.818622685183</v>
      </c>
    </row>
    <row r="204" spans="1:23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</v>
      </c>
      <c r="J204">
        <v>6000</v>
      </c>
      <c r="K204">
        <v>0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8268</v>
      </c>
      <c r="R204">
        <v>0</v>
      </c>
      <c r="S204" t="s">
        <v>9314</v>
      </c>
      <c r="T204" t="s">
        <v>9217</v>
      </c>
      <c r="U204" t="s">
        <v>9221</v>
      </c>
      <c r="V204" s="10">
        <v>42255.927824074075</v>
      </c>
      <c r="W204" s="10">
        <v>42285.874305555553</v>
      </c>
    </row>
    <row r="205" spans="1:23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1.29405719</v>
      </c>
      <c r="J205">
        <v>3235.1429749999998</v>
      </c>
      <c r="K205">
        <v>965.36666373999992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8268</v>
      </c>
      <c r="R205">
        <v>0.2984</v>
      </c>
      <c r="S205">
        <v>120.67083296749999</v>
      </c>
      <c r="T205" t="s">
        <v>9217</v>
      </c>
      <c r="U205" t="s">
        <v>9221</v>
      </c>
      <c r="V205" s="10">
        <v>41973.847962962966</v>
      </c>
      <c r="W205" s="10">
        <v>42033.847962962966</v>
      </c>
    </row>
    <row r="206" spans="1:23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0.70296422999999997</v>
      </c>
      <c r="J206">
        <v>210889.269</v>
      </c>
      <c r="K206">
        <v>106966.55205795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8268</v>
      </c>
      <c r="R206">
        <v>0.50721666666666665</v>
      </c>
      <c r="S206">
        <v>82.727418451624132</v>
      </c>
      <c r="T206" t="s">
        <v>9217</v>
      </c>
      <c r="U206" t="s">
        <v>9221</v>
      </c>
      <c r="V206" s="10">
        <v>42556.583368055559</v>
      </c>
      <c r="W206" s="10">
        <v>42586.583368055559</v>
      </c>
    </row>
    <row r="207" spans="1:23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</v>
      </c>
      <c r="J207">
        <v>8000</v>
      </c>
      <c r="K207">
        <v>1300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8268</v>
      </c>
      <c r="R207">
        <v>0.16250000000000001</v>
      </c>
      <c r="S207">
        <v>76.470588235294116</v>
      </c>
      <c r="T207" t="s">
        <v>9217</v>
      </c>
      <c r="U207" t="s">
        <v>9221</v>
      </c>
      <c r="V207" s="10">
        <v>42248.632199074076</v>
      </c>
      <c r="W207" s="10">
        <v>42283.632199074076</v>
      </c>
    </row>
    <row r="208" spans="1:23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</v>
      </c>
      <c r="J208">
        <v>12700</v>
      </c>
      <c r="K208">
        <v>0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8268</v>
      </c>
      <c r="R208">
        <v>0</v>
      </c>
      <c r="S208" t="s">
        <v>9314</v>
      </c>
      <c r="T208" t="s">
        <v>9217</v>
      </c>
      <c r="U208" t="s">
        <v>9221</v>
      </c>
      <c r="V208" s="10">
        <v>42567.004432870373</v>
      </c>
      <c r="W208" s="10">
        <v>42588.004432870373</v>
      </c>
    </row>
    <row r="209" spans="1:23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0.75062424999999999</v>
      </c>
      <c r="J209">
        <v>10508.7395</v>
      </c>
      <c r="K209">
        <v>1598.8296525000001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8268</v>
      </c>
      <c r="R209">
        <v>0.15214285714285714</v>
      </c>
      <c r="S209">
        <v>122.98689634615386</v>
      </c>
      <c r="T209" t="s">
        <v>9217</v>
      </c>
      <c r="U209" t="s">
        <v>9221</v>
      </c>
      <c r="V209" s="10">
        <v>41978.197199074071</v>
      </c>
      <c r="W209" s="10">
        <v>42008.197199074071</v>
      </c>
    </row>
    <row r="210" spans="1:23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0.70296422999999997</v>
      </c>
      <c r="J210">
        <v>35148.211499999998</v>
      </c>
      <c r="K210">
        <v>0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8268</v>
      </c>
      <c r="R210">
        <v>0</v>
      </c>
      <c r="S210" t="s">
        <v>9314</v>
      </c>
      <c r="T210" t="s">
        <v>9217</v>
      </c>
      <c r="U210" t="s">
        <v>9221</v>
      </c>
      <c r="V210" s="10">
        <v>41959.369988425926</v>
      </c>
      <c r="W210" s="10">
        <v>41989.369988425926</v>
      </c>
    </row>
    <row r="211" spans="1:23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</v>
      </c>
      <c r="J211">
        <v>25000</v>
      </c>
      <c r="K211">
        <v>0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8268</v>
      </c>
      <c r="R211">
        <v>0</v>
      </c>
      <c r="S211" t="s">
        <v>9314</v>
      </c>
      <c r="T211" t="s">
        <v>9217</v>
      </c>
      <c r="U211" t="s">
        <v>9221</v>
      </c>
      <c r="V211" s="10">
        <v>42165.922858796293</v>
      </c>
      <c r="W211" s="10">
        <v>42195.922858796293</v>
      </c>
    </row>
    <row r="212" spans="1:23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</v>
      </c>
      <c r="J212">
        <v>12000</v>
      </c>
      <c r="K212">
        <v>3030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8268</v>
      </c>
      <c r="R212">
        <v>0.2525</v>
      </c>
      <c r="S212">
        <v>91.818181818181813</v>
      </c>
      <c r="T212" t="s">
        <v>9217</v>
      </c>
      <c r="U212" t="s">
        <v>9221</v>
      </c>
      <c r="V212" s="10">
        <v>42249.064722222225</v>
      </c>
      <c r="W212" s="10">
        <v>42278.208333333336</v>
      </c>
    </row>
    <row r="213" spans="1:23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</v>
      </c>
      <c r="J213">
        <v>5000</v>
      </c>
      <c r="K213">
        <v>2230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8268</v>
      </c>
      <c r="R213">
        <v>0.44600000000000001</v>
      </c>
      <c r="S213">
        <v>185.83333333333334</v>
      </c>
      <c r="T213" t="s">
        <v>9217</v>
      </c>
      <c r="U213" t="s">
        <v>9221</v>
      </c>
      <c r="V213" s="10">
        <v>42236.159918981481</v>
      </c>
      <c r="W213" s="10">
        <v>42266.159918981481</v>
      </c>
    </row>
    <row r="214" spans="1:23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</v>
      </c>
      <c r="J214">
        <v>6300</v>
      </c>
      <c r="K214">
        <v>1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8268</v>
      </c>
      <c r="R214">
        <v>1.5873015873015873E-4</v>
      </c>
      <c r="S214">
        <v>1</v>
      </c>
      <c r="T214" t="s">
        <v>9217</v>
      </c>
      <c r="U214" t="s">
        <v>9221</v>
      </c>
      <c r="V214" s="10">
        <v>42416.881018518521</v>
      </c>
      <c r="W214" s="10">
        <v>42476.83935185185</v>
      </c>
    </row>
    <row r="215" spans="1:23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</v>
      </c>
      <c r="J215">
        <v>50000</v>
      </c>
      <c r="K215">
        <v>20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8268</v>
      </c>
      <c r="R215">
        <v>4.0000000000000002E-4</v>
      </c>
      <c r="S215">
        <v>20</v>
      </c>
      <c r="T215" t="s">
        <v>9217</v>
      </c>
      <c r="U215" t="s">
        <v>9221</v>
      </c>
      <c r="V215" s="10">
        <v>42202.594293981485</v>
      </c>
      <c r="W215" s="10">
        <v>42232.58797453704</v>
      </c>
    </row>
    <row r="216" spans="1:23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</v>
      </c>
      <c r="J216">
        <v>12500</v>
      </c>
      <c r="K216">
        <v>1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8268</v>
      </c>
      <c r="R216">
        <v>8.0000000000000007E-5</v>
      </c>
      <c r="S216">
        <v>1</v>
      </c>
      <c r="T216" t="s">
        <v>9217</v>
      </c>
      <c r="U216" t="s">
        <v>9221</v>
      </c>
      <c r="V216" s="10">
        <v>42009.640613425923</v>
      </c>
      <c r="W216" s="10">
        <v>42069.640613425923</v>
      </c>
    </row>
    <row r="217" spans="1:23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1.29405719</v>
      </c>
      <c r="J217">
        <v>5693.8516359999994</v>
      </c>
      <c r="K217">
        <v>12.9405719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8268</v>
      </c>
      <c r="R217">
        <v>2.2727272727272726E-3</v>
      </c>
      <c r="S217">
        <v>12.9405719</v>
      </c>
      <c r="T217" t="s">
        <v>9217</v>
      </c>
      <c r="U217" t="s">
        <v>9221</v>
      </c>
      <c r="V217" s="10">
        <v>42375.230115740742</v>
      </c>
      <c r="W217" s="10">
        <v>42417.999305555553</v>
      </c>
    </row>
    <row r="218" spans="1:23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</v>
      </c>
      <c r="J218">
        <v>50000</v>
      </c>
      <c r="K218">
        <v>27849.22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8268</v>
      </c>
      <c r="R218">
        <v>0.55698440000000005</v>
      </c>
      <c r="S218">
        <v>331.53833333333336</v>
      </c>
      <c r="T218" t="s">
        <v>9217</v>
      </c>
      <c r="U218" t="s">
        <v>9221</v>
      </c>
      <c r="V218" s="10">
        <v>42066.958761574075</v>
      </c>
      <c r="W218" s="10">
        <v>42116.917094907411</v>
      </c>
    </row>
    <row r="219" spans="1:23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0.11241174</v>
      </c>
      <c r="J219">
        <v>11241.173999999999</v>
      </c>
      <c r="K219">
        <v>1342.53341082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8268</v>
      </c>
      <c r="R219">
        <v>0.11942999999999999</v>
      </c>
      <c r="S219">
        <v>35.329826600526317</v>
      </c>
      <c r="T219" t="s">
        <v>9217</v>
      </c>
      <c r="U219" t="s">
        <v>9221</v>
      </c>
      <c r="V219" s="10">
        <v>41970.640613425923</v>
      </c>
      <c r="W219" s="10">
        <v>42001.640613425923</v>
      </c>
    </row>
    <row r="220" spans="1:23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</v>
      </c>
      <c r="J220">
        <v>5000</v>
      </c>
      <c r="K220">
        <v>100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8268</v>
      </c>
      <c r="R220">
        <v>0.02</v>
      </c>
      <c r="S220">
        <v>100</v>
      </c>
      <c r="T220" t="s">
        <v>9217</v>
      </c>
      <c r="U220" t="s">
        <v>9221</v>
      </c>
      <c r="V220" s="10">
        <v>42079.628344907411</v>
      </c>
      <c r="W220" s="10">
        <v>42139.628344907411</v>
      </c>
    </row>
    <row r="221" spans="1:23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</v>
      </c>
      <c r="J221">
        <v>50000</v>
      </c>
      <c r="K221">
        <v>8815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8268</v>
      </c>
      <c r="R221">
        <v>0.17630000000000001</v>
      </c>
      <c r="S221">
        <v>115.98684210526316</v>
      </c>
      <c r="T221" t="s">
        <v>9217</v>
      </c>
      <c r="U221" t="s">
        <v>9221</v>
      </c>
      <c r="V221" s="10">
        <v>42429.326678240737</v>
      </c>
      <c r="W221" s="10">
        <v>42461.290972222225</v>
      </c>
    </row>
    <row r="222" spans="1:23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</v>
      </c>
      <c r="J222">
        <v>50000</v>
      </c>
      <c r="K222">
        <v>360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8268</v>
      </c>
      <c r="R222">
        <v>7.1999999999999998E-3</v>
      </c>
      <c r="S222">
        <v>120</v>
      </c>
      <c r="T222" t="s">
        <v>9217</v>
      </c>
      <c r="U222" t="s">
        <v>9221</v>
      </c>
      <c r="V222" s="10">
        <v>42195.643865740742</v>
      </c>
      <c r="W222" s="10">
        <v>42236.837500000001</v>
      </c>
    </row>
    <row r="223" spans="1:23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</v>
      </c>
      <c r="J223">
        <v>50000</v>
      </c>
      <c r="K223">
        <v>0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8268</v>
      </c>
      <c r="R223">
        <v>0</v>
      </c>
      <c r="S223" t="s">
        <v>9314</v>
      </c>
      <c r="T223" t="s">
        <v>9217</v>
      </c>
      <c r="U223" t="s">
        <v>9221</v>
      </c>
      <c r="V223" s="10">
        <v>42031.837546296294</v>
      </c>
      <c r="W223" s="10">
        <v>42091.79587962963</v>
      </c>
    </row>
    <row r="224" spans="1:23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</v>
      </c>
      <c r="J224">
        <v>1000</v>
      </c>
      <c r="K224">
        <v>130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8268</v>
      </c>
      <c r="R224">
        <v>0.13</v>
      </c>
      <c r="S224">
        <v>65</v>
      </c>
      <c r="T224" t="s">
        <v>9217</v>
      </c>
      <c r="U224" t="s">
        <v>9221</v>
      </c>
      <c r="V224" s="10">
        <v>42031.769884259258</v>
      </c>
      <c r="W224" s="10">
        <v>42090.11041666667</v>
      </c>
    </row>
    <row r="225" spans="1:23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</v>
      </c>
      <c r="J225">
        <v>1500000</v>
      </c>
      <c r="K225">
        <v>0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8268</v>
      </c>
      <c r="R225">
        <v>0</v>
      </c>
      <c r="S225" t="s">
        <v>9314</v>
      </c>
      <c r="T225" t="s">
        <v>9217</v>
      </c>
      <c r="U225" t="s">
        <v>9221</v>
      </c>
      <c r="V225" s="10">
        <v>42482.048032407409</v>
      </c>
      <c r="W225" s="10">
        <v>42512.045138888891</v>
      </c>
    </row>
    <row r="226" spans="1:23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0.70296422999999997</v>
      </c>
      <c r="J226">
        <v>4217785.38</v>
      </c>
      <c r="K226">
        <v>0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8268</v>
      </c>
      <c r="R226">
        <v>0</v>
      </c>
      <c r="S226" t="s">
        <v>9314</v>
      </c>
      <c r="T226" t="s">
        <v>9217</v>
      </c>
      <c r="U226" t="s">
        <v>9221</v>
      </c>
      <c r="V226" s="10">
        <v>42135.235254629632</v>
      </c>
      <c r="W226" s="10">
        <v>42195.235254629632</v>
      </c>
    </row>
    <row r="227" spans="1:23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</v>
      </c>
      <c r="J227">
        <v>200</v>
      </c>
      <c r="K227">
        <v>0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8268</v>
      </c>
      <c r="R227">
        <v>0</v>
      </c>
      <c r="S227" t="s">
        <v>9314</v>
      </c>
      <c r="T227" t="s">
        <v>9217</v>
      </c>
      <c r="U227" t="s">
        <v>9221</v>
      </c>
      <c r="V227" s="10">
        <v>42438.961273148147</v>
      </c>
      <c r="W227" s="10">
        <v>42468.919606481482</v>
      </c>
    </row>
    <row r="228" spans="1:23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1.29405719</v>
      </c>
      <c r="J228">
        <v>37527.658510000001</v>
      </c>
      <c r="K228">
        <v>323.5142975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8268</v>
      </c>
      <c r="R228">
        <v>8.6206896551724137E-3</v>
      </c>
      <c r="S228">
        <v>161.75714875</v>
      </c>
      <c r="T228" t="s">
        <v>9217</v>
      </c>
      <c r="U228" t="s">
        <v>9221</v>
      </c>
      <c r="V228" s="10">
        <v>42106.666018518517</v>
      </c>
      <c r="W228" s="10">
        <v>42155.395138888889</v>
      </c>
    </row>
    <row r="229" spans="1:23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</v>
      </c>
      <c r="J229">
        <v>28000</v>
      </c>
      <c r="K229">
        <v>0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8268</v>
      </c>
      <c r="R229">
        <v>0</v>
      </c>
      <c r="S229" t="s">
        <v>9314</v>
      </c>
      <c r="T229" t="s">
        <v>9217</v>
      </c>
      <c r="U229" t="s">
        <v>9221</v>
      </c>
      <c r="V229" s="10">
        <v>42164.893993055557</v>
      </c>
      <c r="W229" s="10">
        <v>42194.893993055557</v>
      </c>
    </row>
    <row r="230" spans="1:23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1.29405719</v>
      </c>
      <c r="J230">
        <v>10352.45752</v>
      </c>
      <c r="K230">
        <v>0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8268</v>
      </c>
      <c r="R230">
        <v>0</v>
      </c>
      <c r="S230" t="s">
        <v>9314</v>
      </c>
      <c r="T230" t="s">
        <v>9217</v>
      </c>
      <c r="U230" t="s">
        <v>9221</v>
      </c>
      <c r="V230" s="10">
        <v>42096.686400462961</v>
      </c>
      <c r="W230" s="10">
        <v>42156.686400462961</v>
      </c>
    </row>
    <row r="231" spans="1:23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1.1666915600000001</v>
      </c>
      <c r="J231">
        <v>3500.0746800000002</v>
      </c>
      <c r="K231">
        <v>0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8268</v>
      </c>
      <c r="R231">
        <v>0</v>
      </c>
      <c r="S231" t="s">
        <v>9314</v>
      </c>
      <c r="T231" t="s">
        <v>9217</v>
      </c>
      <c r="U231" t="s">
        <v>9221</v>
      </c>
      <c r="V231" s="10">
        <v>42383.933993055558</v>
      </c>
      <c r="W231" s="10">
        <v>42413.933993055558</v>
      </c>
    </row>
    <row r="232" spans="1:23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</v>
      </c>
      <c r="J232">
        <v>15000</v>
      </c>
      <c r="K232">
        <v>60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8268</v>
      </c>
      <c r="R232">
        <v>4.0000000000000001E-3</v>
      </c>
      <c r="S232">
        <v>30</v>
      </c>
      <c r="T232" t="s">
        <v>9217</v>
      </c>
      <c r="U232" t="s">
        <v>9221</v>
      </c>
      <c r="V232" s="10">
        <v>42129.77721064815</v>
      </c>
      <c r="W232" s="10">
        <v>42159.77721064815</v>
      </c>
    </row>
    <row r="233" spans="1:23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</v>
      </c>
      <c r="J233">
        <v>1500000</v>
      </c>
      <c r="K233">
        <v>0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8268</v>
      </c>
      <c r="R233">
        <v>0</v>
      </c>
      <c r="S233" t="s">
        <v>9314</v>
      </c>
      <c r="T233" t="s">
        <v>9217</v>
      </c>
      <c r="U233" t="s">
        <v>9221</v>
      </c>
      <c r="V233" s="10">
        <v>42341.958923611113</v>
      </c>
      <c r="W233" s="10">
        <v>42371.958923611113</v>
      </c>
    </row>
    <row r="234" spans="1:23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1.29405719</v>
      </c>
      <c r="J234">
        <v>5176.22876</v>
      </c>
      <c r="K234">
        <v>142.34629089999999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8268</v>
      </c>
      <c r="R234">
        <v>2.75E-2</v>
      </c>
      <c r="S234">
        <v>20.335184414285713</v>
      </c>
      <c r="T234" t="s">
        <v>9217</v>
      </c>
      <c r="U234" t="s">
        <v>9221</v>
      </c>
      <c r="V234" s="10">
        <v>42032.82576388889</v>
      </c>
      <c r="W234" s="10">
        <v>42062.82576388889</v>
      </c>
    </row>
    <row r="235" spans="1:23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</v>
      </c>
      <c r="J235">
        <v>350000</v>
      </c>
      <c r="K235">
        <v>0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8268</v>
      </c>
      <c r="R235">
        <v>0</v>
      </c>
      <c r="S235" t="s">
        <v>9314</v>
      </c>
      <c r="T235" t="s">
        <v>9217</v>
      </c>
      <c r="U235" t="s">
        <v>9221</v>
      </c>
      <c r="V235" s="10">
        <v>42612.911712962959</v>
      </c>
      <c r="W235" s="10">
        <v>42642.911712962959</v>
      </c>
    </row>
    <row r="236" spans="1:23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</v>
      </c>
      <c r="J236">
        <v>1000</v>
      </c>
      <c r="K236">
        <v>401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8268</v>
      </c>
      <c r="R236">
        <v>0.40100000000000002</v>
      </c>
      <c r="S236">
        <v>80.2</v>
      </c>
      <c r="T236" t="s">
        <v>9217</v>
      </c>
      <c r="U236" t="s">
        <v>9221</v>
      </c>
      <c r="V236" s="10">
        <v>42136.035405092596</v>
      </c>
      <c r="W236" s="10">
        <v>42176.035405092596</v>
      </c>
    </row>
    <row r="237" spans="1:23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</v>
      </c>
      <c r="J237">
        <v>10000</v>
      </c>
      <c r="K237">
        <v>0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8268</v>
      </c>
      <c r="R237">
        <v>0</v>
      </c>
      <c r="S237" t="s">
        <v>9314</v>
      </c>
      <c r="T237" t="s">
        <v>9217</v>
      </c>
      <c r="U237" t="s">
        <v>9221</v>
      </c>
      <c r="V237" s="10">
        <v>42164.908530092594</v>
      </c>
      <c r="W237" s="10">
        <v>42194.908530092594</v>
      </c>
    </row>
    <row r="238" spans="1:23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</v>
      </c>
      <c r="J238">
        <v>150000</v>
      </c>
      <c r="K238">
        <v>0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8268</v>
      </c>
      <c r="R238">
        <v>0</v>
      </c>
      <c r="S238" t="s">
        <v>9314</v>
      </c>
      <c r="T238" t="s">
        <v>9217</v>
      </c>
      <c r="U238" t="s">
        <v>9221</v>
      </c>
      <c r="V238" s="10">
        <v>42321.084479166668</v>
      </c>
      <c r="W238" s="20">
        <v>42374</v>
      </c>
    </row>
    <row r="239" spans="1:23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</v>
      </c>
      <c r="J239">
        <v>15000</v>
      </c>
      <c r="K239">
        <v>50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8268</v>
      </c>
      <c r="R239">
        <v>3.3333333333333335E-3</v>
      </c>
      <c r="S239">
        <v>50</v>
      </c>
      <c r="T239" t="s">
        <v>9217</v>
      </c>
      <c r="U239" t="s">
        <v>9221</v>
      </c>
      <c r="V239" s="10">
        <v>42377.577187499999</v>
      </c>
      <c r="W239" s="10">
        <v>42437.577187499999</v>
      </c>
    </row>
    <row r="240" spans="1:23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</v>
      </c>
      <c r="J240">
        <v>26000</v>
      </c>
      <c r="K240">
        <v>0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8268</v>
      </c>
      <c r="R240">
        <v>0</v>
      </c>
      <c r="S240" t="s">
        <v>9314</v>
      </c>
      <c r="T240" t="s">
        <v>9217</v>
      </c>
      <c r="U240" t="s">
        <v>9221</v>
      </c>
      <c r="V240" s="10">
        <v>42713.962500000001</v>
      </c>
      <c r="W240" s="10">
        <v>42734.375</v>
      </c>
    </row>
    <row r="241" spans="1:23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0.70296422999999997</v>
      </c>
      <c r="J241">
        <v>702.96422999999993</v>
      </c>
      <c r="K241">
        <v>175.74105749999998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8268</v>
      </c>
      <c r="R241">
        <v>0.25</v>
      </c>
      <c r="S241">
        <v>35.148211499999995</v>
      </c>
      <c r="T241" t="s">
        <v>9217</v>
      </c>
      <c r="U241" t="s">
        <v>9221</v>
      </c>
      <c r="V241" s="10">
        <v>42297.110300925924</v>
      </c>
      <c r="W241" s="10">
        <v>42316.5</v>
      </c>
    </row>
    <row r="242" spans="1:23" x14ac:dyDescent="0.25">
      <c r="A242">
        <v>3953</v>
      </c>
      <c r="B242" t="s">
        <v>3950</v>
      </c>
      <c r="C242" t="s">
        <v>8060</v>
      </c>
      <c r="D242">
        <v>17600</v>
      </c>
      <c r="E242">
        <v>0</v>
      </c>
      <c r="F242" t="s">
        <v>8221</v>
      </c>
      <c r="G242" t="s">
        <v>8224</v>
      </c>
      <c r="H242" t="s">
        <v>8246</v>
      </c>
      <c r="I242">
        <v>1</v>
      </c>
      <c r="J242">
        <v>17600</v>
      </c>
      <c r="K242">
        <v>0</v>
      </c>
      <c r="L242">
        <v>1469834940</v>
      </c>
      <c r="M242">
        <v>1467162586</v>
      </c>
      <c r="N242" t="b">
        <v>0</v>
      </c>
      <c r="O242">
        <v>0</v>
      </c>
      <c r="P242" t="b">
        <v>0</v>
      </c>
      <c r="Q242" t="s">
        <v>8271</v>
      </c>
      <c r="R242">
        <v>0</v>
      </c>
      <c r="S242" t="s">
        <v>9314</v>
      </c>
      <c r="T242" t="s">
        <v>9224</v>
      </c>
      <c r="U242" t="s">
        <v>9225</v>
      </c>
      <c r="V242" s="10">
        <v>42550.048449074071</v>
      </c>
      <c r="W242" s="10">
        <v>42580.978472222225</v>
      </c>
    </row>
    <row r="243" spans="1:23" x14ac:dyDescent="0.25">
      <c r="A243">
        <v>3952</v>
      </c>
      <c r="B243" t="s">
        <v>3949</v>
      </c>
      <c r="C243" t="s">
        <v>8059</v>
      </c>
      <c r="D243">
        <v>26000</v>
      </c>
      <c r="E243">
        <v>25</v>
      </c>
      <c r="F243" t="s">
        <v>8221</v>
      </c>
      <c r="G243" t="s">
        <v>8224</v>
      </c>
      <c r="H243" t="s">
        <v>8246</v>
      </c>
      <c r="I243">
        <v>1</v>
      </c>
      <c r="J243">
        <v>26000</v>
      </c>
      <c r="K243">
        <v>25</v>
      </c>
      <c r="L243">
        <v>1445885890</v>
      </c>
      <c r="M243">
        <v>1440701890</v>
      </c>
      <c r="N243" t="b">
        <v>0</v>
      </c>
      <c r="O243">
        <v>1</v>
      </c>
      <c r="P243" t="b">
        <v>0</v>
      </c>
      <c r="Q243" t="s">
        <v>8271</v>
      </c>
      <c r="R243">
        <v>9.6153846153846159E-4</v>
      </c>
      <c r="S243">
        <v>25</v>
      </c>
      <c r="T243" t="s">
        <v>9224</v>
      </c>
      <c r="U243" t="s">
        <v>9225</v>
      </c>
      <c r="V243" s="10">
        <v>42243.790393518517</v>
      </c>
      <c r="W243" s="10">
        <v>42303.790393518517</v>
      </c>
    </row>
    <row r="244" spans="1:23" x14ac:dyDescent="0.25">
      <c r="A244">
        <v>3951</v>
      </c>
      <c r="B244" t="s">
        <v>3948</v>
      </c>
      <c r="C244" t="s">
        <v>6961</v>
      </c>
      <c r="D244">
        <v>200000</v>
      </c>
      <c r="E244">
        <v>1</v>
      </c>
      <c r="F244" t="s">
        <v>8221</v>
      </c>
      <c r="G244" t="s">
        <v>8241</v>
      </c>
      <c r="H244" t="s">
        <v>8249</v>
      </c>
      <c r="I244">
        <v>1.1666915600000001</v>
      </c>
      <c r="J244">
        <v>233338.31200000001</v>
      </c>
      <c r="K244">
        <v>1.1666915600000001</v>
      </c>
      <c r="L244">
        <v>1462301342</v>
      </c>
      <c r="M244">
        <v>1457120942</v>
      </c>
      <c r="N244" t="b">
        <v>0</v>
      </c>
      <c r="O244">
        <v>1</v>
      </c>
      <c r="P244" t="b">
        <v>0</v>
      </c>
      <c r="Q244" t="s">
        <v>8271</v>
      </c>
      <c r="R244">
        <v>5.0000000000000004E-6</v>
      </c>
      <c r="S244">
        <v>1.1666915600000001</v>
      </c>
      <c r="T244" t="s">
        <v>9224</v>
      </c>
      <c r="U244" t="s">
        <v>9225</v>
      </c>
      <c r="V244" s="10">
        <v>42433.82571759259</v>
      </c>
      <c r="W244" s="10">
        <v>42493.784050925926</v>
      </c>
    </row>
    <row r="245" spans="1:23" x14ac:dyDescent="0.25">
      <c r="A245">
        <v>3950</v>
      </c>
      <c r="B245" t="s">
        <v>3947</v>
      </c>
      <c r="C245" t="s">
        <v>8058</v>
      </c>
      <c r="D245">
        <v>4000</v>
      </c>
      <c r="E245">
        <v>25</v>
      </c>
      <c r="F245" t="s">
        <v>8221</v>
      </c>
      <c r="G245" t="s">
        <v>8224</v>
      </c>
      <c r="H245" t="s">
        <v>8246</v>
      </c>
      <c r="I245">
        <v>1</v>
      </c>
      <c r="J245">
        <v>4000</v>
      </c>
      <c r="K245">
        <v>25</v>
      </c>
      <c r="L245">
        <v>1460140500</v>
      </c>
      <c r="M245">
        <v>1457628680</v>
      </c>
      <c r="N245" t="b">
        <v>0</v>
      </c>
      <c r="O245">
        <v>1</v>
      </c>
      <c r="P245" t="b">
        <v>0</v>
      </c>
      <c r="Q245" t="s">
        <v>8271</v>
      </c>
      <c r="R245">
        <v>6.2500000000000003E-3</v>
      </c>
      <c r="S245">
        <v>25</v>
      </c>
      <c r="T245" t="s">
        <v>9224</v>
      </c>
      <c r="U245" t="s">
        <v>9225</v>
      </c>
      <c r="V245" s="10">
        <v>42439.702314814815</v>
      </c>
      <c r="W245" s="10">
        <v>42468.774305555555</v>
      </c>
    </row>
    <row r="246" spans="1:23" x14ac:dyDescent="0.25">
      <c r="A246">
        <v>3949</v>
      </c>
      <c r="B246" t="s">
        <v>3946</v>
      </c>
      <c r="C246" t="s">
        <v>8057</v>
      </c>
      <c r="D246">
        <v>10000</v>
      </c>
      <c r="E246">
        <v>1577</v>
      </c>
      <c r="F246" t="s">
        <v>8221</v>
      </c>
      <c r="G246" t="s">
        <v>8226</v>
      </c>
      <c r="H246" t="s">
        <v>8248</v>
      </c>
      <c r="I246">
        <v>0.70296422999999997</v>
      </c>
      <c r="J246">
        <v>7029.6422999999995</v>
      </c>
      <c r="K246">
        <v>1108.5745907099999</v>
      </c>
      <c r="L246">
        <v>1423623221</v>
      </c>
      <c r="M246">
        <v>1421031221</v>
      </c>
      <c r="N246" t="b">
        <v>0</v>
      </c>
      <c r="O246">
        <v>32</v>
      </c>
      <c r="P246" t="b">
        <v>0</v>
      </c>
      <c r="Q246" t="s">
        <v>8271</v>
      </c>
      <c r="R246">
        <v>0.15770000000000001</v>
      </c>
      <c r="S246">
        <v>34.642955959687498</v>
      </c>
      <c r="T246" t="s">
        <v>9224</v>
      </c>
      <c r="U246" t="s">
        <v>9225</v>
      </c>
      <c r="V246" s="10">
        <v>42016.120613425926</v>
      </c>
      <c r="W246" s="10">
        <v>42046.120613425926</v>
      </c>
    </row>
    <row r="247" spans="1:23" x14ac:dyDescent="0.25">
      <c r="A247">
        <v>3948</v>
      </c>
      <c r="B247" t="s">
        <v>3945</v>
      </c>
      <c r="C247" t="s">
        <v>8056</v>
      </c>
      <c r="D247">
        <v>30000</v>
      </c>
      <c r="E247">
        <v>0</v>
      </c>
      <c r="F247" t="s">
        <v>8221</v>
      </c>
      <c r="G247" t="s">
        <v>8226</v>
      </c>
      <c r="H247" t="s">
        <v>8248</v>
      </c>
      <c r="I247">
        <v>0.70296422999999997</v>
      </c>
      <c r="J247">
        <v>21088.926899999999</v>
      </c>
      <c r="K247">
        <v>0</v>
      </c>
      <c r="L247">
        <v>1410076123</v>
      </c>
      <c r="M247">
        <v>1404892123</v>
      </c>
      <c r="N247" t="b">
        <v>0</v>
      </c>
      <c r="O247">
        <v>0</v>
      </c>
      <c r="P247" t="b">
        <v>0</v>
      </c>
      <c r="Q247" t="s">
        <v>8271</v>
      </c>
      <c r="R247">
        <v>0</v>
      </c>
      <c r="S247" t="s">
        <v>9314</v>
      </c>
      <c r="T247" t="s">
        <v>9224</v>
      </c>
      <c r="U247" t="s">
        <v>9225</v>
      </c>
      <c r="V247" s="10">
        <v>41829.325497685182</v>
      </c>
      <c r="W247" s="10">
        <v>41889.325497685182</v>
      </c>
    </row>
    <row r="248" spans="1:23" x14ac:dyDescent="0.25">
      <c r="A248">
        <v>3947</v>
      </c>
      <c r="B248" t="s">
        <v>3944</v>
      </c>
      <c r="C248" t="s">
        <v>8055</v>
      </c>
      <c r="D248">
        <v>3000</v>
      </c>
      <c r="E248">
        <v>101</v>
      </c>
      <c r="F248" t="s">
        <v>8221</v>
      </c>
      <c r="G248" t="s">
        <v>8224</v>
      </c>
      <c r="H248" t="s">
        <v>8246</v>
      </c>
      <c r="I248">
        <v>1</v>
      </c>
      <c r="J248">
        <v>3000</v>
      </c>
      <c r="K248">
        <v>101</v>
      </c>
      <c r="L248">
        <v>1475378744</v>
      </c>
      <c r="M248">
        <v>1472786744</v>
      </c>
      <c r="N248" t="b">
        <v>0</v>
      </c>
      <c r="O248">
        <v>2</v>
      </c>
      <c r="P248" t="b">
        <v>0</v>
      </c>
      <c r="Q248" t="s">
        <v>8271</v>
      </c>
      <c r="R248">
        <v>3.3666666666666664E-2</v>
      </c>
      <c r="S248">
        <v>50.5</v>
      </c>
      <c r="T248" t="s">
        <v>9224</v>
      </c>
      <c r="U248" t="s">
        <v>9225</v>
      </c>
      <c r="V248" s="10">
        <v>42615.142870370371</v>
      </c>
      <c r="W248" s="10">
        <v>42645.142870370371</v>
      </c>
    </row>
    <row r="249" spans="1:23" x14ac:dyDescent="0.25">
      <c r="A249">
        <v>3946</v>
      </c>
      <c r="B249" t="s">
        <v>3943</v>
      </c>
      <c r="C249" t="s">
        <v>8054</v>
      </c>
      <c r="D249">
        <v>6000</v>
      </c>
      <c r="E249">
        <v>195</v>
      </c>
      <c r="F249" t="s">
        <v>8221</v>
      </c>
      <c r="G249" t="s">
        <v>8224</v>
      </c>
      <c r="H249" t="s">
        <v>8246</v>
      </c>
      <c r="I249">
        <v>1</v>
      </c>
      <c r="J249">
        <v>6000</v>
      </c>
      <c r="K249">
        <v>195</v>
      </c>
      <c r="L249">
        <v>1425110400</v>
      </c>
      <c r="M249">
        <v>1422388822</v>
      </c>
      <c r="N249" t="b">
        <v>0</v>
      </c>
      <c r="O249">
        <v>5</v>
      </c>
      <c r="P249" t="b">
        <v>0</v>
      </c>
      <c r="Q249" t="s">
        <v>8271</v>
      </c>
      <c r="R249">
        <v>3.2500000000000001E-2</v>
      </c>
      <c r="S249">
        <v>39</v>
      </c>
      <c r="T249" t="s">
        <v>9224</v>
      </c>
      <c r="U249" t="s">
        <v>9225</v>
      </c>
      <c r="V249" s="10">
        <v>42031.833587962959</v>
      </c>
      <c r="W249" s="10">
        <v>42063.333333333336</v>
      </c>
    </row>
    <row r="250" spans="1:23" x14ac:dyDescent="0.25">
      <c r="A250">
        <v>3945</v>
      </c>
      <c r="B250" t="s">
        <v>3942</v>
      </c>
      <c r="C250" t="s">
        <v>8053</v>
      </c>
      <c r="D250">
        <v>2000</v>
      </c>
      <c r="E250">
        <v>5</v>
      </c>
      <c r="F250" t="s">
        <v>8221</v>
      </c>
      <c r="G250" t="s">
        <v>8224</v>
      </c>
      <c r="H250" t="s">
        <v>8246</v>
      </c>
      <c r="I250">
        <v>1</v>
      </c>
      <c r="J250">
        <v>2000</v>
      </c>
      <c r="K250">
        <v>5</v>
      </c>
      <c r="L250">
        <v>1431717268</v>
      </c>
      <c r="M250">
        <v>1429125268</v>
      </c>
      <c r="N250" t="b">
        <v>0</v>
      </c>
      <c r="O250">
        <v>1</v>
      </c>
      <c r="P250" t="b">
        <v>0</v>
      </c>
      <c r="Q250" t="s">
        <v>8271</v>
      </c>
      <c r="R250">
        <v>2.5000000000000001E-3</v>
      </c>
      <c r="S250">
        <v>5</v>
      </c>
      <c r="T250" t="s">
        <v>9224</v>
      </c>
      <c r="U250" t="s">
        <v>9225</v>
      </c>
      <c r="V250" s="10">
        <v>42109.801712962966</v>
      </c>
      <c r="W250" s="10">
        <v>42139.801712962966</v>
      </c>
    </row>
    <row r="251" spans="1:23" x14ac:dyDescent="0.25">
      <c r="A251">
        <v>3944</v>
      </c>
      <c r="B251" t="s">
        <v>3941</v>
      </c>
      <c r="C251" t="s">
        <v>8052</v>
      </c>
      <c r="D251">
        <v>5000</v>
      </c>
      <c r="E251">
        <v>0</v>
      </c>
      <c r="F251" t="s">
        <v>8221</v>
      </c>
      <c r="G251" t="s">
        <v>8224</v>
      </c>
      <c r="H251" t="s">
        <v>8246</v>
      </c>
      <c r="I251">
        <v>1</v>
      </c>
      <c r="J251">
        <v>5000</v>
      </c>
      <c r="K251">
        <v>0</v>
      </c>
      <c r="L251">
        <v>1440690875</v>
      </c>
      <c r="M251">
        <v>1438098875</v>
      </c>
      <c r="N251" t="b">
        <v>0</v>
      </c>
      <c r="O251">
        <v>0</v>
      </c>
      <c r="P251" t="b">
        <v>0</v>
      </c>
      <c r="Q251" t="s">
        <v>8271</v>
      </c>
      <c r="R251">
        <v>0</v>
      </c>
      <c r="S251" t="s">
        <v>9314</v>
      </c>
      <c r="T251" t="s">
        <v>9224</v>
      </c>
      <c r="U251" t="s">
        <v>9225</v>
      </c>
      <c r="V251" s="10">
        <v>42213.662905092591</v>
      </c>
      <c r="W251" s="10">
        <v>42243.662905092591</v>
      </c>
    </row>
    <row r="252" spans="1:23" x14ac:dyDescent="0.25">
      <c r="A252">
        <v>3943</v>
      </c>
      <c r="B252" t="s">
        <v>3940</v>
      </c>
      <c r="C252" t="s">
        <v>8051</v>
      </c>
      <c r="D252">
        <v>5000</v>
      </c>
      <c r="E252">
        <v>1782</v>
      </c>
      <c r="F252" t="s">
        <v>8221</v>
      </c>
      <c r="G252" t="s">
        <v>8224</v>
      </c>
      <c r="H252" t="s">
        <v>8246</v>
      </c>
      <c r="I252">
        <v>1</v>
      </c>
      <c r="J252">
        <v>5000</v>
      </c>
      <c r="K252">
        <v>1782</v>
      </c>
      <c r="L252">
        <v>1446483000</v>
      </c>
      <c r="M252">
        <v>1443811268</v>
      </c>
      <c r="N252" t="b">
        <v>0</v>
      </c>
      <c r="O252">
        <v>13</v>
      </c>
      <c r="P252" t="b">
        <v>0</v>
      </c>
      <c r="Q252" t="s">
        <v>8271</v>
      </c>
      <c r="R252">
        <v>0.35639999999999999</v>
      </c>
      <c r="S252">
        <v>137.07692307692307</v>
      </c>
      <c r="T252" t="s">
        <v>9224</v>
      </c>
      <c r="U252" t="s">
        <v>9225</v>
      </c>
      <c r="V252" s="10">
        <v>42279.778564814813</v>
      </c>
      <c r="W252" s="10">
        <v>42310.701388888891</v>
      </c>
    </row>
    <row r="253" spans="1:23" x14ac:dyDescent="0.25">
      <c r="A253">
        <v>3942</v>
      </c>
      <c r="B253" t="s">
        <v>3939</v>
      </c>
      <c r="C253" t="s">
        <v>8050</v>
      </c>
      <c r="D253">
        <v>1200</v>
      </c>
      <c r="E253">
        <v>0</v>
      </c>
      <c r="F253" t="s">
        <v>8221</v>
      </c>
      <c r="G253" t="s">
        <v>8224</v>
      </c>
      <c r="H253" t="s">
        <v>8246</v>
      </c>
      <c r="I253">
        <v>1</v>
      </c>
      <c r="J253">
        <v>1200</v>
      </c>
      <c r="K253">
        <v>0</v>
      </c>
      <c r="L253">
        <v>1434490914</v>
      </c>
      <c r="M253">
        <v>1429306914</v>
      </c>
      <c r="N253" t="b">
        <v>0</v>
      </c>
      <c r="O253">
        <v>0</v>
      </c>
      <c r="P253" t="b">
        <v>0</v>
      </c>
      <c r="Q253" t="s">
        <v>8271</v>
      </c>
      <c r="R253">
        <v>0</v>
      </c>
      <c r="S253" t="s">
        <v>9314</v>
      </c>
      <c r="T253" t="s">
        <v>9224</v>
      </c>
      <c r="U253" t="s">
        <v>9225</v>
      </c>
      <c r="V253" s="10">
        <v>42111.904097222221</v>
      </c>
      <c r="W253" s="10">
        <v>42171.904097222221</v>
      </c>
    </row>
    <row r="254" spans="1:23" x14ac:dyDescent="0.25">
      <c r="A254">
        <v>3941</v>
      </c>
      <c r="B254" t="s">
        <v>3938</v>
      </c>
      <c r="C254" s="3" t="s">
        <v>8049</v>
      </c>
      <c r="D254">
        <v>5500</v>
      </c>
      <c r="E254">
        <v>50</v>
      </c>
      <c r="F254" t="s">
        <v>8221</v>
      </c>
      <c r="G254" t="s">
        <v>8224</v>
      </c>
      <c r="H254" t="s">
        <v>8246</v>
      </c>
      <c r="I254">
        <v>1</v>
      </c>
      <c r="J254">
        <v>5500</v>
      </c>
      <c r="K254">
        <v>50</v>
      </c>
      <c r="L254">
        <v>1416877200</v>
      </c>
      <c r="M254">
        <v>1414505137</v>
      </c>
      <c r="N254" t="b">
        <v>0</v>
      </c>
      <c r="O254">
        <v>2</v>
      </c>
      <c r="P254" t="b">
        <v>0</v>
      </c>
      <c r="Q254" t="s">
        <v>8271</v>
      </c>
      <c r="R254">
        <v>9.0909090909090905E-3</v>
      </c>
      <c r="S254">
        <v>25</v>
      </c>
      <c r="T254" t="s">
        <v>9224</v>
      </c>
      <c r="U254" t="s">
        <v>9225</v>
      </c>
      <c r="V254" s="10">
        <v>41940.587233796294</v>
      </c>
      <c r="W254" s="10">
        <v>41968.041666666664</v>
      </c>
    </row>
    <row r="255" spans="1:23" x14ac:dyDescent="0.25">
      <c r="A255">
        <v>3940</v>
      </c>
      <c r="B255" t="s">
        <v>3937</v>
      </c>
      <c r="C255" t="s">
        <v>8048</v>
      </c>
      <c r="D255">
        <v>5000</v>
      </c>
      <c r="E255">
        <v>11</v>
      </c>
      <c r="F255" t="s">
        <v>8221</v>
      </c>
      <c r="G255" t="s">
        <v>8224</v>
      </c>
      <c r="H255" t="s">
        <v>8246</v>
      </c>
      <c r="I255">
        <v>1</v>
      </c>
      <c r="J255">
        <v>5000</v>
      </c>
      <c r="K255">
        <v>11</v>
      </c>
      <c r="L255">
        <v>1420199351</v>
      </c>
      <c r="M255">
        <v>1416311351</v>
      </c>
      <c r="N255" t="b">
        <v>0</v>
      </c>
      <c r="O255">
        <v>2</v>
      </c>
      <c r="P255" t="b">
        <v>0</v>
      </c>
      <c r="Q255" t="s">
        <v>8271</v>
      </c>
      <c r="R255">
        <v>2.2000000000000001E-3</v>
      </c>
      <c r="S255">
        <v>5.5</v>
      </c>
      <c r="T255" t="s">
        <v>9224</v>
      </c>
      <c r="U255" t="s">
        <v>9225</v>
      </c>
      <c r="V255" s="10">
        <v>41961.492488425924</v>
      </c>
      <c r="W255" s="10">
        <v>42006.492488425924</v>
      </c>
    </row>
    <row r="256" spans="1:23" x14ac:dyDescent="0.25">
      <c r="A256">
        <v>3939</v>
      </c>
      <c r="B256" t="s">
        <v>3936</v>
      </c>
      <c r="C256" t="s">
        <v>8047</v>
      </c>
      <c r="D256">
        <v>5000</v>
      </c>
      <c r="E256">
        <v>5</v>
      </c>
      <c r="F256" t="s">
        <v>8221</v>
      </c>
      <c r="G256" t="s">
        <v>8226</v>
      </c>
      <c r="H256" t="s">
        <v>8248</v>
      </c>
      <c r="I256">
        <v>0.70296422999999997</v>
      </c>
      <c r="J256">
        <v>3514.8211499999998</v>
      </c>
      <c r="K256">
        <v>3.5148211499999999</v>
      </c>
      <c r="L256">
        <v>1412656200</v>
      </c>
      <c r="M256">
        <v>1412328979</v>
      </c>
      <c r="N256" t="b">
        <v>0</v>
      </c>
      <c r="O256">
        <v>1</v>
      </c>
      <c r="P256" t="b">
        <v>0</v>
      </c>
      <c r="Q256" t="s">
        <v>8271</v>
      </c>
      <c r="R256">
        <v>1E-3</v>
      </c>
      <c r="S256">
        <v>3.5148211499999999</v>
      </c>
      <c r="T256" t="s">
        <v>9224</v>
      </c>
      <c r="U256" t="s">
        <v>9225</v>
      </c>
      <c r="V256" s="10">
        <v>41915.400219907409</v>
      </c>
      <c r="W256" s="10">
        <v>41919.1875</v>
      </c>
    </row>
    <row r="257" spans="1:23" x14ac:dyDescent="0.25">
      <c r="A257">
        <v>3938</v>
      </c>
      <c r="B257" t="s">
        <v>3935</v>
      </c>
      <c r="C257" t="s">
        <v>8046</v>
      </c>
      <c r="D257">
        <v>3255</v>
      </c>
      <c r="E257">
        <v>397</v>
      </c>
      <c r="F257" t="s">
        <v>8221</v>
      </c>
      <c r="G257" t="s">
        <v>8224</v>
      </c>
      <c r="H257" t="s">
        <v>8246</v>
      </c>
      <c r="I257">
        <v>1</v>
      </c>
      <c r="J257">
        <v>3255</v>
      </c>
      <c r="K257">
        <v>397</v>
      </c>
      <c r="L257">
        <v>1435441454</v>
      </c>
      <c r="M257">
        <v>1432763054</v>
      </c>
      <c r="N257" t="b">
        <v>0</v>
      </c>
      <c r="O257">
        <v>5</v>
      </c>
      <c r="P257" t="b">
        <v>0</v>
      </c>
      <c r="Q257" t="s">
        <v>8271</v>
      </c>
      <c r="R257">
        <v>0.12196620583717357</v>
      </c>
      <c r="S257">
        <v>79.400000000000006</v>
      </c>
      <c r="T257" t="s">
        <v>9224</v>
      </c>
      <c r="U257" t="s">
        <v>9225</v>
      </c>
      <c r="V257" s="10">
        <v>42151.905717592592</v>
      </c>
      <c r="W257" s="10">
        <v>42182.905717592592</v>
      </c>
    </row>
    <row r="258" spans="1:23" x14ac:dyDescent="0.25">
      <c r="A258">
        <v>3937</v>
      </c>
      <c r="B258" t="s">
        <v>3934</v>
      </c>
      <c r="C258" t="s">
        <v>8045</v>
      </c>
      <c r="D258">
        <v>2885</v>
      </c>
      <c r="E258">
        <v>2485</v>
      </c>
      <c r="F258" t="s">
        <v>8221</v>
      </c>
      <c r="G258" t="s">
        <v>8224</v>
      </c>
      <c r="H258" t="s">
        <v>8246</v>
      </c>
      <c r="I258">
        <v>1</v>
      </c>
      <c r="J258">
        <v>2885</v>
      </c>
      <c r="K258">
        <v>2485</v>
      </c>
      <c r="L258">
        <v>1468249760</v>
      </c>
      <c r="M258">
        <v>1465830560</v>
      </c>
      <c r="N258" t="b">
        <v>0</v>
      </c>
      <c r="O258">
        <v>10</v>
      </c>
      <c r="P258" t="b">
        <v>0</v>
      </c>
      <c r="Q258" t="s">
        <v>8271</v>
      </c>
      <c r="R258">
        <v>0.86135181975736563</v>
      </c>
      <c r="S258">
        <v>248.5</v>
      </c>
      <c r="T258" t="s">
        <v>9224</v>
      </c>
      <c r="U258" t="s">
        <v>9225</v>
      </c>
      <c r="V258" s="10">
        <v>42534.631481481483</v>
      </c>
      <c r="W258" s="10">
        <v>42562.631481481483</v>
      </c>
    </row>
    <row r="259" spans="1:23" x14ac:dyDescent="0.25">
      <c r="A259">
        <v>3936</v>
      </c>
      <c r="B259" t="s">
        <v>3933</v>
      </c>
      <c r="C259" t="s">
        <v>8044</v>
      </c>
      <c r="D259">
        <v>20000</v>
      </c>
      <c r="E259">
        <v>0</v>
      </c>
      <c r="F259" t="s">
        <v>8221</v>
      </c>
      <c r="G259" t="s">
        <v>8224</v>
      </c>
      <c r="H259" t="s">
        <v>8246</v>
      </c>
      <c r="I259">
        <v>1</v>
      </c>
      <c r="J259">
        <v>20000</v>
      </c>
      <c r="K259">
        <v>0</v>
      </c>
      <c r="L259">
        <v>1480576720</v>
      </c>
      <c r="M259">
        <v>1477981120</v>
      </c>
      <c r="N259" t="b">
        <v>0</v>
      </c>
      <c r="O259">
        <v>0</v>
      </c>
      <c r="P259" t="b">
        <v>0</v>
      </c>
      <c r="Q259" t="s">
        <v>8271</v>
      </c>
      <c r="R259">
        <v>0</v>
      </c>
      <c r="S259" t="s">
        <v>9314</v>
      </c>
      <c r="T259" t="s">
        <v>9224</v>
      </c>
      <c r="U259" t="s">
        <v>9225</v>
      </c>
      <c r="V259" s="10">
        <v>42675.262962962966</v>
      </c>
      <c r="W259" s="10">
        <v>42705.304629629631</v>
      </c>
    </row>
    <row r="260" spans="1:23" x14ac:dyDescent="0.25">
      <c r="A260">
        <v>3935</v>
      </c>
      <c r="B260" t="s">
        <v>3932</v>
      </c>
      <c r="C260" s="3" t="s">
        <v>8043</v>
      </c>
      <c r="D260">
        <v>3000</v>
      </c>
      <c r="E260">
        <v>1315</v>
      </c>
      <c r="F260" t="s">
        <v>8221</v>
      </c>
      <c r="G260" t="s">
        <v>8225</v>
      </c>
      <c r="H260" t="s">
        <v>8247</v>
      </c>
      <c r="I260">
        <v>1.29405719</v>
      </c>
      <c r="J260">
        <v>3882.17157</v>
      </c>
      <c r="K260">
        <v>1701.68520485</v>
      </c>
      <c r="L260">
        <v>1443973546</v>
      </c>
      <c r="M260">
        <v>1438789546</v>
      </c>
      <c r="N260" t="b">
        <v>0</v>
      </c>
      <c r="O260">
        <v>23</v>
      </c>
      <c r="P260" t="b">
        <v>0</v>
      </c>
      <c r="Q260" t="s">
        <v>8271</v>
      </c>
      <c r="R260">
        <v>0.43833333333333335</v>
      </c>
      <c r="S260">
        <v>73.98631325434782</v>
      </c>
      <c r="T260" t="s">
        <v>9224</v>
      </c>
      <c r="U260" t="s">
        <v>9225</v>
      </c>
      <c r="V260" s="10">
        <v>42221.656782407408</v>
      </c>
      <c r="W260" s="10">
        <v>42281.656782407408</v>
      </c>
    </row>
    <row r="261" spans="1:23" x14ac:dyDescent="0.25">
      <c r="A261">
        <v>3934</v>
      </c>
      <c r="B261" t="s">
        <v>3931</v>
      </c>
      <c r="C261" t="s">
        <v>8042</v>
      </c>
      <c r="D261">
        <v>5000</v>
      </c>
      <c r="E261">
        <v>550</v>
      </c>
      <c r="F261" t="s">
        <v>8221</v>
      </c>
      <c r="G261" t="s">
        <v>8224</v>
      </c>
      <c r="H261" t="s">
        <v>8246</v>
      </c>
      <c r="I261">
        <v>1</v>
      </c>
      <c r="J261">
        <v>5000</v>
      </c>
      <c r="K261">
        <v>550</v>
      </c>
      <c r="L261">
        <v>1443704400</v>
      </c>
      <c r="M261">
        <v>1439827639</v>
      </c>
      <c r="N261" t="b">
        <v>0</v>
      </c>
      <c r="O261">
        <v>12</v>
      </c>
      <c r="P261" t="b">
        <v>0</v>
      </c>
      <c r="Q261" t="s">
        <v>8271</v>
      </c>
      <c r="R261">
        <v>0.11</v>
      </c>
      <c r="S261">
        <v>45.833333333333336</v>
      </c>
      <c r="T261" t="s">
        <v>9224</v>
      </c>
      <c r="U261" t="s">
        <v>9225</v>
      </c>
      <c r="V261" s="10">
        <v>42233.671747685185</v>
      </c>
      <c r="W261" s="10">
        <v>42278.541666666664</v>
      </c>
    </row>
    <row r="262" spans="1:23" x14ac:dyDescent="0.25">
      <c r="A262">
        <v>3933</v>
      </c>
      <c r="B262" t="s">
        <v>3930</v>
      </c>
      <c r="C262" t="s">
        <v>8041</v>
      </c>
      <c r="D262">
        <v>7000</v>
      </c>
      <c r="E262">
        <v>1102</v>
      </c>
      <c r="F262" t="s">
        <v>8221</v>
      </c>
      <c r="G262" t="s">
        <v>8224</v>
      </c>
      <c r="H262" t="s">
        <v>8246</v>
      </c>
      <c r="I262">
        <v>1</v>
      </c>
      <c r="J262">
        <v>7000</v>
      </c>
      <c r="K262">
        <v>1102</v>
      </c>
      <c r="L262">
        <v>1468716180</v>
      </c>
      <c r="M262">
        <v>1466205262</v>
      </c>
      <c r="N262" t="b">
        <v>0</v>
      </c>
      <c r="O262">
        <v>12</v>
      </c>
      <c r="P262" t="b">
        <v>0</v>
      </c>
      <c r="Q262" t="s">
        <v>8271</v>
      </c>
      <c r="R262">
        <v>0.15742857142857142</v>
      </c>
      <c r="S262">
        <v>91.833333333333329</v>
      </c>
      <c r="T262" t="s">
        <v>9224</v>
      </c>
      <c r="U262" t="s">
        <v>9225</v>
      </c>
      <c r="V262" s="10">
        <v>42538.968310185184</v>
      </c>
      <c r="W262" s="10">
        <v>42568.029861111114</v>
      </c>
    </row>
    <row r="263" spans="1:23" x14ac:dyDescent="0.25">
      <c r="A263">
        <v>3932</v>
      </c>
      <c r="B263" t="s">
        <v>3929</v>
      </c>
      <c r="C263" t="s">
        <v>8040</v>
      </c>
      <c r="D263">
        <v>12000</v>
      </c>
      <c r="E263">
        <v>1</v>
      </c>
      <c r="F263" t="s">
        <v>8221</v>
      </c>
      <c r="G263" t="s">
        <v>8224</v>
      </c>
      <c r="H263" t="s">
        <v>8246</v>
      </c>
      <c r="I263">
        <v>1</v>
      </c>
      <c r="J263">
        <v>12000</v>
      </c>
      <c r="K263">
        <v>1</v>
      </c>
      <c r="L263">
        <v>1458097364</v>
      </c>
      <c r="M263">
        <v>1455508964</v>
      </c>
      <c r="N263" t="b">
        <v>0</v>
      </c>
      <c r="O263">
        <v>1</v>
      </c>
      <c r="P263" t="b">
        <v>0</v>
      </c>
      <c r="Q263" t="s">
        <v>8271</v>
      </c>
      <c r="R263">
        <v>8.3333333333333331E-5</v>
      </c>
      <c r="S263">
        <v>1</v>
      </c>
      <c r="T263" t="s">
        <v>9224</v>
      </c>
      <c r="U263" t="s">
        <v>9225</v>
      </c>
      <c r="V263" s="10">
        <v>42415.168564814812</v>
      </c>
      <c r="W263" s="10">
        <v>42445.126898148148</v>
      </c>
    </row>
    <row r="264" spans="1:23" x14ac:dyDescent="0.25">
      <c r="A264">
        <v>3931</v>
      </c>
      <c r="B264" t="s">
        <v>3928</v>
      </c>
      <c r="C264" t="s">
        <v>8039</v>
      </c>
      <c r="D264">
        <v>8000</v>
      </c>
      <c r="E264">
        <v>0</v>
      </c>
      <c r="F264" t="s">
        <v>8221</v>
      </c>
      <c r="G264" t="s">
        <v>8224</v>
      </c>
      <c r="H264" t="s">
        <v>8246</v>
      </c>
      <c r="I264">
        <v>1</v>
      </c>
      <c r="J264">
        <v>8000</v>
      </c>
      <c r="K264">
        <v>0</v>
      </c>
      <c r="L264">
        <v>1441510707</v>
      </c>
      <c r="M264">
        <v>1439350707</v>
      </c>
      <c r="N264" t="b">
        <v>0</v>
      </c>
      <c r="O264">
        <v>0</v>
      </c>
      <c r="P264" t="b">
        <v>0</v>
      </c>
      <c r="Q264" t="s">
        <v>8271</v>
      </c>
      <c r="R264">
        <v>0</v>
      </c>
      <c r="S264" t="s">
        <v>9314</v>
      </c>
      <c r="T264" t="s">
        <v>9224</v>
      </c>
      <c r="U264" t="s">
        <v>9225</v>
      </c>
      <c r="V264" s="10">
        <v>42228.151701388888</v>
      </c>
      <c r="W264" s="10">
        <v>42253.151701388888</v>
      </c>
    </row>
    <row r="265" spans="1:23" x14ac:dyDescent="0.25">
      <c r="A265">
        <v>3930</v>
      </c>
      <c r="B265" t="s">
        <v>3927</v>
      </c>
      <c r="C265" t="s">
        <v>8038</v>
      </c>
      <c r="D265">
        <v>10000</v>
      </c>
      <c r="E265">
        <v>0</v>
      </c>
      <c r="F265" t="s">
        <v>8221</v>
      </c>
      <c r="G265" t="s">
        <v>8226</v>
      </c>
      <c r="H265" t="s">
        <v>8248</v>
      </c>
      <c r="I265">
        <v>0.70296422999999997</v>
      </c>
      <c r="J265">
        <v>7029.6422999999995</v>
      </c>
      <c r="K265">
        <v>0</v>
      </c>
      <c r="L265">
        <v>1459490400</v>
      </c>
      <c r="M265">
        <v>1457078868</v>
      </c>
      <c r="N265" t="b">
        <v>0</v>
      </c>
      <c r="O265">
        <v>0</v>
      </c>
      <c r="P265" t="b">
        <v>0</v>
      </c>
      <c r="Q265" t="s">
        <v>8271</v>
      </c>
      <c r="R265">
        <v>0</v>
      </c>
      <c r="S265" t="s">
        <v>9314</v>
      </c>
      <c r="T265" t="s">
        <v>9224</v>
      </c>
      <c r="U265" t="s">
        <v>9225</v>
      </c>
      <c r="V265" s="10">
        <v>42433.338750000003</v>
      </c>
      <c r="W265" s="10">
        <v>42461.25</v>
      </c>
    </row>
    <row r="266" spans="1:23" x14ac:dyDescent="0.25">
      <c r="A266">
        <v>3929</v>
      </c>
      <c r="B266" t="s">
        <v>3926</v>
      </c>
      <c r="C266" t="s">
        <v>8037</v>
      </c>
      <c r="D266">
        <v>20000</v>
      </c>
      <c r="E266">
        <v>453</v>
      </c>
      <c r="F266" t="s">
        <v>8221</v>
      </c>
      <c r="G266" t="s">
        <v>8224</v>
      </c>
      <c r="H266" t="s">
        <v>8246</v>
      </c>
      <c r="I266">
        <v>1</v>
      </c>
      <c r="J266">
        <v>20000</v>
      </c>
      <c r="K266">
        <v>453</v>
      </c>
      <c r="L266">
        <v>1474228265</v>
      </c>
      <c r="M266">
        <v>1471636265</v>
      </c>
      <c r="N266" t="b">
        <v>0</v>
      </c>
      <c r="O266">
        <v>14</v>
      </c>
      <c r="P266" t="b">
        <v>0</v>
      </c>
      <c r="Q266" t="s">
        <v>8271</v>
      </c>
      <c r="R266">
        <v>2.265E-2</v>
      </c>
      <c r="S266">
        <v>32.357142857142854</v>
      </c>
      <c r="T266" t="s">
        <v>9224</v>
      </c>
      <c r="U266" t="s">
        <v>9225</v>
      </c>
      <c r="V266" s="10">
        <v>42601.827141203707</v>
      </c>
      <c r="W266" s="10">
        <v>42631.827141203707</v>
      </c>
    </row>
    <row r="267" spans="1:23" x14ac:dyDescent="0.25">
      <c r="A267">
        <v>3928</v>
      </c>
      <c r="B267" t="s">
        <v>3925</v>
      </c>
      <c r="C267" t="s">
        <v>8036</v>
      </c>
      <c r="D267">
        <v>5000</v>
      </c>
      <c r="E267">
        <v>651</v>
      </c>
      <c r="F267" t="s">
        <v>8221</v>
      </c>
      <c r="G267" t="s">
        <v>8224</v>
      </c>
      <c r="H267" t="s">
        <v>8246</v>
      </c>
      <c r="I267">
        <v>1</v>
      </c>
      <c r="J267">
        <v>5000</v>
      </c>
      <c r="K267">
        <v>651</v>
      </c>
      <c r="L267">
        <v>1444971540</v>
      </c>
      <c r="M267">
        <v>1442593427</v>
      </c>
      <c r="N267" t="b">
        <v>0</v>
      </c>
      <c r="O267">
        <v>7</v>
      </c>
      <c r="P267" t="b">
        <v>0</v>
      </c>
      <c r="Q267" t="s">
        <v>8271</v>
      </c>
      <c r="R267">
        <v>0.13020000000000001</v>
      </c>
      <c r="S267">
        <v>93</v>
      </c>
      <c r="T267" t="s">
        <v>9224</v>
      </c>
      <c r="U267" t="s">
        <v>9225</v>
      </c>
      <c r="V267" s="10">
        <v>42265.683182870373</v>
      </c>
      <c r="W267" s="10">
        <v>42293.207638888889</v>
      </c>
    </row>
    <row r="268" spans="1:23" x14ac:dyDescent="0.25">
      <c r="A268">
        <v>3927</v>
      </c>
      <c r="B268" t="s">
        <v>3924</v>
      </c>
      <c r="C268" t="s">
        <v>8035</v>
      </c>
      <c r="D268">
        <v>2500</v>
      </c>
      <c r="E268">
        <v>25</v>
      </c>
      <c r="F268" t="s">
        <v>8221</v>
      </c>
      <c r="G268" t="s">
        <v>8225</v>
      </c>
      <c r="H268" t="s">
        <v>8247</v>
      </c>
      <c r="I268">
        <v>1.29405719</v>
      </c>
      <c r="J268">
        <v>3235.1429749999998</v>
      </c>
      <c r="K268">
        <v>32.351429750000001</v>
      </c>
      <c r="L268">
        <v>1407565504</v>
      </c>
      <c r="M268">
        <v>1404973504</v>
      </c>
      <c r="N268" t="b">
        <v>0</v>
      </c>
      <c r="O268">
        <v>2</v>
      </c>
      <c r="P268" t="b">
        <v>0</v>
      </c>
      <c r="Q268" t="s">
        <v>8271</v>
      </c>
      <c r="R268">
        <v>0.01</v>
      </c>
      <c r="S268">
        <v>16.175714875000001</v>
      </c>
      <c r="T268" t="s">
        <v>9224</v>
      </c>
      <c r="U268" t="s">
        <v>9225</v>
      </c>
      <c r="V268" s="10">
        <v>41830.267407407409</v>
      </c>
      <c r="W268" s="10">
        <v>41860.267407407409</v>
      </c>
    </row>
    <row r="269" spans="1:23" x14ac:dyDescent="0.25">
      <c r="A269">
        <v>3926</v>
      </c>
      <c r="B269" t="s">
        <v>3923</v>
      </c>
      <c r="C269" t="s">
        <v>8034</v>
      </c>
      <c r="D269">
        <v>5000</v>
      </c>
      <c r="E269">
        <v>15</v>
      </c>
      <c r="F269" t="s">
        <v>8221</v>
      </c>
      <c r="G269" t="s">
        <v>8226</v>
      </c>
      <c r="H269" t="s">
        <v>8248</v>
      </c>
      <c r="I269">
        <v>0.70296422999999997</v>
      </c>
      <c r="J269">
        <v>3514.8211499999998</v>
      </c>
      <c r="K269">
        <v>10.54446345</v>
      </c>
      <c r="L269">
        <v>1419645748</v>
      </c>
      <c r="M269">
        <v>1417053748</v>
      </c>
      <c r="N269" t="b">
        <v>0</v>
      </c>
      <c r="O269">
        <v>1</v>
      </c>
      <c r="P269" t="b">
        <v>0</v>
      </c>
      <c r="Q269" t="s">
        <v>8271</v>
      </c>
      <c r="R269">
        <v>3.0000000000000001E-3</v>
      </c>
      <c r="S269">
        <v>10.54446345</v>
      </c>
      <c r="T269" t="s">
        <v>9224</v>
      </c>
      <c r="U269" t="s">
        <v>9225</v>
      </c>
      <c r="V269" s="10">
        <v>41970.085046296299</v>
      </c>
      <c r="W269" s="10">
        <v>42000.085046296299</v>
      </c>
    </row>
    <row r="270" spans="1:23" x14ac:dyDescent="0.25">
      <c r="A270">
        <v>3925</v>
      </c>
      <c r="B270" t="s">
        <v>3922</v>
      </c>
      <c r="C270" s="3" t="s">
        <v>8033</v>
      </c>
      <c r="D270">
        <v>150</v>
      </c>
      <c r="E270">
        <v>15</v>
      </c>
      <c r="F270" t="s">
        <v>8221</v>
      </c>
      <c r="G270" t="s">
        <v>8224</v>
      </c>
      <c r="H270" t="s">
        <v>8246</v>
      </c>
      <c r="I270">
        <v>1</v>
      </c>
      <c r="J270">
        <v>150</v>
      </c>
      <c r="K270">
        <v>15</v>
      </c>
      <c r="L270">
        <v>1406753639</v>
      </c>
      <c r="M270">
        <v>1404161639</v>
      </c>
      <c r="N270" t="b">
        <v>0</v>
      </c>
      <c r="O270">
        <v>3</v>
      </c>
      <c r="P270" t="b">
        <v>0</v>
      </c>
      <c r="Q270" t="s">
        <v>8271</v>
      </c>
      <c r="R270">
        <v>0.1</v>
      </c>
      <c r="S270">
        <v>5</v>
      </c>
      <c r="T270" t="s">
        <v>9224</v>
      </c>
      <c r="U270" t="s">
        <v>9225</v>
      </c>
      <c r="V270" s="10">
        <v>41820.870821759258</v>
      </c>
      <c r="W270" s="10">
        <v>41850.870821759258</v>
      </c>
    </row>
    <row r="271" spans="1:23" x14ac:dyDescent="0.25">
      <c r="A271">
        <v>3924</v>
      </c>
      <c r="B271" t="s">
        <v>3921</v>
      </c>
      <c r="C271" t="s">
        <v>8032</v>
      </c>
      <c r="D271">
        <v>15000</v>
      </c>
      <c r="E271">
        <v>2290</v>
      </c>
      <c r="F271" t="s">
        <v>8221</v>
      </c>
      <c r="G271" t="s">
        <v>8224</v>
      </c>
      <c r="H271" t="s">
        <v>8246</v>
      </c>
      <c r="I271">
        <v>1</v>
      </c>
      <c r="J271">
        <v>15000</v>
      </c>
      <c r="K271">
        <v>2290</v>
      </c>
      <c r="L271">
        <v>1403823722</v>
      </c>
      <c r="M271">
        <v>1401231722</v>
      </c>
      <c r="N271" t="b">
        <v>0</v>
      </c>
      <c r="O271">
        <v>40</v>
      </c>
      <c r="P271" t="b">
        <v>0</v>
      </c>
      <c r="Q271" t="s">
        <v>8271</v>
      </c>
      <c r="R271">
        <v>0.15266666666666667</v>
      </c>
      <c r="S271">
        <v>57.25</v>
      </c>
      <c r="T271" t="s">
        <v>9224</v>
      </c>
      <c r="U271" t="s">
        <v>9225</v>
      </c>
      <c r="V271" s="10">
        <v>41786.959745370368</v>
      </c>
      <c r="W271" s="10">
        <v>41816.959745370368</v>
      </c>
    </row>
    <row r="272" spans="1:23" x14ac:dyDescent="0.25">
      <c r="A272">
        <v>3923</v>
      </c>
      <c r="B272" t="s">
        <v>3920</v>
      </c>
      <c r="C272" t="s">
        <v>8031</v>
      </c>
      <c r="D272">
        <v>11500</v>
      </c>
      <c r="E272">
        <v>1384</v>
      </c>
      <c r="F272" t="s">
        <v>8221</v>
      </c>
      <c r="G272" t="s">
        <v>8225</v>
      </c>
      <c r="H272" t="s">
        <v>8247</v>
      </c>
      <c r="I272">
        <v>1.29405719</v>
      </c>
      <c r="J272">
        <v>14881.657685</v>
      </c>
      <c r="K272">
        <v>1790.9751509600001</v>
      </c>
      <c r="L272">
        <v>1428622271</v>
      </c>
      <c r="M272">
        <v>1426203071</v>
      </c>
      <c r="N272" t="b">
        <v>0</v>
      </c>
      <c r="O272">
        <v>17</v>
      </c>
      <c r="P272" t="b">
        <v>0</v>
      </c>
      <c r="Q272" t="s">
        <v>8271</v>
      </c>
      <c r="R272">
        <v>0.12034782608695652</v>
      </c>
      <c r="S272">
        <v>105.3514794682353</v>
      </c>
      <c r="T272" t="s">
        <v>9224</v>
      </c>
      <c r="U272" t="s">
        <v>9225</v>
      </c>
      <c r="V272" s="10">
        <v>42075.979988425926</v>
      </c>
      <c r="W272" s="10">
        <v>42103.979988425926</v>
      </c>
    </row>
    <row r="273" spans="1:23" x14ac:dyDescent="0.25">
      <c r="A273">
        <v>3922</v>
      </c>
      <c r="B273" t="s">
        <v>3919</v>
      </c>
      <c r="C273" t="s">
        <v>8030</v>
      </c>
      <c r="D273">
        <v>750</v>
      </c>
      <c r="E273">
        <v>61</v>
      </c>
      <c r="F273" t="s">
        <v>8221</v>
      </c>
      <c r="G273" t="s">
        <v>8224</v>
      </c>
      <c r="H273" t="s">
        <v>8246</v>
      </c>
      <c r="I273">
        <v>1</v>
      </c>
      <c r="J273">
        <v>750</v>
      </c>
      <c r="K273">
        <v>61</v>
      </c>
      <c r="L273">
        <v>1425337200</v>
      </c>
      <c r="M273">
        <v>1421432810</v>
      </c>
      <c r="N273" t="b">
        <v>0</v>
      </c>
      <c r="O273">
        <v>6</v>
      </c>
      <c r="P273" t="b">
        <v>0</v>
      </c>
      <c r="Q273" t="s">
        <v>8271</v>
      </c>
      <c r="R273">
        <v>8.1333333333333327E-2</v>
      </c>
      <c r="S273">
        <v>10.166666666666666</v>
      </c>
      <c r="T273" t="s">
        <v>9224</v>
      </c>
      <c r="U273" t="s">
        <v>9225</v>
      </c>
      <c r="V273" s="10">
        <v>42020.768634259257</v>
      </c>
      <c r="W273" s="10">
        <v>42065.958333333336</v>
      </c>
    </row>
    <row r="274" spans="1:23" x14ac:dyDescent="0.25">
      <c r="A274">
        <v>3921</v>
      </c>
      <c r="B274" t="s">
        <v>3918</v>
      </c>
      <c r="C274" t="s">
        <v>8029</v>
      </c>
      <c r="D274">
        <v>3000</v>
      </c>
      <c r="E274">
        <v>0</v>
      </c>
      <c r="F274" t="s">
        <v>8221</v>
      </c>
      <c r="G274" t="s">
        <v>8225</v>
      </c>
      <c r="H274" t="s">
        <v>8247</v>
      </c>
      <c r="I274">
        <v>1.29405719</v>
      </c>
      <c r="J274">
        <v>3882.17157</v>
      </c>
      <c r="K274">
        <v>0</v>
      </c>
      <c r="L274">
        <v>1414346400</v>
      </c>
      <c r="M274">
        <v>1413291655</v>
      </c>
      <c r="N274" t="b">
        <v>0</v>
      </c>
      <c r="O274">
        <v>0</v>
      </c>
      <c r="P274" t="b">
        <v>0</v>
      </c>
      <c r="Q274" t="s">
        <v>8271</v>
      </c>
      <c r="R274">
        <v>0</v>
      </c>
      <c r="S274" t="s">
        <v>9314</v>
      </c>
      <c r="T274" t="s">
        <v>9224</v>
      </c>
      <c r="U274" t="s">
        <v>9225</v>
      </c>
      <c r="V274" s="10">
        <v>41926.542303240742</v>
      </c>
      <c r="W274" s="10">
        <v>41938.75</v>
      </c>
    </row>
    <row r="275" spans="1:23" x14ac:dyDescent="0.25">
      <c r="A275">
        <v>3920</v>
      </c>
      <c r="B275" t="s">
        <v>3917</v>
      </c>
      <c r="C275" t="s">
        <v>8028</v>
      </c>
      <c r="D275">
        <v>2500</v>
      </c>
      <c r="E275">
        <v>135</v>
      </c>
      <c r="F275" t="s">
        <v>8221</v>
      </c>
      <c r="G275" t="s">
        <v>8225</v>
      </c>
      <c r="H275" t="s">
        <v>8247</v>
      </c>
      <c r="I275">
        <v>1.29405719</v>
      </c>
      <c r="J275">
        <v>3235.1429749999998</v>
      </c>
      <c r="K275">
        <v>174.69772065000001</v>
      </c>
      <c r="L275">
        <v>1479032260</v>
      </c>
      <c r="M275">
        <v>1476436660</v>
      </c>
      <c r="N275" t="b">
        <v>0</v>
      </c>
      <c r="O275">
        <v>3</v>
      </c>
      <c r="P275" t="b">
        <v>0</v>
      </c>
      <c r="Q275" t="s">
        <v>8271</v>
      </c>
      <c r="R275">
        <v>5.3999999999999999E-2</v>
      </c>
      <c r="S275">
        <v>58.232573550000005</v>
      </c>
      <c r="T275" t="s">
        <v>9224</v>
      </c>
      <c r="U275" t="s">
        <v>9225</v>
      </c>
      <c r="V275" s="10">
        <v>42657.38726851852</v>
      </c>
      <c r="W275" s="10">
        <v>42687.428935185184</v>
      </c>
    </row>
    <row r="276" spans="1:23" x14ac:dyDescent="0.25">
      <c r="A276">
        <v>3919</v>
      </c>
      <c r="B276" t="s">
        <v>3916</v>
      </c>
      <c r="C276" t="s">
        <v>8027</v>
      </c>
      <c r="D276">
        <v>5000</v>
      </c>
      <c r="E276">
        <v>90</v>
      </c>
      <c r="F276" t="s">
        <v>8221</v>
      </c>
      <c r="G276" t="s">
        <v>8225</v>
      </c>
      <c r="H276" t="s">
        <v>8247</v>
      </c>
      <c r="I276">
        <v>1.29405719</v>
      </c>
      <c r="J276">
        <v>6470.2859499999995</v>
      </c>
      <c r="K276">
        <v>116.4651471</v>
      </c>
      <c r="L276">
        <v>1453075200</v>
      </c>
      <c r="M276">
        <v>1450628773</v>
      </c>
      <c r="N276" t="b">
        <v>0</v>
      </c>
      <c r="O276">
        <v>3</v>
      </c>
      <c r="P276" t="b">
        <v>0</v>
      </c>
      <c r="Q276" t="s">
        <v>8271</v>
      </c>
      <c r="R276">
        <v>1.7999999999999999E-2</v>
      </c>
      <c r="S276">
        <v>38.821715699999999</v>
      </c>
      <c r="T276" t="s">
        <v>9224</v>
      </c>
      <c r="U276" t="s">
        <v>9225</v>
      </c>
      <c r="V276" s="10">
        <v>42358.684872685182</v>
      </c>
      <c r="W276" s="20">
        <v>42387</v>
      </c>
    </row>
    <row r="277" spans="1:23" x14ac:dyDescent="0.25">
      <c r="A277">
        <v>3918</v>
      </c>
      <c r="B277" t="s">
        <v>3915</v>
      </c>
      <c r="C277" t="s">
        <v>8026</v>
      </c>
      <c r="D277">
        <v>60000</v>
      </c>
      <c r="E277">
        <v>120</v>
      </c>
      <c r="F277" t="s">
        <v>8221</v>
      </c>
      <c r="G277" t="s">
        <v>8225</v>
      </c>
      <c r="H277" t="s">
        <v>8247</v>
      </c>
      <c r="I277">
        <v>1.29405719</v>
      </c>
      <c r="J277">
        <v>77643.431400000001</v>
      </c>
      <c r="K277">
        <v>155.28686279999999</v>
      </c>
      <c r="L277">
        <v>1407168000</v>
      </c>
      <c r="M277">
        <v>1406131023</v>
      </c>
      <c r="N277" t="b">
        <v>0</v>
      </c>
      <c r="O277">
        <v>3</v>
      </c>
      <c r="P277" t="b">
        <v>0</v>
      </c>
      <c r="Q277" t="s">
        <v>8271</v>
      </c>
      <c r="R277">
        <v>2E-3</v>
      </c>
      <c r="S277">
        <v>51.762287600000001</v>
      </c>
      <c r="T277" t="s">
        <v>9224</v>
      </c>
      <c r="U277" t="s">
        <v>9225</v>
      </c>
      <c r="V277" s="10">
        <v>41843.664618055554</v>
      </c>
      <c r="W277" s="10">
        <v>41855.666666666664</v>
      </c>
    </row>
    <row r="278" spans="1:23" x14ac:dyDescent="0.25">
      <c r="A278">
        <v>3917</v>
      </c>
      <c r="B278" t="s">
        <v>3914</v>
      </c>
      <c r="C278" t="s">
        <v>8025</v>
      </c>
      <c r="D278">
        <v>3500</v>
      </c>
      <c r="E278">
        <v>10</v>
      </c>
      <c r="F278" t="s">
        <v>8221</v>
      </c>
      <c r="G278" t="s">
        <v>8225</v>
      </c>
      <c r="H278" t="s">
        <v>8247</v>
      </c>
      <c r="I278">
        <v>1.29405719</v>
      </c>
      <c r="J278">
        <v>4529.2001650000002</v>
      </c>
      <c r="K278">
        <v>12.9405719</v>
      </c>
      <c r="L278">
        <v>1410439161</v>
      </c>
      <c r="M278">
        <v>1407847161</v>
      </c>
      <c r="N278" t="b">
        <v>0</v>
      </c>
      <c r="O278">
        <v>1</v>
      </c>
      <c r="P278" t="b">
        <v>0</v>
      </c>
      <c r="Q278" t="s">
        <v>8271</v>
      </c>
      <c r="R278">
        <v>2.8571428571428571E-3</v>
      </c>
      <c r="S278">
        <v>12.9405719</v>
      </c>
      <c r="T278" t="s">
        <v>9224</v>
      </c>
      <c r="U278" t="s">
        <v>9225</v>
      </c>
      <c r="V278" s="10">
        <v>41863.527326388888</v>
      </c>
      <c r="W278" s="10">
        <v>41893.527326388888</v>
      </c>
    </row>
    <row r="279" spans="1:23" x14ac:dyDescent="0.25">
      <c r="A279">
        <v>3916</v>
      </c>
      <c r="B279" t="s">
        <v>3913</v>
      </c>
      <c r="C279" t="s">
        <v>8024</v>
      </c>
      <c r="D279">
        <v>2000</v>
      </c>
      <c r="E279">
        <v>0</v>
      </c>
      <c r="F279" t="s">
        <v>8221</v>
      </c>
      <c r="G279" t="s">
        <v>8232</v>
      </c>
      <c r="H279" t="s">
        <v>8253</v>
      </c>
      <c r="I279">
        <v>0.15676623000000001</v>
      </c>
      <c r="J279">
        <v>313.53246000000001</v>
      </c>
      <c r="K279">
        <v>0</v>
      </c>
      <c r="L279">
        <v>1464952752</v>
      </c>
      <c r="M279">
        <v>1462360752</v>
      </c>
      <c r="N279" t="b">
        <v>0</v>
      </c>
      <c r="O279">
        <v>0</v>
      </c>
      <c r="P279" t="b">
        <v>0</v>
      </c>
      <c r="Q279" t="s">
        <v>8271</v>
      </c>
      <c r="R279">
        <v>0</v>
      </c>
      <c r="S279" t="s">
        <v>9314</v>
      </c>
      <c r="T279" t="s">
        <v>9224</v>
      </c>
      <c r="U279" t="s">
        <v>9225</v>
      </c>
      <c r="V279" s="10">
        <v>42494.471666666665</v>
      </c>
      <c r="W279" s="10">
        <v>42524.471666666665</v>
      </c>
    </row>
    <row r="280" spans="1:23" x14ac:dyDescent="0.25">
      <c r="A280">
        <v>3915</v>
      </c>
      <c r="B280" t="s">
        <v>3912</v>
      </c>
      <c r="C280" t="s">
        <v>8023</v>
      </c>
      <c r="D280">
        <v>1500</v>
      </c>
      <c r="E280">
        <v>5</v>
      </c>
      <c r="F280" t="s">
        <v>8221</v>
      </c>
      <c r="G280" t="s">
        <v>8225</v>
      </c>
      <c r="H280" t="s">
        <v>8247</v>
      </c>
      <c r="I280">
        <v>1.29405719</v>
      </c>
      <c r="J280">
        <v>1941.085785</v>
      </c>
      <c r="K280">
        <v>6.4702859500000001</v>
      </c>
      <c r="L280">
        <v>1464824309</v>
      </c>
      <c r="M280">
        <v>1462232309</v>
      </c>
      <c r="N280" t="b">
        <v>0</v>
      </c>
      <c r="O280">
        <v>1</v>
      </c>
      <c r="P280" t="b">
        <v>0</v>
      </c>
      <c r="Q280" t="s">
        <v>8271</v>
      </c>
      <c r="R280">
        <v>3.3333333333333335E-3</v>
      </c>
      <c r="S280">
        <v>6.4702859500000001</v>
      </c>
      <c r="T280" t="s">
        <v>9224</v>
      </c>
      <c r="U280" t="s">
        <v>9225</v>
      </c>
      <c r="V280" s="10">
        <v>42492.98505787037</v>
      </c>
      <c r="W280" s="10">
        <v>42522.98505787037</v>
      </c>
    </row>
    <row r="281" spans="1:23" x14ac:dyDescent="0.25">
      <c r="A281">
        <v>3914</v>
      </c>
      <c r="B281" t="s">
        <v>3911</v>
      </c>
      <c r="C281" t="s">
        <v>8022</v>
      </c>
      <c r="D281">
        <v>2500</v>
      </c>
      <c r="E281">
        <v>909</v>
      </c>
      <c r="F281" t="s">
        <v>8221</v>
      </c>
      <c r="G281" t="s">
        <v>8225</v>
      </c>
      <c r="H281" t="s">
        <v>8247</v>
      </c>
      <c r="I281">
        <v>1.29405719</v>
      </c>
      <c r="J281">
        <v>3235.1429749999998</v>
      </c>
      <c r="K281">
        <v>1176.2979857099999</v>
      </c>
      <c r="L281">
        <v>1431298740</v>
      </c>
      <c r="M281">
        <v>1429558756</v>
      </c>
      <c r="N281" t="b">
        <v>0</v>
      </c>
      <c r="O281">
        <v>27</v>
      </c>
      <c r="P281" t="b">
        <v>0</v>
      </c>
      <c r="Q281" t="s">
        <v>8271</v>
      </c>
      <c r="R281">
        <v>0.36359999999999998</v>
      </c>
      <c r="S281">
        <v>43.566592063333331</v>
      </c>
      <c r="T281" t="s">
        <v>9224</v>
      </c>
      <c r="U281" t="s">
        <v>9225</v>
      </c>
      <c r="V281" s="10">
        <v>42114.818935185183</v>
      </c>
      <c r="W281" s="10">
        <v>42134.957638888889</v>
      </c>
    </row>
    <row r="282" spans="1:23" x14ac:dyDescent="0.25">
      <c r="A282">
        <v>3913</v>
      </c>
      <c r="B282" t="s">
        <v>3910</v>
      </c>
      <c r="C282" t="s">
        <v>8021</v>
      </c>
      <c r="D282">
        <v>10000</v>
      </c>
      <c r="E282">
        <v>1000</v>
      </c>
      <c r="F282" t="s">
        <v>8221</v>
      </c>
      <c r="G282" t="s">
        <v>8224</v>
      </c>
      <c r="H282" t="s">
        <v>8246</v>
      </c>
      <c r="I282">
        <v>1</v>
      </c>
      <c r="J282">
        <v>10000</v>
      </c>
      <c r="K282">
        <v>1000</v>
      </c>
      <c r="L282">
        <v>1448863449</v>
      </c>
      <c r="M282">
        <v>1446267849</v>
      </c>
      <c r="N282" t="b">
        <v>0</v>
      </c>
      <c r="O282">
        <v>7</v>
      </c>
      <c r="P282" t="b">
        <v>0</v>
      </c>
      <c r="Q282" t="s">
        <v>8271</v>
      </c>
      <c r="R282">
        <v>0.1</v>
      </c>
      <c r="S282">
        <v>142.85714285714286</v>
      </c>
      <c r="T282" t="s">
        <v>9224</v>
      </c>
      <c r="U282" t="s">
        <v>9225</v>
      </c>
      <c r="V282" s="10">
        <v>42308.211215277777</v>
      </c>
      <c r="W282" s="10">
        <v>42338.252881944441</v>
      </c>
    </row>
    <row r="283" spans="1:23" x14ac:dyDescent="0.25">
      <c r="A283">
        <v>3912</v>
      </c>
      <c r="B283" t="s">
        <v>3909</v>
      </c>
      <c r="C283" t="s">
        <v>8020</v>
      </c>
      <c r="D283">
        <v>15000</v>
      </c>
      <c r="E283">
        <v>1</v>
      </c>
      <c r="F283" t="s">
        <v>8221</v>
      </c>
      <c r="G283" t="s">
        <v>8224</v>
      </c>
      <c r="H283" t="s">
        <v>8246</v>
      </c>
      <c r="I283">
        <v>1</v>
      </c>
      <c r="J283">
        <v>15000</v>
      </c>
      <c r="K283">
        <v>1</v>
      </c>
      <c r="L283">
        <v>1429936500</v>
      </c>
      <c r="M283">
        <v>1424759330</v>
      </c>
      <c r="N283" t="b">
        <v>0</v>
      </c>
      <c r="O283">
        <v>1</v>
      </c>
      <c r="P283" t="b">
        <v>0</v>
      </c>
      <c r="Q283" t="s">
        <v>8271</v>
      </c>
      <c r="R283">
        <v>6.666666666666667E-5</v>
      </c>
      <c r="S283">
        <v>1</v>
      </c>
      <c r="T283" t="s">
        <v>9224</v>
      </c>
      <c r="U283" t="s">
        <v>9225</v>
      </c>
      <c r="V283" s="10">
        <v>42059.27002314815</v>
      </c>
      <c r="W283" s="10">
        <v>42119.190972222219</v>
      </c>
    </row>
    <row r="284" spans="1:23" x14ac:dyDescent="0.25">
      <c r="A284">
        <v>3911</v>
      </c>
      <c r="B284" t="s">
        <v>3908</v>
      </c>
      <c r="C284" t="s">
        <v>8019</v>
      </c>
      <c r="D284">
        <v>8000</v>
      </c>
      <c r="E284">
        <v>2993</v>
      </c>
      <c r="F284" t="s">
        <v>8221</v>
      </c>
      <c r="G284" t="s">
        <v>8224</v>
      </c>
      <c r="H284" t="s">
        <v>8246</v>
      </c>
      <c r="I284">
        <v>1</v>
      </c>
      <c r="J284">
        <v>8000</v>
      </c>
      <c r="K284">
        <v>2993</v>
      </c>
      <c r="L284">
        <v>1417033777</v>
      </c>
      <c r="M284">
        <v>1414438177</v>
      </c>
      <c r="N284" t="b">
        <v>0</v>
      </c>
      <c r="O284">
        <v>36</v>
      </c>
      <c r="P284" t="b">
        <v>0</v>
      </c>
      <c r="Q284" t="s">
        <v>8271</v>
      </c>
      <c r="R284">
        <v>0.37412499999999999</v>
      </c>
      <c r="S284">
        <v>83.138888888888886</v>
      </c>
      <c r="T284" t="s">
        <v>9224</v>
      </c>
      <c r="U284" t="s">
        <v>9225</v>
      </c>
      <c r="V284" s="10">
        <v>41939.8122337963</v>
      </c>
      <c r="W284" s="10">
        <v>41969.853900462964</v>
      </c>
    </row>
    <row r="285" spans="1:23" x14ac:dyDescent="0.25">
      <c r="A285">
        <v>3910</v>
      </c>
      <c r="B285" t="s">
        <v>3907</v>
      </c>
      <c r="C285" t="s">
        <v>8018</v>
      </c>
      <c r="D285">
        <v>6000</v>
      </c>
      <c r="E285">
        <v>185</v>
      </c>
      <c r="F285" t="s">
        <v>8221</v>
      </c>
      <c r="G285" t="s">
        <v>8224</v>
      </c>
      <c r="H285" t="s">
        <v>8246</v>
      </c>
      <c r="I285">
        <v>1</v>
      </c>
      <c r="J285">
        <v>6000</v>
      </c>
      <c r="K285">
        <v>185</v>
      </c>
      <c r="L285">
        <v>1441649397</v>
      </c>
      <c r="M285">
        <v>1439057397</v>
      </c>
      <c r="N285" t="b">
        <v>0</v>
      </c>
      <c r="O285">
        <v>3</v>
      </c>
      <c r="P285" t="b">
        <v>0</v>
      </c>
      <c r="Q285" t="s">
        <v>8271</v>
      </c>
      <c r="R285">
        <v>3.0833333333333334E-2</v>
      </c>
      <c r="S285">
        <v>61.666666666666664</v>
      </c>
      <c r="T285" t="s">
        <v>9224</v>
      </c>
      <c r="U285" t="s">
        <v>9225</v>
      </c>
      <c r="V285" s="10">
        <v>42224.756909722222</v>
      </c>
      <c r="W285" s="10">
        <v>42254.756909722222</v>
      </c>
    </row>
    <row r="286" spans="1:23" x14ac:dyDescent="0.25">
      <c r="A286">
        <v>3909</v>
      </c>
      <c r="B286" t="s">
        <v>3906</v>
      </c>
      <c r="C286" t="s">
        <v>8017</v>
      </c>
      <c r="D286">
        <v>60000</v>
      </c>
      <c r="E286">
        <v>135</v>
      </c>
      <c r="F286" t="s">
        <v>8221</v>
      </c>
      <c r="G286" t="s">
        <v>8224</v>
      </c>
      <c r="H286" t="s">
        <v>8246</v>
      </c>
      <c r="I286">
        <v>1</v>
      </c>
      <c r="J286">
        <v>60000</v>
      </c>
      <c r="K286">
        <v>135</v>
      </c>
      <c r="L286">
        <v>1410424642</v>
      </c>
      <c r="M286">
        <v>1407832642</v>
      </c>
      <c r="N286" t="b">
        <v>0</v>
      </c>
      <c r="O286">
        <v>4</v>
      </c>
      <c r="P286" t="b">
        <v>0</v>
      </c>
      <c r="Q286" t="s">
        <v>8271</v>
      </c>
      <c r="R286">
        <v>2.2499999999999998E-3</v>
      </c>
      <c r="S286">
        <v>33.75</v>
      </c>
      <c r="T286" t="s">
        <v>9224</v>
      </c>
      <c r="U286" t="s">
        <v>9225</v>
      </c>
      <c r="V286" s="10">
        <v>41863.359282407408</v>
      </c>
      <c r="W286" s="10">
        <v>41893.359282407408</v>
      </c>
    </row>
    <row r="287" spans="1:23" x14ac:dyDescent="0.25">
      <c r="A287">
        <v>3908</v>
      </c>
      <c r="B287" t="s">
        <v>3905</v>
      </c>
      <c r="C287" t="s">
        <v>8016</v>
      </c>
      <c r="D287">
        <v>750</v>
      </c>
      <c r="E287">
        <v>65</v>
      </c>
      <c r="F287" t="s">
        <v>8221</v>
      </c>
      <c r="G287" t="s">
        <v>8224</v>
      </c>
      <c r="H287" t="s">
        <v>8246</v>
      </c>
      <c r="I287">
        <v>1</v>
      </c>
      <c r="J287">
        <v>750</v>
      </c>
      <c r="K287">
        <v>65</v>
      </c>
      <c r="L287">
        <v>1406603696</v>
      </c>
      <c r="M287">
        <v>1405307696</v>
      </c>
      <c r="N287" t="b">
        <v>0</v>
      </c>
      <c r="O287">
        <v>4</v>
      </c>
      <c r="P287" t="b">
        <v>0</v>
      </c>
      <c r="Q287" t="s">
        <v>8271</v>
      </c>
      <c r="R287">
        <v>8.666666666666667E-2</v>
      </c>
      <c r="S287">
        <v>16.25</v>
      </c>
      <c r="T287" t="s">
        <v>9224</v>
      </c>
      <c r="U287" t="s">
        <v>9225</v>
      </c>
      <c r="V287" s="10">
        <v>41834.135370370372</v>
      </c>
      <c r="W287" s="10">
        <v>41849.135370370372</v>
      </c>
    </row>
    <row r="288" spans="1:23" x14ac:dyDescent="0.25">
      <c r="A288">
        <v>3907</v>
      </c>
      <c r="B288" t="s">
        <v>3904</v>
      </c>
      <c r="C288" t="s">
        <v>8015</v>
      </c>
      <c r="D288">
        <v>1000</v>
      </c>
      <c r="E288">
        <v>153</v>
      </c>
      <c r="F288" t="s">
        <v>8221</v>
      </c>
      <c r="G288" t="s">
        <v>8224</v>
      </c>
      <c r="H288" t="s">
        <v>8246</v>
      </c>
      <c r="I288">
        <v>1</v>
      </c>
      <c r="J288">
        <v>1000</v>
      </c>
      <c r="K288">
        <v>153</v>
      </c>
      <c r="L288">
        <v>1414354080</v>
      </c>
      <c r="M288">
        <v>1411587606</v>
      </c>
      <c r="N288" t="b">
        <v>0</v>
      </c>
      <c r="O288">
        <v>4</v>
      </c>
      <c r="P288" t="b">
        <v>0</v>
      </c>
      <c r="Q288" t="s">
        <v>8271</v>
      </c>
      <c r="R288">
        <v>0.153</v>
      </c>
      <c r="S288">
        <v>38.25</v>
      </c>
      <c r="T288" t="s">
        <v>9224</v>
      </c>
      <c r="U288" t="s">
        <v>9225</v>
      </c>
      <c r="V288" s="10">
        <v>41906.819513888891</v>
      </c>
      <c r="W288" s="10">
        <v>41938.838888888888</v>
      </c>
    </row>
    <row r="289" spans="1:23" x14ac:dyDescent="0.25">
      <c r="A289">
        <v>3906</v>
      </c>
      <c r="B289" t="s">
        <v>3903</v>
      </c>
      <c r="C289" t="s">
        <v>8014</v>
      </c>
      <c r="D289">
        <v>1500</v>
      </c>
      <c r="E289">
        <v>1010</v>
      </c>
      <c r="F289" t="s">
        <v>8221</v>
      </c>
      <c r="G289" t="s">
        <v>8225</v>
      </c>
      <c r="H289" t="s">
        <v>8247</v>
      </c>
      <c r="I289">
        <v>1.29405719</v>
      </c>
      <c r="J289">
        <v>1941.085785</v>
      </c>
      <c r="K289">
        <v>1306.9977618999999</v>
      </c>
      <c r="L289">
        <v>1435325100</v>
      </c>
      <c r="M289">
        <v>1432072893</v>
      </c>
      <c r="N289" t="b">
        <v>0</v>
      </c>
      <c r="O289">
        <v>16</v>
      </c>
      <c r="P289" t="b">
        <v>0</v>
      </c>
      <c r="Q289" t="s">
        <v>8271</v>
      </c>
      <c r="R289">
        <v>0.67333333333333334</v>
      </c>
      <c r="S289">
        <v>81.687360118749993</v>
      </c>
      <c r="T289" t="s">
        <v>9224</v>
      </c>
      <c r="U289" t="s">
        <v>9225</v>
      </c>
      <c r="V289" s="10">
        <v>42143.917743055557</v>
      </c>
      <c r="W289" s="10">
        <v>42181.559027777781</v>
      </c>
    </row>
    <row r="290" spans="1:23" x14ac:dyDescent="0.25">
      <c r="A290">
        <v>3905</v>
      </c>
      <c r="B290" t="s">
        <v>3902</v>
      </c>
      <c r="C290" t="s">
        <v>8013</v>
      </c>
      <c r="D290">
        <v>1500</v>
      </c>
      <c r="E290">
        <v>173</v>
      </c>
      <c r="F290" t="s">
        <v>8221</v>
      </c>
      <c r="G290" t="s">
        <v>8225</v>
      </c>
      <c r="H290" t="s">
        <v>8247</v>
      </c>
      <c r="I290">
        <v>1.29405719</v>
      </c>
      <c r="J290">
        <v>1941.085785</v>
      </c>
      <c r="K290">
        <v>223.87189387000001</v>
      </c>
      <c r="L290">
        <v>1434063600</v>
      </c>
      <c r="M290">
        <v>1430405903</v>
      </c>
      <c r="N290" t="b">
        <v>0</v>
      </c>
      <c r="O290">
        <v>7</v>
      </c>
      <c r="P290" t="b">
        <v>0</v>
      </c>
      <c r="Q290" t="s">
        <v>8271</v>
      </c>
      <c r="R290">
        <v>0.11533333333333333</v>
      </c>
      <c r="S290">
        <v>31.981699124285715</v>
      </c>
      <c r="T290" t="s">
        <v>9224</v>
      </c>
      <c r="U290" t="s">
        <v>9225</v>
      </c>
      <c r="V290" s="10">
        <v>42124.623877314814</v>
      </c>
      <c r="W290" s="10">
        <v>42166.958333333336</v>
      </c>
    </row>
    <row r="291" spans="1:23" x14ac:dyDescent="0.25">
      <c r="A291">
        <v>3904</v>
      </c>
      <c r="B291" t="s">
        <v>3901</v>
      </c>
      <c r="C291" t="s">
        <v>8012</v>
      </c>
      <c r="D291">
        <v>10000</v>
      </c>
      <c r="E291">
        <v>3</v>
      </c>
      <c r="F291" t="s">
        <v>8221</v>
      </c>
      <c r="G291" t="s">
        <v>8224</v>
      </c>
      <c r="H291" t="s">
        <v>8246</v>
      </c>
      <c r="I291">
        <v>1</v>
      </c>
      <c r="J291">
        <v>10000</v>
      </c>
      <c r="K291">
        <v>3</v>
      </c>
      <c r="L291">
        <v>1429074240</v>
      </c>
      <c r="M291">
        <v>1427866200</v>
      </c>
      <c r="N291" t="b">
        <v>0</v>
      </c>
      <c r="O291">
        <v>2</v>
      </c>
      <c r="P291" t="b">
        <v>0</v>
      </c>
      <c r="Q291" t="s">
        <v>8271</v>
      </c>
      <c r="R291">
        <v>2.9999999999999997E-4</v>
      </c>
      <c r="S291">
        <v>1.5</v>
      </c>
      <c r="T291" t="s">
        <v>9224</v>
      </c>
      <c r="U291" t="s">
        <v>9225</v>
      </c>
      <c r="V291" s="10">
        <v>42095.229166666664</v>
      </c>
      <c r="W291" s="10">
        <v>42109.211111111108</v>
      </c>
    </row>
    <row r="292" spans="1:23" x14ac:dyDescent="0.25">
      <c r="A292">
        <v>3903</v>
      </c>
      <c r="B292" t="s">
        <v>3900</v>
      </c>
      <c r="C292" t="s">
        <v>8011</v>
      </c>
      <c r="D292">
        <v>1500</v>
      </c>
      <c r="E292">
        <v>0</v>
      </c>
      <c r="F292" t="s">
        <v>8221</v>
      </c>
      <c r="G292" t="s">
        <v>8224</v>
      </c>
      <c r="H292" t="s">
        <v>8246</v>
      </c>
      <c r="I292">
        <v>1</v>
      </c>
      <c r="J292">
        <v>1500</v>
      </c>
      <c r="K292">
        <v>0</v>
      </c>
      <c r="L292">
        <v>1439581080</v>
      </c>
      <c r="M292">
        <v>1435709765</v>
      </c>
      <c r="N292" t="b">
        <v>0</v>
      </c>
      <c r="O292">
        <v>0</v>
      </c>
      <c r="P292" t="b">
        <v>0</v>
      </c>
      <c r="Q292" t="s">
        <v>8271</v>
      </c>
      <c r="R292">
        <v>0</v>
      </c>
      <c r="S292" t="s">
        <v>9314</v>
      </c>
      <c r="T292" t="s">
        <v>9224</v>
      </c>
      <c r="U292" t="s">
        <v>9225</v>
      </c>
      <c r="V292" s="10">
        <v>42186.01116898148</v>
      </c>
      <c r="W292" s="10">
        <v>42230.818055555559</v>
      </c>
    </row>
    <row r="293" spans="1:23" x14ac:dyDescent="0.25">
      <c r="A293">
        <v>3902</v>
      </c>
      <c r="B293" t="s">
        <v>3899</v>
      </c>
      <c r="C293" t="s">
        <v>8010</v>
      </c>
      <c r="D293">
        <v>3000</v>
      </c>
      <c r="E293">
        <v>1465</v>
      </c>
      <c r="F293" t="s">
        <v>8221</v>
      </c>
      <c r="G293" t="s">
        <v>8225</v>
      </c>
      <c r="H293" t="s">
        <v>8247</v>
      </c>
      <c r="I293">
        <v>1.29405719</v>
      </c>
      <c r="J293">
        <v>3882.17157</v>
      </c>
      <c r="K293">
        <v>1895.79378335</v>
      </c>
      <c r="L293">
        <v>1479125642</v>
      </c>
      <c r="M293">
        <v>1476962042</v>
      </c>
      <c r="N293" t="b">
        <v>0</v>
      </c>
      <c r="O293">
        <v>31</v>
      </c>
      <c r="P293" t="b">
        <v>0</v>
      </c>
      <c r="Q293" t="s">
        <v>8271</v>
      </c>
      <c r="R293">
        <v>0.48833333333333334</v>
      </c>
      <c r="S293">
        <v>61.154638172580647</v>
      </c>
      <c r="T293" t="s">
        <v>9224</v>
      </c>
      <c r="U293" t="s">
        <v>9225</v>
      </c>
      <c r="V293" s="10">
        <v>42663.468078703707</v>
      </c>
      <c r="W293" s="10">
        <v>42688.509745370371</v>
      </c>
    </row>
    <row r="294" spans="1:23" x14ac:dyDescent="0.25">
      <c r="A294">
        <v>3901</v>
      </c>
      <c r="B294" t="s">
        <v>3898</v>
      </c>
      <c r="C294" t="s">
        <v>8009</v>
      </c>
      <c r="D294">
        <v>3000</v>
      </c>
      <c r="E294">
        <v>25</v>
      </c>
      <c r="F294" t="s">
        <v>8221</v>
      </c>
      <c r="G294" t="s">
        <v>8224</v>
      </c>
      <c r="H294" t="s">
        <v>8246</v>
      </c>
      <c r="I294">
        <v>1</v>
      </c>
      <c r="J294">
        <v>3000</v>
      </c>
      <c r="K294">
        <v>25</v>
      </c>
      <c r="L294">
        <v>1450554599</v>
      </c>
      <c r="M294">
        <v>1447098599</v>
      </c>
      <c r="N294" t="b">
        <v>0</v>
      </c>
      <c r="O294">
        <v>1</v>
      </c>
      <c r="P294" t="b">
        <v>0</v>
      </c>
      <c r="Q294" t="s">
        <v>8271</v>
      </c>
      <c r="R294">
        <v>8.3333333333333332E-3</v>
      </c>
      <c r="S294">
        <v>25</v>
      </c>
      <c r="T294" t="s">
        <v>9224</v>
      </c>
      <c r="U294" t="s">
        <v>9225</v>
      </c>
      <c r="V294" s="10">
        <v>42317.826377314814</v>
      </c>
      <c r="W294" s="10">
        <v>42357.826377314814</v>
      </c>
    </row>
    <row r="295" spans="1:23" x14ac:dyDescent="0.25">
      <c r="A295">
        <v>3900</v>
      </c>
      <c r="B295" t="s">
        <v>3897</v>
      </c>
      <c r="C295" t="s">
        <v>8008</v>
      </c>
      <c r="D295">
        <v>2500</v>
      </c>
      <c r="E295">
        <v>135</v>
      </c>
      <c r="F295" t="s">
        <v>8221</v>
      </c>
      <c r="G295" t="s">
        <v>8224</v>
      </c>
      <c r="H295" t="s">
        <v>8246</v>
      </c>
      <c r="I295">
        <v>1</v>
      </c>
      <c r="J295">
        <v>2500</v>
      </c>
      <c r="K295">
        <v>135</v>
      </c>
      <c r="L295">
        <v>1433988791</v>
      </c>
      <c r="M295">
        <v>1431396791</v>
      </c>
      <c r="N295" t="b">
        <v>0</v>
      </c>
      <c r="O295">
        <v>5</v>
      </c>
      <c r="P295" t="b">
        <v>0</v>
      </c>
      <c r="Q295" t="s">
        <v>8271</v>
      </c>
      <c r="R295">
        <v>5.3999999999999999E-2</v>
      </c>
      <c r="S295">
        <v>27</v>
      </c>
      <c r="T295" t="s">
        <v>9224</v>
      </c>
      <c r="U295" t="s">
        <v>9225</v>
      </c>
      <c r="V295" s="10">
        <v>42136.092488425929</v>
      </c>
      <c r="W295" s="10">
        <v>42166.092488425929</v>
      </c>
    </row>
    <row r="296" spans="1:23" x14ac:dyDescent="0.25">
      <c r="A296">
        <v>3899</v>
      </c>
      <c r="B296" t="s">
        <v>3896</v>
      </c>
      <c r="C296" t="s">
        <v>8007</v>
      </c>
      <c r="D296">
        <v>10000</v>
      </c>
      <c r="E296">
        <v>125</v>
      </c>
      <c r="F296" t="s">
        <v>8221</v>
      </c>
      <c r="G296" t="s">
        <v>8224</v>
      </c>
      <c r="H296" t="s">
        <v>8246</v>
      </c>
      <c r="I296">
        <v>1</v>
      </c>
      <c r="J296">
        <v>10000</v>
      </c>
      <c r="K296">
        <v>125</v>
      </c>
      <c r="L296">
        <v>1407868561</v>
      </c>
      <c r="M296">
        <v>1406140561</v>
      </c>
      <c r="N296" t="b">
        <v>0</v>
      </c>
      <c r="O296">
        <v>2</v>
      </c>
      <c r="P296" t="b">
        <v>0</v>
      </c>
      <c r="Q296" t="s">
        <v>8271</v>
      </c>
      <c r="R296">
        <v>1.2500000000000001E-2</v>
      </c>
      <c r="S296">
        <v>62.5</v>
      </c>
      <c r="T296" t="s">
        <v>9224</v>
      </c>
      <c r="U296" t="s">
        <v>9225</v>
      </c>
      <c r="V296" s="10">
        <v>41843.775011574071</v>
      </c>
      <c r="W296" s="10">
        <v>41863.775011574071</v>
      </c>
    </row>
    <row r="297" spans="1:23" x14ac:dyDescent="0.25">
      <c r="A297">
        <v>3898</v>
      </c>
      <c r="B297" t="s">
        <v>3895</v>
      </c>
      <c r="C297" s="3" t="s">
        <v>8006</v>
      </c>
      <c r="D297">
        <v>2500</v>
      </c>
      <c r="E297">
        <v>814</v>
      </c>
      <c r="F297" t="s">
        <v>8221</v>
      </c>
      <c r="G297" t="s">
        <v>8225</v>
      </c>
      <c r="H297" t="s">
        <v>8247</v>
      </c>
      <c r="I297">
        <v>1.29405719</v>
      </c>
      <c r="J297">
        <v>3235.1429749999998</v>
      </c>
      <c r="K297">
        <v>1053.3625526599999</v>
      </c>
      <c r="L297">
        <v>1439827200</v>
      </c>
      <c r="M297">
        <v>1436355270</v>
      </c>
      <c r="N297" t="b">
        <v>0</v>
      </c>
      <c r="O297">
        <v>16</v>
      </c>
      <c r="P297" t="b">
        <v>0</v>
      </c>
      <c r="Q297" t="s">
        <v>8271</v>
      </c>
      <c r="R297">
        <v>0.3256</v>
      </c>
      <c r="S297">
        <v>65.835159541249993</v>
      </c>
      <c r="T297" t="s">
        <v>9224</v>
      </c>
      <c r="U297" t="s">
        <v>9225</v>
      </c>
      <c r="V297" s="10">
        <v>42193.482291666667</v>
      </c>
      <c r="W297" s="10">
        <v>42233.666666666664</v>
      </c>
    </row>
    <row r="298" spans="1:23" x14ac:dyDescent="0.25">
      <c r="A298">
        <v>3897</v>
      </c>
      <c r="B298" t="s">
        <v>3894</v>
      </c>
      <c r="C298" t="s">
        <v>8005</v>
      </c>
      <c r="D298">
        <v>2500</v>
      </c>
      <c r="E298">
        <v>440</v>
      </c>
      <c r="F298" t="s">
        <v>8221</v>
      </c>
      <c r="G298" t="s">
        <v>8228</v>
      </c>
      <c r="H298" t="s">
        <v>8250</v>
      </c>
      <c r="I298">
        <v>0.66289350000000002</v>
      </c>
      <c r="J298">
        <v>1657.2337500000001</v>
      </c>
      <c r="K298">
        <v>291.67313999999999</v>
      </c>
      <c r="L298">
        <v>1420750683</v>
      </c>
      <c r="M298">
        <v>1418158683</v>
      </c>
      <c r="N298" t="b">
        <v>0</v>
      </c>
      <c r="O298">
        <v>10</v>
      </c>
      <c r="P298" t="b">
        <v>0</v>
      </c>
      <c r="Q298" t="s">
        <v>8271</v>
      </c>
      <c r="R298">
        <v>0.17599999999999999</v>
      </c>
      <c r="S298">
        <v>29.167313999999998</v>
      </c>
      <c r="T298" t="s">
        <v>9224</v>
      </c>
      <c r="U298" t="s">
        <v>9225</v>
      </c>
      <c r="V298" s="10">
        <v>41982.873645833337</v>
      </c>
      <c r="W298" s="10">
        <v>42012.873645833337</v>
      </c>
    </row>
    <row r="299" spans="1:23" x14ac:dyDescent="0.25">
      <c r="A299">
        <v>3896</v>
      </c>
      <c r="B299" t="s">
        <v>3893</v>
      </c>
      <c r="C299" t="s">
        <v>8004</v>
      </c>
      <c r="D299">
        <v>1600</v>
      </c>
      <c r="E299">
        <v>170</v>
      </c>
      <c r="F299" t="s">
        <v>8221</v>
      </c>
      <c r="G299" t="s">
        <v>8224</v>
      </c>
      <c r="H299" t="s">
        <v>8246</v>
      </c>
      <c r="I299">
        <v>1</v>
      </c>
      <c r="J299">
        <v>1600</v>
      </c>
      <c r="K299">
        <v>170</v>
      </c>
      <c r="L299">
        <v>1402979778</v>
      </c>
      <c r="M299">
        <v>1401770178</v>
      </c>
      <c r="N299" t="b">
        <v>0</v>
      </c>
      <c r="O299">
        <v>4</v>
      </c>
      <c r="P299" t="b">
        <v>0</v>
      </c>
      <c r="Q299" t="s">
        <v>8271</v>
      </c>
      <c r="R299">
        <v>0.10625</v>
      </c>
      <c r="S299">
        <v>42.5</v>
      </c>
      <c r="T299" t="s">
        <v>9224</v>
      </c>
      <c r="U299" t="s">
        <v>9225</v>
      </c>
      <c r="V299" s="10">
        <v>41793.191874999997</v>
      </c>
      <c r="W299" s="10">
        <v>41807.191874999997</v>
      </c>
    </row>
    <row r="300" spans="1:23" x14ac:dyDescent="0.25">
      <c r="A300">
        <v>3895</v>
      </c>
      <c r="B300" t="s">
        <v>3892</v>
      </c>
      <c r="C300" t="s">
        <v>8003</v>
      </c>
      <c r="D300">
        <v>1000</v>
      </c>
      <c r="E300">
        <v>50</v>
      </c>
      <c r="F300" t="s">
        <v>8221</v>
      </c>
      <c r="G300" t="s">
        <v>8224</v>
      </c>
      <c r="H300" t="s">
        <v>8246</v>
      </c>
      <c r="I300">
        <v>1</v>
      </c>
      <c r="J300">
        <v>1000</v>
      </c>
      <c r="K300">
        <v>50</v>
      </c>
      <c r="L300">
        <v>1425103218</v>
      </c>
      <c r="M300">
        <v>1422424818</v>
      </c>
      <c r="N300" t="b">
        <v>0</v>
      </c>
      <c r="O300">
        <v>1</v>
      </c>
      <c r="P300" t="b">
        <v>0</v>
      </c>
      <c r="Q300" t="s">
        <v>8271</v>
      </c>
      <c r="R300">
        <v>0.05</v>
      </c>
      <c r="S300">
        <v>50</v>
      </c>
      <c r="T300" t="s">
        <v>9224</v>
      </c>
      <c r="U300" t="s">
        <v>9225</v>
      </c>
      <c r="V300" s="10">
        <v>42032.250208333331</v>
      </c>
      <c r="W300" s="10">
        <v>42063.250208333331</v>
      </c>
    </row>
    <row r="301" spans="1:23" x14ac:dyDescent="0.25">
      <c r="A301">
        <v>3894</v>
      </c>
      <c r="B301" t="s">
        <v>3891</v>
      </c>
      <c r="C301" t="s">
        <v>8002</v>
      </c>
      <c r="D301">
        <v>15000</v>
      </c>
      <c r="E301">
        <v>520</v>
      </c>
      <c r="F301" t="s">
        <v>8221</v>
      </c>
      <c r="G301" t="s">
        <v>8224</v>
      </c>
      <c r="H301" t="s">
        <v>8246</v>
      </c>
      <c r="I301">
        <v>1</v>
      </c>
      <c r="J301">
        <v>15000</v>
      </c>
      <c r="K301">
        <v>520</v>
      </c>
      <c r="L301">
        <v>1481000340</v>
      </c>
      <c r="M301">
        <v>1478386812</v>
      </c>
      <c r="N301" t="b">
        <v>0</v>
      </c>
      <c r="O301">
        <v>11</v>
      </c>
      <c r="P301" t="b">
        <v>0</v>
      </c>
      <c r="Q301" t="s">
        <v>8271</v>
      </c>
      <c r="R301">
        <v>3.4666666666666665E-2</v>
      </c>
      <c r="S301">
        <v>47.272727272727273</v>
      </c>
      <c r="T301" t="s">
        <v>9224</v>
      </c>
      <c r="U301" t="s">
        <v>9225</v>
      </c>
      <c r="V301" s="10">
        <v>42679.958472222221</v>
      </c>
      <c r="W301" s="10">
        <v>42710.207638888889</v>
      </c>
    </row>
    <row r="302" spans="1:23" x14ac:dyDescent="0.25">
      <c r="A302">
        <v>3893</v>
      </c>
      <c r="B302" t="s">
        <v>3890</v>
      </c>
      <c r="C302" t="s">
        <v>8001</v>
      </c>
      <c r="D302">
        <v>50000</v>
      </c>
      <c r="E302">
        <v>10775</v>
      </c>
      <c r="F302" t="s">
        <v>8221</v>
      </c>
      <c r="G302" t="s">
        <v>8224</v>
      </c>
      <c r="H302" t="s">
        <v>8246</v>
      </c>
      <c r="I302">
        <v>1</v>
      </c>
      <c r="J302">
        <v>50000</v>
      </c>
      <c r="K302">
        <v>10775</v>
      </c>
      <c r="L302">
        <v>1404194400</v>
      </c>
      <c r="M302">
        <v>1400600840</v>
      </c>
      <c r="N302" t="b">
        <v>0</v>
      </c>
      <c r="O302">
        <v>84</v>
      </c>
      <c r="P302" t="b">
        <v>0</v>
      </c>
      <c r="Q302" t="s">
        <v>8271</v>
      </c>
      <c r="R302">
        <v>0.2155</v>
      </c>
      <c r="S302">
        <v>128.27380952380952</v>
      </c>
      <c r="T302" t="s">
        <v>9224</v>
      </c>
      <c r="U302" t="s">
        <v>9225</v>
      </c>
      <c r="V302" s="10">
        <v>41779.657870370371</v>
      </c>
      <c r="W302" s="10">
        <v>41821.25</v>
      </c>
    </row>
    <row r="303" spans="1:23" x14ac:dyDescent="0.25">
      <c r="A303">
        <v>3892</v>
      </c>
      <c r="B303" t="s">
        <v>3889</v>
      </c>
      <c r="C303" t="s">
        <v>8000</v>
      </c>
      <c r="D303">
        <v>1000</v>
      </c>
      <c r="E303">
        <v>0</v>
      </c>
      <c r="F303" t="s">
        <v>8221</v>
      </c>
      <c r="G303" t="s">
        <v>8224</v>
      </c>
      <c r="H303" t="s">
        <v>8246</v>
      </c>
      <c r="I303">
        <v>1</v>
      </c>
      <c r="J303">
        <v>1000</v>
      </c>
      <c r="K303">
        <v>0</v>
      </c>
      <c r="L303">
        <v>1408863600</v>
      </c>
      <c r="M303">
        <v>1408203557</v>
      </c>
      <c r="N303" t="b">
        <v>0</v>
      </c>
      <c r="O303">
        <v>0</v>
      </c>
      <c r="P303" t="b">
        <v>0</v>
      </c>
      <c r="Q303" t="s">
        <v>8271</v>
      </c>
      <c r="R303">
        <v>0</v>
      </c>
      <c r="S303" t="s">
        <v>9314</v>
      </c>
      <c r="T303" t="s">
        <v>9224</v>
      </c>
      <c r="U303" t="s">
        <v>9225</v>
      </c>
      <c r="V303" s="10">
        <v>41867.652280092596</v>
      </c>
      <c r="W303" s="10">
        <v>41875.291666666664</v>
      </c>
    </row>
    <row r="304" spans="1:23" x14ac:dyDescent="0.25">
      <c r="A304">
        <v>3891</v>
      </c>
      <c r="B304" t="s">
        <v>3888</v>
      </c>
      <c r="C304" t="s">
        <v>7999</v>
      </c>
      <c r="D304">
        <v>800</v>
      </c>
      <c r="E304">
        <v>260</v>
      </c>
      <c r="F304" t="s">
        <v>8221</v>
      </c>
      <c r="G304" t="s">
        <v>8224</v>
      </c>
      <c r="H304" t="s">
        <v>8246</v>
      </c>
      <c r="I304">
        <v>1</v>
      </c>
      <c r="J304">
        <v>800</v>
      </c>
      <c r="K304">
        <v>260</v>
      </c>
      <c r="L304">
        <v>1427086740</v>
      </c>
      <c r="M304">
        <v>1424488244</v>
      </c>
      <c r="N304" t="b">
        <v>0</v>
      </c>
      <c r="O304">
        <v>7</v>
      </c>
      <c r="P304" t="b">
        <v>0</v>
      </c>
      <c r="Q304" t="s">
        <v>8271</v>
      </c>
      <c r="R304">
        <v>0.32500000000000001</v>
      </c>
      <c r="S304">
        <v>37.142857142857146</v>
      </c>
      <c r="T304" t="s">
        <v>9224</v>
      </c>
      <c r="U304" t="s">
        <v>9225</v>
      </c>
      <c r="V304" s="10">
        <v>42056.132453703707</v>
      </c>
      <c r="W304" s="10">
        <v>42086.207638888889</v>
      </c>
    </row>
    <row r="305" spans="1:23" x14ac:dyDescent="0.25">
      <c r="A305">
        <v>3890</v>
      </c>
      <c r="B305" t="s">
        <v>3887</v>
      </c>
      <c r="C305" t="s">
        <v>7998</v>
      </c>
      <c r="D305">
        <v>15000</v>
      </c>
      <c r="E305">
        <v>2524</v>
      </c>
      <c r="F305" t="s">
        <v>8221</v>
      </c>
      <c r="G305" t="s">
        <v>8224</v>
      </c>
      <c r="H305" t="s">
        <v>8246</v>
      </c>
      <c r="I305">
        <v>1</v>
      </c>
      <c r="J305">
        <v>15000</v>
      </c>
      <c r="K305">
        <v>2524</v>
      </c>
      <c r="L305">
        <v>1439662344</v>
      </c>
      <c r="M305">
        <v>1434478344</v>
      </c>
      <c r="N305" t="b">
        <v>0</v>
      </c>
      <c r="O305">
        <v>8</v>
      </c>
      <c r="P305" t="b">
        <v>0</v>
      </c>
      <c r="Q305" t="s">
        <v>8271</v>
      </c>
      <c r="R305">
        <v>0.16826666666666668</v>
      </c>
      <c r="S305">
        <v>315.5</v>
      </c>
      <c r="T305" t="s">
        <v>9224</v>
      </c>
      <c r="U305" t="s">
        <v>9225</v>
      </c>
      <c r="V305" s="10">
        <v>42171.758611111109</v>
      </c>
      <c r="W305" s="10">
        <v>42231.758611111109</v>
      </c>
    </row>
    <row r="306" spans="1:23" x14ac:dyDescent="0.25">
      <c r="A306">
        <v>3889</v>
      </c>
      <c r="B306" t="s">
        <v>3886</v>
      </c>
      <c r="C306" t="s">
        <v>7997</v>
      </c>
      <c r="D306">
        <v>8000</v>
      </c>
      <c r="E306">
        <v>118</v>
      </c>
      <c r="F306" t="s">
        <v>8221</v>
      </c>
      <c r="G306" t="s">
        <v>8224</v>
      </c>
      <c r="H306" t="s">
        <v>8246</v>
      </c>
      <c r="I306">
        <v>1</v>
      </c>
      <c r="J306">
        <v>8000</v>
      </c>
      <c r="K306">
        <v>118</v>
      </c>
      <c r="L306">
        <v>1420413960</v>
      </c>
      <c r="M306">
        <v>1417651630</v>
      </c>
      <c r="N306" t="b">
        <v>0</v>
      </c>
      <c r="O306">
        <v>9</v>
      </c>
      <c r="P306" t="b">
        <v>0</v>
      </c>
      <c r="Q306" t="s">
        <v>8271</v>
      </c>
      <c r="R306">
        <v>1.4749999999999999E-2</v>
      </c>
      <c r="S306">
        <v>13.111111111111111</v>
      </c>
      <c r="T306" t="s">
        <v>9224</v>
      </c>
      <c r="U306" t="s">
        <v>9225</v>
      </c>
      <c r="V306" s="10">
        <v>41977.004976851851</v>
      </c>
      <c r="W306" s="10">
        <v>42008.976388888892</v>
      </c>
    </row>
    <row r="307" spans="1:23" x14ac:dyDescent="0.25">
      <c r="A307">
        <v>3888</v>
      </c>
      <c r="B307" t="s">
        <v>3885</v>
      </c>
      <c r="C307" t="s">
        <v>7996</v>
      </c>
      <c r="D307">
        <v>2000</v>
      </c>
      <c r="E307">
        <v>542</v>
      </c>
      <c r="F307" t="s">
        <v>8221</v>
      </c>
      <c r="G307" t="s">
        <v>8225</v>
      </c>
      <c r="H307" t="s">
        <v>8247</v>
      </c>
      <c r="I307">
        <v>1.29405719</v>
      </c>
      <c r="J307">
        <v>2588.11438</v>
      </c>
      <c r="K307">
        <v>701.37899698000001</v>
      </c>
      <c r="L307">
        <v>1488114358</v>
      </c>
      <c r="M307">
        <v>1485522358</v>
      </c>
      <c r="N307" t="b">
        <v>0</v>
      </c>
      <c r="O307">
        <v>14</v>
      </c>
      <c r="P307" t="b">
        <v>0</v>
      </c>
      <c r="Q307" t="s">
        <v>8271</v>
      </c>
      <c r="R307">
        <v>0.27100000000000002</v>
      </c>
      <c r="S307">
        <v>50.098499784285714</v>
      </c>
      <c r="T307" t="s">
        <v>9224</v>
      </c>
      <c r="U307" t="s">
        <v>9225</v>
      </c>
      <c r="V307" s="10">
        <v>42762.545810185184</v>
      </c>
      <c r="W307" s="10">
        <v>42792.545810185184</v>
      </c>
    </row>
    <row r="308" spans="1:23" x14ac:dyDescent="0.25">
      <c r="A308">
        <v>3867</v>
      </c>
      <c r="B308" t="s">
        <v>3864</v>
      </c>
      <c r="C308" t="s">
        <v>7976</v>
      </c>
      <c r="D308">
        <v>2000</v>
      </c>
      <c r="E308">
        <v>251</v>
      </c>
      <c r="F308" t="s">
        <v>8221</v>
      </c>
      <c r="G308" t="s">
        <v>8224</v>
      </c>
      <c r="H308" t="s">
        <v>8246</v>
      </c>
      <c r="I308">
        <v>1</v>
      </c>
      <c r="J308">
        <v>2000</v>
      </c>
      <c r="K308">
        <v>251</v>
      </c>
      <c r="L308">
        <v>1466278339</v>
      </c>
      <c r="M308">
        <v>1463686339</v>
      </c>
      <c r="N308" t="b">
        <v>0</v>
      </c>
      <c r="O308">
        <v>5</v>
      </c>
      <c r="P308" t="b">
        <v>0</v>
      </c>
      <c r="Q308" t="s">
        <v>8271</v>
      </c>
      <c r="R308">
        <v>0.1255</v>
      </c>
      <c r="S308">
        <v>50.2</v>
      </c>
      <c r="T308" t="s">
        <v>9224</v>
      </c>
      <c r="U308" t="s">
        <v>9225</v>
      </c>
      <c r="V308" s="10">
        <v>42509.814108796294</v>
      </c>
      <c r="W308" s="10">
        <v>42539.814108796294</v>
      </c>
    </row>
    <row r="309" spans="1:23" x14ac:dyDescent="0.25">
      <c r="A309">
        <v>3866</v>
      </c>
      <c r="B309" t="s">
        <v>3863</v>
      </c>
      <c r="C309" t="s">
        <v>7975</v>
      </c>
      <c r="D309">
        <v>2000</v>
      </c>
      <c r="E309">
        <v>11</v>
      </c>
      <c r="F309" t="s">
        <v>8221</v>
      </c>
      <c r="G309" t="s">
        <v>8224</v>
      </c>
      <c r="H309" t="s">
        <v>8246</v>
      </c>
      <c r="I309">
        <v>1</v>
      </c>
      <c r="J309">
        <v>2000</v>
      </c>
      <c r="K309">
        <v>11</v>
      </c>
      <c r="L309">
        <v>1458703740</v>
      </c>
      <c r="M309">
        <v>1454453021</v>
      </c>
      <c r="N309" t="b">
        <v>0</v>
      </c>
      <c r="O309">
        <v>2</v>
      </c>
      <c r="P309" t="b">
        <v>0</v>
      </c>
      <c r="Q309" t="s">
        <v>8271</v>
      </c>
      <c r="R309">
        <v>5.4999999999999997E-3</v>
      </c>
      <c r="S309">
        <v>5.5</v>
      </c>
      <c r="T309" t="s">
        <v>9224</v>
      </c>
      <c r="U309" t="s">
        <v>9225</v>
      </c>
      <c r="V309" s="10">
        <v>42402.947002314817</v>
      </c>
      <c r="W309" s="10">
        <v>42452.145138888889</v>
      </c>
    </row>
    <row r="310" spans="1:23" x14ac:dyDescent="0.25">
      <c r="A310">
        <v>3865</v>
      </c>
      <c r="B310" t="s">
        <v>3862</v>
      </c>
      <c r="C310" t="s">
        <v>7974</v>
      </c>
      <c r="D310">
        <v>2413</v>
      </c>
      <c r="E310">
        <v>650</v>
      </c>
      <c r="F310" t="s">
        <v>8221</v>
      </c>
      <c r="G310" t="s">
        <v>8229</v>
      </c>
      <c r="H310" t="s">
        <v>8251</v>
      </c>
      <c r="I310">
        <v>0.75062424999999999</v>
      </c>
      <c r="J310">
        <v>1811.2563152499999</v>
      </c>
      <c r="K310">
        <v>487.90576249999998</v>
      </c>
      <c r="L310">
        <v>1409376600</v>
      </c>
      <c r="M310">
        <v>1405957098</v>
      </c>
      <c r="N310" t="b">
        <v>0</v>
      </c>
      <c r="O310">
        <v>14</v>
      </c>
      <c r="P310" t="b">
        <v>0</v>
      </c>
      <c r="Q310" t="s">
        <v>8271</v>
      </c>
      <c r="R310">
        <v>0.26937422295897223</v>
      </c>
      <c r="S310">
        <v>34.850411607142853</v>
      </c>
      <c r="T310" t="s">
        <v>9224</v>
      </c>
      <c r="U310" t="s">
        <v>9225</v>
      </c>
      <c r="V310" s="10">
        <v>41841.651597222219</v>
      </c>
      <c r="W310" s="10">
        <v>41881.229166666664</v>
      </c>
    </row>
    <row r="311" spans="1:23" x14ac:dyDescent="0.25">
      <c r="A311">
        <v>3864</v>
      </c>
      <c r="B311" t="s">
        <v>3861</v>
      </c>
      <c r="C311" t="s">
        <v>7973</v>
      </c>
      <c r="D311">
        <v>5000</v>
      </c>
      <c r="E311">
        <v>60</v>
      </c>
      <c r="F311" t="s">
        <v>8221</v>
      </c>
      <c r="G311" t="s">
        <v>8224</v>
      </c>
      <c r="H311" t="s">
        <v>8246</v>
      </c>
      <c r="I311">
        <v>1</v>
      </c>
      <c r="J311">
        <v>5000</v>
      </c>
      <c r="K311">
        <v>60</v>
      </c>
      <c r="L311">
        <v>1447799054</v>
      </c>
      <c r="M311">
        <v>1445203454</v>
      </c>
      <c r="N311" t="b">
        <v>0</v>
      </c>
      <c r="O311">
        <v>3</v>
      </c>
      <c r="P311" t="b">
        <v>0</v>
      </c>
      <c r="Q311" t="s">
        <v>8271</v>
      </c>
      <c r="R311">
        <v>1.2E-2</v>
      </c>
      <c r="S311">
        <v>20</v>
      </c>
      <c r="T311" t="s">
        <v>9224</v>
      </c>
      <c r="U311" t="s">
        <v>9225</v>
      </c>
      <c r="V311" s="10">
        <v>42295.891828703701</v>
      </c>
      <c r="W311" s="10">
        <v>42325.933495370373</v>
      </c>
    </row>
    <row r="312" spans="1:23" x14ac:dyDescent="0.25">
      <c r="A312">
        <v>3863</v>
      </c>
      <c r="B312" t="s">
        <v>3860</v>
      </c>
      <c r="C312" t="s">
        <v>7972</v>
      </c>
      <c r="D312">
        <v>6000</v>
      </c>
      <c r="E312">
        <v>0</v>
      </c>
      <c r="F312" t="s">
        <v>8221</v>
      </c>
      <c r="G312" t="s">
        <v>8224</v>
      </c>
      <c r="H312" t="s">
        <v>8246</v>
      </c>
      <c r="I312">
        <v>1</v>
      </c>
      <c r="J312">
        <v>6000</v>
      </c>
      <c r="K312">
        <v>0</v>
      </c>
      <c r="L312">
        <v>1446739905</v>
      </c>
      <c r="M312">
        <v>1441552305</v>
      </c>
      <c r="N312" t="b">
        <v>0</v>
      </c>
      <c r="O312">
        <v>0</v>
      </c>
      <c r="P312" t="b">
        <v>0</v>
      </c>
      <c r="Q312" t="s">
        <v>8271</v>
      </c>
      <c r="R312">
        <v>0</v>
      </c>
      <c r="S312" t="s">
        <v>9314</v>
      </c>
      <c r="T312" t="s">
        <v>9224</v>
      </c>
      <c r="U312" t="s">
        <v>9225</v>
      </c>
      <c r="V312" s="10">
        <v>42253.633159722223</v>
      </c>
      <c r="W312" s="10">
        <v>42313.674826388888</v>
      </c>
    </row>
    <row r="313" spans="1:23" x14ac:dyDescent="0.25">
      <c r="A313">
        <v>3862</v>
      </c>
      <c r="B313" t="s">
        <v>3859</v>
      </c>
      <c r="C313" t="s">
        <v>7971</v>
      </c>
      <c r="D313">
        <v>7500</v>
      </c>
      <c r="E313">
        <v>1</v>
      </c>
      <c r="F313" t="s">
        <v>8221</v>
      </c>
      <c r="G313" t="s">
        <v>8224</v>
      </c>
      <c r="H313" t="s">
        <v>8246</v>
      </c>
      <c r="I313">
        <v>1</v>
      </c>
      <c r="J313">
        <v>7500</v>
      </c>
      <c r="K313">
        <v>1</v>
      </c>
      <c r="L313">
        <v>1473699540</v>
      </c>
      <c r="M313">
        <v>1472451356</v>
      </c>
      <c r="N313" t="b">
        <v>0</v>
      </c>
      <c r="O313">
        <v>1</v>
      </c>
      <c r="P313" t="b">
        <v>0</v>
      </c>
      <c r="Q313" t="s">
        <v>8271</v>
      </c>
      <c r="R313">
        <v>1.3333333333333334E-4</v>
      </c>
      <c r="S313">
        <v>1</v>
      </c>
      <c r="T313" t="s">
        <v>9224</v>
      </c>
      <c r="U313" t="s">
        <v>9225</v>
      </c>
      <c r="V313" s="10">
        <v>42611.261064814818</v>
      </c>
      <c r="W313" s="10">
        <v>42625.707638888889</v>
      </c>
    </row>
    <row r="314" spans="1:23" x14ac:dyDescent="0.25">
      <c r="A314">
        <v>3861</v>
      </c>
      <c r="B314" t="s">
        <v>3858</v>
      </c>
      <c r="C314" t="s">
        <v>7970</v>
      </c>
      <c r="D314">
        <v>2000</v>
      </c>
      <c r="E314">
        <v>100</v>
      </c>
      <c r="F314" t="s">
        <v>8221</v>
      </c>
      <c r="G314" t="s">
        <v>8224</v>
      </c>
      <c r="H314" t="s">
        <v>8246</v>
      </c>
      <c r="I314">
        <v>1</v>
      </c>
      <c r="J314">
        <v>2000</v>
      </c>
      <c r="K314">
        <v>100</v>
      </c>
      <c r="L314">
        <v>1415828820</v>
      </c>
      <c r="M314">
        <v>1412258977</v>
      </c>
      <c r="N314" t="b">
        <v>0</v>
      </c>
      <c r="O314">
        <v>1</v>
      </c>
      <c r="P314" t="b">
        <v>0</v>
      </c>
      <c r="Q314" t="s">
        <v>8271</v>
      </c>
      <c r="R314">
        <v>0.05</v>
      </c>
      <c r="S314">
        <v>100</v>
      </c>
      <c r="T314" t="s">
        <v>9224</v>
      </c>
      <c r="U314" t="s">
        <v>9225</v>
      </c>
      <c r="V314" s="10">
        <v>41914.590011574073</v>
      </c>
      <c r="W314" s="10">
        <v>41955.907638888886</v>
      </c>
    </row>
    <row r="315" spans="1:23" x14ac:dyDescent="0.25">
      <c r="A315">
        <v>3860</v>
      </c>
      <c r="B315" t="s">
        <v>3857</v>
      </c>
      <c r="C315" t="s">
        <v>7969</v>
      </c>
      <c r="D315">
        <v>6000</v>
      </c>
      <c r="E315">
        <v>1060</v>
      </c>
      <c r="F315" t="s">
        <v>8221</v>
      </c>
      <c r="G315" t="s">
        <v>8224</v>
      </c>
      <c r="H315" t="s">
        <v>8246</v>
      </c>
      <c r="I315">
        <v>1</v>
      </c>
      <c r="J315">
        <v>6000</v>
      </c>
      <c r="K315">
        <v>1060</v>
      </c>
      <c r="L315">
        <v>1407858710</v>
      </c>
      <c r="M315">
        <v>1405266710</v>
      </c>
      <c r="N315" t="b">
        <v>0</v>
      </c>
      <c r="O315">
        <v>13</v>
      </c>
      <c r="P315" t="b">
        <v>0</v>
      </c>
      <c r="Q315" t="s">
        <v>8271</v>
      </c>
      <c r="R315">
        <v>0.17666666666666667</v>
      </c>
      <c r="S315">
        <v>81.538461538461533</v>
      </c>
      <c r="T315" t="s">
        <v>9224</v>
      </c>
      <c r="U315" t="s">
        <v>9225</v>
      </c>
      <c r="V315" s="10">
        <v>41833.660995370374</v>
      </c>
      <c r="W315" s="10">
        <v>41863.660995370374</v>
      </c>
    </row>
    <row r="316" spans="1:23" x14ac:dyDescent="0.25">
      <c r="A316">
        <v>3859</v>
      </c>
      <c r="B316" t="s">
        <v>3856</v>
      </c>
      <c r="C316" t="s">
        <v>7968</v>
      </c>
      <c r="D316">
        <v>2500</v>
      </c>
      <c r="E316">
        <v>1</v>
      </c>
      <c r="F316" t="s">
        <v>8221</v>
      </c>
      <c r="G316" t="s">
        <v>8224</v>
      </c>
      <c r="H316" t="s">
        <v>8246</v>
      </c>
      <c r="I316">
        <v>1</v>
      </c>
      <c r="J316">
        <v>2500</v>
      </c>
      <c r="K316">
        <v>1</v>
      </c>
      <c r="L316">
        <v>1403730000</v>
      </c>
      <c r="M316">
        <v>1401485207</v>
      </c>
      <c r="N316" t="b">
        <v>0</v>
      </c>
      <c r="O316">
        <v>1</v>
      </c>
      <c r="P316" t="b">
        <v>0</v>
      </c>
      <c r="Q316" t="s">
        <v>8271</v>
      </c>
      <c r="R316">
        <v>4.0000000000000002E-4</v>
      </c>
      <c r="S316">
        <v>1</v>
      </c>
      <c r="T316" t="s">
        <v>9224</v>
      </c>
      <c r="U316" t="s">
        <v>9225</v>
      </c>
      <c r="V316" s="10">
        <v>41789.893599537034</v>
      </c>
      <c r="W316" s="10">
        <v>41815.875</v>
      </c>
    </row>
    <row r="317" spans="1:23" x14ac:dyDescent="0.25">
      <c r="A317">
        <v>3858</v>
      </c>
      <c r="B317" t="s">
        <v>3855</v>
      </c>
      <c r="C317" t="s">
        <v>7967</v>
      </c>
      <c r="D317">
        <v>500</v>
      </c>
      <c r="E317">
        <v>10</v>
      </c>
      <c r="F317" t="s">
        <v>8221</v>
      </c>
      <c r="G317" t="s">
        <v>8225</v>
      </c>
      <c r="H317" t="s">
        <v>8247</v>
      </c>
      <c r="I317">
        <v>1.29405719</v>
      </c>
      <c r="J317">
        <v>647.028595</v>
      </c>
      <c r="K317">
        <v>12.9405719</v>
      </c>
      <c r="L317">
        <v>1432328400</v>
      </c>
      <c r="M317">
        <v>1430734844</v>
      </c>
      <c r="N317" t="b">
        <v>0</v>
      </c>
      <c r="O317">
        <v>1</v>
      </c>
      <c r="P317" t="b">
        <v>0</v>
      </c>
      <c r="Q317" t="s">
        <v>8271</v>
      </c>
      <c r="R317">
        <v>0.02</v>
      </c>
      <c r="S317">
        <v>12.9405719</v>
      </c>
      <c r="T317" t="s">
        <v>9224</v>
      </c>
      <c r="U317" t="s">
        <v>9225</v>
      </c>
      <c r="V317" s="10">
        <v>42128.431064814817</v>
      </c>
      <c r="W317" s="10">
        <v>42146.875</v>
      </c>
    </row>
    <row r="318" spans="1:23" x14ac:dyDescent="0.25">
      <c r="A318">
        <v>3857</v>
      </c>
      <c r="B318" t="s">
        <v>3854</v>
      </c>
      <c r="C318" s="3" t="s">
        <v>7966</v>
      </c>
      <c r="D318">
        <v>5000</v>
      </c>
      <c r="E318">
        <v>260</v>
      </c>
      <c r="F318" t="s">
        <v>8221</v>
      </c>
      <c r="G318" t="s">
        <v>8224</v>
      </c>
      <c r="H318" t="s">
        <v>8246</v>
      </c>
      <c r="I318">
        <v>1</v>
      </c>
      <c r="J318">
        <v>5000</v>
      </c>
      <c r="K318">
        <v>260</v>
      </c>
      <c r="L318">
        <v>1406913120</v>
      </c>
      <c r="M318">
        <v>1404927690</v>
      </c>
      <c r="N318" t="b">
        <v>0</v>
      </c>
      <c r="O318">
        <v>4</v>
      </c>
      <c r="P318" t="b">
        <v>0</v>
      </c>
      <c r="Q318" t="s">
        <v>8271</v>
      </c>
      <c r="R318">
        <v>5.1999999999999998E-2</v>
      </c>
      <c r="S318">
        <v>65</v>
      </c>
      <c r="T318" t="s">
        <v>9224</v>
      </c>
      <c r="U318" t="s">
        <v>9225</v>
      </c>
      <c r="V318" s="10">
        <v>41829.73715277778</v>
      </c>
      <c r="W318" s="10">
        <v>41852.716666666667</v>
      </c>
    </row>
    <row r="319" spans="1:23" x14ac:dyDescent="0.25">
      <c r="A319">
        <v>3856</v>
      </c>
      <c r="B319" t="s">
        <v>3853</v>
      </c>
      <c r="C319" t="s">
        <v>7965</v>
      </c>
      <c r="D319">
        <v>5000</v>
      </c>
      <c r="E319">
        <v>1</v>
      </c>
      <c r="F319" t="s">
        <v>8221</v>
      </c>
      <c r="G319" t="s">
        <v>8224</v>
      </c>
      <c r="H319" t="s">
        <v>8246</v>
      </c>
      <c r="I319">
        <v>1</v>
      </c>
      <c r="J319">
        <v>5000</v>
      </c>
      <c r="K319">
        <v>1</v>
      </c>
      <c r="L319">
        <v>1425833403</v>
      </c>
      <c r="M319">
        <v>1423245003</v>
      </c>
      <c r="N319" t="b">
        <v>0</v>
      </c>
      <c r="O319">
        <v>1</v>
      </c>
      <c r="P319" t="b">
        <v>0</v>
      </c>
      <c r="Q319" t="s">
        <v>8271</v>
      </c>
      <c r="R319">
        <v>2.0000000000000001E-4</v>
      </c>
      <c r="S319">
        <v>1</v>
      </c>
      <c r="T319" t="s">
        <v>9224</v>
      </c>
      <c r="U319" t="s">
        <v>9225</v>
      </c>
      <c r="V319" s="10">
        <v>42041.743090277778</v>
      </c>
      <c r="W319" s="10">
        <v>42071.701423611114</v>
      </c>
    </row>
    <row r="320" spans="1:23" x14ac:dyDescent="0.25">
      <c r="A320">
        <v>3855</v>
      </c>
      <c r="B320" t="s">
        <v>3852</v>
      </c>
      <c r="C320" s="3" t="s">
        <v>7964</v>
      </c>
      <c r="D320">
        <v>1000</v>
      </c>
      <c r="E320">
        <v>25</v>
      </c>
      <c r="F320" t="s">
        <v>8221</v>
      </c>
      <c r="G320" t="s">
        <v>8224</v>
      </c>
      <c r="H320" t="s">
        <v>8246</v>
      </c>
      <c r="I320">
        <v>1</v>
      </c>
      <c r="J320">
        <v>1000</v>
      </c>
      <c r="K320">
        <v>25</v>
      </c>
      <c r="L320">
        <v>1427408271</v>
      </c>
      <c r="M320">
        <v>1424819871</v>
      </c>
      <c r="N320" t="b">
        <v>0</v>
      </c>
      <c r="O320">
        <v>1</v>
      </c>
      <c r="P320" t="b">
        <v>0</v>
      </c>
      <c r="Q320" t="s">
        <v>8271</v>
      </c>
      <c r="R320">
        <v>2.5000000000000001E-2</v>
      </c>
      <c r="S320">
        <v>25</v>
      </c>
      <c r="T320" t="s">
        <v>9224</v>
      </c>
      <c r="U320" t="s">
        <v>9225</v>
      </c>
      <c r="V320" s="10">
        <v>42059.970729166664</v>
      </c>
      <c r="W320" s="10">
        <v>42089.929062499999</v>
      </c>
    </row>
    <row r="321" spans="1:23" x14ac:dyDescent="0.25">
      <c r="A321">
        <v>3854</v>
      </c>
      <c r="B321" t="s">
        <v>3851</v>
      </c>
      <c r="C321" t="s">
        <v>7963</v>
      </c>
      <c r="D321">
        <v>11000</v>
      </c>
      <c r="E321">
        <v>1788</v>
      </c>
      <c r="F321" t="s">
        <v>8221</v>
      </c>
      <c r="G321" t="s">
        <v>8224</v>
      </c>
      <c r="H321" t="s">
        <v>8246</v>
      </c>
      <c r="I321">
        <v>1</v>
      </c>
      <c r="J321">
        <v>11000</v>
      </c>
      <c r="K321">
        <v>1788</v>
      </c>
      <c r="L321">
        <v>1431206058</v>
      </c>
      <c r="M321">
        <v>1428614058</v>
      </c>
      <c r="N321" t="b">
        <v>0</v>
      </c>
      <c r="O321">
        <v>20</v>
      </c>
      <c r="P321" t="b">
        <v>0</v>
      </c>
      <c r="Q321" t="s">
        <v>8271</v>
      </c>
      <c r="R321">
        <v>0.16254545454545455</v>
      </c>
      <c r="S321">
        <v>89.4</v>
      </c>
      <c r="T321" t="s">
        <v>9224</v>
      </c>
      <c r="U321" t="s">
        <v>9225</v>
      </c>
      <c r="V321" s="10">
        <v>42103.884930555556</v>
      </c>
      <c r="W321" s="10">
        <v>42133.884930555556</v>
      </c>
    </row>
    <row r="322" spans="1:23" x14ac:dyDescent="0.25">
      <c r="A322">
        <v>3853</v>
      </c>
      <c r="B322" t="s">
        <v>3850</v>
      </c>
      <c r="C322" t="s">
        <v>7962</v>
      </c>
      <c r="D322">
        <v>100000</v>
      </c>
      <c r="E322">
        <v>26</v>
      </c>
      <c r="F322" t="s">
        <v>8221</v>
      </c>
      <c r="G322" t="s">
        <v>8224</v>
      </c>
      <c r="H322" t="s">
        <v>8246</v>
      </c>
      <c r="I322">
        <v>1</v>
      </c>
      <c r="J322">
        <v>100000</v>
      </c>
      <c r="K322">
        <v>26</v>
      </c>
      <c r="L322">
        <v>1409602178</v>
      </c>
      <c r="M322">
        <v>1406578178</v>
      </c>
      <c r="N322" t="b">
        <v>0</v>
      </c>
      <c r="O322">
        <v>2</v>
      </c>
      <c r="P322" t="b">
        <v>0</v>
      </c>
      <c r="Q322" t="s">
        <v>8271</v>
      </c>
      <c r="R322">
        <v>2.5999999999999998E-4</v>
      </c>
      <c r="S322">
        <v>13</v>
      </c>
      <c r="T322" t="s">
        <v>9224</v>
      </c>
      <c r="U322" t="s">
        <v>9225</v>
      </c>
      <c r="V322" s="10">
        <v>41848.84002314815</v>
      </c>
      <c r="W322" s="10">
        <v>41883.84002314815</v>
      </c>
    </row>
    <row r="323" spans="1:23" x14ac:dyDescent="0.25">
      <c r="A323">
        <v>3852</v>
      </c>
      <c r="B323" t="s">
        <v>3849</v>
      </c>
      <c r="C323" t="s">
        <v>7961</v>
      </c>
      <c r="D323">
        <v>10000</v>
      </c>
      <c r="E323">
        <v>20</v>
      </c>
      <c r="F323" t="s">
        <v>8221</v>
      </c>
      <c r="G323" t="s">
        <v>8224</v>
      </c>
      <c r="H323" t="s">
        <v>8246</v>
      </c>
      <c r="I323">
        <v>1</v>
      </c>
      <c r="J323">
        <v>10000</v>
      </c>
      <c r="K323">
        <v>20</v>
      </c>
      <c r="L323">
        <v>1427427276</v>
      </c>
      <c r="M323">
        <v>1425270876</v>
      </c>
      <c r="N323" t="b">
        <v>0</v>
      </c>
      <c r="O323">
        <v>2</v>
      </c>
      <c r="P323" t="b">
        <v>0</v>
      </c>
      <c r="Q323" t="s">
        <v>8271</v>
      </c>
      <c r="R323">
        <v>2E-3</v>
      </c>
      <c r="S323">
        <v>10</v>
      </c>
      <c r="T323" t="s">
        <v>9224</v>
      </c>
      <c r="U323" t="s">
        <v>9225</v>
      </c>
      <c r="V323" s="10">
        <v>42065.190694444442</v>
      </c>
      <c r="W323" s="10">
        <v>42090.149027777778</v>
      </c>
    </row>
    <row r="324" spans="1:23" x14ac:dyDescent="0.25">
      <c r="A324">
        <v>3851</v>
      </c>
      <c r="B324" t="s">
        <v>3848</v>
      </c>
      <c r="C324" t="s">
        <v>7960</v>
      </c>
      <c r="D324">
        <v>2500</v>
      </c>
      <c r="E324">
        <v>852</v>
      </c>
      <c r="F324" t="s">
        <v>8221</v>
      </c>
      <c r="G324" t="s">
        <v>8225</v>
      </c>
      <c r="H324" t="s">
        <v>8247</v>
      </c>
      <c r="I324">
        <v>1.29405719</v>
      </c>
      <c r="J324">
        <v>3235.1429749999998</v>
      </c>
      <c r="K324">
        <v>1102.5367258799999</v>
      </c>
      <c r="L324">
        <v>1437129179</v>
      </c>
      <c r="M324">
        <v>1434537179</v>
      </c>
      <c r="N324" t="b">
        <v>1</v>
      </c>
      <c r="O324">
        <v>24</v>
      </c>
      <c r="P324" t="b">
        <v>0</v>
      </c>
      <c r="Q324" t="s">
        <v>8271</v>
      </c>
      <c r="R324">
        <v>0.34079999999999999</v>
      </c>
      <c r="S324">
        <v>45.939030244999998</v>
      </c>
      <c r="T324" t="s">
        <v>9224</v>
      </c>
      <c r="U324" t="s">
        <v>9225</v>
      </c>
      <c r="V324" s="10">
        <v>42172.439571759256</v>
      </c>
      <c r="W324" s="10">
        <v>42202.439571759256</v>
      </c>
    </row>
    <row r="325" spans="1:23" x14ac:dyDescent="0.25">
      <c r="A325">
        <v>3850</v>
      </c>
      <c r="B325" t="s">
        <v>3847</v>
      </c>
      <c r="C325" t="s">
        <v>7959</v>
      </c>
      <c r="D325">
        <v>1000</v>
      </c>
      <c r="E325">
        <v>38</v>
      </c>
      <c r="F325" t="s">
        <v>8221</v>
      </c>
      <c r="G325" t="s">
        <v>8224</v>
      </c>
      <c r="H325" t="s">
        <v>8246</v>
      </c>
      <c r="I325">
        <v>1</v>
      </c>
      <c r="J325">
        <v>1000</v>
      </c>
      <c r="K325">
        <v>38</v>
      </c>
      <c r="L325">
        <v>1420081143</v>
      </c>
      <c r="M325">
        <v>1417489143</v>
      </c>
      <c r="N325" t="b">
        <v>1</v>
      </c>
      <c r="O325">
        <v>4</v>
      </c>
      <c r="P325" t="b">
        <v>0</v>
      </c>
      <c r="Q325" t="s">
        <v>8271</v>
      </c>
      <c r="R325">
        <v>3.7999999999999999E-2</v>
      </c>
      <c r="S325">
        <v>9.5</v>
      </c>
      <c r="T325" t="s">
        <v>9224</v>
      </c>
      <c r="U325" t="s">
        <v>9225</v>
      </c>
      <c r="V325" s="10">
        <v>41975.124340277776</v>
      </c>
      <c r="W325" s="10">
        <v>42005.124340277776</v>
      </c>
    </row>
    <row r="326" spans="1:23" x14ac:dyDescent="0.25">
      <c r="A326">
        <v>3849</v>
      </c>
      <c r="B326" t="s">
        <v>3846</v>
      </c>
      <c r="C326" t="s">
        <v>7958</v>
      </c>
      <c r="D326">
        <v>30000</v>
      </c>
      <c r="E326">
        <v>2113</v>
      </c>
      <c r="F326" t="s">
        <v>8221</v>
      </c>
      <c r="G326" t="s">
        <v>8236</v>
      </c>
      <c r="H326" t="s">
        <v>8249</v>
      </c>
      <c r="I326">
        <v>1.1666915600000001</v>
      </c>
      <c r="J326">
        <v>35000.746800000001</v>
      </c>
      <c r="K326">
        <v>2465.2192662800003</v>
      </c>
      <c r="L326">
        <v>1434047084</v>
      </c>
      <c r="M326">
        <v>1431455084</v>
      </c>
      <c r="N326" t="b">
        <v>1</v>
      </c>
      <c r="O326">
        <v>28</v>
      </c>
      <c r="P326" t="b">
        <v>0</v>
      </c>
      <c r="Q326" t="s">
        <v>8271</v>
      </c>
      <c r="R326">
        <v>7.0433333333333334E-2</v>
      </c>
      <c r="S326">
        <v>88.043545224285722</v>
      </c>
      <c r="T326" t="s">
        <v>9224</v>
      </c>
      <c r="U326" t="s">
        <v>9225</v>
      </c>
      <c r="V326" s="10">
        <v>42136.767175925925</v>
      </c>
      <c r="W326" s="10">
        <v>42166.767175925925</v>
      </c>
    </row>
    <row r="327" spans="1:23" x14ac:dyDescent="0.25">
      <c r="A327">
        <v>3848</v>
      </c>
      <c r="B327" t="s">
        <v>3845</v>
      </c>
      <c r="C327" t="s">
        <v>7957</v>
      </c>
      <c r="D327">
        <v>13000</v>
      </c>
      <c r="E327">
        <v>2129</v>
      </c>
      <c r="F327" t="s">
        <v>8221</v>
      </c>
      <c r="G327" t="s">
        <v>8224</v>
      </c>
      <c r="H327" t="s">
        <v>8246</v>
      </c>
      <c r="I327">
        <v>1</v>
      </c>
      <c r="J327">
        <v>13000</v>
      </c>
      <c r="K327">
        <v>2129</v>
      </c>
      <c r="L327">
        <v>1445196989</v>
      </c>
      <c r="M327">
        <v>1442604989</v>
      </c>
      <c r="N327" t="b">
        <v>1</v>
      </c>
      <c r="O327">
        <v>43</v>
      </c>
      <c r="P327" t="b">
        <v>0</v>
      </c>
      <c r="Q327" t="s">
        <v>8271</v>
      </c>
      <c r="R327">
        <v>0.16376923076923078</v>
      </c>
      <c r="S327">
        <v>49.511627906976742</v>
      </c>
      <c r="T327" t="s">
        <v>9224</v>
      </c>
      <c r="U327" t="s">
        <v>9225</v>
      </c>
      <c r="V327" s="10">
        <v>42265.817002314812</v>
      </c>
      <c r="W327" s="10">
        <v>42295.817002314812</v>
      </c>
    </row>
    <row r="328" spans="1:23" x14ac:dyDescent="0.25">
      <c r="A328">
        <v>3847</v>
      </c>
      <c r="B328" t="s">
        <v>3844</v>
      </c>
      <c r="C328" t="s">
        <v>7956</v>
      </c>
      <c r="D328">
        <v>10500</v>
      </c>
      <c r="E328">
        <v>1697</v>
      </c>
      <c r="F328" t="s">
        <v>8221</v>
      </c>
      <c r="G328" t="s">
        <v>8224</v>
      </c>
      <c r="H328" t="s">
        <v>8246</v>
      </c>
      <c r="I328">
        <v>1</v>
      </c>
      <c r="J328">
        <v>10500</v>
      </c>
      <c r="K328">
        <v>1697</v>
      </c>
      <c r="L328">
        <v>1437283391</v>
      </c>
      <c r="M328">
        <v>1433395391</v>
      </c>
      <c r="N328" t="b">
        <v>1</v>
      </c>
      <c r="O328">
        <v>9</v>
      </c>
      <c r="P328" t="b">
        <v>0</v>
      </c>
      <c r="Q328" t="s">
        <v>8271</v>
      </c>
      <c r="R328">
        <v>0.16161904761904761</v>
      </c>
      <c r="S328">
        <v>188.55555555555554</v>
      </c>
      <c r="T328" t="s">
        <v>9224</v>
      </c>
      <c r="U328" t="s">
        <v>9225</v>
      </c>
      <c r="V328" s="10">
        <v>42159.224432870367</v>
      </c>
      <c r="W328" s="10">
        <v>42204.224432870367</v>
      </c>
    </row>
    <row r="329" spans="1:23" x14ac:dyDescent="0.25">
      <c r="A329">
        <v>3846</v>
      </c>
      <c r="B329" t="s">
        <v>3843</v>
      </c>
      <c r="C329" t="s">
        <v>7955</v>
      </c>
      <c r="D329">
        <v>7000</v>
      </c>
      <c r="E329">
        <v>189</v>
      </c>
      <c r="F329" t="s">
        <v>8221</v>
      </c>
      <c r="G329" t="s">
        <v>8224</v>
      </c>
      <c r="H329" t="s">
        <v>8246</v>
      </c>
      <c r="I329">
        <v>1</v>
      </c>
      <c r="J329">
        <v>7000</v>
      </c>
      <c r="K329">
        <v>189</v>
      </c>
      <c r="L329">
        <v>1412405940</v>
      </c>
      <c r="M329">
        <v>1409721542</v>
      </c>
      <c r="N329" t="b">
        <v>1</v>
      </c>
      <c r="O329">
        <v>8</v>
      </c>
      <c r="P329" t="b">
        <v>0</v>
      </c>
      <c r="Q329" t="s">
        <v>8271</v>
      </c>
      <c r="R329">
        <v>2.7E-2</v>
      </c>
      <c r="S329">
        <v>23.625</v>
      </c>
      <c r="T329" t="s">
        <v>9224</v>
      </c>
      <c r="U329" t="s">
        <v>9225</v>
      </c>
      <c r="V329" s="10">
        <v>41885.221550925926</v>
      </c>
      <c r="W329" s="10">
        <v>41916.290972222225</v>
      </c>
    </row>
    <row r="330" spans="1:23" x14ac:dyDescent="0.25">
      <c r="A330">
        <v>3845</v>
      </c>
      <c r="B330" t="s">
        <v>3842</v>
      </c>
      <c r="C330" s="3" t="s">
        <v>7954</v>
      </c>
      <c r="D330">
        <v>40000</v>
      </c>
      <c r="E330">
        <v>842</v>
      </c>
      <c r="F330" t="s">
        <v>8221</v>
      </c>
      <c r="G330" t="s">
        <v>8224</v>
      </c>
      <c r="H330" t="s">
        <v>8246</v>
      </c>
      <c r="I330">
        <v>1</v>
      </c>
      <c r="J330">
        <v>40000</v>
      </c>
      <c r="K330">
        <v>842</v>
      </c>
      <c r="L330">
        <v>1443711774</v>
      </c>
      <c r="M330">
        <v>1441119774</v>
      </c>
      <c r="N330" t="b">
        <v>1</v>
      </c>
      <c r="O330">
        <v>12</v>
      </c>
      <c r="P330" t="b">
        <v>0</v>
      </c>
      <c r="Q330" t="s">
        <v>8271</v>
      </c>
      <c r="R330">
        <v>2.1049999999999999E-2</v>
      </c>
      <c r="S330">
        <v>70.166666666666671</v>
      </c>
      <c r="T330" t="s">
        <v>9224</v>
      </c>
      <c r="U330" t="s">
        <v>9225</v>
      </c>
      <c r="V330" s="10">
        <v>42248.627013888887</v>
      </c>
      <c r="W330" s="10">
        <v>42278.627013888887</v>
      </c>
    </row>
    <row r="331" spans="1:23" x14ac:dyDescent="0.25">
      <c r="A331">
        <v>3844</v>
      </c>
      <c r="B331" t="s">
        <v>3841</v>
      </c>
      <c r="C331" t="s">
        <v>7953</v>
      </c>
      <c r="D331">
        <v>9800</v>
      </c>
      <c r="E331">
        <v>4066</v>
      </c>
      <c r="F331" t="s">
        <v>8221</v>
      </c>
      <c r="G331" t="s">
        <v>8224</v>
      </c>
      <c r="H331" t="s">
        <v>8246</v>
      </c>
      <c r="I331">
        <v>1</v>
      </c>
      <c r="J331">
        <v>9800</v>
      </c>
      <c r="K331">
        <v>4066</v>
      </c>
      <c r="L331">
        <v>1401778740</v>
      </c>
      <c r="M331">
        <v>1399474134</v>
      </c>
      <c r="N331" t="b">
        <v>1</v>
      </c>
      <c r="O331">
        <v>50</v>
      </c>
      <c r="P331" t="b">
        <v>0</v>
      </c>
      <c r="Q331" t="s">
        <v>8271</v>
      </c>
      <c r="R331">
        <v>0.41489795918367345</v>
      </c>
      <c r="S331">
        <v>81.319999999999993</v>
      </c>
      <c r="T331" t="s">
        <v>9224</v>
      </c>
      <c r="U331" t="s">
        <v>9225</v>
      </c>
      <c r="V331" s="10">
        <v>41766.617291666669</v>
      </c>
      <c r="W331" s="10">
        <v>41793.290972222225</v>
      </c>
    </row>
    <row r="332" spans="1:23" x14ac:dyDescent="0.25">
      <c r="A332">
        <v>3843</v>
      </c>
      <c r="B332" t="s">
        <v>3840</v>
      </c>
      <c r="C332" t="s">
        <v>7952</v>
      </c>
      <c r="D332">
        <v>5000</v>
      </c>
      <c r="E332">
        <v>1065</v>
      </c>
      <c r="F332" t="s">
        <v>8221</v>
      </c>
      <c r="G332" t="s">
        <v>8224</v>
      </c>
      <c r="H332" t="s">
        <v>8246</v>
      </c>
      <c r="I332">
        <v>1</v>
      </c>
      <c r="J332">
        <v>5000</v>
      </c>
      <c r="K332">
        <v>1065</v>
      </c>
      <c r="L332">
        <v>1401587064</v>
      </c>
      <c r="M332">
        <v>1399427064</v>
      </c>
      <c r="N332" t="b">
        <v>1</v>
      </c>
      <c r="O332">
        <v>19</v>
      </c>
      <c r="P332" t="b">
        <v>0</v>
      </c>
      <c r="Q332" t="s">
        <v>8271</v>
      </c>
      <c r="R332">
        <v>0.21299999999999999</v>
      </c>
      <c r="S332">
        <v>56.05263157894737</v>
      </c>
      <c r="T332" t="s">
        <v>9224</v>
      </c>
      <c r="U332" t="s">
        <v>9225</v>
      </c>
      <c r="V332" s="10">
        <v>41766.072500000002</v>
      </c>
      <c r="W332" s="10">
        <v>41791.072500000002</v>
      </c>
    </row>
    <row r="333" spans="1:23" x14ac:dyDescent="0.25">
      <c r="A333">
        <v>3842</v>
      </c>
      <c r="B333" t="s">
        <v>3839</v>
      </c>
      <c r="C333" t="s">
        <v>7951</v>
      </c>
      <c r="D333">
        <v>5000</v>
      </c>
      <c r="E333">
        <v>1097</v>
      </c>
      <c r="F333" t="s">
        <v>8221</v>
      </c>
      <c r="G333" t="s">
        <v>8225</v>
      </c>
      <c r="H333" t="s">
        <v>8247</v>
      </c>
      <c r="I333">
        <v>1.29405719</v>
      </c>
      <c r="J333">
        <v>6470.2859499999995</v>
      </c>
      <c r="K333">
        <v>1419.58073743</v>
      </c>
      <c r="L333">
        <v>1399809052</v>
      </c>
      <c r="M333">
        <v>1397217052</v>
      </c>
      <c r="N333" t="b">
        <v>1</v>
      </c>
      <c r="O333">
        <v>23</v>
      </c>
      <c r="P333" t="b">
        <v>0</v>
      </c>
      <c r="Q333" t="s">
        <v>8271</v>
      </c>
      <c r="R333">
        <v>0.21940000000000001</v>
      </c>
      <c r="S333">
        <v>61.720901627391306</v>
      </c>
      <c r="T333" t="s">
        <v>9224</v>
      </c>
      <c r="U333" t="s">
        <v>9225</v>
      </c>
      <c r="V333" s="10">
        <v>41740.493657407409</v>
      </c>
      <c r="W333" s="10">
        <v>41770.493657407409</v>
      </c>
    </row>
    <row r="334" spans="1:23" x14ac:dyDescent="0.25">
      <c r="A334">
        <v>3841</v>
      </c>
      <c r="B334" t="s">
        <v>3838</v>
      </c>
      <c r="C334" s="3" t="s">
        <v>7950</v>
      </c>
      <c r="D334">
        <v>10000</v>
      </c>
      <c r="E334">
        <v>872</v>
      </c>
      <c r="F334" t="s">
        <v>8221</v>
      </c>
      <c r="G334" t="s">
        <v>8224</v>
      </c>
      <c r="H334" t="s">
        <v>8246</v>
      </c>
      <c r="I334">
        <v>1</v>
      </c>
      <c r="J334">
        <v>10000</v>
      </c>
      <c r="K334">
        <v>872</v>
      </c>
      <c r="L334">
        <v>1405882287</v>
      </c>
      <c r="M334">
        <v>1400698287</v>
      </c>
      <c r="N334" t="b">
        <v>1</v>
      </c>
      <c r="O334">
        <v>34</v>
      </c>
      <c r="P334" t="b">
        <v>0</v>
      </c>
      <c r="Q334" t="s">
        <v>8271</v>
      </c>
      <c r="R334">
        <v>8.72E-2</v>
      </c>
      <c r="S334">
        <v>25.647058823529413</v>
      </c>
      <c r="T334" t="s">
        <v>9224</v>
      </c>
      <c r="U334" t="s">
        <v>9225</v>
      </c>
      <c r="V334" s="10">
        <v>41780.785729166666</v>
      </c>
      <c r="W334" s="10">
        <v>41840.785729166666</v>
      </c>
    </row>
    <row r="335" spans="1:23" x14ac:dyDescent="0.25">
      <c r="A335">
        <v>3807</v>
      </c>
      <c r="B335" t="s">
        <v>3804</v>
      </c>
      <c r="C335" t="s">
        <v>7917</v>
      </c>
      <c r="D335">
        <v>1500</v>
      </c>
      <c r="E335">
        <v>455</v>
      </c>
      <c r="F335" t="s">
        <v>8221</v>
      </c>
      <c r="G335" t="s">
        <v>8224</v>
      </c>
      <c r="H335" t="s">
        <v>8246</v>
      </c>
      <c r="I335">
        <v>1</v>
      </c>
      <c r="J335">
        <v>1500</v>
      </c>
      <c r="K335">
        <v>455</v>
      </c>
      <c r="L335">
        <v>1428097739</v>
      </c>
      <c r="M335">
        <v>1427492939</v>
      </c>
      <c r="N335" t="b">
        <v>0</v>
      </c>
      <c r="O335">
        <v>9</v>
      </c>
      <c r="P335" t="b">
        <v>0</v>
      </c>
      <c r="Q335" t="s">
        <v>8305</v>
      </c>
      <c r="R335">
        <v>0.30333333333333334</v>
      </c>
      <c r="S335">
        <v>50.555555555555557</v>
      </c>
      <c r="T335" t="s">
        <v>9224</v>
      </c>
      <c r="U335" t="s">
        <v>9262</v>
      </c>
      <c r="V335" s="10">
        <v>42090.909016203703</v>
      </c>
      <c r="W335" s="10">
        <v>42097.909016203703</v>
      </c>
    </row>
    <row r="336" spans="1:23" x14ac:dyDescent="0.25">
      <c r="A336">
        <v>3806</v>
      </c>
      <c r="B336" t="s">
        <v>3803</v>
      </c>
      <c r="C336" t="s">
        <v>7916</v>
      </c>
      <c r="D336">
        <v>7500</v>
      </c>
      <c r="E336">
        <v>5</v>
      </c>
      <c r="F336" t="s">
        <v>8221</v>
      </c>
      <c r="G336" t="s">
        <v>8226</v>
      </c>
      <c r="H336" t="s">
        <v>8248</v>
      </c>
      <c r="I336">
        <v>0.70296422999999997</v>
      </c>
      <c r="J336">
        <v>5272.2317249999996</v>
      </c>
      <c r="K336">
        <v>3.5148211499999999</v>
      </c>
      <c r="L336">
        <v>1404022381</v>
      </c>
      <c r="M336">
        <v>1402294381</v>
      </c>
      <c r="N336" t="b">
        <v>0</v>
      </c>
      <c r="O336">
        <v>1</v>
      </c>
      <c r="P336" t="b">
        <v>0</v>
      </c>
      <c r="Q336" t="s">
        <v>8305</v>
      </c>
      <c r="R336">
        <v>6.6666666666666664E-4</v>
      </c>
      <c r="S336">
        <v>3.5148211499999999</v>
      </c>
      <c r="T336" t="s">
        <v>9224</v>
      </c>
      <c r="U336" t="s">
        <v>9262</v>
      </c>
      <c r="V336" s="10">
        <v>41799.259039351855</v>
      </c>
      <c r="W336" s="10">
        <v>41819.259039351855</v>
      </c>
    </row>
    <row r="337" spans="1:23" x14ac:dyDescent="0.25">
      <c r="A337">
        <v>3805</v>
      </c>
      <c r="B337" t="s">
        <v>3802</v>
      </c>
      <c r="C337" s="3" t="s">
        <v>7915</v>
      </c>
      <c r="D337">
        <v>150000</v>
      </c>
      <c r="E337">
        <v>3</v>
      </c>
      <c r="F337" t="s">
        <v>8221</v>
      </c>
      <c r="G337" t="s">
        <v>8224</v>
      </c>
      <c r="H337" t="s">
        <v>8246</v>
      </c>
      <c r="I337">
        <v>1</v>
      </c>
      <c r="J337">
        <v>150000</v>
      </c>
      <c r="K337">
        <v>3</v>
      </c>
      <c r="L337">
        <v>1411852640</v>
      </c>
      <c r="M337">
        <v>1406668640</v>
      </c>
      <c r="N337" t="b">
        <v>0</v>
      </c>
      <c r="O337">
        <v>2</v>
      </c>
      <c r="P337" t="b">
        <v>0</v>
      </c>
      <c r="Q337" t="s">
        <v>8305</v>
      </c>
      <c r="R337">
        <v>2.0000000000000002E-5</v>
      </c>
      <c r="S337">
        <v>1.5</v>
      </c>
      <c r="T337" t="s">
        <v>9224</v>
      </c>
      <c r="U337" t="s">
        <v>9262</v>
      </c>
      <c r="V337" s="10">
        <v>41849.887037037035</v>
      </c>
      <c r="W337" s="10">
        <v>41909.887037037035</v>
      </c>
    </row>
    <row r="338" spans="1:23" x14ac:dyDescent="0.25">
      <c r="A338">
        <v>3804</v>
      </c>
      <c r="B338" t="s">
        <v>3801</v>
      </c>
      <c r="C338" t="s">
        <v>7914</v>
      </c>
      <c r="D338">
        <v>8000</v>
      </c>
      <c r="E338">
        <v>0</v>
      </c>
      <c r="F338" t="s">
        <v>8221</v>
      </c>
      <c r="G338" t="s">
        <v>8224</v>
      </c>
      <c r="H338" t="s">
        <v>8246</v>
      </c>
      <c r="I338">
        <v>1</v>
      </c>
      <c r="J338">
        <v>8000</v>
      </c>
      <c r="K338">
        <v>0</v>
      </c>
      <c r="L338">
        <v>1469948400</v>
      </c>
      <c r="M338">
        <v>1465172024</v>
      </c>
      <c r="N338" t="b">
        <v>0</v>
      </c>
      <c r="O338">
        <v>0</v>
      </c>
      <c r="P338" t="b">
        <v>0</v>
      </c>
      <c r="Q338" t="s">
        <v>8305</v>
      </c>
      <c r="R338">
        <v>0</v>
      </c>
      <c r="S338" t="s">
        <v>9314</v>
      </c>
      <c r="T338" t="s">
        <v>9224</v>
      </c>
      <c r="U338" t="s">
        <v>9262</v>
      </c>
      <c r="V338" s="10">
        <v>42527.00953703704</v>
      </c>
      <c r="W338" s="10">
        <v>42582.291666666664</v>
      </c>
    </row>
    <row r="339" spans="1:23" x14ac:dyDescent="0.25">
      <c r="A339">
        <v>3803</v>
      </c>
      <c r="B339" t="s">
        <v>3800</v>
      </c>
      <c r="C339" t="s">
        <v>7913</v>
      </c>
      <c r="D339">
        <v>12000</v>
      </c>
      <c r="E339">
        <v>2358</v>
      </c>
      <c r="F339" t="s">
        <v>8221</v>
      </c>
      <c r="G339" t="s">
        <v>8224</v>
      </c>
      <c r="H339" t="s">
        <v>8246</v>
      </c>
      <c r="I339">
        <v>1</v>
      </c>
      <c r="J339">
        <v>12000</v>
      </c>
      <c r="K339">
        <v>2358</v>
      </c>
      <c r="L339">
        <v>1457133568</v>
      </c>
      <c r="M339">
        <v>1454541568</v>
      </c>
      <c r="N339" t="b">
        <v>0</v>
      </c>
      <c r="O339">
        <v>40</v>
      </c>
      <c r="P339" t="b">
        <v>0</v>
      </c>
      <c r="Q339" t="s">
        <v>8305</v>
      </c>
      <c r="R339">
        <v>0.19650000000000001</v>
      </c>
      <c r="S339">
        <v>58.95</v>
      </c>
      <c r="T339" t="s">
        <v>9224</v>
      </c>
      <c r="U339" t="s">
        <v>9262</v>
      </c>
      <c r="V339" s="10">
        <v>42403.971851851849</v>
      </c>
      <c r="W339" s="10">
        <v>42433.971851851849</v>
      </c>
    </row>
    <row r="340" spans="1:23" x14ac:dyDescent="0.25">
      <c r="A340">
        <v>3802</v>
      </c>
      <c r="B340" t="s">
        <v>3799</v>
      </c>
      <c r="C340" t="s">
        <v>7912</v>
      </c>
      <c r="D340">
        <v>3000</v>
      </c>
      <c r="E340">
        <v>0</v>
      </c>
      <c r="F340" t="s">
        <v>8221</v>
      </c>
      <c r="G340" t="s">
        <v>8224</v>
      </c>
      <c r="H340" t="s">
        <v>8246</v>
      </c>
      <c r="I340">
        <v>1</v>
      </c>
      <c r="J340">
        <v>3000</v>
      </c>
      <c r="K340">
        <v>0</v>
      </c>
      <c r="L340">
        <v>1445482906</v>
      </c>
      <c r="M340">
        <v>1442890906</v>
      </c>
      <c r="N340" t="b">
        <v>0</v>
      </c>
      <c r="O340">
        <v>0</v>
      </c>
      <c r="P340" t="b">
        <v>0</v>
      </c>
      <c r="Q340" t="s">
        <v>8305</v>
      </c>
      <c r="R340">
        <v>0</v>
      </c>
      <c r="S340" t="s">
        <v>9314</v>
      </c>
      <c r="T340" t="s">
        <v>9224</v>
      </c>
      <c r="U340" t="s">
        <v>9262</v>
      </c>
      <c r="V340" s="10">
        <v>42269.126226851855</v>
      </c>
      <c r="W340" s="10">
        <v>42299.126226851855</v>
      </c>
    </row>
    <row r="341" spans="1:23" x14ac:dyDescent="0.25">
      <c r="A341">
        <v>3801</v>
      </c>
      <c r="B341" t="s">
        <v>3798</v>
      </c>
      <c r="C341" t="s">
        <v>7911</v>
      </c>
      <c r="D341">
        <v>5000</v>
      </c>
      <c r="E341">
        <v>426</v>
      </c>
      <c r="F341" t="s">
        <v>8221</v>
      </c>
      <c r="G341" t="s">
        <v>8224</v>
      </c>
      <c r="H341" t="s">
        <v>8246</v>
      </c>
      <c r="I341">
        <v>1</v>
      </c>
      <c r="J341">
        <v>5000</v>
      </c>
      <c r="K341">
        <v>426</v>
      </c>
      <c r="L341">
        <v>1420215216</v>
      </c>
      <c r="M341">
        <v>1417536816</v>
      </c>
      <c r="N341" t="b">
        <v>0</v>
      </c>
      <c r="O341">
        <v>9</v>
      </c>
      <c r="P341" t="b">
        <v>0</v>
      </c>
      <c r="Q341" t="s">
        <v>8305</v>
      </c>
      <c r="R341">
        <v>8.5199999999999998E-2</v>
      </c>
      <c r="S341">
        <v>47.333333333333336</v>
      </c>
      <c r="T341" t="s">
        <v>9224</v>
      </c>
      <c r="U341" t="s">
        <v>9262</v>
      </c>
      <c r="V341" s="10">
        <v>41975.676111111112</v>
      </c>
      <c r="W341" s="10">
        <v>42006.676111111112</v>
      </c>
    </row>
    <row r="342" spans="1:23" x14ac:dyDescent="0.25">
      <c r="A342">
        <v>3800</v>
      </c>
      <c r="B342" t="s">
        <v>3797</v>
      </c>
      <c r="C342" t="s">
        <v>7910</v>
      </c>
      <c r="D342">
        <v>22000</v>
      </c>
      <c r="E342">
        <v>881</v>
      </c>
      <c r="F342" t="s">
        <v>8221</v>
      </c>
      <c r="G342" t="s">
        <v>8224</v>
      </c>
      <c r="H342" t="s">
        <v>8246</v>
      </c>
      <c r="I342">
        <v>1</v>
      </c>
      <c r="J342">
        <v>22000</v>
      </c>
      <c r="K342">
        <v>881</v>
      </c>
      <c r="L342">
        <v>1420952340</v>
      </c>
      <c r="M342">
        <v>1418146883</v>
      </c>
      <c r="N342" t="b">
        <v>0</v>
      </c>
      <c r="O342">
        <v>16</v>
      </c>
      <c r="P342" t="b">
        <v>0</v>
      </c>
      <c r="Q342" t="s">
        <v>8305</v>
      </c>
      <c r="R342">
        <v>4.0045454545454544E-2</v>
      </c>
      <c r="S342">
        <v>55.0625</v>
      </c>
      <c r="T342" t="s">
        <v>9224</v>
      </c>
      <c r="U342" t="s">
        <v>9262</v>
      </c>
      <c r="V342" s="10">
        <v>41982.737071759257</v>
      </c>
      <c r="W342" s="10">
        <v>42015.207638888889</v>
      </c>
    </row>
    <row r="343" spans="1:23" x14ac:dyDescent="0.25">
      <c r="A343">
        <v>3799</v>
      </c>
      <c r="B343" t="s">
        <v>3796</v>
      </c>
      <c r="C343" t="s">
        <v>7909</v>
      </c>
      <c r="D343">
        <v>10000</v>
      </c>
      <c r="E343">
        <v>402</v>
      </c>
      <c r="F343" t="s">
        <v>8221</v>
      </c>
      <c r="G343" t="s">
        <v>8224</v>
      </c>
      <c r="H343" t="s">
        <v>8246</v>
      </c>
      <c r="I343">
        <v>1</v>
      </c>
      <c r="J343">
        <v>10000</v>
      </c>
      <c r="K343">
        <v>402</v>
      </c>
      <c r="L343">
        <v>1457734843</v>
      </c>
      <c r="M343">
        <v>1455142843</v>
      </c>
      <c r="N343" t="b">
        <v>0</v>
      </c>
      <c r="O343">
        <v>4</v>
      </c>
      <c r="P343" t="b">
        <v>0</v>
      </c>
      <c r="Q343" t="s">
        <v>8305</v>
      </c>
      <c r="R343">
        <v>4.02E-2</v>
      </c>
      <c r="S343">
        <v>100.5</v>
      </c>
      <c r="T343" t="s">
        <v>9224</v>
      </c>
      <c r="U343" t="s">
        <v>9262</v>
      </c>
      <c r="V343" s="10">
        <v>42410.93105324074</v>
      </c>
      <c r="W343" s="10">
        <v>42440.93105324074</v>
      </c>
    </row>
    <row r="344" spans="1:23" x14ac:dyDescent="0.25">
      <c r="A344">
        <v>3798</v>
      </c>
      <c r="B344" t="s">
        <v>3795</v>
      </c>
      <c r="C344" t="s">
        <v>7908</v>
      </c>
      <c r="D344">
        <v>70000</v>
      </c>
      <c r="E344">
        <v>1025</v>
      </c>
      <c r="F344" t="s">
        <v>8221</v>
      </c>
      <c r="G344" t="s">
        <v>8224</v>
      </c>
      <c r="H344" t="s">
        <v>8246</v>
      </c>
      <c r="I344">
        <v>1</v>
      </c>
      <c r="J344">
        <v>70000</v>
      </c>
      <c r="K344">
        <v>1025</v>
      </c>
      <c r="L344">
        <v>1407691248</v>
      </c>
      <c r="M344">
        <v>1405099248</v>
      </c>
      <c r="N344" t="b">
        <v>0</v>
      </c>
      <c r="O344">
        <v>5</v>
      </c>
      <c r="P344" t="b">
        <v>0</v>
      </c>
      <c r="Q344" t="s">
        <v>8305</v>
      </c>
      <c r="R344">
        <v>1.4642857142857143E-2</v>
      </c>
      <c r="S344">
        <v>205</v>
      </c>
      <c r="T344" t="s">
        <v>9224</v>
      </c>
      <c r="U344" t="s">
        <v>9262</v>
      </c>
      <c r="V344" s="10">
        <v>41831.722777777781</v>
      </c>
      <c r="W344" s="10">
        <v>41861.722777777781</v>
      </c>
    </row>
    <row r="345" spans="1:23" x14ac:dyDescent="0.25">
      <c r="A345">
        <v>3797</v>
      </c>
      <c r="B345" t="s">
        <v>3794</v>
      </c>
      <c r="C345" t="s">
        <v>7907</v>
      </c>
      <c r="D345">
        <v>6000</v>
      </c>
      <c r="E345">
        <v>5380</v>
      </c>
      <c r="F345" t="s">
        <v>8221</v>
      </c>
      <c r="G345" t="s">
        <v>8224</v>
      </c>
      <c r="H345" t="s">
        <v>8246</v>
      </c>
      <c r="I345">
        <v>1</v>
      </c>
      <c r="J345">
        <v>6000</v>
      </c>
      <c r="K345">
        <v>5380</v>
      </c>
      <c r="L345">
        <v>1429564165</v>
      </c>
      <c r="M345">
        <v>1426972165</v>
      </c>
      <c r="N345" t="b">
        <v>0</v>
      </c>
      <c r="O345">
        <v>37</v>
      </c>
      <c r="P345" t="b">
        <v>0</v>
      </c>
      <c r="Q345" t="s">
        <v>8305</v>
      </c>
      <c r="R345">
        <v>0.89666666666666661</v>
      </c>
      <c r="S345">
        <v>145.40540540540542</v>
      </c>
      <c r="T345" t="s">
        <v>9224</v>
      </c>
      <c r="U345" t="s">
        <v>9262</v>
      </c>
      <c r="V345" s="10">
        <v>42084.881539351853</v>
      </c>
      <c r="W345" s="10">
        <v>42114.881539351853</v>
      </c>
    </row>
    <row r="346" spans="1:23" x14ac:dyDescent="0.25">
      <c r="A346">
        <v>3796</v>
      </c>
      <c r="B346" t="s">
        <v>3793</v>
      </c>
      <c r="C346" t="s">
        <v>7906</v>
      </c>
      <c r="D346">
        <v>22500</v>
      </c>
      <c r="E346">
        <v>1</v>
      </c>
      <c r="F346" t="s">
        <v>8221</v>
      </c>
      <c r="G346" t="s">
        <v>8224</v>
      </c>
      <c r="H346" t="s">
        <v>8246</v>
      </c>
      <c r="I346">
        <v>1</v>
      </c>
      <c r="J346">
        <v>22500</v>
      </c>
      <c r="K346">
        <v>1</v>
      </c>
      <c r="L346">
        <v>1484354556</v>
      </c>
      <c r="M346">
        <v>1479170556</v>
      </c>
      <c r="N346" t="b">
        <v>0</v>
      </c>
      <c r="O346">
        <v>1</v>
      </c>
      <c r="P346" t="b">
        <v>0</v>
      </c>
      <c r="Q346" t="s">
        <v>8305</v>
      </c>
      <c r="R346">
        <v>4.4444444444444447E-5</v>
      </c>
      <c r="S346">
        <v>1</v>
      </c>
      <c r="T346" t="s">
        <v>9224</v>
      </c>
      <c r="U346" t="s">
        <v>9262</v>
      </c>
      <c r="V346" s="10">
        <v>42689.029583333337</v>
      </c>
      <c r="W346" s="10">
        <v>42749.029583333337</v>
      </c>
    </row>
    <row r="347" spans="1:23" x14ac:dyDescent="0.25">
      <c r="A347">
        <v>3795</v>
      </c>
      <c r="B347" t="s">
        <v>3792</v>
      </c>
      <c r="C347" t="s">
        <v>7905</v>
      </c>
      <c r="D347">
        <v>600</v>
      </c>
      <c r="E347">
        <v>10</v>
      </c>
      <c r="F347" t="s">
        <v>8221</v>
      </c>
      <c r="G347" t="s">
        <v>8225</v>
      </c>
      <c r="H347" t="s">
        <v>8247</v>
      </c>
      <c r="I347">
        <v>1.29405719</v>
      </c>
      <c r="J347">
        <v>776.43431399999997</v>
      </c>
      <c r="K347">
        <v>12.9405719</v>
      </c>
      <c r="L347">
        <v>1440801000</v>
      </c>
      <c r="M347">
        <v>1437042490</v>
      </c>
      <c r="N347" t="b">
        <v>0</v>
      </c>
      <c r="O347">
        <v>2</v>
      </c>
      <c r="P347" t="b">
        <v>0</v>
      </c>
      <c r="Q347" t="s">
        <v>8305</v>
      </c>
      <c r="R347">
        <v>1.6666666666666666E-2</v>
      </c>
      <c r="S347">
        <v>6.4702859500000001</v>
      </c>
      <c r="T347" t="s">
        <v>9224</v>
      </c>
      <c r="U347" t="s">
        <v>9262</v>
      </c>
      <c r="V347" s="10">
        <v>42201.436226851853</v>
      </c>
      <c r="W347" s="10">
        <v>42244.9375</v>
      </c>
    </row>
    <row r="348" spans="1:23" x14ac:dyDescent="0.25">
      <c r="A348">
        <v>3794</v>
      </c>
      <c r="B348" t="s">
        <v>3791</v>
      </c>
      <c r="C348" t="s">
        <v>7904</v>
      </c>
      <c r="D348">
        <v>5000</v>
      </c>
      <c r="E348">
        <v>50</v>
      </c>
      <c r="F348" t="s">
        <v>8221</v>
      </c>
      <c r="G348" t="s">
        <v>8225</v>
      </c>
      <c r="H348" t="s">
        <v>8247</v>
      </c>
      <c r="I348">
        <v>1.29405719</v>
      </c>
      <c r="J348">
        <v>6470.2859499999995</v>
      </c>
      <c r="K348">
        <v>64.702859500000002</v>
      </c>
      <c r="L348">
        <v>1433685354</v>
      </c>
      <c r="M348">
        <v>1431093354</v>
      </c>
      <c r="N348" t="b">
        <v>0</v>
      </c>
      <c r="O348">
        <v>1</v>
      </c>
      <c r="P348" t="b">
        <v>0</v>
      </c>
      <c r="Q348" t="s">
        <v>8305</v>
      </c>
      <c r="R348">
        <v>0.01</v>
      </c>
      <c r="S348">
        <v>64.702859500000002</v>
      </c>
      <c r="T348" t="s">
        <v>9224</v>
      </c>
      <c r="U348" t="s">
        <v>9262</v>
      </c>
      <c r="V348" s="10">
        <v>42132.58048611111</v>
      </c>
      <c r="W348" s="10">
        <v>42162.58048611111</v>
      </c>
    </row>
    <row r="349" spans="1:23" x14ac:dyDescent="0.25">
      <c r="A349">
        <v>3793</v>
      </c>
      <c r="B349" t="s">
        <v>3790</v>
      </c>
      <c r="C349" t="s">
        <v>7903</v>
      </c>
      <c r="D349">
        <v>7000</v>
      </c>
      <c r="E349">
        <v>4176</v>
      </c>
      <c r="F349" t="s">
        <v>8221</v>
      </c>
      <c r="G349" t="s">
        <v>8224</v>
      </c>
      <c r="H349" t="s">
        <v>8246</v>
      </c>
      <c r="I349">
        <v>1</v>
      </c>
      <c r="J349">
        <v>7000</v>
      </c>
      <c r="K349">
        <v>4176</v>
      </c>
      <c r="L349">
        <v>1418769129</v>
      </c>
      <c r="M349">
        <v>1416954729</v>
      </c>
      <c r="N349" t="b">
        <v>0</v>
      </c>
      <c r="O349">
        <v>24</v>
      </c>
      <c r="P349" t="b">
        <v>0</v>
      </c>
      <c r="Q349" t="s">
        <v>8305</v>
      </c>
      <c r="R349">
        <v>0.59657142857142853</v>
      </c>
      <c r="S349">
        <v>174</v>
      </c>
      <c r="T349" t="s">
        <v>9224</v>
      </c>
      <c r="U349" t="s">
        <v>9262</v>
      </c>
      <c r="V349" s="10">
        <v>41968.938993055555</v>
      </c>
      <c r="W349" s="10">
        <v>41989.938993055555</v>
      </c>
    </row>
    <row r="350" spans="1:23" x14ac:dyDescent="0.25">
      <c r="A350">
        <v>3792</v>
      </c>
      <c r="B350" t="s">
        <v>3789</v>
      </c>
      <c r="C350" t="s">
        <v>7902</v>
      </c>
      <c r="D350">
        <v>12500</v>
      </c>
      <c r="E350">
        <v>35</v>
      </c>
      <c r="F350" t="s">
        <v>8221</v>
      </c>
      <c r="G350" t="s">
        <v>8224</v>
      </c>
      <c r="H350" t="s">
        <v>8246</v>
      </c>
      <c r="I350">
        <v>1</v>
      </c>
      <c r="J350">
        <v>12500</v>
      </c>
      <c r="K350">
        <v>35</v>
      </c>
      <c r="L350">
        <v>1436957022</v>
      </c>
      <c r="M350">
        <v>1434365022</v>
      </c>
      <c r="N350" t="b">
        <v>0</v>
      </c>
      <c r="O350">
        <v>2</v>
      </c>
      <c r="P350" t="b">
        <v>0</v>
      </c>
      <c r="Q350" t="s">
        <v>8305</v>
      </c>
      <c r="R350">
        <v>2.8E-3</v>
      </c>
      <c r="S350">
        <v>17.5</v>
      </c>
      <c r="T350" t="s">
        <v>9224</v>
      </c>
      <c r="U350" t="s">
        <v>9262</v>
      </c>
      <c r="V350" s="10">
        <v>42170.447013888886</v>
      </c>
      <c r="W350" s="10">
        <v>42200.447013888886</v>
      </c>
    </row>
    <row r="351" spans="1:23" x14ac:dyDescent="0.25">
      <c r="A351">
        <v>3791</v>
      </c>
      <c r="B351" t="s">
        <v>3788</v>
      </c>
      <c r="C351" t="s">
        <v>7901</v>
      </c>
      <c r="D351">
        <v>1500</v>
      </c>
      <c r="E351">
        <v>0</v>
      </c>
      <c r="F351" t="s">
        <v>8221</v>
      </c>
      <c r="G351" t="s">
        <v>8224</v>
      </c>
      <c r="H351" t="s">
        <v>8246</v>
      </c>
      <c r="I351">
        <v>1</v>
      </c>
      <c r="J351">
        <v>1500</v>
      </c>
      <c r="K351">
        <v>0</v>
      </c>
      <c r="L351">
        <v>1404664592</v>
      </c>
      <c r="M351">
        <v>1399480592</v>
      </c>
      <c r="N351" t="b">
        <v>0</v>
      </c>
      <c r="O351">
        <v>0</v>
      </c>
      <c r="P351" t="b">
        <v>0</v>
      </c>
      <c r="Q351" t="s">
        <v>8305</v>
      </c>
      <c r="R351">
        <v>0</v>
      </c>
      <c r="S351" t="s">
        <v>9314</v>
      </c>
      <c r="T351" t="s">
        <v>9224</v>
      </c>
      <c r="U351" t="s">
        <v>9262</v>
      </c>
      <c r="V351" s="10">
        <v>41766.692037037035</v>
      </c>
      <c r="W351" s="10">
        <v>41826.692037037035</v>
      </c>
    </row>
    <row r="352" spans="1:23" x14ac:dyDescent="0.25">
      <c r="A352">
        <v>3790</v>
      </c>
      <c r="B352" t="s">
        <v>3787</v>
      </c>
      <c r="C352" t="s">
        <v>7900</v>
      </c>
      <c r="D352">
        <v>15000</v>
      </c>
      <c r="E352">
        <v>0</v>
      </c>
      <c r="F352" t="s">
        <v>8221</v>
      </c>
      <c r="G352" t="s">
        <v>8224</v>
      </c>
      <c r="H352" t="s">
        <v>8246</v>
      </c>
      <c r="I352">
        <v>1</v>
      </c>
      <c r="J352">
        <v>15000</v>
      </c>
      <c r="K352">
        <v>0</v>
      </c>
      <c r="L352">
        <v>1479834023</v>
      </c>
      <c r="M352">
        <v>1477238423</v>
      </c>
      <c r="N352" t="b">
        <v>0</v>
      </c>
      <c r="O352">
        <v>0</v>
      </c>
      <c r="P352" t="b">
        <v>0</v>
      </c>
      <c r="Q352" t="s">
        <v>8305</v>
      </c>
      <c r="R352">
        <v>0</v>
      </c>
      <c r="S352" t="s">
        <v>9314</v>
      </c>
      <c r="T352" t="s">
        <v>9224</v>
      </c>
      <c r="U352" t="s">
        <v>9262</v>
      </c>
      <c r="V352" s="10">
        <v>42666.666932870372</v>
      </c>
      <c r="W352" s="10">
        <v>42696.708599537036</v>
      </c>
    </row>
    <row r="353" spans="1:23" x14ac:dyDescent="0.25">
      <c r="A353">
        <v>3789</v>
      </c>
      <c r="B353" t="s">
        <v>3786</v>
      </c>
      <c r="C353" t="s">
        <v>7899</v>
      </c>
      <c r="D353">
        <v>3550</v>
      </c>
      <c r="E353">
        <v>116</v>
      </c>
      <c r="F353" t="s">
        <v>8221</v>
      </c>
      <c r="G353" t="s">
        <v>8225</v>
      </c>
      <c r="H353" t="s">
        <v>8247</v>
      </c>
      <c r="I353">
        <v>1.29405719</v>
      </c>
      <c r="J353">
        <v>4593.9030244999994</v>
      </c>
      <c r="K353">
        <v>150.11063404000001</v>
      </c>
      <c r="L353">
        <v>1434395418</v>
      </c>
      <c r="M353">
        <v>1431630618</v>
      </c>
      <c r="N353" t="b">
        <v>0</v>
      </c>
      <c r="O353">
        <v>4</v>
      </c>
      <c r="P353" t="b">
        <v>0</v>
      </c>
      <c r="Q353" t="s">
        <v>8305</v>
      </c>
      <c r="R353">
        <v>3.267605633802817E-2</v>
      </c>
      <c r="S353">
        <v>37.527658510000002</v>
      </c>
      <c r="T353" t="s">
        <v>9224</v>
      </c>
      <c r="U353" t="s">
        <v>9262</v>
      </c>
      <c r="V353" s="10">
        <v>42138.798819444448</v>
      </c>
      <c r="W353" s="10">
        <v>42170.798819444448</v>
      </c>
    </row>
    <row r="354" spans="1:23" x14ac:dyDescent="0.25">
      <c r="A354">
        <v>3788</v>
      </c>
      <c r="B354" t="s">
        <v>3785</v>
      </c>
      <c r="C354" s="3" t="s">
        <v>7898</v>
      </c>
      <c r="D354">
        <v>75000</v>
      </c>
      <c r="E354">
        <v>500</v>
      </c>
      <c r="F354" t="s">
        <v>8221</v>
      </c>
      <c r="G354" t="s">
        <v>8224</v>
      </c>
      <c r="H354" t="s">
        <v>8246</v>
      </c>
      <c r="I354">
        <v>1</v>
      </c>
      <c r="J354">
        <v>75000</v>
      </c>
      <c r="K354">
        <v>500</v>
      </c>
      <c r="L354">
        <v>1450887480</v>
      </c>
      <c r="M354">
        <v>1448469719</v>
      </c>
      <c r="N354" t="b">
        <v>0</v>
      </c>
      <c r="O354">
        <v>1</v>
      </c>
      <c r="P354" t="b">
        <v>0</v>
      </c>
      <c r="Q354" t="s">
        <v>8305</v>
      </c>
      <c r="R354">
        <v>6.6666666666666671E-3</v>
      </c>
      <c r="S354">
        <v>500</v>
      </c>
      <c r="T354" t="s">
        <v>9224</v>
      </c>
      <c r="U354" t="s">
        <v>9262</v>
      </c>
      <c r="V354" s="10">
        <v>42333.695821759262</v>
      </c>
      <c r="W354" s="10">
        <v>42361.679166666669</v>
      </c>
    </row>
    <row r="355" spans="1:23" x14ac:dyDescent="0.25">
      <c r="A355">
        <v>3747</v>
      </c>
      <c r="B355" t="s">
        <v>3744</v>
      </c>
      <c r="C355" t="s">
        <v>7857</v>
      </c>
      <c r="D355">
        <v>2500</v>
      </c>
      <c r="E355">
        <v>25</v>
      </c>
      <c r="F355" t="s">
        <v>8221</v>
      </c>
      <c r="G355" t="s">
        <v>8225</v>
      </c>
      <c r="H355" t="s">
        <v>8247</v>
      </c>
      <c r="I355">
        <v>1.29405719</v>
      </c>
      <c r="J355">
        <v>3235.1429749999998</v>
      </c>
      <c r="K355">
        <v>32.351429750000001</v>
      </c>
      <c r="L355">
        <v>1436137140</v>
      </c>
      <c r="M355">
        <v>1433833896</v>
      </c>
      <c r="N355" t="b">
        <v>0</v>
      </c>
      <c r="O355">
        <v>1</v>
      </c>
      <c r="P355" t="b">
        <v>0</v>
      </c>
      <c r="Q355" t="s">
        <v>8271</v>
      </c>
      <c r="R355">
        <v>0.01</v>
      </c>
      <c r="S355">
        <v>32.351429750000001</v>
      </c>
      <c r="T355" t="s">
        <v>9224</v>
      </c>
      <c r="U355" t="s">
        <v>9225</v>
      </c>
      <c r="V355" s="10">
        <v>42164.299722222226</v>
      </c>
      <c r="W355" s="10">
        <v>42190.957638888889</v>
      </c>
    </row>
    <row r="356" spans="1:23" x14ac:dyDescent="0.25">
      <c r="A356">
        <v>3746</v>
      </c>
      <c r="B356" t="s">
        <v>3743</v>
      </c>
      <c r="C356" t="s">
        <v>7856</v>
      </c>
      <c r="D356">
        <v>8500</v>
      </c>
      <c r="E356">
        <v>202</v>
      </c>
      <c r="F356" t="s">
        <v>8221</v>
      </c>
      <c r="G356" t="s">
        <v>8224</v>
      </c>
      <c r="H356" t="s">
        <v>8246</v>
      </c>
      <c r="I356">
        <v>1</v>
      </c>
      <c r="J356">
        <v>8500</v>
      </c>
      <c r="K356">
        <v>202</v>
      </c>
      <c r="L356">
        <v>1475918439</v>
      </c>
      <c r="M356">
        <v>1473326439</v>
      </c>
      <c r="N356" t="b">
        <v>0</v>
      </c>
      <c r="O356">
        <v>1</v>
      </c>
      <c r="P356" t="b">
        <v>0</v>
      </c>
      <c r="Q356" t="s">
        <v>8271</v>
      </c>
      <c r="R356">
        <v>2.3764705882352941E-2</v>
      </c>
      <c r="S356">
        <v>202</v>
      </c>
      <c r="T356" t="s">
        <v>9224</v>
      </c>
      <c r="U356" t="s">
        <v>9225</v>
      </c>
      <c r="V356" s="10">
        <v>42621.389340277776</v>
      </c>
      <c r="W356" s="10">
        <v>42651.389340277776</v>
      </c>
    </row>
    <row r="357" spans="1:23" x14ac:dyDescent="0.25">
      <c r="A357">
        <v>3745</v>
      </c>
      <c r="B357" t="s">
        <v>3742</v>
      </c>
      <c r="C357" t="s">
        <v>7855</v>
      </c>
      <c r="D357">
        <v>100</v>
      </c>
      <c r="E357">
        <v>10</v>
      </c>
      <c r="F357" t="s">
        <v>8221</v>
      </c>
      <c r="G357" t="s">
        <v>8224</v>
      </c>
      <c r="H357" t="s">
        <v>8246</v>
      </c>
      <c r="I357">
        <v>1</v>
      </c>
      <c r="J357">
        <v>100</v>
      </c>
      <c r="K357">
        <v>10</v>
      </c>
      <c r="L357">
        <v>1407689102</v>
      </c>
      <c r="M357">
        <v>1405097102</v>
      </c>
      <c r="N357" t="b">
        <v>0</v>
      </c>
      <c r="O357">
        <v>1</v>
      </c>
      <c r="P357" t="b">
        <v>0</v>
      </c>
      <c r="Q357" t="s">
        <v>8271</v>
      </c>
      <c r="R357">
        <v>0.1</v>
      </c>
      <c r="S357">
        <v>10</v>
      </c>
      <c r="T357" t="s">
        <v>9224</v>
      </c>
      <c r="U357" t="s">
        <v>9225</v>
      </c>
      <c r="V357" s="10">
        <v>41831.697939814818</v>
      </c>
      <c r="W357" s="10">
        <v>41861.697939814818</v>
      </c>
    </row>
    <row r="358" spans="1:23" x14ac:dyDescent="0.25">
      <c r="A358">
        <v>3744</v>
      </c>
      <c r="B358" t="s">
        <v>3741</v>
      </c>
      <c r="C358" t="s">
        <v>7854</v>
      </c>
      <c r="D358">
        <v>1200</v>
      </c>
      <c r="E358">
        <v>0</v>
      </c>
      <c r="F358" t="s">
        <v>8221</v>
      </c>
      <c r="G358" t="s">
        <v>8224</v>
      </c>
      <c r="H358" t="s">
        <v>8246</v>
      </c>
      <c r="I358">
        <v>1</v>
      </c>
      <c r="J358">
        <v>1200</v>
      </c>
      <c r="K358">
        <v>0</v>
      </c>
      <c r="L358">
        <v>1404532740</v>
      </c>
      <c r="M358">
        <v>1401823952</v>
      </c>
      <c r="N358" t="b">
        <v>0</v>
      </c>
      <c r="O358">
        <v>0</v>
      </c>
      <c r="P358" t="b">
        <v>0</v>
      </c>
      <c r="Q358" t="s">
        <v>8271</v>
      </c>
      <c r="R358">
        <v>0</v>
      </c>
      <c r="S358" t="s">
        <v>9314</v>
      </c>
      <c r="T358" t="s">
        <v>9224</v>
      </c>
      <c r="U358" t="s">
        <v>9225</v>
      </c>
      <c r="V358" s="10">
        <v>41793.814259259256</v>
      </c>
      <c r="W358" s="10">
        <v>41825.165972222225</v>
      </c>
    </row>
    <row r="359" spans="1:23" x14ac:dyDescent="0.25">
      <c r="A359">
        <v>3743</v>
      </c>
      <c r="B359" t="s">
        <v>3740</v>
      </c>
      <c r="C359" t="s">
        <v>7853</v>
      </c>
      <c r="D359">
        <v>2200</v>
      </c>
      <c r="E359">
        <v>0</v>
      </c>
      <c r="F359" t="s">
        <v>8221</v>
      </c>
      <c r="G359" t="s">
        <v>8224</v>
      </c>
      <c r="H359" t="s">
        <v>8246</v>
      </c>
      <c r="I359">
        <v>1</v>
      </c>
      <c r="J359">
        <v>2200</v>
      </c>
      <c r="K359">
        <v>0</v>
      </c>
      <c r="L359">
        <v>1404406964</v>
      </c>
      <c r="M359">
        <v>1401814964</v>
      </c>
      <c r="N359" t="b">
        <v>0</v>
      </c>
      <c r="O359">
        <v>0</v>
      </c>
      <c r="P359" t="b">
        <v>0</v>
      </c>
      <c r="Q359" t="s">
        <v>8271</v>
      </c>
      <c r="R359">
        <v>0</v>
      </c>
      <c r="S359" t="s">
        <v>9314</v>
      </c>
      <c r="T359" t="s">
        <v>9224</v>
      </c>
      <c r="U359" t="s">
        <v>9225</v>
      </c>
      <c r="V359" s="10">
        <v>41793.710231481484</v>
      </c>
      <c r="W359" s="10">
        <v>41823.710231481484</v>
      </c>
    </row>
    <row r="360" spans="1:23" x14ac:dyDescent="0.25">
      <c r="A360">
        <v>3742</v>
      </c>
      <c r="B360" t="s">
        <v>3739</v>
      </c>
      <c r="C360" t="s">
        <v>7852</v>
      </c>
      <c r="D360">
        <v>5000</v>
      </c>
      <c r="E360">
        <v>100</v>
      </c>
      <c r="F360" t="s">
        <v>8221</v>
      </c>
      <c r="G360" t="s">
        <v>8224</v>
      </c>
      <c r="H360" t="s">
        <v>8246</v>
      </c>
      <c r="I360">
        <v>1</v>
      </c>
      <c r="J360">
        <v>5000</v>
      </c>
      <c r="K360">
        <v>100</v>
      </c>
      <c r="L360">
        <v>1409980144</v>
      </c>
      <c r="M360">
        <v>1407388144</v>
      </c>
      <c r="N360" t="b">
        <v>0</v>
      </c>
      <c r="O360">
        <v>4</v>
      </c>
      <c r="P360" t="b">
        <v>0</v>
      </c>
      <c r="Q360" t="s">
        <v>8271</v>
      </c>
      <c r="R360">
        <v>0.02</v>
      </c>
      <c r="S360">
        <v>25</v>
      </c>
      <c r="T360" t="s">
        <v>9224</v>
      </c>
      <c r="U360" t="s">
        <v>9225</v>
      </c>
      <c r="V360" s="10">
        <v>41858.214629629627</v>
      </c>
      <c r="W360" s="10">
        <v>41888.214629629627</v>
      </c>
    </row>
    <row r="361" spans="1:23" x14ac:dyDescent="0.25">
      <c r="A361">
        <v>3741</v>
      </c>
      <c r="B361" t="s">
        <v>3738</v>
      </c>
      <c r="C361" t="s">
        <v>7851</v>
      </c>
      <c r="D361">
        <v>20000</v>
      </c>
      <c r="E361">
        <v>0</v>
      </c>
      <c r="F361" t="s">
        <v>8221</v>
      </c>
      <c r="G361" t="s">
        <v>8224</v>
      </c>
      <c r="H361" t="s">
        <v>8246</v>
      </c>
      <c r="I361">
        <v>1</v>
      </c>
      <c r="J361">
        <v>20000</v>
      </c>
      <c r="K361">
        <v>0</v>
      </c>
      <c r="L361">
        <v>1450389950</v>
      </c>
      <c r="M361">
        <v>1447797950</v>
      </c>
      <c r="N361" t="b">
        <v>0</v>
      </c>
      <c r="O361">
        <v>0</v>
      </c>
      <c r="P361" t="b">
        <v>0</v>
      </c>
      <c r="Q361" t="s">
        <v>8271</v>
      </c>
      <c r="R361">
        <v>0</v>
      </c>
      <c r="S361" t="s">
        <v>9314</v>
      </c>
      <c r="T361" t="s">
        <v>9224</v>
      </c>
      <c r="U361" t="s">
        <v>9225</v>
      </c>
      <c r="V361" s="10">
        <v>42325.920717592591</v>
      </c>
      <c r="W361" s="10">
        <v>42355.920717592591</v>
      </c>
    </row>
    <row r="362" spans="1:23" x14ac:dyDescent="0.25">
      <c r="A362">
        <v>3740</v>
      </c>
      <c r="B362" t="s">
        <v>3737</v>
      </c>
      <c r="C362" t="s">
        <v>7850</v>
      </c>
      <c r="D362">
        <v>2000</v>
      </c>
      <c r="E362">
        <v>358</v>
      </c>
      <c r="F362" t="s">
        <v>8221</v>
      </c>
      <c r="G362" t="s">
        <v>8224</v>
      </c>
      <c r="H362" t="s">
        <v>8246</v>
      </c>
      <c r="I362">
        <v>1</v>
      </c>
      <c r="J362">
        <v>2000</v>
      </c>
      <c r="K362">
        <v>358</v>
      </c>
      <c r="L362">
        <v>1407808438</v>
      </c>
      <c r="M362">
        <v>1405217355</v>
      </c>
      <c r="N362" t="b">
        <v>0</v>
      </c>
      <c r="O362">
        <v>14</v>
      </c>
      <c r="P362" t="b">
        <v>0</v>
      </c>
      <c r="Q362" t="s">
        <v>8271</v>
      </c>
      <c r="R362">
        <v>0.17899999999999999</v>
      </c>
      <c r="S362">
        <v>25.571428571428573</v>
      </c>
      <c r="T362" t="s">
        <v>9224</v>
      </c>
      <c r="U362" t="s">
        <v>9225</v>
      </c>
      <c r="V362" s="10">
        <v>41833.089756944442</v>
      </c>
      <c r="W362" s="10">
        <v>41863.079143518517</v>
      </c>
    </row>
    <row r="363" spans="1:23" x14ac:dyDescent="0.25">
      <c r="A363">
        <v>3739</v>
      </c>
      <c r="B363" t="s">
        <v>3736</v>
      </c>
      <c r="C363" t="s">
        <v>7849</v>
      </c>
      <c r="D363">
        <v>4000</v>
      </c>
      <c r="E363">
        <v>805</v>
      </c>
      <c r="F363" t="s">
        <v>8221</v>
      </c>
      <c r="G363" t="s">
        <v>8225</v>
      </c>
      <c r="H363" t="s">
        <v>8247</v>
      </c>
      <c r="I363">
        <v>1.29405719</v>
      </c>
      <c r="J363">
        <v>5176.22876</v>
      </c>
      <c r="K363">
        <v>1041.7160379499999</v>
      </c>
      <c r="L363">
        <v>1468752468</v>
      </c>
      <c r="M363">
        <v>1467024468</v>
      </c>
      <c r="N363" t="b">
        <v>0</v>
      </c>
      <c r="O363">
        <v>8</v>
      </c>
      <c r="P363" t="b">
        <v>0</v>
      </c>
      <c r="Q363" t="s">
        <v>8271</v>
      </c>
      <c r="R363">
        <v>0.20125000000000001</v>
      </c>
      <c r="S363">
        <v>130.21450474374998</v>
      </c>
      <c r="T363" t="s">
        <v>9224</v>
      </c>
      <c r="U363" t="s">
        <v>9225</v>
      </c>
      <c r="V363" s="10">
        <v>42548.449861111112</v>
      </c>
      <c r="W363" s="10">
        <v>42568.449861111112</v>
      </c>
    </row>
    <row r="364" spans="1:23" x14ac:dyDescent="0.25">
      <c r="A364">
        <v>3738</v>
      </c>
      <c r="B364" t="s">
        <v>3735</v>
      </c>
      <c r="C364" t="s">
        <v>7848</v>
      </c>
      <c r="D364">
        <v>1500</v>
      </c>
      <c r="E364">
        <v>270</v>
      </c>
      <c r="F364" t="s">
        <v>8221</v>
      </c>
      <c r="G364" t="s">
        <v>8225</v>
      </c>
      <c r="H364" t="s">
        <v>8247</v>
      </c>
      <c r="I364">
        <v>1.29405719</v>
      </c>
      <c r="J364">
        <v>1941.085785</v>
      </c>
      <c r="K364">
        <v>349.39544130000002</v>
      </c>
      <c r="L364">
        <v>1405461600</v>
      </c>
      <c r="M364">
        <v>1403562705</v>
      </c>
      <c r="N364" t="b">
        <v>0</v>
      </c>
      <c r="O364">
        <v>6</v>
      </c>
      <c r="P364" t="b">
        <v>0</v>
      </c>
      <c r="Q364" t="s">
        <v>8271</v>
      </c>
      <c r="R364">
        <v>0.18</v>
      </c>
      <c r="S364">
        <v>58.232573550000005</v>
      </c>
      <c r="T364" t="s">
        <v>9224</v>
      </c>
      <c r="U364" t="s">
        <v>9225</v>
      </c>
      <c r="V364" s="10">
        <v>41813.938715277778</v>
      </c>
      <c r="W364" s="10">
        <v>41835.916666666664</v>
      </c>
    </row>
    <row r="365" spans="1:23" x14ac:dyDescent="0.25">
      <c r="A365">
        <v>3737</v>
      </c>
      <c r="B365" t="s">
        <v>3734</v>
      </c>
      <c r="C365" t="s">
        <v>7847</v>
      </c>
      <c r="D365">
        <v>700</v>
      </c>
      <c r="E365">
        <v>150</v>
      </c>
      <c r="F365" t="s">
        <v>8221</v>
      </c>
      <c r="G365" t="s">
        <v>8224</v>
      </c>
      <c r="H365" t="s">
        <v>8246</v>
      </c>
      <c r="I365">
        <v>1</v>
      </c>
      <c r="J365">
        <v>700</v>
      </c>
      <c r="K365">
        <v>150</v>
      </c>
      <c r="L365">
        <v>1447311540</v>
      </c>
      <c r="M365">
        <v>1445358903</v>
      </c>
      <c r="N365" t="b">
        <v>0</v>
      </c>
      <c r="O365">
        <v>4</v>
      </c>
      <c r="P365" t="b">
        <v>0</v>
      </c>
      <c r="Q365" t="s">
        <v>8271</v>
      </c>
      <c r="R365">
        <v>0.21428571428571427</v>
      </c>
      <c r="S365">
        <v>37.5</v>
      </c>
      <c r="T365" t="s">
        <v>9224</v>
      </c>
      <c r="U365" t="s">
        <v>9225</v>
      </c>
      <c r="V365" s="10">
        <v>42297.691006944442</v>
      </c>
      <c r="W365" s="10">
        <v>42320.290972222225</v>
      </c>
    </row>
    <row r="366" spans="1:23" x14ac:dyDescent="0.25">
      <c r="A366">
        <v>3736</v>
      </c>
      <c r="B366" t="s">
        <v>3733</v>
      </c>
      <c r="C366" t="s">
        <v>7846</v>
      </c>
      <c r="D366">
        <v>1500</v>
      </c>
      <c r="E366">
        <v>10</v>
      </c>
      <c r="F366" t="s">
        <v>8221</v>
      </c>
      <c r="G366" t="s">
        <v>8225</v>
      </c>
      <c r="H366" t="s">
        <v>8247</v>
      </c>
      <c r="I366">
        <v>1.29405719</v>
      </c>
      <c r="J366">
        <v>1941.085785</v>
      </c>
      <c r="K366">
        <v>12.9405719</v>
      </c>
      <c r="L366">
        <v>1427133600</v>
      </c>
      <c r="M366">
        <v>1423847093</v>
      </c>
      <c r="N366" t="b">
        <v>0</v>
      </c>
      <c r="O366">
        <v>1</v>
      </c>
      <c r="P366" t="b">
        <v>0</v>
      </c>
      <c r="Q366" t="s">
        <v>8271</v>
      </c>
      <c r="R366">
        <v>6.6666666666666671E-3</v>
      </c>
      <c r="S366">
        <v>12.9405719</v>
      </c>
      <c r="T366" t="s">
        <v>9224</v>
      </c>
      <c r="U366" t="s">
        <v>9225</v>
      </c>
      <c r="V366" s="10">
        <v>42048.711724537039</v>
      </c>
      <c r="W366" s="10">
        <v>42086.75</v>
      </c>
    </row>
    <row r="367" spans="1:23" x14ac:dyDescent="0.25">
      <c r="A367">
        <v>3735</v>
      </c>
      <c r="B367" t="s">
        <v>3732</v>
      </c>
      <c r="C367" t="s">
        <v>7845</v>
      </c>
      <c r="D367">
        <v>150</v>
      </c>
      <c r="E367">
        <v>20</v>
      </c>
      <c r="F367" t="s">
        <v>8221</v>
      </c>
      <c r="G367" t="s">
        <v>8225</v>
      </c>
      <c r="H367" t="s">
        <v>8247</v>
      </c>
      <c r="I367">
        <v>1.29405719</v>
      </c>
      <c r="J367">
        <v>194.10857849999999</v>
      </c>
      <c r="K367">
        <v>25.8811438</v>
      </c>
      <c r="L367">
        <v>1432831089</v>
      </c>
      <c r="M367">
        <v>1430239089</v>
      </c>
      <c r="N367" t="b">
        <v>0</v>
      </c>
      <c r="O367">
        <v>2</v>
      </c>
      <c r="P367" t="b">
        <v>0</v>
      </c>
      <c r="Q367" t="s">
        <v>8271</v>
      </c>
      <c r="R367">
        <v>0.13333333333333333</v>
      </c>
      <c r="S367">
        <v>12.9405719</v>
      </c>
      <c r="T367" t="s">
        <v>9224</v>
      </c>
      <c r="U367" t="s">
        <v>9225</v>
      </c>
      <c r="V367" s="10">
        <v>42122.693159722221</v>
      </c>
      <c r="W367" s="10">
        <v>42152.693159722221</v>
      </c>
    </row>
    <row r="368" spans="1:23" x14ac:dyDescent="0.25">
      <c r="A368">
        <v>3734</v>
      </c>
      <c r="B368" t="s">
        <v>3731</v>
      </c>
      <c r="C368" t="s">
        <v>7844</v>
      </c>
      <c r="D368">
        <v>1500</v>
      </c>
      <c r="E368">
        <v>427</v>
      </c>
      <c r="F368" t="s">
        <v>8221</v>
      </c>
      <c r="G368" t="s">
        <v>8224</v>
      </c>
      <c r="H368" t="s">
        <v>8246</v>
      </c>
      <c r="I368">
        <v>1</v>
      </c>
      <c r="J368">
        <v>1500</v>
      </c>
      <c r="K368">
        <v>427</v>
      </c>
      <c r="L368">
        <v>1432589896</v>
      </c>
      <c r="M368">
        <v>1427405896</v>
      </c>
      <c r="N368" t="b">
        <v>0</v>
      </c>
      <c r="O368">
        <v>7</v>
      </c>
      <c r="P368" t="b">
        <v>0</v>
      </c>
      <c r="Q368" t="s">
        <v>8271</v>
      </c>
      <c r="R368">
        <v>0.28466666666666668</v>
      </c>
      <c r="S368">
        <v>61</v>
      </c>
      <c r="T368" t="s">
        <v>9224</v>
      </c>
      <c r="U368" t="s">
        <v>9225</v>
      </c>
      <c r="V368" s="10">
        <v>42089.901574074072</v>
      </c>
      <c r="W368" s="10">
        <v>42149.901574074072</v>
      </c>
    </row>
    <row r="369" spans="1:23" x14ac:dyDescent="0.25">
      <c r="A369">
        <v>3733</v>
      </c>
      <c r="B369" t="s">
        <v>3730</v>
      </c>
      <c r="C369" t="s">
        <v>7843</v>
      </c>
      <c r="D369">
        <v>1500</v>
      </c>
      <c r="E369">
        <v>0</v>
      </c>
      <c r="F369" t="s">
        <v>8221</v>
      </c>
      <c r="G369" t="s">
        <v>8224</v>
      </c>
      <c r="H369" t="s">
        <v>8246</v>
      </c>
      <c r="I369">
        <v>1</v>
      </c>
      <c r="J369">
        <v>1500</v>
      </c>
      <c r="K369">
        <v>0</v>
      </c>
      <c r="L369">
        <v>1429396200</v>
      </c>
      <c r="M369">
        <v>1428539708</v>
      </c>
      <c r="N369" t="b">
        <v>0</v>
      </c>
      <c r="O369">
        <v>0</v>
      </c>
      <c r="P369" t="b">
        <v>0</v>
      </c>
      <c r="Q369" t="s">
        <v>8271</v>
      </c>
      <c r="R369">
        <v>0</v>
      </c>
      <c r="S369" t="s">
        <v>9314</v>
      </c>
      <c r="T369" t="s">
        <v>9224</v>
      </c>
      <c r="U369" t="s">
        <v>9225</v>
      </c>
      <c r="V369" s="10">
        <v>42103.024398148147</v>
      </c>
      <c r="W369" s="10">
        <v>42112.9375</v>
      </c>
    </row>
    <row r="370" spans="1:23" x14ac:dyDescent="0.25">
      <c r="A370">
        <v>3732</v>
      </c>
      <c r="B370" t="s">
        <v>3729</v>
      </c>
      <c r="C370" t="s">
        <v>7842</v>
      </c>
      <c r="D370">
        <v>850</v>
      </c>
      <c r="E370">
        <v>131</v>
      </c>
      <c r="F370" t="s">
        <v>8221</v>
      </c>
      <c r="G370" t="s">
        <v>8233</v>
      </c>
      <c r="H370" t="s">
        <v>8249</v>
      </c>
      <c r="I370">
        <v>1.1666915600000001</v>
      </c>
      <c r="J370">
        <v>991.68782600000009</v>
      </c>
      <c r="K370">
        <v>152.83659436000002</v>
      </c>
      <c r="L370">
        <v>1422100800</v>
      </c>
      <c r="M370">
        <v>1416932133</v>
      </c>
      <c r="N370" t="b">
        <v>0</v>
      </c>
      <c r="O370">
        <v>4</v>
      </c>
      <c r="P370" t="b">
        <v>0</v>
      </c>
      <c r="Q370" t="s">
        <v>8271</v>
      </c>
      <c r="R370">
        <v>0.15411764705882353</v>
      </c>
      <c r="S370">
        <v>38.209148590000005</v>
      </c>
      <c r="T370" t="s">
        <v>9224</v>
      </c>
      <c r="U370" t="s">
        <v>9225</v>
      </c>
      <c r="V370" s="10">
        <v>41968.677465277775</v>
      </c>
      <c r="W370" s="10">
        <v>42028.5</v>
      </c>
    </row>
    <row r="371" spans="1:23" x14ac:dyDescent="0.25">
      <c r="A371">
        <v>3731</v>
      </c>
      <c r="B371" t="s">
        <v>3728</v>
      </c>
      <c r="C371" t="s">
        <v>7841</v>
      </c>
      <c r="D371">
        <v>5500</v>
      </c>
      <c r="E371">
        <v>620</v>
      </c>
      <c r="F371" t="s">
        <v>8221</v>
      </c>
      <c r="G371" t="s">
        <v>8224</v>
      </c>
      <c r="H371" t="s">
        <v>8246</v>
      </c>
      <c r="I371">
        <v>1</v>
      </c>
      <c r="J371">
        <v>5500</v>
      </c>
      <c r="K371">
        <v>620</v>
      </c>
      <c r="L371">
        <v>1420860180</v>
      </c>
      <c r="M371">
        <v>1418234646</v>
      </c>
      <c r="N371" t="b">
        <v>0</v>
      </c>
      <c r="O371">
        <v>12</v>
      </c>
      <c r="P371" t="b">
        <v>0</v>
      </c>
      <c r="Q371" t="s">
        <v>8271</v>
      </c>
      <c r="R371">
        <v>0.11272727272727273</v>
      </c>
      <c r="S371">
        <v>51.666666666666664</v>
      </c>
      <c r="T371" t="s">
        <v>9224</v>
      </c>
      <c r="U371" t="s">
        <v>9225</v>
      </c>
      <c r="V371" s="10">
        <v>41983.752847222226</v>
      </c>
      <c r="W371" s="10">
        <v>42014.140972222223</v>
      </c>
    </row>
    <row r="372" spans="1:23" x14ac:dyDescent="0.25">
      <c r="A372">
        <v>3730</v>
      </c>
      <c r="B372" t="s">
        <v>3727</v>
      </c>
      <c r="C372" t="s">
        <v>7840</v>
      </c>
      <c r="D372">
        <v>1000</v>
      </c>
      <c r="E372">
        <v>100</v>
      </c>
      <c r="F372" t="s">
        <v>8221</v>
      </c>
      <c r="G372" t="s">
        <v>8224</v>
      </c>
      <c r="H372" t="s">
        <v>8246</v>
      </c>
      <c r="I372">
        <v>1</v>
      </c>
      <c r="J372">
        <v>1000</v>
      </c>
      <c r="K372">
        <v>100</v>
      </c>
      <c r="L372">
        <v>1439828159</v>
      </c>
      <c r="M372">
        <v>1437236159</v>
      </c>
      <c r="N372" t="b">
        <v>0</v>
      </c>
      <c r="O372">
        <v>1</v>
      </c>
      <c r="P372" t="b">
        <v>0</v>
      </c>
      <c r="Q372" t="s">
        <v>8271</v>
      </c>
      <c r="R372">
        <v>0.1</v>
      </c>
      <c r="S372">
        <v>100</v>
      </c>
      <c r="T372" t="s">
        <v>9224</v>
      </c>
      <c r="U372" t="s">
        <v>9225</v>
      </c>
      <c r="V372" s="10">
        <v>42203.677766203706</v>
      </c>
      <c r="W372" s="10">
        <v>42233.677766203706</v>
      </c>
    </row>
    <row r="373" spans="1:23" x14ac:dyDescent="0.25">
      <c r="A373">
        <v>3729</v>
      </c>
      <c r="B373" t="s">
        <v>3726</v>
      </c>
      <c r="C373" t="s">
        <v>7839</v>
      </c>
      <c r="D373">
        <v>5000</v>
      </c>
      <c r="E373">
        <v>362</v>
      </c>
      <c r="F373" t="s">
        <v>8221</v>
      </c>
      <c r="G373" t="s">
        <v>8224</v>
      </c>
      <c r="H373" t="s">
        <v>8246</v>
      </c>
      <c r="I373">
        <v>1</v>
      </c>
      <c r="J373">
        <v>5000</v>
      </c>
      <c r="K373">
        <v>362</v>
      </c>
      <c r="L373">
        <v>1427082912</v>
      </c>
      <c r="M373">
        <v>1423198512</v>
      </c>
      <c r="N373" t="b">
        <v>0</v>
      </c>
      <c r="O373">
        <v>5</v>
      </c>
      <c r="P373" t="b">
        <v>0</v>
      </c>
      <c r="Q373" t="s">
        <v>8271</v>
      </c>
      <c r="R373">
        <v>7.2400000000000006E-2</v>
      </c>
      <c r="S373">
        <v>72.400000000000006</v>
      </c>
      <c r="T373" t="s">
        <v>9224</v>
      </c>
      <c r="U373" t="s">
        <v>9225</v>
      </c>
      <c r="V373" s="10">
        <v>42041.205000000002</v>
      </c>
      <c r="W373" s="10">
        <v>42086.16333333333</v>
      </c>
    </row>
    <row r="374" spans="1:23" x14ac:dyDescent="0.25">
      <c r="A374">
        <v>3728</v>
      </c>
      <c r="B374" t="s">
        <v>3725</v>
      </c>
      <c r="C374" t="s">
        <v>7838</v>
      </c>
      <c r="D374">
        <v>20000</v>
      </c>
      <c r="E374">
        <v>1862</v>
      </c>
      <c r="F374" t="s">
        <v>8221</v>
      </c>
      <c r="G374" t="s">
        <v>8224</v>
      </c>
      <c r="H374" t="s">
        <v>8246</v>
      </c>
      <c r="I374">
        <v>1</v>
      </c>
      <c r="J374">
        <v>20000</v>
      </c>
      <c r="K374">
        <v>1862</v>
      </c>
      <c r="L374">
        <v>1439957176</v>
      </c>
      <c r="M374">
        <v>1437365176</v>
      </c>
      <c r="N374" t="b">
        <v>0</v>
      </c>
      <c r="O374">
        <v>31</v>
      </c>
      <c r="P374" t="b">
        <v>0</v>
      </c>
      <c r="Q374" t="s">
        <v>8271</v>
      </c>
      <c r="R374">
        <v>9.3100000000000002E-2</v>
      </c>
      <c r="S374">
        <v>60.064516129032256</v>
      </c>
      <c r="T374" t="s">
        <v>9224</v>
      </c>
      <c r="U374" t="s">
        <v>9225</v>
      </c>
      <c r="V374" s="10">
        <v>42205.171018518522</v>
      </c>
      <c r="W374" s="10">
        <v>42235.171018518522</v>
      </c>
    </row>
    <row r="375" spans="1:23" x14ac:dyDescent="0.25">
      <c r="A375">
        <v>3647</v>
      </c>
      <c r="B375" t="s">
        <v>3645</v>
      </c>
      <c r="C375" t="s">
        <v>7757</v>
      </c>
      <c r="D375">
        <v>500</v>
      </c>
      <c r="E375">
        <v>30</v>
      </c>
      <c r="F375" t="s">
        <v>8221</v>
      </c>
      <c r="G375" t="s">
        <v>8225</v>
      </c>
      <c r="H375" t="s">
        <v>8247</v>
      </c>
      <c r="I375">
        <v>1.29405719</v>
      </c>
      <c r="J375">
        <v>647.028595</v>
      </c>
      <c r="K375">
        <v>38.821715699999999</v>
      </c>
      <c r="L375">
        <v>1475258327</v>
      </c>
      <c r="M375">
        <v>1471370327</v>
      </c>
      <c r="N375" t="b">
        <v>0</v>
      </c>
      <c r="O375">
        <v>2</v>
      </c>
      <c r="P375" t="b">
        <v>0</v>
      </c>
      <c r="Q375" t="s">
        <v>8305</v>
      </c>
      <c r="R375">
        <v>0.06</v>
      </c>
      <c r="S375">
        <v>19.410857849999999</v>
      </c>
      <c r="T375" t="s">
        <v>9224</v>
      </c>
      <c r="U375" t="s">
        <v>9262</v>
      </c>
      <c r="V375" s="10">
        <v>42598.749155092592</v>
      </c>
      <c r="W375" s="10">
        <v>42643.749155092592</v>
      </c>
    </row>
    <row r="376" spans="1:23" x14ac:dyDescent="0.25">
      <c r="A376">
        <v>3646</v>
      </c>
      <c r="B376" t="s">
        <v>3644</v>
      </c>
      <c r="C376" t="s">
        <v>7756</v>
      </c>
      <c r="D376">
        <v>10000</v>
      </c>
      <c r="E376">
        <v>481</v>
      </c>
      <c r="F376" t="s">
        <v>8221</v>
      </c>
      <c r="G376" t="s">
        <v>8224</v>
      </c>
      <c r="H376" t="s">
        <v>8246</v>
      </c>
      <c r="I376">
        <v>1</v>
      </c>
      <c r="J376">
        <v>10000</v>
      </c>
      <c r="K376">
        <v>481</v>
      </c>
      <c r="L376">
        <v>1434497400</v>
      </c>
      <c r="M376">
        <v>1431770802</v>
      </c>
      <c r="N376" t="b">
        <v>0</v>
      </c>
      <c r="O376">
        <v>8</v>
      </c>
      <c r="P376" t="b">
        <v>0</v>
      </c>
      <c r="Q376" t="s">
        <v>8305</v>
      </c>
      <c r="R376">
        <v>4.8099999999999997E-2</v>
      </c>
      <c r="S376">
        <v>60.125</v>
      </c>
      <c r="T376" t="s">
        <v>9224</v>
      </c>
      <c r="U376" t="s">
        <v>9262</v>
      </c>
      <c r="V376" s="10">
        <v>42140.421319444446</v>
      </c>
      <c r="W376" s="10">
        <v>42171.979166666664</v>
      </c>
    </row>
    <row r="377" spans="1:23" x14ac:dyDescent="0.25">
      <c r="A377">
        <v>3645</v>
      </c>
      <c r="B377" t="s">
        <v>3643</v>
      </c>
      <c r="C377" t="s">
        <v>7755</v>
      </c>
      <c r="D377">
        <v>1000</v>
      </c>
      <c r="E377">
        <v>1</v>
      </c>
      <c r="F377" t="s">
        <v>8221</v>
      </c>
      <c r="G377" t="s">
        <v>8229</v>
      </c>
      <c r="H377" t="s">
        <v>8251</v>
      </c>
      <c r="I377">
        <v>0.75062424999999999</v>
      </c>
      <c r="J377">
        <v>750.62424999999996</v>
      </c>
      <c r="K377">
        <v>0.75062424999999999</v>
      </c>
      <c r="L377">
        <v>1479773838</v>
      </c>
      <c r="M377">
        <v>1477178238</v>
      </c>
      <c r="N377" t="b">
        <v>0</v>
      </c>
      <c r="O377">
        <v>1</v>
      </c>
      <c r="P377" t="b">
        <v>0</v>
      </c>
      <c r="Q377" t="s">
        <v>8305</v>
      </c>
      <c r="R377">
        <v>1E-3</v>
      </c>
      <c r="S377">
        <v>0.75062424999999999</v>
      </c>
      <c r="T377" t="s">
        <v>9224</v>
      </c>
      <c r="U377" t="s">
        <v>9262</v>
      </c>
      <c r="V377" s="10">
        <v>42665.970347222225</v>
      </c>
      <c r="W377" s="10">
        <v>42696.012013888889</v>
      </c>
    </row>
    <row r="378" spans="1:23" x14ac:dyDescent="0.25">
      <c r="A378">
        <v>3644</v>
      </c>
      <c r="B378" t="s">
        <v>3642</v>
      </c>
      <c r="C378" t="s">
        <v>7754</v>
      </c>
      <c r="D378">
        <v>5000</v>
      </c>
      <c r="E378">
        <v>821</v>
      </c>
      <c r="F378" t="s">
        <v>8221</v>
      </c>
      <c r="G378" t="s">
        <v>8224</v>
      </c>
      <c r="H378" t="s">
        <v>8246</v>
      </c>
      <c r="I378">
        <v>1</v>
      </c>
      <c r="J378">
        <v>5000</v>
      </c>
      <c r="K378">
        <v>821</v>
      </c>
      <c r="L378">
        <v>1457413140</v>
      </c>
      <c r="M378">
        <v>1454996887</v>
      </c>
      <c r="N378" t="b">
        <v>0</v>
      </c>
      <c r="O378">
        <v>12</v>
      </c>
      <c r="P378" t="b">
        <v>0</v>
      </c>
      <c r="Q378" t="s">
        <v>8305</v>
      </c>
      <c r="R378">
        <v>0.16420000000000001</v>
      </c>
      <c r="S378">
        <v>68.416666666666671</v>
      </c>
      <c r="T378" t="s">
        <v>9224</v>
      </c>
      <c r="U378" t="s">
        <v>9262</v>
      </c>
      <c r="V378" s="10">
        <v>42409.241747685184</v>
      </c>
      <c r="W378" s="10">
        <v>42437.207638888889</v>
      </c>
    </row>
    <row r="379" spans="1:23" x14ac:dyDescent="0.25">
      <c r="A379">
        <v>3643</v>
      </c>
      <c r="B379" t="s">
        <v>3641</v>
      </c>
      <c r="C379" t="s">
        <v>7753</v>
      </c>
      <c r="D379">
        <v>25000</v>
      </c>
      <c r="E379">
        <v>0</v>
      </c>
      <c r="F379" t="s">
        <v>8221</v>
      </c>
      <c r="G379" t="s">
        <v>8224</v>
      </c>
      <c r="H379" t="s">
        <v>8246</v>
      </c>
      <c r="I379">
        <v>1</v>
      </c>
      <c r="J379">
        <v>25000</v>
      </c>
      <c r="K379">
        <v>0</v>
      </c>
      <c r="L379">
        <v>1447734439</v>
      </c>
      <c r="M379">
        <v>1444274839</v>
      </c>
      <c r="N379" t="b">
        <v>0</v>
      </c>
      <c r="O379">
        <v>0</v>
      </c>
      <c r="P379" t="b">
        <v>0</v>
      </c>
      <c r="Q379" t="s">
        <v>8305</v>
      </c>
      <c r="R379">
        <v>0</v>
      </c>
      <c r="S379" t="s">
        <v>9314</v>
      </c>
      <c r="T379" t="s">
        <v>9224</v>
      </c>
      <c r="U379" t="s">
        <v>9262</v>
      </c>
      <c r="V379" s="10">
        <v>42285.143969907411</v>
      </c>
      <c r="W379" s="10">
        <v>42325.185636574075</v>
      </c>
    </row>
    <row r="380" spans="1:23" x14ac:dyDescent="0.25">
      <c r="A380">
        <v>3642</v>
      </c>
      <c r="B380" t="s">
        <v>3640</v>
      </c>
      <c r="C380" s="3" t="s">
        <v>7752</v>
      </c>
      <c r="D380">
        <v>700</v>
      </c>
      <c r="E380">
        <v>15</v>
      </c>
      <c r="F380" t="s">
        <v>8221</v>
      </c>
      <c r="G380" t="s">
        <v>8236</v>
      </c>
      <c r="H380" t="s">
        <v>8249</v>
      </c>
      <c r="I380">
        <v>1.1666915600000001</v>
      </c>
      <c r="J380">
        <v>816.68409200000008</v>
      </c>
      <c r="K380">
        <v>17.500373400000001</v>
      </c>
      <c r="L380">
        <v>1448902800</v>
      </c>
      <c r="M380">
        <v>1445369727</v>
      </c>
      <c r="N380" t="b">
        <v>0</v>
      </c>
      <c r="O380">
        <v>2</v>
      </c>
      <c r="P380" t="b">
        <v>0</v>
      </c>
      <c r="Q380" t="s">
        <v>8305</v>
      </c>
      <c r="R380">
        <v>2.1428571428571429E-2</v>
      </c>
      <c r="S380">
        <v>8.7501867000000004</v>
      </c>
      <c r="T380" t="s">
        <v>9224</v>
      </c>
      <c r="U380" t="s">
        <v>9262</v>
      </c>
      <c r="V380" s="10">
        <v>42297.816284722219</v>
      </c>
      <c r="W380" s="10">
        <v>42338.708333333336</v>
      </c>
    </row>
    <row r="381" spans="1:23" x14ac:dyDescent="0.25">
      <c r="A381">
        <v>3641</v>
      </c>
      <c r="B381" t="s">
        <v>3639</v>
      </c>
      <c r="C381" t="s">
        <v>7751</v>
      </c>
      <c r="D381">
        <v>3000</v>
      </c>
      <c r="E381">
        <v>0</v>
      </c>
      <c r="F381" t="s">
        <v>8221</v>
      </c>
      <c r="G381" t="s">
        <v>8224</v>
      </c>
      <c r="H381" t="s">
        <v>8246</v>
      </c>
      <c r="I381">
        <v>1</v>
      </c>
      <c r="J381">
        <v>3000</v>
      </c>
      <c r="K381">
        <v>0</v>
      </c>
      <c r="L381">
        <v>1412485200</v>
      </c>
      <c r="M381">
        <v>1410966179</v>
      </c>
      <c r="N381" t="b">
        <v>0</v>
      </c>
      <c r="O381">
        <v>0</v>
      </c>
      <c r="P381" t="b">
        <v>0</v>
      </c>
      <c r="Q381" t="s">
        <v>8305</v>
      </c>
      <c r="R381">
        <v>0</v>
      </c>
      <c r="S381" t="s">
        <v>9314</v>
      </c>
      <c r="T381" t="s">
        <v>9224</v>
      </c>
      <c r="U381" t="s">
        <v>9262</v>
      </c>
      <c r="V381" s="10">
        <v>41899.627071759256</v>
      </c>
      <c r="W381" s="10">
        <v>41917.208333333336</v>
      </c>
    </row>
    <row r="382" spans="1:23" x14ac:dyDescent="0.25">
      <c r="A382">
        <v>3640</v>
      </c>
      <c r="B382" t="s">
        <v>3638</v>
      </c>
      <c r="C382" s="3" t="s">
        <v>7750</v>
      </c>
      <c r="D382">
        <v>1000</v>
      </c>
      <c r="E382">
        <v>55</v>
      </c>
      <c r="F382" t="s">
        <v>8221</v>
      </c>
      <c r="G382" t="s">
        <v>8224</v>
      </c>
      <c r="H382" t="s">
        <v>8246</v>
      </c>
      <c r="I382">
        <v>1</v>
      </c>
      <c r="J382">
        <v>1000</v>
      </c>
      <c r="K382">
        <v>55</v>
      </c>
      <c r="L382">
        <v>1431283530</v>
      </c>
      <c r="M382">
        <v>1428691530</v>
      </c>
      <c r="N382" t="b">
        <v>0</v>
      </c>
      <c r="O382">
        <v>3</v>
      </c>
      <c r="P382" t="b">
        <v>0</v>
      </c>
      <c r="Q382" t="s">
        <v>8305</v>
      </c>
      <c r="R382">
        <v>5.5E-2</v>
      </c>
      <c r="S382">
        <v>18.333333333333332</v>
      </c>
      <c r="T382" t="s">
        <v>9224</v>
      </c>
      <c r="U382" t="s">
        <v>9262</v>
      </c>
      <c r="V382" s="10">
        <v>42104.781597222223</v>
      </c>
      <c r="W382" s="10">
        <v>42134.781597222223</v>
      </c>
    </row>
    <row r="383" spans="1:23" x14ac:dyDescent="0.25">
      <c r="A383">
        <v>3639</v>
      </c>
      <c r="B383" t="s">
        <v>3637</v>
      </c>
      <c r="C383" t="s">
        <v>7749</v>
      </c>
      <c r="D383">
        <v>25000</v>
      </c>
      <c r="E383">
        <v>1</v>
      </c>
      <c r="F383" t="s">
        <v>8221</v>
      </c>
      <c r="G383" t="s">
        <v>8224</v>
      </c>
      <c r="H383" t="s">
        <v>8246</v>
      </c>
      <c r="I383">
        <v>1</v>
      </c>
      <c r="J383">
        <v>25000</v>
      </c>
      <c r="K383">
        <v>1</v>
      </c>
      <c r="L383">
        <v>1475853060</v>
      </c>
      <c r="M383">
        <v>1470672906</v>
      </c>
      <c r="N383" t="b">
        <v>0</v>
      </c>
      <c r="O383">
        <v>1</v>
      </c>
      <c r="P383" t="b">
        <v>0</v>
      </c>
      <c r="Q383" t="s">
        <v>8305</v>
      </c>
      <c r="R383">
        <v>4.0000000000000003E-5</v>
      </c>
      <c r="S383">
        <v>1</v>
      </c>
      <c r="T383" t="s">
        <v>9224</v>
      </c>
      <c r="U383" t="s">
        <v>9262</v>
      </c>
      <c r="V383" s="10">
        <v>42590.677152777775</v>
      </c>
      <c r="W383" s="10">
        <v>42650.632638888892</v>
      </c>
    </row>
    <row r="384" spans="1:23" x14ac:dyDescent="0.25">
      <c r="A384">
        <v>3638</v>
      </c>
      <c r="B384" t="s">
        <v>3636</v>
      </c>
      <c r="C384" t="s">
        <v>7748</v>
      </c>
      <c r="D384">
        <v>3300</v>
      </c>
      <c r="E384">
        <v>216</v>
      </c>
      <c r="F384" t="s">
        <v>8221</v>
      </c>
      <c r="G384" t="s">
        <v>8229</v>
      </c>
      <c r="H384" t="s">
        <v>8251</v>
      </c>
      <c r="I384">
        <v>0.75062424999999999</v>
      </c>
      <c r="J384">
        <v>2477.0600249999998</v>
      </c>
      <c r="K384">
        <v>162.134838</v>
      </c>
      <c r="L384">
        <v>1429456132</v>
      </c>
      <c r="M384">
        <v>1424275732</v>
      </c>
      <c r="N384" t="b">
        <v>0</v>
      </c>
      <c r="O384">
        <v>2</v>
      </c>
      <c r="P384" t="b">
        <v>0</v>
      </c>
      <c r="Q384" t="s">
        <v>8305</v>
      </c>
      <c r="R384">
        <v>6.545454545454546E-2</v>
      </c>
      <c r="S384">
        <v>81.067419000000001</v>
      </c>
      <c r="T384" t="s">
        <v>9224</v>
      </c>
      <c r="U384" t="s">
        <v>9262</v>
      </c>
      <c r="V384" s="10">
        <v>42053.672824074078</v>
      </c>
      <c r="W384" s="10">
        <v>42113.631157407406</v>
      </c>
    </row>
    <row r="385" spans="1:23" x14ac:dyDescent="0.25">
      <c r="A385">
        <v>3637</v>
      </c>
      <c r="B385" t="s">
        <v>3635</v>
      </c>
      <c r="C385" t="s">
        <v>7747</v>
      </c>
      <c r="D385">
        <v>3000</v>
      </c>
      <c r="E385">
        <v>926</v>
      </c>
      <c r="F385" t="s">
        <v>8221</v>
      </c>
      <c r="G385" t="s">
        <v>8224</v>
      </c>
      <c r="H385" t="s">
        <v>8246</v>
      </c>
      <c r="I385">
        <v>1</v>
      </c>
      <c r="J385">
        <v>3000</v>
      </c>
      <c r="K385">
        <v>926</v>
      </c>
      <c r="L385">
        <v>1420130935</v>
      </c>
      <c r="M385">
        <v>1417538935</v>
      </c>
      <c r="N385" t="b">
        <v>0</v>
      </c>
      <c r="O385">
        <v>14</v>
      </c>
      <c r="P385" t="b">
        <v>0</v>
      </c>
      <c r="Q385" t="s">
        <v>8305</v>
      </c>
      <c r="R385">
        <v>0.30866666666666664</v>
      </c>
      <c r="S385">
        <v>66.142857142857139</v>
      </c>
      <c r="T385" t="s">
        <v>9224</v>
      </c>
      <c r="U385" t="s">
        <v>9262</v>
      </c>
      <c r="V385" s="10">
        <v>41975.700636574074</v>
      </c>
      <c r="W385" s="10">
        <v>42005.700636574074</v>
      </c>
    </row>
    <row r="386" spans="1:23" x14ac:dyDescent="0.25">
      <c r="A386">
        <v>3636</v>
      </c>
      <c r="B386" t="s">
        <v>3634</v>
      </c>
      <c r="C386" s="3" t="s">
        <v>7746</v>
      </c>
      <c r="D386">
        <v>150000</v>
      </c>
      <c r="E386">
        <v>0</v>
      </c>
      <c r="F386" t="s">
        <v>8221</v>
      </c>
      <c r="G386" t="s">
        <v>8224</v>
      </c>
      <c r="H386" t="s">
        <v>8246</v>
      </c>
      <c r="I386">
        <v>1</v>
      </c>
      <c r="J386">
        <v>150000</v>
      </c>
      <c r="K386">
        <v>0</v>
      </c>
      <c r="L386">
        <v>1442248829</v>
      </c>
      <c r="M386">
        <v>1439224829</v>
      </c>
      <c r="N386" t="b">
        <v>0</v>
      </c>
      <c r="O386">
        <v>0</v>
      </c>
      <c r="P386" t="b">
        <v>0</v>
      </c>
      <c r="Q386" t="s">
        <v>8305</v>
      </c>
      <c r="R386">
        <v>0</v>
      </c>
      <c r="S386" t="s">
        <v>9314</v>
      </c>
      <c r="T386" t="s">
        <v>9224</v>
      </c>
      <c r="U386" t="s">
        <v>9262</v>
      </c>
      <c r="V386" s="10">
        <v>42226.694780092592</v>
      </c>
      <c r="W386" s="10">
        <v>42261.694780092592</v>
      </c>
    </row>
    <row r="387" spans="1:23" x14ac:dyDescent="0.25">
      <c r="A387">
        <v>3635</v>
      </c>
      <c r="B387" t="s">
        <v>3633</v>
      </c>
      <c r="C387" t="s">
        <v>7745</v>
      </c>
      <c r="D387">
        <v>3500</v>
      </c>
      <c r="E387">
        <v>1276</v>
      </c>
      <c r="F387" t="s">
        <v>8221</v>
      </c>
      <c r="G387" t="s">
        <v>8224</v>
      </c>
      <c r="H387" t="s">
        <v>8246</v>
      </c>
      <c r="I387">
        <v>1</v>
      </c>
      <c r="J387">
        <v>3500</v>
      </c>
      <c r="K387">
        <v>1276</v>
      </c>
      <c r="L387">
        <v>1461186676</v>
      </c>
      <c r="M387">
        <v>1458594676</v>
      </c>
      <c r="N387" t="b">
        <v>0</v>
      </c>
      <c r="O387">
        <v>10</v>
      </c>
      <c r="P387" t="b">
        <v>0</v>
      </c>
      <c r="Q387" t="s">
        <v>8305</v>
      </c>
      <c r="R387">
        <v>0.36457142857142855</v>
      </c>
      <c r="S387">
        <v>127.6</v>
      </c>
      <c r="T387" t="s">
        <v>9224</v>
      </c>
      <c r="U387" t="s">
        <v>9262</v>
      </c>
      <c r="V387" s="10">
        <v>42450.882824074077</v>
      </c>
      <c r="W387" s="10">
        <v>42480.882824074077</v>
      </c>
    </row>
    <row r="388" spans="1:23" x14ac:dyDescent="0.25">
      <c r="A388">
        <v>3634</v>
      </c>
      <c r="B388" t="s">
        <v>3632</v>
      </c>
      <c r="C388" t="s">
        <v>7744</v>
      </c>
      <c r="D388">
        <v>75000</v>
      </c>
      <c r="E388">
        <v>3185</v>
      </c>
      <c r="F388" t="s">
        <v>8221</v>
      </c>
      <c r="G388" t="s">
        <v>8229</v>
      </c>
      <c r="H388" t="s">
        <v>8251</v>
      </c>
      <c r="I388">
        <v>0.75062424999999999</v>
      </c>
      <c r="J388">
        <v>56296.818749999999</v>
      </c>
      <c r="K388">
        <v>2390.7382362499998</v>
      </c>
      <c r="L388">
        <v>1484366340</v>
      </c>
      <c r="M388">
        <v>1480219174</v>
      </c>
      <c r="N388" t="b">
        <v>0</v>
      </c>
      <c r="O388">
        <v>18</v>
      </c>
      <c r="P388" t="b">
        <v>0</v>
      </c>
      <c r="Q388" t="s">
        <v>8305</v>
      </c>
      <c r="R388">
        <v>4.2466666666666666E-2</v>
      </c>
      <c r="S388">
        <v>132.81879090277778</v>
      </c>
      <c r="T388" t="s">
        <v>9224</v>
      </c>
      <c r="U388" t="s">
        <v>9262</v>
      </c>
      <c r="V388" s="10">
        <v>42701.166365740741</v>
      </c>
      <c r="W388" s="10">
        <v>42749.165972222225</v>
      </c>
    </row>
    <row r="389" spans="1:23" x14ac:dyDescent="0.25">
      <c r="A389">
        <v>3633</v>
      </c>
      <c r="B389" t="s">
        <v>3631</v>
      </c>
      <c r="C389" s="3" t="s">
        <v>7743</v>
      </c>
      <c r="D389">
        <v>5000</v>
      </c>
      <c r="E389">
        <v>1762</v>
      </c>
      <c r="F389" t="s">
        <v>8221</v>
      </c>
      <c r="G389" t="s">
        <v>8224</v>
      </c>
      <c r="H389" t="s">
        <v>8246</v>
      </c>
      <c r="I389">
        <v>1</v>
      </c>
      <c r="J389">
        <v>5000</v>
      </c>
      <c r="K389">
        <v>1762</v>
      </c>
      <c r="L389">
        <v>1479517200</v>
      </c>
      <c r="M389">
        <v>1475765867</v>
      </c>
      <c r="N389" t="b">
        <v>0</v>
      </c>
      <c r="O389">
        <v>31</v>
      </c>
      <c r="P389" t="b">
        <v>0</v>
      </c>
      <c r="Q389" t="s">
        <v>8305</v>
      </c>
      <c r="R389">
        <v>0.35239999999999999</v>
      </c>
      <c r="S389">
        <v>56.838709677419352</v>
      </c>
      <c r="T389" t="s">
        <v>9224</v>
      </c>
      <c r="U389" t="s">
        <v>9262</v>
      </c>
      <c r="V389" s="10">
        <v>42649.623460648145</v>
      </c>
      <c r="W389" s="10">
        <v>42693.041666666664</v>
      </c>
    </row>
    <row r="390" spans="1:23" x14ac:dyDescent="0.25">
      <c r="A390">
        <v>3632</v>
      </c>
      <c r="B390" t="s">
        <v>3630</v>
      </c>
      <c r="C390" t="s">
        <v>7742</v>
      </c>
      <c r="D390">
        <v>500</v>
      </c>
      <c r="E390">
        <v>100</v>
      </c>
      <c r="F390" t="s">
        <v>8221</v>
      </c>
      <c r="G390" t="s">
        <v>8225</v>
      </c>
      <c r="H390" t="s">
        <v>8247</v>
      </c>
      <c r="I390">
        <v>1.29405719</v>
      </c>
      <c r="J390">
        <v>647.028595</v>
      </c>
      <c r="K390">
        <v>129.405719</v>
      </c>
      <c r="L390">
        <v>1416781749</v>
      </c>
      <c r="M390">
        <v>1415053749</v>
      </c>
      <c r="N390" t="b">
        <v>0</v>
      </c>
      <c r="O390">
        <v>1</v>
      </c>
      <c r="P390" t="b">
        <v>0</v>
      </c>
      <c r="Q390" t="s">
        <v>8305</v>
      </c>
      <c r="R390">
        <v>0.2</v>
      </c>
      <c r="S390">
        <v>129.405719</v>
      </c>
      <c r="T390" t="s">
        <v>9224</v>
      </c>
      <c r="U390" t="s">
        <v>9262</v>
      </c>
      <c r="V390" s="10">
        <v>41946.936909722222</v>
      </c>
      <c r="W390" s="10">
        <v>41966.936909722222</v>
      </c>
    </row>
    <row r="391" spans="1:23" x14ac:dyDescent="0.25">
      <c r="A391">
        <v>3631</v>
      </c>
      <c r="B391" t="s">
        <v>3629</v>
      </c>
      <c r="C391" t="s">
        <v>7741</v>
      </c>
      <c r="D391">
        <v>17100</v>
      </c>
      <c r="E391">
        <v>8725</v>
      </c>
      <c r="F391" t="s">
        <v>8221</v>
      </c>
      <c r="G391" t="s">
        <v>8224</v>
      </c>
      <c r="H391" t="s">
        <v>8246</v>
      </c>
      <c r="I391">
        <v>1</v>
      </c>
      <c r="J391">
        <v>17100</v>
      </c>
      <c r="K391">
        <v>8725</v>
      </c>
      <c r="L391">
        <v>1411444740</v>
      </c>
      <c r="M391">
        <v>1409335497</v>
      </c>
      <c r="N391" t="b">
        <v>0</v>
      </c>
      <c r="O391">
        <v>59</v>
      </c>
      <c r="P391" t="b">
        <v>0</v>
      </c>
      <c r="Q391" t="s">
        <v>8305</v>
      </c>
      <c r="R391">
        <v>0.51023391812865493</v>
      </c>
      <c r="S391">
        <v>147.88135593220338</v>
      </c>
      <c r="T391" t="s">
        <v>9224</v>
      </c>
      <c r="U391" t="s">
        <v>9262</v>
      </c>
      <c r="V391" s="10">
        <v>41880.753437500003</v>
      </c>
      <c r="W391" s="10">
        <v>41905.165972222225</v>
      </c>
    </row>
    <row r="392" spans="1:23" x14ac:dyDescent="0.25">
      <c r="A392">
        <v>3630</v>
      </c>
      <c r="B392" t="s">
        <v>3628</v>
      </c>
      <c r="C392" t="s">
        <v>7740</v>
      </c>
      <c r="D392">
        <v>3000</v>
      </c>
      <c r="E392">
        <v>1</v>
      </c>
      <c r="F392" t="s">
        <v>8221</v>
      </c>
      <c r="G392" t="s">
        <v>8225</v>
      </c>
      <c r="H392" t="s">
        <v>8247</v>
      </c>
      <c r="I392">
        <v>1.29405719</v>
      </c>
      <c r="J392">
        <v>3882.17157</v>
      </c>
      <c r="K392">
        <v>1.29405719</v>
      </c>
      <c r="L392">
        <v>1417295990</v>
      </c>
      <c r="M392">
        <v>1414700390</v>
      </c>
      <c r="N392" t="b">
        <v>0</v>
      </c>
      <c r="O392">
        <v>1</v>
      </c>
      <c r="P392" t="b">
        <v>0</v>
      </c>
      <c r="Q392" t="s">
        <v>8305</v>
      </c>
      <c r="R392">
        <v>3.3333333333333332E-4</v>
      </c>
      <c r="S392">
        <v>1.29405719</v>
      </c>
      <c r="T392" t="s">
        <v>9224</v>
      </c>
      <c r="U392" t="s">
        <v>9262</v>
      </c>
      <c r="V392" s="10">
        <v>41942.84710648148</v>
      </c>
      <c r="W392" s="10">
        <v>41972.888773148145</v>
      </c>
    </row>
    <row r="393" spans="1:23" x14ac:dyDescent="0.25">
      <c r="A393">
        <v>3629</v>
      </c>
      <c r="B393" t="s">
        <v>3627</v>
      </c>
      <c r="C393" t="s">
        <v>7739</v>
      </c>
      <c r="D393">
        <v>1000000</v>
      </c>
      <c r="E393">
        <v>2</v>
      </c>
      <c r="F393" t="s">
        <v>8221</v>
      </c>
      <c r="G393" t="s">
        <v>8224</v>
      </c>
      <c r="H393" t="s">
        <v>8246</v>
      </c>
      <c r="I393">
        <v>1</v>
      </c>
      <c r="J393">
        <v>1000000</v>
      </c>
      <c r="K393">
        <v>2</v>
      </c>
      <c r="L393">
        <v>1462467600</v>
      </c>
      <c r="M393">
        <v>1457403364</v>
      </c>
      <c r="N393" t="b">
        <v>0</v>
      </c>
      <c r="O393">
        <v>2</v>
      </c>
      <c r="P393" t="b">
        <v>0</v>
      </c>
      <c r="Q393" t="s">
        <v>8305</v>
      </c>
      <c r="R393">
        <v>1.9999999999999999E-6</v>
      </c>
      <c r="S393">
        <v>1</v>
      </c>
      <c r="T393" t="s">
        <v>9224</v>
      </c>
      <c r="U393" t="s">
        <v>9262</v>
      </c>
      <c r="V393" s="10">
        <v>42437.094490740739</v>
      </c>
      <c r="W393" s="10">
        <v>42495.708333333336</v>
      </c>
    </row>
    <row r="394" spans="1:23" x14ac:dyDescent="0.25">
      <c r="A394">
        <v>3628</v>
      </c>
      <c r="B394" t="s">
        <v>3626</v>
      </c>
      <c r="C394" t="s">
        <v>7738</v>
      </c>
      <c r="D394">
        <v>100000</v>
      </c>
      <c r="E394">
        <v>0</v>
      </c>
      <c r="F394" t="s">
        <v>8221</v>
      </c>
      <c r="G394" t="s">
        <v>8224</v>
      </c>
      <c r="H394" t="s">
        <v>8246</v>
      </c>
      <c r="I394">
        <v>1</v>
      </c>
      <c r="J394">
        <v>100000</v>
      </c>
      <c r="K394">
        <v>0</v>
      </c>
      <c r="L394">
        <v>1450040396</v>
      </c>
      <c r="M394">
        <v>1444852796</v>
      </c>
      <c r="N394" t="b">
        <v>0</v>
      </c>
      <c r="O394">
        <v>0</v>
      </c>
      <c r="P394" t="b">
        <v>0</v>
      </c>
      <c r="Q394" t="s">
        <v>8305</v>
      </c>
      <c r="R394">
        <v>0</v>
      </c>
      <c r="S394" t="s">
        <v>9314</v>
      </c>
      <c r="T394" t="s">
        <v>9224</v>
      </c>
      <c r="U394" t="s">
        <v>9262</v>
      </c>
      <c r="V394" s="10">
        <v>42291.833287037036</v>
      </c>
      <c r="W394" s="10">
        <v>42351.8749537037</v>
      </c>
    </row>
    <row r="395" spans="1:23" x14ac:dyDescent="0.25">
      <c r="A395">
        <v>3207</v>
      </c>
      <c r="B395" t="s">
        <v>3207</v>
      </c>
      <c r="C395" t="s">
        <v>7317</v>
      </c>
      <c r="D395">
        <v>5500</v>
      </c>
      <c r="E395">
        <v>2550</v>
      </c>
      <c r="F395" t="s">
        <v>8221</v>
      </c>
      <c r="G395" t="s">
        <v>8224</v>
      </c>
      <c r="H395" t="s">
        <v>8246</v>
      </c>
      <c r="I395">
        <v>1</v>
      </c>
      <c r="J395">
        <v>5500</v>
      </c>
      <c r="K395">
        <v>2550</v>
      </c>
      <c r="L395">
        <v>1429767607</v>
      </c>
      <c r="M395">
        <v>1424587207</v>
      </c>
      <c r="N395" t="b">
        <v>0</v>
      </c>
      <c r="O395">
        <v>36</v>
      </c>
      <c r="P395" t="b">
        <v>0</v>
      </c>
      <c r="Q395" t="s">
        <v>8305</v>
      </c>
      <c r="R395">
        <v>0.46363636363636362</v>
      </c>
      <c r="S395">
        <v>70.833333333333329</v>
      </c>
      <c r="T395" t="s">
        <v>9224</v>
      </c>
      <c r="U395" t="s">
        <v>9262</v>
      </c>
      <c r="V395" s="10">
        <v>42057.277858796297</v>
      </c>
      <c r="W395" s="10">
        <v>42117.236192129632</v>
      </c>
    </row>
    <row r="396" spans="1:23" x14ac:dyDescent="0.25">
      <c r="A396">
        <v>3206</v>
      </c>
      <c r="B396" t="s">
        <v>3206</v>
      </c>
      <c r="C396" t="s">
        <v>7316</v>
      </c>
      <c r="D396">
        <v>5000</v>
      </c>
      <c r="E396">
        <v>0</v>
      </c>
      <c r="F396" t="s">
        <v>8221</v>
      </c>
      <c r="G396" t="s">
        <v>8224</v>
      </c>
      <c r="H396" t="s">
        <v>8246</v>
      </c>
      <c r="I396">
        <v>1</v>
      </c>
      <c r="J396">
        <v>5000</v>
      </c>
      <c r="K396">
        <v>0</v>
      </c>
      <c r="L396">
        <v>1442644651</v>
      </c>
      <c r="M396">
        <v>1440052651</v>
      </c>
      <c r="N396" t="b">
        <v>0</v>
      </c>
      <c r="O396">
        <v>0</v>
      </c>
      <c r="P396" t="b">
        <v>0</v>
      </c>
      <c r="Q396" t="s">
        <v>8305</v>
      </c>
      <c r="R396">
        <v>0</v>
      </c>
      <c r="S396" t="s">
        <v>9314</v>
      </c>
      <c r="T396" t="s">
        <v>9224</v>
      </c>
      <c r="U396" t="s">
        <v>9262</v>
      </c>
      <c r="V396" s="10">
        <v>42236.276053240741</v>
      </c>
      <c r="W396" s="10">
        <v>42266.276053240741</v>
      </c>
    </row>
    <row r="397" spans="1:23" x14ac:dyDescent="0.25">
      <c r="A397">
        <v>3205</v>
      </c>
      <c r="B397" t="s">
        <v>3205</v>
      </c>
      <c r="C397" t="s">
        <v>7315</v>
      </c>
      <c r="D397">
        <v>8000</v>
      </c>
      <c r="E397">
        <v>273</v>
      </c>
      <c r="F397" t="s">
        <v>8221</v>
      </c>
      <c r="G397" t="s">
        <v>8225</v>
      </c>
      <c r="H397" t="s">
        <v>8247</v>
      </c>
      <c r="I397">
        <v>1.29405719</v>
      </c>
      <c r="J397">
        <v>10352.45752</v>
      </c>
      <c r="K397">
        <v>353.27761286999998</v>
      </c>
      <c r="L397">
        <v>1430470772</v>
      </c>
      <c r="M397">
        <v>1427878772</v>
      </c>
      <c r="N397" t="b">
        <v>0</v>
      </c>
      <c r="O397">
        <v>12</v>
      </c>
      <c r="P397" t="b">
        <v>0</v>
      </c>
      <c r="Q397" t="s">
        <v>8305</v>
      </c>
      <c r="R397">
        <v>3.4125000000000003E-2</v>
      </c>
      <c r="S397">
        <v>29.4398010725</v>
      </c>
      <c r="T397" t="s">
        <v>9224</v>
      </c>
      <c r="U397" t="s">
        <v>9262</v>
      </c>
      <c r="V397" s="10">
        <v>42095.374675925923</v>
      </c>
      <c r="W397" s="10">
        <v>42125.374675925923</v>
      </c>
    </row>
    <row r="398" spans="1:23" x14ac:dyDescent="0.25">
      <c r="A398">
        <v>3204</v>
      </c>
      <c r="B398" t="s">
        <v>3204</v>
      </c>
      <c r="C398" t="s">
        <v>7314</v>
      </c>
      <c r="D398">
        <v>500</v>
      </c>
      <c r="E398">
        <v>0</v>
      </c>
      <c r="F398" t="s">
        <v>8221</v>
      </c>
      <c r="G398" t="s">
        <v>8224</v>
      </c>
      <c r="H398" t="s">
        <v>8246</v>
      </c>
      <c r="I398">
        <v>1</v>
      </c>
      <c r="J398">
        <v>500</v>
      </c>
      <c r="K398">
        <v>0</v>
      </c>
      <c r="L398">
        <v>1437149640</v>
      </c>
      <c r="M398">
        <v>1434558479</v>
      </c>
      <c r="N398" t="b">
        <v>0</v>
      </c>
      <c r="O398">
        <v>0</v>
      </c>
      <c r="P398" t="b">
        <v>0</v>
      </c>
      <c r="Q398" t="s">
        <v>8305</v>
      </c>
      <c r="R398">
        <v>0</v>
      </c>
      <c r="S398" t="s">
        <v>9314</v>
      </c>
      <c r="T398" t="s">
        <v>9224</v>
      </c>
      <c r="U398" t="s">
        <v>9262</v>
      </c>
      <c r="V398" s="10">
        <v>42172.686099537037</v>
      </c>
      <c r="W398" s="10">
        <v>42202.676388888889</v>
      </c>
    </row>
    <row r="399" spans="1:23" x14ac:dyDescent="0.25">
      <c r="A399">
        <v>3203</v>
      </c>
      <c r="B399" t="s">
        <v>3203</v>
      </c>
      <c r="C399" t="s">
        <v>7313</v>
      </c>
      <c r="D399">
        <v>1000</v>
      </c>
      <c r="E399">
        <v>250</v>
      </c>
      <c r="F399" t="s">
        <v>8221</v>
      </c>
      <c r="G399" t="s">
        <v>8224</v>
      </c>
      <c r="H399" t="s">
        <v>8246</v>
      </c>
      <c r="I399">
        <v>1</v>
      </c>
      <c r="J399">
        <v>1000</v>
      </c>
      <c r="K399">
        <v>250</v>
      </c>
      <c r="L399">
        <v>1443224622</v>
      </c>
      <c r="M399">
        <v>1440632622</v>
      </c>
      <c r="N399" t="b">
        <v>0</v>
      </c>
      <c r="O399">
        <v>6</v>
      </c>
      <c r="P399" t="b">
        <v>0</v>
      </c>
      <c r="Q399" t="s">
        <v>8305</v>
      </c>
      <c r="R399">
        <v>0.25</v>
      </c>
      <c r="S399">
        <v>41.666666666666664</v>
      </c>
      <c r="T399" t="s">
        <v>9224</v>
      </c>
      <c r="U399" t="s">
        <v>9262</v>
      </c>
      <c r="V399" s="10">
        <v>42242.988680555558</v>
      </c>
      <c r="W399" s="10">
        <v>42272.988680555558</v>
      </c>
    </row>
    <row r="400" spans="1:23" x14ac:dyDescent="0.25">
      <c r="A400">
        <v>3202</v>
      </c>
      <c r="B400" t="s">
        <v>3202</v>
      </c>
      <c r="C400" t="s">
        <v>7312</v>
      </c>
      <c r="D400">
        <v>5000</v>
      </c>
      <c r="E400">
        <v>2726</v>
      </c>
      <c r="F400" t="s">
        <v>8221</v>
      </c>
      <c r="G400" t="s">
        <v>8224</v>
      </c>
      <c r="H400" t="s">
        <v>8246</v>
      </c>
      <c r="I400">
        <v>1</v>
      </c>
      <c r="J400">
        <v>5000</v>
      </c>
      <c r="K400">
        <v>2726</v>
      </c>
      <c r="L400">
        <v>1450072740</v>
      </c>
      <c r="M400">
        <v>1445027346</v>
      </c>
      <c r="N400" t="b">
        <v>0</v>
      </c>
      <c r="O400">
        <v>25</v>
      </c>
      <c r="P400" t="b">
        <v>0</v>
      </c>
      <c r="Q400" t="s">
        <v>8305</v>
      </c>
      <c r="R400">
        <v>0.54520000000000002</v>
      </c>
      <c r="S400">
        <v>109.04</v>
      </c>
      <c r="T400" t="s">
        <v>9224</v>
      </c>
      <c r="U400" t="s">
        <v>9262</v>
      </c>
      <c r="V400" s="10">
        <v>42293.853541666664</v>
      </c>
      <c r="W400" s="10">
        <v>42352.249305555553</v>
      </c>
    </row>
    <row r="401" spans="1:23" x14ac:dyDescent="0.25">
      <c r="A401">
        <v>3201</v>
      </c>
      <c r="B401" t="s">
        <v>3201</v>
      </c>
      <c r="C401" t="s">
        <v>7311</v>
      </c>
      <c r="D401">
        <v>2000</v>
      </c>
      <c r="E401">
        <v>25</v>
      </c>
      <c r="F401" t="s">
        <v>8221</v>
      </c>
      <c r="G401" t="s">
        <v>8225</v>
      </c>
      <c r="H401" t="s">
        <v>8247</v>
      </c>
      <c r="I401">
        <v>1.29405719</v>
      </c>
      <c r="J401">
        <v>2588.11438</v>
      </c>
      <c r="K401">
        <v>32.351429750000001</v>
      </c>
      <c r="L401">
        <v>1409509477</v>
      </c>
      <c r="M401">
        <v>1407695077</v>
      </c>
      <c r="N401" t="b">
        <v>0</v>
      </c>
      <c r="O401">
        <v>2</v>
      </c>
      <c r="P401" t="b">
        <v>0</v>
      </c>
      <c r="Q401" t="s">
        <v>8305</v>
      </c>
      <c r="R401">
        <v>1.2500000000000001E-2</v>
      </c>
      <c r="S401">
        <v>16.175714875000001</v>
      </c>
      <c r="T401" t="s">
        <v>9224</v>
      </c>
      <c r="U401" t="s">
        <v>9262</v>
      </c>
      <c r="V401" s="10">
        <v>41861.767094907409</v>
      </c>
      <c r="W401" s="10">
        <v>41882.767094907409</v>
      </c>
    </row>
    <row r="402" spans="1:23" x14ac:dyDescent="0.25">
      <c r="A402">
        <v>3200</v>
      </c>
      <c r="B402" t="s">
        <v>3200</v>
      </c>
      <c r="C402" t="s">
        <v>7310</v>
      </c>
      <c r="D402">
        <v>50000</v>
      </c>
      <c r="E402">
        <v>1</v>
      </c>
      <c r="F402" t="s">
        <v>8221</v>
      </c>
      <c r="G402" t="s">
        <v>8224</v>
      </c>
      <c r="H402" t="s">
        <v>8246</v>
      </c>
      <c r="I402">
        <v>1</v>
      </c>
      <c r="J402">
        <v>50000</v>
      </c>
      <c r="K402">
        <v>1</v>
      </c>
      <c r="L402">
        <v>1461994440</v>
      </c>
      <c r="M402">
        <v>1459410101</v>
      </c>
      <c r="N402" t="b">
        <v>0</v>
      </c>
      <c r="O402">
        <v>1</v>
      </c>
      <c r="P402" t="b">
        <v>0</v>
      </c>
      <c r="Q402" t="s">
        <v>8305</v>
      </c>
      <c r="R402">
        <v>2.0000000000000002E-5</v>
      </c>
      <c r="S402">
        <v>1</v>
      </c>
      <c r="T402" t="s">
        <v>9224</v>
      </c>
      <c r="U402" t="s">
        <v>9262</v>
      </c>
      <c r="V402" s="10">
        <v>42460.320613425924</v>
      </c>
      <c r="W402" s="10">
        <v>42490.231944444444</v>
      </c>
    </row>
    <row r="403" spans="1:23" x14ac:dyDescent="0.25">
      <c r="A403">
        <v>3199</v>
      </c>
      <c r="B403" t="s">
        <v>3199</v>
      </c>
      <c r="C403" t="s">
        <v>7309</v>
      </c>
      <c r="D403">
        <v>5000</v>
      </c>
      <c r="E403">
        <v>2608</v>
      </c>
      <c r="F403" t="s">
        <v>8221</v>
      </c>
      <c r="G403" t="s">
        <v>8224</v>
      </c>
      <c r="H403" t="s">
        <v>8246</v>
      </c>
      <c r="I403">
        <v>1</v>
      </c>
      <c r="J403">
        <v>5000</v>
      </c>
      <c r="K403">
        <v>2608</v>
      </c>
      <c r="L403">
        <v>1410037200</v>
      </c>
      <c r="M403">
        <v>1407435418</v>
      </c>
      <c r="N403" t="b">
        <v>0</v>
      </c>
      <c r="O403">
        <v>53</v>
      </c>
      <c r="P403" t="b">
        <v>0</v>
      </c>
      <c r="Q403" t="s">
        <v>8305</v>
      </c>
      <c r="R403">
        <v>0.52159999999999995</v>
      </c>
      <c r="S403">
        <v>49.20754716981132</v>
      </c>
      <c r="T403" t="s">
        <v>9224</v>
      </c>
      <c r="U403" t="s">
        <v>9262</v>
      </c>
      <c r="V403" s="10">
        <v>41858.761782407404</v>
      </c>
      <c r="W403" s="10">
        <v>41888.875</v>
      </c>
    </row>
    <row r="404" spans="1:23" x14ac:dyDescent="0.25">
      <c r="A404">
        <v>3198</v>
      </c>
      <c r="B404" t="s">
        <v>3198</v>
      </c>
      <c r="C404" t="s">
        <v>7308</v>
      </c>
      <c r="D404">
        <v>30000</v>
      </c>
      <c r="E404">
        <v>110</v>
      </c>
      <c r="F404" t="s">
        <v>8221</v>
      </c>
      <c r="G404" t="s">
        <v>8232</v>
      </c>
      <c r="H404" t="s">
        <v>8253</v>
      </c>
      <c r="I404">
        <v>0.15676623000000001</v>
      </c>
      <c r="J404">
        <v>4702.9868999999999</v>
      </c>
      <c r="K404">
        <v>17.244285300000001</v>
      </c>
      <c r="L404">
        <v>1424081477</v>
      </c>
      <c r="M404">
        <v>1420798277</v>
      </c>
      <c r="N404" t="b">
        <v>0</v>
      </c>
      <c r="O404">
        <v>3</v>
      </c>
      <c r="P404" t="b">
        <v>0</v>
      </c>
      <c r="Q404" t="s">
        <v>8305</v>
      </c>
      <c r="R404">
        <v>3.6666666666666666E-3</v>
      </c>
      <c r="S404">
        <v>5.7480951000000005</v>
      </c>
      <c r="T404" t="s">
        <v>9224</v>
      </c>
      <c r="U404" t="s">
        <v>9262</v>
      </c>
      <c r="V404" s="10">
        <v>42013.424502314818</v>
      </c>
      <c r="W404" s="10">
        <v>42051.424502314818</v>
      </c>
    </row>
    <row r="405" spans="1:23" x14ac:dyDescent="0.25">
      <c r="A405">
        <v>3197</v>
      </c>
      <c r="B405" t="s">
        <v>3197</v>
      </c>
      <c r="C405" t="s">
        <v>7307</v>
      </c>
      <c r="D405">
        <v>10000</v>
      </c>
      <c r="E405">
        <v>1145</v>
      </c>
      <c r="F405" t="s">
        <v>8221</v>
      </c>
      <c r="G405" t="s">
        <v>8234</v>
      </c>
      <c r="H405" t="s">
        <v>8254</v>
      </c>
      <c r="I405">
        <v>0.10503195999999999</v>
      </c>
      <c r="J405">
        <v>1050.3196</v>
      </c>
      <c r="K405">
        <v>120.26159419999999</v>
      </c>
      <c r="L405">
        <v>1423050618</v>
      </c>
      <c r="M405">
        <v>1420458618</v>
      </c>
      <c r="N405" t="b">
        <v>0</v>
      </c>
      <c r="O405">
        <v>4</v>
      </c>
      <c r="P405" t="b">
        <v>0</v>
      </c>
      <c r="Q405" t="s">
        <v>8305</v>
      </c>
      <c r="R405">
        <v>0.1145</v>
      </c>
      <c r="S405">
        <v>30.065398549999998</v>
      </c>
      <c r="T405" t="s">
        <v>9224</v>
      </c>
      <c r="U405" t="s">
        <v>9262</v>
      </c>
      <c r="V405" s="10">
        <v>42009.493263888886</v>
      </c>
      <c r="W405" s="10">
        <v>42039.493263888886</v>
      </c>
    </row>
    <row r="406" spans="1:23" x14ac:dyDescent="0.25">
      <c r="A406">
        <v>3196</v>
      </c>
      <c r="B406" t="s">
        <v>3196</v>
      </c>
      <c r="C406" t="s">
        <v>7306</v>
      </c>
      <c r="D406">
        <v>3000000</v>
      </c>
      <c r="E406">
        <v>1800</v>
      </c>
      <c r="F406" t="s">
        <v>8221</v>
      </c>
      <c r="G406" t="s">
        <v>8224</v>
      </c>
      <c r="H406" t="s">
        <v>8246</v>
      </c>
      <c r="I406">
        <v>1</v>
      </c>
      <c r="J406">
        <v>3000000</v>
      </c>
      <c r="K406">
        <v>1800</v>
      </c>
      <c r="L406">
        <v>1438437600</v>
      </c>
      <c r="M406">
        <v>1433254875</v>
      </c>
      <c r="N406" t="b">
        <v>0</v>
      </c>
      <c r="O406">
        <v>6</v>
      </c>
      <c r="P406" t="b">
        <v>0</v>
      </c>
      <c r="Q406" t="s">
        <v>8305</v>
      </c>
      <c r="R406">
        <v>5.9999999999999995E-4</v>
      </c>
      <c r="S406">
        <v>300</v>
      </c>
      <c r="T406" t="s">
        <v>9224</v>
      </c>
      <c r="U406" t="s">
        <v>9262</v>
      </c>
      <c r="V406" s="10">
        <v>42157.598090277781</v>
      </c>
      <c r="W406" s="10">
        <v>42217.583333333336</v>
      </c>
    </row>
    <row r="407" spans="1:23" x14ac:dyDescent="0.25">
      <c r="A407">
        <v>3195</v>
      </c>
      <c r="B407" t="s">
        <v>3195</v>
      </c>
      <c r="C407" t="s">
        <v>7305</v>
      </c>
      <c r="D407">
        <v>3500</v>
      </c>
      <c r="E407">
        <v>2070</v>
      </c>
      <c r="F407" t="s">
        <v>8221</v>
      </c>
      <c r="G407" t="s">
        <v>8224</v>
      </c>
      <c r="H407" t="s">
        <v>8246</v>
      </c>
      <c r="I407">
        <v>1</v>
      </c>
      <c r="J407">
        <v>3500</v>
      </c>
      <c r="K407">
        <v>2070</v>
      </c>
      <c r="L407">
        <v>1423750542</v>
      </c>
      <c r="M407">
        <v>1421158542</v>
      </c>
      <c r="N407" t="b">
        <v>0</v>
      </c>
      <c r="O407">
        <v>39</v>
      </c>
      <c r="P407" t="b">
        <v>0</v>
      </c>
      <c r="Q407" t="s">
        <v>8305</v>
      </c>
      <c r="R407">
        <v>0.59142857142857141</v>
      </c>
      <c r="S407">
        <v>53.07692307692308</v>
      </c>
      <c r="T407" t="s">
        <v>9224</v>
      </c>
      <c r="U407" t="s">
        <v>9262</v>
      </c>
      <c r="V407" s="10">
        <v>42017.594236111108</v>
      </c>
      <c r="W407" s="10">
        <v>42047.594236111108</v>
      </c>
    </row>
    <row r="408" spans="1:23" x14ac:dyDescent="0.25">
      <c r="A408">
        <v>3194</v>
      </c>
      <c r="B408" t="s">
        <v>3194</v>
      </c>
      <c r="C408" t="s">
        <v>7304</v>
      </c>
      <c r="D408">
        <v>11000</v>
      </c>
      <c r="E408">
        <v>0</v>
      </c>
      <c r="F408" t="s">
        <v>8221</v>
      </c>
      <c r="G408" t="s">
        <v>8224</v>
      </c>
      <c r="H408" t="s">
        <v>8246</v>
      </c>
      <c r="I408">
        <v>1</v>
      </c>
      <c r="J408">
        <v>11000</v>
      </c>
      <c r="K408">
        <v>0</v>
      </c>
      <c r="L408">
        <v>1437960598</v>
      </c>
      <c r="M408">
        <v>1435368598</v>
      </c>
      <c r="N408" t="b">
        <v>0</v>
      </c>
      <c r="O408">
        <v>0</v>
      </c>
      <c r="P408" t="b">
        <v>0</v>
      </c>
      <c r="Q408" t="s">
        <v>8305</v>
      </c>
      <c r="R408">
        <v>0</v>
      </c>
      <c r="S408" t="s">
        <v>9314</v>
      </c>
      <c r="T408" t="s">
        <v>9224</v>
      </c>
      <c r="U408" t="s">
        <v>9262</v>
      </c>
      <c r="V408" s="10">
        <v>42182.062476851854</v>
      </c>
      <c r="W408" s="10">
        <v>42212.062476851854</v>
      </c>
    </row>
    <row r="409" spans="1:23" x14ac:dyDescent="0.25">
      <c r="A409">
        <v>3193</v>
      </c>
      <c r="B409" t="s">
        <v>3193</v>
      </c>
      <c r="C409" t="s">
        <v>7303</v>
      </c>
      <c r="D409">
        <v>5000</v>
      </c>
      <c r="E409">
        <v>587</v>
      </c>
      <c r="F409" t="s">
        <v>8221</v>
      </c>
      <c r="G409" t="s">
        <v>8225</v>
      </c>
      <c r="H409" t="s">
        <v>8247</v>
      </c>
      <c r="I409">
        <v>1.29405719</v>
      </c>
      <c r="J409">
        <v>6470.2859499999995</v>
      </c>
      <c r="K409">
        <v>759.61157052999999</v>
      </c>
      <c r="L409">
        <v>1424474056</v>
      </c>
      <c r="M409">
        <v>1420586056</v>
      </c>
      <c r="N409" t="b">
        <v>0</v>
      </c>
      <c r="O409">
        <v>24</v>
      </c>
      <c r="P409" t="b">
        <v>0</v>
      </c>
      <c r="Q409" t="s">
        <v>8305</v>
      </c>
      <c r="R409">
        <v>0.1174</v>
      </c>
      <c r="S409">
        <v>31.650482105416668</v>
      </c>
      <c r="T409" t="s">
        <v>9224</v>
      </c>
      <c r="U409" t="s">
        <v>9262</v>
      </c>
      <c r="V409" s="10">
        <v>42010.968240740738</v>
      </c>
      <c r="W409" s="10">
        <v>42055.968240740738</v>
      </c>
    </row>
    <row r="410" spans="1:23" x14ac:dyDescent="0.25">
      <c r="A410">
        <v>3192</v>
      </c>
      <c r="B410" t="s">
        <v>3192</v>
      </c>
      <c r="C410" t="s">
        <v>7302</v>
      </c>
      <c r="D410">
        <v>10000</v>
      </c>
      <c r="E410">
        <v>102</v>
      </c>
      <c r="F410" t="s">
        <v>8221</v>
      </c>
      <c r="G410" t="s">
        <v>8225</v>
      </c>
      <c r="H410" t="s">
        <v>8247</v>
      </c>
      <c r="I410">
        <v>1.29405719</v>
      </c>
      <c r="J410">
        <v>12940.571899999999</v>
      </c>
      <c r="K410">
        <v>131.99383337999998</v>
      </c>
      <c r="L410">
        <v>1425160800</v>
      </c>
      <c r="M410">
        <v>1421274859</v>
      </c>
      <c r="N410" t="b">
        <v>0</v>
      </c>
      <c r="O410">
        <v>8</v>
      </c>
      <c r="P410" t="b">
        <v>0</v>
      </c>
      <c r="Q410" t="s">
        <v>8305</v>
      </c>
      <c r="R410">
        <v>1.0200000000000001E-2</v>
      </c>
      <c r="S410">
        <v>16.499229172499998</v>
      </c>
      <c r="T410" t="s">
        <v>9224</v>
      </c>
      <c r="U410" t="s">
        <v>9262</v>
      </c>
      <c r="V410" s="10">
        <v>42018.940497685187</v>
      </c>
      <c r="W410" s="10">
        <v>42063.916666666664</v>
      </c>
    </row>
    <row r="411" spans="1:23" x14ac:dyDescent="0.25">
      <c r="A411">
        <v>3191</v>
      </c>
      <c r="B411" t="s">
        <v>3191</v>
      </c>
      <c r="C411" t="s">
        <v>7301</v>
      </c>
      <c r="D411">
        <v>3750</v>
      </c>
      <c r="E411">
        <v>151</v>
      </c>
      <c r="F411" t="s">
        <v>8221</v>
      </c>
      <c r="G411" t="s">
        <v>8224</v>
      </c>
      <c r="H411" t="s">
        <v>8246</v>
      </c>
      <c r="I411">
        <v>1</v>
      </c>
      <c r="J411">
        <v>3750</v>
      </c>
      <c r="K411">
        <v>151</v>
      </c>
      <c r="L411">
        <v>1471370869</v>
      </c>
      <c r="M411">
        <v>1466186869</v>
      </c>
      <c r="N411" t="b">
        <v>0</v>
      </c>
      <c r="O411">
        <v>4</v>
      </c>
      <c r="P411" t="b">
        <v>0</v>
      </c>
      <c r="Q411" t="s">
        <v>8305</v>
      </c>
      <c r="R411">
        <v>4.0266666666666666E-2</v>
      </c>
      <c r="S411">
        <v>37.75</v>
      </c>
      <c r="T411" t="s">
        <v>9224</v>
      </c>
      <c r="U411" t="s">
        <v>9262</v>
      </c>
      <c r="V411" s="10">
        <v>42538.755428240744</v>
      </c>
      <c r="W411" s="10">
        <v>42598.755428240744</v>
      </c>
    </row>
    <row r="412" spans="1:23" x14ac:dyDescent="0.25">
      <c r="A412">
        <v>3190</v>
      </c>
      <c r="B412" t="s">
        <v>3190</v>
      </c>
      <c r="C412" t="s">
        <v>7300</v>
      </c>
      <c r="D412">
        <v>4000</v>
      </c>
      <c r="E412">
        <v>0</v>
      </c>
      <c r="F412" t="s">
        <v>8221</v>
      </c>
      <c r="G412" t="s">
        <v>8229</v>
      </c>
      <c r="H412" t="s">
        <v>8251</v>
      </c>
      <c r="I412">
        <v>0.75062424999999999</v>
      </c>
      <c r="J412">
        <v>3002.4969999999998</v>
      </c>
      <c r="K412">
        <v>0</v>
      </c>
      <c r="L412">
        <v>1481258275</v>
      </c>
      <c r="M412">
        <v>1478662675</v>
      </c>
      <c r="N412" t="b">
        <v>0</v>
      </c>
      <c r="O412">
        <v>0</v>
      </c>
      <c r="P412" t="b">
        <v>0</v>
      </c>
      <c r="Q412" t="s">
        <v>8305</v>
      </c>
      <c r="R412">
        <v>0</v>
      </c>
      <c r="S412" t="s">
        <v>9314</v>
      </c>
      <c r="T412" t="s">
        <v>9224</v>
      </c>
      <c r="U412" t="s">
        <v>9262</v>
      </c>
      <c r="V412" s="10">
        <v>42683.151331018518</v>
      </c>
      <c r="W412" s="10">
        <v>42713.192997685182</v>
      </c>
    </row>
    <row r="413" spans="1:23" x14ac:dyDescent="0.25">
      <c r="A413">
        <v>3189</v>
      </c>
      <c r="B413" t="s">
        <v>3189</v>
      </c>
      <c r="C413" t="s">
        <v>7299</v>
      </c>
      <c r="D413">
        <v>55000</v>
      </c>
      <c r="E413">
        <v>6780</v>
      </c>
      <c r="F413" t="s">
        <v>8221</v>
      </c>
      <c r="G413" t="s">
        <v>8235</v>
      </c>
      <c r="H413" t="s">
        <v>8255</v>
      </c>
      <c r="I413">
        <v>0.11241174</v>
      </c>
      <c r="J413">
        <v>6182.6457</v>
      </c>
      <c r="K413">
        <v>762.15159719999997</v>
      </c>
      <c r="L413">
        <v>1432455532</v>
      </c>
      <c r="M413">
        <v>1429863532</v>
      </c>
      <c r="N413" t="b">
        <v>0</v>
      </c>
      <c r="O413">
        <v>19</v>
      </c>
      <c r="P413" t="b">
        <v>0</v>
      </c>
      <c r="Q413" t="s">
        <v>8305</v>
      </c>
      <c r="R413">
        <v>0.12327272727272727</v>
      </c>
      <c r="S413">
        <v>40.113241957894736</v>
      </c>
      <c r="T413" t="s">
        <v>9224</v>
      </c>
      <c r="U413" t="s">
        <v>9262</v>
      </c>
      <c r="V413" s="10">
        <v>42118.346435185187</v>
      </c>
      <c r="W413" s="10">
        <v>42148.346435185187</v>
      </c>
    </row>
    <row r="414" spans="1:23" x14ac:dyDescent="0.25">
      <c r="A414">
        <v>3188</v>
      </c>
      <c r="B414" t="s">
        <v>3188</v>
      </c>
      <c r="C414" t="s">
        <v>7298</v>
      </c>
      <c r="D414">
        <v>200</v>
      </c>
      <c r="E414">
        <v>130</v>
      </c>
      <c r="F414" t="s">
        <v>8221</v>
      </c>
      <c r="G414" t="s">
        <v>8225</v>
      </c>
      <c r="H414" t="s">
        <v>8247</v>
      </c>
      <c r="I414">
        <v>1.29405719</v>
      </c>
      <c r="J414">
        <v>258.81143800000001</v>
      </c>
      <c r="K414">
        <v>168.2274347</v>
      </c>
      <c r="L414">
        <v>1433930302</v>
      </c>
      <c r="M414">
        <v>1432115902</v>
      </c>
      <c r="N414" t="b">
        <v>0</v>
      </c>
      <c r="O414">
        <v>9</v>
      </c>
      <c r="P414" t="b">
        <v>0</v>
      </c>
      <c r="Q414" t="s">
        <v>8305</v>
      </c>
      <c r="R414">
        <v>0.65</v>
      </c>
      <c r="S414">
        <v>18.69193718888889</v>
      </c>
      <c r="T414" t="s">
        <v>9224</v>
      </c>
      <c r="U414" t="s">
        <v>9262</v>
      </c>
      <c r="V414" s="10">
        <v>42144.415532407409</v>
      </c>
      <c r="W414" s="10">
        <v>42165.415532407409</v>
      </c>
    </row>
    <row r="415" spans="1:23" x14ac:dyDescent="0.25">
      <c r="A415">
        <v>3120</v>
      </c>
      <c r="B415" t="s">
        <v>3120</v>
      </c>
      <c r="C415" t="s">
        <v>7230</v>
      </c>
      <c r="D415">
        <v>1300000</v>
      </c>
      <c r="E415">
        <v>128</v>
      </c>
      <c r="F415" t="s">
        <v>8221</v>
      </c>
      <c r="G415" t="s">
        <v>8233</v>
      </c>
      <c r="H415" t="s">
        <v>8249</v>
      </c>
      <c r="I415">
        <v>1.1666915600000001</v>
      </c>
      <c r="J415">
        <v>1516699.0280000002</v>
      </c>
      <c r="K415">
        <v>149.33651968000001</v>
      </c>
      <c r="L415">
        <v>1462484196</v>
      </c>
      <c r="M415">
        <v>1457303796</v>
      </c>
      <c r="N415" t="b">
        <v>0</v>
      </c>
      <c r="O415">
        <v>10</v>
      </c>
      <c r="P415" t="b">
        <v>0</v>
      </c>
      <c r="Q415" t="s">
        <v>8303</v>
      </c>
      <c r="R415">
        <v>9.8461538461538464E-5</v>
      </c>
      <c r="S415">
        <v>14.933651968000001</v>
      </c>
      <c r="T415" t="s">
        <v>9224</v>
      </c>
      <c r="U415" t="s">
        <v>9260</v>
      </c>
      <c r="V415" s="10">
        <v>42435.942083333335</v>
      </c>
      <c r="W415" s="10">
        <v>42495.900416666664</v>
      </c>
    </row>
    <row r="416" spans="1:23" x14ac:dyDescent="0.25">
      <c r="A416">
        <v>3119</v>
      </c>
      <c r="B416" t="s">
        <v>3119</v>
      </c>
      <c r="C416" t="s">
        <v>7229</v>
      </c>
      <c r="D416">
        <v>10000</v>
      </c>
      <c r="E416">
        <v>5</v>
      </c>
      <c r="F416" t="s">
        <v>8221</v>
      </c>
      <c r="G416" t="s">
        <v>8224</v>
      </c>
      <c r="H416" t="s">
        <v>8246</v>
      </c>
      <c r="I416">
        <v>1</v>
      </c>
      <c r="J416">
        <v>10000</v>
      </c>
      <c r="K416">
        <v>5</v>
      </c>
      <c r="L416">
        <v>1427414732</v>
      </c>
      <c r="M416">
        <v>1424826332</v>
      </c>
      <c r="N416" t="b">
        <v>0</v>
      </c>
      <c r="O416">
        <v>1</v>
      </c>
      <c r="P416" t="b">
        <v>0</v>
      </c>
      <c r="Q416" t="s">
        <v>8303</v>
      </c>
      <c r="R416">
        <v>5.0000000000000001E-4</v>
      </c>
      <c r="S416">
        <v>5</v>
      </c>
      <c r="T416" t="s">
        <v>9224</v>
      </c>
      <c r="U416" t="s">
        <v>9260</v>
      </c>
      <c r="V416" s="10">
        <v>42060.04550925926</v>
      </c>
      <c r="W416" s="10">
        <v>42090.003842592596</v>
      </c>
    </row>
    <row r="417" spans="1:23" x14ac:dyDescent="0.25">
      <c r="A417">
        <v>3118</v>
      </c>
      <c r="B417" t="s">
        <v>3118</v>
      </c>
      <c r="C417" t="s">
        <v>7228</v>
      </c>
      <c r="D417">
        <v>500000</v>
      </c>
      <c r="E417">
        <v>1550</v>
      </c>
      <c r="F417" t="s">
        <v>8221</v>
      </c>
      <c r="G417" t="s">
        <v>8235</v>
      </c>
      <c r="H417" t="s">
        <v>8255</v>
      </c>
      <c r="I417">
        <v>0.11241174</v>
      </c>
      <c r="J417">
        <v>56205.869999999995</v>
      </c>
      <c r="K417">
        <v>174.23819699999999</v>
      </c>
      <c r="L417">
        <v>1467473723</v>
      </c>
      <c r="M417">
        <v>1465832123</v>
      </c>
      <c r="N417" t="b">
        <v>0</v>
      </c>
      <c r="O417">
        <v>2</v>
      </c>
      <c r="P417" t="b">
        <v>0</v>
      </c>
      <c r="Q417" t="s">
        <v>8303</v>
      </c>
      <c r="R417">
        <v>3.0999999999999999E-3</v>
      </c>
      <c r="S417">
        <v>87.119098499999993</v>
      </c>
      <c r="T417" t="s">
        <v>9224</v>
      </c>
      <c r="U417" t="s">
        <v>9260</v>
      </c>
      <c r="V417" s="10">
        <v>42534.649571759262</v>
      </c>
      <c r="W417" s="10">
        <v>42553.649571759262</v>
      </c>
    </row>
    <row r="418" spans="1:23" x14ac:dyDescent="0.25">
      <c r="A418">
        <v>3117</v>
      </c>
      <c r="B418" t="s">
        <v>3117</v>
      </c>
      <c r="C418" t="s">
        <v>7227</v>
      </c>
      <c r="D418">
        <v>1000</v>
      </c>
      <c r="E418">
        <v>1</v>
      </c>
      <c r="F418" t="s">
        <v>8221</v>
      </c>
      <c r="G418" t="s">
        <v>8225</v>
      </c>
      <c r="H418" t="s">
        <v>8247</v>
      </c>
      <c r="I418">
        <v>1.29405719</v>
      </c>
      <c r="J418">
        <v>1294.05719</v>
      </c>
      <c r="K418">
        <v>1.29405719</v>
      </c>
      <c r="L418">
        <v>1464354720</v>
      </c>
      <c r="M418">
        <v>1463648360</v>
      </c>
      <c r="N418" t="b">
        <v>0</v>
      </c>
      <c r="O418">
        <v>1</v>
      </c>
      <c r="P418" t="b">
        <v>0</v>
      </c>
      <c r="Q418" t="s">
        <v>8303</v>
      </c>
      <c r="R418">
        <v>1E-3</v>
      </c>
      <c r="S418">
        <v>1.29405719</v>
      </c>
      <c r="T418" t="s">
        <v>9224</v>
      </c>
      <c r="U418" t="s">
        <v>9260</v>
      </c>
      <c r="V418" s="10">
        <v>42509.374537037038</v>
      </c>
      <c r="W418" s="10">
        <v>42517.55</v>
      </c>
    </row>
    <row r="419" spans="1:23" x14ac:dyDescent="0.25">
      <c r="A419">
        <v>3116</v>
      </c>
      <c r="B419" t="s">
        <v>3116</v>
      </c>
      <c r="C419" t="s">
        <v>7226</v>
      </c>
      <c r="D419">
        <v>750</v>
      </c>
      <c r="E419">
        <v>430</v>
      </c>
      <c r="F419" t="s">
        <v>8221</v>
      </c>
      <c r="G419" t="s">
        <v>8224</v>
      </c>
      <c r="H419" t="s">
        <v>8246</v>
      </c>
      <c r="I419">
        <v>1</v>
      </c>
      <c r="J419">
        <v>750</v>
      </c>
      <c r="K419">
        <v>430</v>
      </c>
      <c r="L419">
        <v>1427890925</v>
      </c>
      <c r="M419">
        <v>1426681325</v>
      </c>
      <c r="N419" t="b">
        <v>0</v>
      </c>
      <c r="O419">
        <v>10</v>
      </c>
      <c r="P419" t="b">
        <v>0</v>
      </c>
      <c r="Q419" t="s">
        <v>8303</v>
      </c>
      <c r="R419">
        <v>0.57333333333333336</v>
      </c>
      <c r="S419">
        <v>43</v>
      </c>
      <c r="T419" t="s">
        <v>9224</v>
      </c>
      <c r="U419" t="s">
        <v>9260</v>
      </c>
      <c r="V419" s="10">
        <v>42081.515335648146</v>
      </c>
      <c r="W419" s="10">
        <v>42095.515335648146</v>
      </c>
    </row>
    <row r="420" spans="1:23" x14ac:dyDescent="0.25">
      <c r="A420">
        <v>3115</v>
      </c>
      <c r="B420" t="s">
        <v>3115</v>
      </c>
      <c r="C420" t="s">
        <v>7225</v>
      </c>
      <c r="D420">
        <v>10000</v>
      </c>
      <c r="E420">
        <v>300</v>
      </c>
      <c r="F420" t="s">
        <v>8221</v>
      </c>
      <c r="G420" t="s">
        <v>8235</v>
      </c>
      <c r="H420" t="s">
        <v>8255</v>
      </c>
      <c r="I420">
        <v>0.11241174</v>
      </c>
      <c r="J420">
        <v>1124.1173999999999</v>
      </c>
      <c r="K420">
        <v>33.723521999999996</v>
      </c>
      <c r="L420">
        <v>1465123427</v>
      </c>
      <c r="M420">
        <v>1462531427</v>
      </c>
      <c r="N420" t="b">
        <v>0</v>
      </c>
      <c r="O420">
        <v>1</v>
      </c>
      <c r="P420" t="b">
        <v>0</v>
      </c>
      <c r="Q420" t="s">
        <v>8303</v>
      </c>
      <c r="R420">
        <v>0.03</v>
      </c>
      <c r="S420">
        <v>33.723521999999996</v>
      </c>
      <c r="T420" t="s">
        <v>9224</v>
      </c>
      <c r="U420" t="s">
        <v>9260</v>
      </c>
      <c r="V420" s="10">
        <v>42496.447071759256</v>
      </c>
      <c r="W420" s="10">
        <v>42526.447071759256</v>
      </c>
    </row>
    <row r="421" spans="1:23" x14ac:dyDescent="0.25">
      <c r="A421">
        <v>3114</v>
      </c>
      <c r="B421" t="s">
        <v>3114</v>
      </c>
      <c r="C421" t="s">
        <v>7224</v>
      </c>
      <c r="D421">
        <v>75000</v>
      </c>
      <c r="E421">
        <v>0</v>
      </c>
      <c r="F421" t="s">
        <v>8221</v>
      </c>
      <c r="G421" t="s">
        <v>8224</v>
      </c>
      <c r="H421" t="s">
        <v>8246</v>
      </c>
      <c r="I421">
        <v>1</v>
      </c>
      <c r="J421">
        <v>75000</v>
      </c>
      <c r="K421">
        <v>0</v>
      </c>
      <c r="L421">
        <v>1411312250</v>
      </c>
      <c r="M421">
        <v>1406128250</v>
      </c>
      <c r="N421" t="b">
        <v>0</v>
      </c>
      <c r="O421">
        <v>0</v>
      </c>
      <c r="P421" t="b">
        <v>0</v>
      </c>
      <c r="Q421" t="s">
        <v>8303</v>
      </c>
      <c r="R421">
        <v>0</v>
      </c>
      <c r="S421" t="s">
        <v>9314</v>
      </c>
      <c r="T421" t="s">
        <v>9224</v>
      </c>
      <c r="U421" t="s">
        <v>9260</v>
      </c>
      <c r="V421" s="10">
        <v>41843.632523148146</v>
      </c>
      <c r="W421" s="10">
        <v>41903.632523148146</v>
      </c>
    </row>
    <row r="422" spans="1:23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</v>
      </c>
      <c r="J422">
        <v>3300</v>
      </c>
      <c r="K422">
        <v>14.5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8270</v>
      </c>
      <c r="R422">
        <v>4.3939393939393936E-3</v>
      </c>
      <c r="S422">
        <v>4.833333333333333</v>
      </c>
      <c r="T422" t="s">
        <v>9217</v>
      </c>
      <c r="U422" t="s">
        <v>9223</v>
      </c>
      <c r="V422" s="10">
        <v>41682.23646990741</v>
      </c>
      <c r="W422" s="10">
        <v>41712.194803240738</v>
      </c>
    </row>
    <row r="423" spans="1:23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</v>
      </c>
      <c r="J423">
        <v>15000</v>
      </c>
      <c r="K423">
        <v>301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8270</v>
      </c>
      <c r="R423">
        <v>2.0066666666666667E-2</v>
      </c>
      <c r="S423">
        <v>50.166666666666664</v>
      </c>
      <c r="T423" t="s">
        <v>9217</v>
      </c>
      <c r="U423" t="s">
        <v>9223</v>
      </c>
      <c r="V423" s="10">
        <v>42177.491388888891</v>
      </c>
      <c r="W423" s="10">
        <v>42237.491388888891</v>
      </c>
    </row>
    <row r="424" spans="1:23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</v>
      </c>
      <c r="J424">
        <v>40000</v>
      </c>
      <c r="K424">
        <v>430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8270</v>
      </c>
      <c r="R424">
        <v>1.0749999999999999E-2</v>
      </c>
      <c r="S424">
        <v>35.833333333333336</v>
      </c>
      <c r="T424" t="s">
        <v>9217</v>
      </c>
      <c r="U424" t="s">
        <v>9223</v>
      </c>
      <c r="V424" s="10">
        <v>41863.260381944441</v>
      </c>
      <c r="W424" s="10">
        <v>41893.260381944441</v>
      </c>
    </row>
    <row r="425" spans="1:23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</v>
      </c>
      <c r="J425">
        <v>20000</v>
      </c>
      <c r="K425">
        <v>153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8270</v>
      </c>
      <c r="R425">
        <v>7.6499999999999997E-3</v>
      </c>
      <c r="S425">
        <v>11.76923076923077</v>
      </c>
      <c r="T425" t="s">
        <v>9217</v>
      </c>
      <c r="U425" t="s">
        <v>9223</v>
      </c>
      <c r="V425" s="10">
        <v>41400.92627314815</v>
      </c>
      <c r="W425" s="10">
        <v>41430.92627314815</v>
      </c>
    </row>
    <row r="426" spans="1:23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</v>
      </c>
      <c r="J426">
        <v>3000</v>
      </c>
      <c r="K426">
        <v>203.9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8270</v>
      </c>
      <c r="R426">
        <v>6.7966666666666675E-2</v>
      </c>
      <c r="S426">
        <v>40.78</v>
      </c>
      <c r="T426" t="s">
        <v>9217</v>
      </c>
      <c r="U426" t="s">
        <v>9223</v>
      </c>
      <c r="V426" s="10">
        <v>40934.376145833332</v>
      </c>
      <c r="W426" s="10">
        <v>40994.334479166668</v>
      </c>
    </row>
    <row r="427" spans="1:23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</v>
      </c>
      <c r="J427">
        <v>50000</v>
      </c>
      <c r="K427">
        <v>6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8270</v>
      </c>
      <c r="R427">
        <v>1.2E-4</v>
      </c>
      <c r="S427">
        <v>3</v>
      </c>
      <c r="T427" t="s">
        <v>9217</v>
      </c>
      <c r="U427" t="s">
        <v>9223</v>
      </c>
      <c r="V427" s="10">
        <v>42275.861157407409</v>
      </c>
      <c r="W427" s="10">
        <v>42335.902824074074</v>
      </c>
    </row>
    <row r="428" spans="1:23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</v>
      </c>
      <c r="J428">
        <v>10000</v>
      </c>
      <c r="K428">
        <v>133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8270</v>
      </c>
      <c r="R428">
        <v>1.3299999999999999E-2</v>
      </c>
      <c r="S428">
        <v>16.625</v>
      </c>
      <c r="T428" t="s">
        <v>9217</v>
      </c>
      <c r="U428" t="s">
        <v>9223</v>
      </c>
      <c r="V428" s="10">
        <v>42400.711967592593</v>
      </c>
      <c r="W428" s="10">
        <v>42430.711967592593</v>
      </c>
    </row>
    <row r="429" spans="1:23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</v>
      </c>
      <c r="J429">
        <v>6500</v>
      </c>
      <c r="K429">
        <v>0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8270</v>
      </c>
      <c r="R429">
        <v>0</v>
      </c>
      <c r="S429" t="s">
        <v>9314</v>
      </c>
      <c r="T429" t="s">
        <v>9217</v>
      </c>
      <c r="U429" t="s">
        <v>9223</v>
      </c>
      <c r="V429" s="10">
        <v>42285.90902777778</v>
      </c>
      <c r="W429" s="10">
        <v>42299.790972222225</v>
      </c>
    </row>
    <row r="430" spans="1:23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</v>
      </c>
      <c r="J430">
        <v>12000</v>
      </c>
      <c r="K430">
        <v>676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8270</v>
      </c>
      <c r="R430">
        <v>5.6333333333333332E-2</v>
      </c>
      <c r="S430">
        <v>52</v>
      </c>
      <c r="T430" t="s">
        <v>9217</v>
      </c>
      <c r="U430" t="s">
        <v>9223</v>
      </c>
      <c r="V430" s="10">
        <v>41778.766724537039</v>
      </c>
      <c r="W430" s="10">
        <v>41806.916666666664</v>
      </c>
    </row>
    <row r="431" spans="1:23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</v>
      </c>
      <c r="J431">
        <v>5000</v>
      </c>
      <c r="K431">
        <v>0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8270</v>
      </c>
      <c r="R431">
        <v>0</v>
      </c>
      <c r="S431" t="s">
        <v>9314</v>
      </c>
      <c r="T431" t="s">
        <v>9217</v>
      </c>
      <c r="U431" t="s">
        <v>9223</v>
      </c>
      <c r="V431" s="10">
        <v>40070.901412037034</v>
      </c>
      <c r="W431" s="10">
        <v>40144.207638888889</v>
      </c>
    </row>
    <row r="432" spans="1:23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</v>
      </c>
      <c r="J432">
        <v>1000</v>
      </c>
      <c r="K432">
        <v>24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8270</v>
      </c>
      <c r="R432">
        <v>2.4E-2</v>
      </c>
      <c r="S432">
        <v>4.8</v>
      </c>
      <c r="T432" t="s">
        <v>9217</v>
      </c>
      <c r="U432" t="s">
        <v>9223</v>
      </c>
      <c r="V432" s="10">
        <v>41513.107256944444</v>
      </c>
      <c r="W432" s="10">
        <v>41528.107256944444</v>
      </c>
    </row>
    <row r="433" spans="1:23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1.29405719</v>
      </c>
      <c r="J433">
        <v>3882.17157</v>
      </c>
      <c r="K433">
        <v>537.03373384999998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8270</v>
      </c>
      <c r="R433">
        <v>0.13833333333333334</v>
      </c>
      <c r="S433">
        <v>67.129216731249997</v>
      </c>
      <c r="T433" t="s">
        <v>9217</v>
      </c>
      <c r="U433" t="s">
        <v>9223</v>
      </c>
      <c r="V433" s="10">
        <v>42526.871331018519</v>
      </c>
      <c r="W433" s="10">
        <v>42556.871331018519</v>
      </c>
    </row>
    <row r="434" spans="1:23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</v>
      </c>
      <c r="J434">
        <v>6000</v>
      </c>
      <c r="K434">
        <v>570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8270</v>
      </c>
      <c r="R434">
        <v>9.5000000000000001E-2</v>
      </c>
      <c r="S434">
        <v>71.25</v>
      </c>
      <c r="T434" t="s">
        <v>9217</v>
      </c>
      <c r="U434" t="s">
        <v>9223</v>
      </c>
      <c r="V434" s="10">
        <v>42238.726631944446</v>
      </c>
      <c r="W434" s="10">
        <v>42298.726631944446</v>
      </c>
    </row>
    <row r="435" spans="1:23" x14ac:dyDescent="0.25">
      <c r="A435">
        <v>433</v>
      </c>
      <c r="B435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</v>
      </c>
      <c r="J435">
        <v>3000</v>
      </c>
      <c r="K435">
        <v>0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8270</v>
      </c>
      <c r="R435">
        <v>0</v>
      </c>
      <c r="S435" t="s">
        <v>9314</v>
      </c>
      <c r="T435" t="s">
        <v>9217</v>
      </c>
      <c r="U435" t="s">
        <v>9223</v>
      </c>
      <c r="V435" s="10">
        <v>42228.629884259259</v>
      </c>
      <c r="W435" s="10">
        <v>42288.629884259259</v>
      </c>
    </row>
    <row r="436" spans="1:23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</v>
      </c>
      <c r="J436">
        <v>2500</v>
      </c>
      <c r="K436">
        <v>125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8270</v>
      </c>
      <c r="R436">
        <v>0.05</v>
      </c>
      <c r="S436">
        <v>62.5</v>
      </c>
      <c r="T436" t="s">
        <v>9217</v>
      </c>
      <c r="U436" t="s">
        <v>9223</v>
      </c>
      <c r="V436" s="10">
        <v>41576.834513888891</v>
      </c>
      <c r="W436" s="10">
        <v>41609.876180555555</v>
      </c>
    </row>
    <row r="437" spans="1:23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</v>
      </c>
      <c r="J437">
        <v>110000</v>
      </c>
      <c r="K437">
        <v>3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8270</v>
      </c>
      <c r="R437">
        <v>2.7272727272727273E-5</v>
      </c>
      <c r="S437">
        <v>1</v>
      </c>
      <c r="T437" t="s">
        <v>9217</v>
      </c>
      <c r="U437" t="s">
        <v>9223</v>
      </c>
      <c r="V437" s="10">
        <v>41500.747453703705</v>
      </c>
      <c r="W437" s="10">
        <v>41530.747453703705</v>
      </c>
    </row>
    <row r="438" spans="1:23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</v>
      </c>
      <c r="J438">
        <v>1000</v>
      </c>
      <c r="K438">
        <v>0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8270</v>
      </c>
      <c r="R438">
        <v>0</v>
      </c>
      <c r="S438" t="s">
        <v>9314</v>
      </c>
      <c r="T438" t="s">
        <v>9217</v>
      </c>
      <c r="U438" t="s">
        <v>9223</v>
      </c>
      <c r="V438" s="10">
        <v>41456.36241898148</v>
      </c>
      <c r="W438" s="10">
        <v>41486.36241898148</v>
      </c>
    </row>
    <row r="439" spans="1:23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0.75062424999999999</v>
      </c>
      <c r="J439">
        <v>5254.3697499999998</v>
      </c>
      <c r="K439">
        <v>0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8270</v>
      </c>
      <c r="R439">
        <v>0</v>
      </c>
      <c r="S439" t="s">
        <v>9314</v>
      </c>
      <c r="T439" t="s">
        <v>9217</v>
      </c>
      <c r="U439" t="s">
        <v>9223</v>
      </c>
      <c r="V439" s="10">
        <v>42591.31858796296</v>
      </c>
      <c r="W439" s="10">
        <v>42651.31858796296</v>
      </c>
    </row>
    <row r="440" spans="1:23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</v>
      </c>
      <c r="J440">
        <v>20000</v>
      </c>
      <c r="K440">
        <v>1876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8270</v>
      </c>
      <c r="R440">
        <v>9.3799999999999994E-2</v>
      </c>
      <c r="S440">
        <v>170.54545454545453</v>
      </c>
      <c r="T440" t="s">
        <v>9217</v>
      </c>
      <c r="U440" t="s">
        <v>9223</v>
      </c>
      <c r="V440" s="10">
        <v>42296.261087962965</v>
      </c>
      <c r="W440" s="10">
        <v>42326.302754629629</v>
      </c>
    </row>
    <row r="441" spans="1:23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</v>
      </c>
      <c r="J441">
        <v>450</v>
      </c>
      <c r="K441">
        <v>0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8270</v>
      </c>
      <c r="R441">
        <v>0</v>
      </c>
      <c r="S441" t="s">
        <v>9314</v>
      </c>
      <c r="T441" t="s">
        <v>9217</v>
      </c>
      <c r="U441" t="s">
        <v>9223</v>
      </c>
      <c r="V441" s="10">
        <v>41919.761782407404</v>
      </c>
      <c r="W441" s="10">
        <v>41929.761782407404</v>
      </c>
    </row>
    <row r="442" spans="1:23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</v>
      </c>
      <c r="J442">
        <v>5000</v>
      </c>
      <c r="K442">
        <v>5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8270</v>
      </c>
      <c r="R442">
        <v>1E-3</v>
      </c>
      <c r="S442">
        <v>5</v>
      </c>
      <c r="T442" t="s">
        <v>9217</v>
      </c>
      <c r="U442" t="s">
        <v>9223</v>
      </c>
      <c r="V442" s="10">
        <v>42423.985567129632</v>
      </c>
      <c r="W442" s="10">
        <v>42453.94390046296</v>
      </c>
    </row>
    <row r="443" spans="1:23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1.29405719</v>
      </c>
      <c r="J443">
        <v>517.62287600000002</v>
      </c>
      <c r="K443">
        <v>0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8270</v>
      </c>
      <c r="R443">
        <v>0</v>
      </c>
      <c r="S443" t="s">
        <v>9314</v>
      </c>
      <c r="T443" t="s">
        <v>9217</v>
      </c>
      <c r="U443" t="s">
        <v>9223</v>
      </c>
      <c r="V443" s="10">
        <v>41550.793935185182</v>
      </c>
      <c r="W443" s="10">
        <v>41580.793935185182</v>
      </c>
    </row>
    <row r="444" spans="1:23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</v>
      </c>
      <c r="J444">
        <v>17000</v>
      </c>
      <c r="K444">
        <v>6691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8270</v>
      </c>
      <c r="R444">
        <v>0.39358823529411763</v>
      </c>
      <c r="S444">
        <v>393.58823529411762</v>
      </c>
      <c r="T444" t="s">
        <v>9217</v>
      </c>
      <c r="U444" t="s">
        <v>9223</v>
      </c>
      <c r="V444" s="10">
        <v>42024.888692129629</v>
      </c>
      <c r="W444" s="10">
        <v>42054.888692129629</v>
      </c>
    </row>
    <row r="445" spans="1:23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0.75062424999999999</v>
      </c>
      <c r="J445">
        <v>7506.2425000000003</v>
      </c>
      <c r="K445">
        <v>7.5062424999999999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8270</v>
      </c>
      <c r="R445">
        <v>1E-3</v>
      </c>
      <c r="S445">
        <v>3.75312125</v>
      </c>
      <c r="T445" t="s">
        <v>9217</v>
      </c>
      <c r="U445" t="s">
        <v>9223</v>
      </c>
      <c r="V445" s="10">
        <v>41650.015057870369</v>
      </c>
      <c r="W445" s="10">
        <v>41680.015057870369</v>
      </c>
    </row>
    <row r="446" spans="1:23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</v>
      </c>
      <c r="J446">
        <v>1000</v>
      </c>
      <c r="K446">
        <v>50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8270</v>
      </c>
      <c r="R446">
        <v>0.05</v>
      </c>
      <c r="S446">
        <v>50</v>
      </c>
      <c r="T446" t="s">
        <v>9217</v>
      </c>
      <c r="U446" t="s">
        <v>9223</v>
      </c>
      <c r="V446" s="10">
        <v>40894.906956018516</v>
      </c>
      <c r="W446" s="10">
        <v>40954.906956018516</v>
      </c>
    </row>
    <row r="447" spans="1:23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</v>
      </c>
      <c r="J447">
        <v>60000</v>
      </c>
      <c r="K447">
        <v>2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8270</v>
      </c>
      <c r="R447">
        <v>3.3333333333333335E-5</v>
      </c>
      <c r="S447">
        <v>1</v>
      </c>
      <c r="T447" t="s">
        <v>9217</v>
      </c>
      <c r="U447" t="s">
        <v>9223</v>
      </c>
      <c r="V447" s="10">
        <v>42130.335358796299</v>
      </c>
      <c r="W447" s="10">
        <v>42145.335358796299</v>
      </c>
    </row>
    <row r="448" spans="1:23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</v>
      </c>
      <c r="J448">
        <v>10500</v>
      </c>
      <c r="K448">
        <v>766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8270</v>
      </c>
      <c r="R448">
        <v>7.2952380952380949E-2</v>
      </c>
      <c r="S448">
        <v>47.875</v>
      </c>
      <c r="T448" t="s">
        <v>9217</v>
      </c>
      <c r="U448" t="s">
        <v>9223</v>
      </c>
      <c r="V448" s="10">
        <v>42037.083564814813</v>
      </c>
      <c r="W448" s="10">
        <v>42067.083564814813</v>
      </c>
    </row>
    <row r="449" spans="1:23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1.29405719</v>
      </c>
      <c r="J449">
        <v>38821.715700000001</v>
      </c>
      <c r="K449">
        <v>6.4702859500000001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8270</v>
      </c>
      <c r="R449">
        <v>1.6666666666666666E-4</v>
      </c>
      <c r="S449">
        <v>6.4702859500000001</v>
      </c>
      <c r="T449" t="s">
        <v>9217</v>
      </c>
      <c r="U449" t="s">
        <v>9223</v>
      </c>
      <c r="V449" s="10">
        <v>41331.555127314816</v>
      </c>
      <c r="W449" s="10">
        <v>41356.513460648152</v>
      </c>
    </row>
    <row r="450" spans="1:23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</v>
      </c>
      <c r="J450">
        <v>2500</v>
      </c>
      <c r="K450">
        <v>82.01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8270</v>
      </c>
      <c r="R450">
        <v>3.2804E-2</v>
      </c>
      <c r="S450">
        <v>20.502500000000001</v>
      </c>
      <c r="T450" t="s">
        <v>9217</v>
      </c>
      <c r="U450" t="s">
        <v>9223</v>
      </c>
      <c r="V450" s="10">
        <v>41753.758043981485</v>
      </c>
      <c r="W450" s="10">
        <v>41773.758043981485</v>
      </c>
    </row>
    <row r="451" spans="1:23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1.29405719</v>
      </c>
      <c r="J451">
        <v>2588.11438</v>
      </c>
      <c r="K451">
        <v>58.232573549999998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8270</v>
      </c>
      <c r="R451">
        <v>2.2499999999999999E-2</v>
      </c>
      <c r="S451">
        <v>11.64651471</v>
      </c>
      <c r="T451" t="s">
        <v>9217</v>
      </c>
      <c r="U451" t="s">
        <v>9223</v>
      </c>
      <c r="V451" s="10">
        <v>41534.568113425928</v>
      </c>
      <c r="W451" s="10">
        <v>41564.568113425928</v>
      </c>
    </row>
    <row r="452" spans="1:23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</v>
      </c>
      <c r="J452">
        <v>50000</v>
      </c>
      <c r="K452">
        <v>396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8270</v>
      </c>
      <c r="R452">
        <v>7.92E-3</v>
      </c>
      <c r="S452">
        <v>56.571428571428569</v>
      </c>
      <c r="T452" t="s">
        <v>9217</v>
      </c>
      <c r="U452" t="s">
        <v>9223</v>
      </c>
      <c r="V452" s="10">
        <v>41654.946759259263</v>
      </c>
      <c r="W452" s="10">
        <v>41684.946759259263</v>
      </c>
    </row>
    <row r="453" spans="1:23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</v>
      </c>
      <c r="J453">
        <v>20000</v>
      </c>
      <c r="K453">
        <v>0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8270</v>
      </c>
      <c r="R453">
        <v>0</v>
      </c>
      <c r="S453" t="s">
        <v>9314</v>
      </c>
      <c r="T453" t="s">
        <v>9217</v>
      </c>
      <c r="U453" t="s">
        <v>9223</v>
      </c>
      <c r="V453" s="10">
        <v>41634.715173611112</v>
      </c>
      <c r="W453" s="10">
        <v>41664.715173611112</v>
      </c>
    </row>
    <row r="454" spans="1:23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</v>
      </c>
      <c r="J454">
        <v>750</v>
      </c>
      <c r="K454">
        <v>480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8270</v>
      </c>
      <c r="R454">
        <v>0.64</v>
      </c>
      <c r="S454">
        <v>40</v>
      </c>
      <c r="T454" t="s">
        <v>9217</v>
      </c>
      <c r="U454" t="s">
        <v>9223</v>
      </c>
      <c r="V454" s="10">
        <v>42107.703877314816</v>
      </c>
      <c r="W454" s="10">
        <v>42137.703877314816</v>
      </c>
    </row>
    <row r="455" spans="1:23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</v>
      </c>
      <c r="J455">
        <v>94875</v>
      </c>
      <c r="K455">
        <v>26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8270</v>
      </c>
      <c r="R455">
        <v>2.740447957839262E-4</v>
      </c>
      <c r="S455">
        <v>13</v>
      </c>
      <c r="T455" t="s">
        <v>9217</v>
      </c>
      <c r="U455" t="s">
        <v>9223</v>
      </c>
      <c r="V455" s="10">
        <v>42038.824988425928</v>
      </c>
      <c r="W455" s="10">
        <v>42054.824988425928</v>
      </c>
    </row>
    <row r="456" spans="1:23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</v>
      </c>
      <c r="J456">
        <v>10000</v>
      </c>
      <c r="K456">
        <v>82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8270</v>
      </c>
      <c r="R456">
        <v>8.2000000000000007E-3</v>
      </c>
      <c r="S456">
        <v>16.399999999999999</v>
      </c>
      <c r="T456" t="s">
        <v>9217</v>
      </c>
      <c r="U456" t="s">
        <v>9223</v>
      </c>
      <c r="V456" s="10">
        <v>41938.717256944445</v>
      </c>
      <c r="W456" s="10">
        <v>41969.551388888889</v>
      </c>
    </row>
    <row r="457" spans="1:23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</v>
      </c>
      <c r="J457">
        <v>65000</v>
      </c>
      <c r="K457">
        <v>45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8270</v>
      </c>
      <c r="R457">
        <v>6.9230769230769226E-4</v>
      </c>
      <c r="S457">
        <v>22.5</v>
      </c>
      <c r="T457" t="s">
        <v>9217</v>
      </c>
      <c r="U457" t="s">
        <v>9223</v>
      </c>
      <c r="V457" s="10">
        <v>40971.002569444441</v>
      </c>
      <c r="W457" s="10">
        <v>41016.021527777775</v>
      </c>
    </row>
    <row r="458" spans="1:23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</v>
      </c>
      <c r="J458">
        <v>8888</v>
      </c>
      <c r="K458">
        <v>61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8270</v>
      </c>
      <c r="R458">
        <v>6.8631863186318634E-3</v>
      </c>
      <c r="S458">
        <v>20.333333333333332</v>
      </c>
      <c r="T458" t="s">
        <v>9217</v>
      </c>
      <c r="U458" t="s">
        <v>9223</v>
      </c>
      <c r="V458" s="10">
        <v>41547.694456018522</v>
      </c>
      <c r="W458" s="10">
        <v>41569.165972222225</v>
      </c>
    </row>
    <row r="459" spans="1:23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0.75062424999999999</v>
      </c>
      <c r="J459">
        <v>15012.485000000001</v>
      </c>
      <c r="K459">
        <v>0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8270</v>
      </c>
      <c r="R459">
        <v>0</v>
      </c>
      <c r="S459" t="s">
        <v>9314</v>
      </c>
      <c r="T459" t="s">
        <v>9217</v>
      </c>
      <c r="U459" t="s">
        <v>9223</v>
      </c>
      <c r="V459" s="10">
        <v>41837.767500000002</v>
      </c>
      <c r="W459" s="10">
        <v>41867.767500000002</v>
      </c>
    </row>
    <row r="460" spans="1:23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1.29405719</v>
      </c>
      <c r="J460">
        <v>12940.571899999999</v>
      </c>
      <c r="K460">
        <v>1062.4209529899999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8270</v>
      </c>
      <c r="R460">
        <v>8.2100000000000006E-2</v>
      </c>
      <c r="S460">
        <v>21.682060265102038</v>
      </c>
      <c r="T460" t="s">
        <v>9217</v>
      </c>
      <c r="U460" t="s">
        <v>9223</v>
      </c>
      <c r="V460" s="10">
        <v>41378.69976851852</v>
      </c>
      <c r="W460" s="10">
        <v>41408.69976851852</v>
      </c>
    </row>
    <row r="461" spans="1:23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</v>
      </c>
      <c r="J461">
        <v>39000</v>
      </c>
      <c r="K461">
        <v>25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8270</v>
      </c>
      <c r="R461">
        <v>6.4102564102564103E-4</v>
      </c>
      <c r="S461">
        <v>25</v>
      </c>
      <c r="T461" t="s">
        <v>9217</v>
      </c>
      <c r="U461" t="s">
        <v>9223</v>
      </c>
      <c r="V461" s="10">
        <v>40800.6403587963</v>
      </c>
      <c r="W461" s="10">
        <v>40860.682025462964</v>
      </c>
    </row>
    <row r="462" spans="1:23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</v>
      </c>
      <c r="J462">
        <v>8500</v>
      </c>
      <c r="K462">
        <v>25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8270</v>
      </c>
      <c r="R462">
        <v>2.9411764705882353E-3</v>
      </c>
      <c r="S462">
        <v>12.5</v>
      </c>
      <c r="T462" t="s">
        <v>9217</v>
      </c>
      <c r="U462" t="s">
        <v>9223</v>
      </c>
      <c r="V462" s="10">
        <v>41759.542534722219</v>
      </c>
      <c r="W462" s="10">
        <v>41791.166666666664</v>
      </c>
    </row>
    <row r="463" spans="1:23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1.29405719</v>
      </c>
      <c r="J463">
        <v>711.73145449999993</v>
      </c>
      <c r="K463">
        <v>0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8270</v>
      </c>
      <c r="R463">
        <v>0</v>
      </c>
      <c r="S463" t="s">
        <v>9314</v>
      </c>
      <c r="T463" t="s">
        <v>9217</v>
      </c>
      <c r="U463" t="s">
        <v>9223</v>
      </c>
      <c r="V463" s="10">
        <v>41407.84684027778</v>
      </c>
      <c r="W463" s="10">
        <v>41427.84684027778</v>
      </c>
    </row>
    <row r="464" spans="1:23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</v>
      </c>
      <c r="J464">
        <v>100000</v>
      </c>
      <c r="K464">
        <v>0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8270</v>
      </c>
      <c r="R464">
        <v>0</v>
      </c>
      <c r="S464" t="s">
        <v>9314</v>
      </c>
      <c r="T464" t="s">
        <v>9217</v>
      </c>
      <c r="U464" t="s">
        <v>9223</v>
      </c>
      <c r="V464" s="10">
        <v>40705.126631944448</v>
      </c>
      <c r="W464" s="10">
        <v>40765.126631944448</v>
      </c>
    </row>
    <row r="465" spans="1:23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</v>
      </c>
      <c r="J465">
        <v>55000</v>
      </c>
      <c r="K465">
        <v>1250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8270</v>
      </c>
      <c r="R465">
        <v>2.2727272727272728E-2</v>
      </c>
      <c r="S465">
        <v>113.63636363636364</v>
      </c>
      <c r="T465" t="s">
        <v>9217</v>
      </c>
      <c r="U465" t="s">
        <v>9223</v>
      </c>
      <c r="V465" s="10">
        <v>40750.710104166668</v>
      </c>
      <c r="W465" s="10">
        <v>40810.710104166668</v>
      </c>
    </row>
    <row r="466" spans="1:23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1.1666915600000001</v>
      </c>
      <c r="J466">
        <v>1178.3584756</v>
      </c>
      <c r="K466">
        <v>1.1666915600000001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8270</v>
      </c>
      <c r="R466">
        <v>9.9009900990099011E-4</v>
      </c>
      <c r="S466">
        <v>1.1666915600000001</v>
      </c>
      <c r="T466" t="s">
        <v>9217</v>
      </c>
      <c r="U466" t="s">
        <v>9223</v>
      </c>
      <c r="V466" s="10">
        <v>42488.84878472222</v>
      </c>
      <c r="W466" s="10">
        <v>42508.84878472222</v>
      </c>
    </row>
    <row r="467" spans="1:23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</v>
      </c>
      <c r="J467">
        <v>512</v>
      </c>
      <c r="K467">
        <v>138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8270</v>
      </c>
      <c r="R467">
        <v>0.26953125</v>
      </c>
      <c r="S467">
        <v>17.25</v>
      </c>
      <c r="T467" t="s">
        <v>9217</v>
      </c>
      <c r="U467" t="s">
        <v>9223</v>
      </c>
      <c r="V467" s="10">
        <v>41801.120069444441</v>
      </c>
      <c r="W467" s="10">
        <v>41817.120069444441</v>
      </c>
    </row>
    <row r="468" spans="1:23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</v>
      </c>
      <c r="J468">
        <v>10000</v>
      </c>
      <c r="K468">
        <v>76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8270</v>
      </c>
      <c r="R468">
        <v>7.6E-3</v>
      </c>
      <c r="S468">
        <v>15.2</v>
      </c>
      <c r="T468" t="s">
        <v>9217</v>
      </c>
      <c r="U468" t="s">
        <v>9223</v>
      </c>
      <c r="V468" s="10">
        <v>41129.942870370367</v>
      </c>
      <c r="W468" s="10">
        <v>41159.942870370367</v>
      </c>
    </row>
    <row r="469" spans="1:23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</v>
      </c>
      <c r="J469">
        <v>20000</v>
      </c>
      <c r="K469">
        <v>4315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8270</v>
      </c>
      <c r="R469">
        <v>0.21575</v>
      </c>
      <c r="S469">
        <v>110.64102564102564</v>
      </c>
      <c r="T469" t="s">
        <v>9217</v>
      </c>
      <c r="U469" t="s">
        <v>9223</v>
      </c>
      <c r="V469" s="10">
        <v>41135.679791666669</v>
      </c>
      <c r="W469" s="10">
        <v>41180.679791666669</v>
      </c>
    </row>
    <row r="470" spans="1:23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</v>
      </c>
      <c r="J470">
        <v>7500</v>
      </c>
      <c r="K470">
        <v>0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8270</v>
      </c>
      <c r="R470">
        <v>0</v>
      </c>
      <c r="S470" t="s">
        <v>9314</v>
      </c>
      <c r="T470" t="s">
        <v>9217</v>
      </c>
      <c r="U470" t="s">
        <v>9223</v>
      </c>
      <c r="V470" s="10">
        <v>41041.167627314811</v>
      </c>
      <c r="W470" s="10">
        <v>41101.160474537035</v>
      </c>
    </row>
    <row r="471" spans="1:23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1.29405719</v>
      </c>
      <c r="J471">
        <v>7764.3431399999999</v>
      </c>
      <c r="K471">
        <v>0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8270</v>
      </c>
      <c r="R471">
        <v>0</v>
      </c>
      <c r="S471" t="s">
        <v>9314</v>
      </c>
      <c r="T471" t="s">
        <v>9217</v>
      </c>
      <c r="U471" t="s">
        <v>9223</v>
      </c>
      <c r="V471" s="10">
        <v>41827.989861111113</v>
      </c>
      <c r="W471" s="10">
        <v>41887.989861111113</v>
      </c>
    </row>
    <row r="472" spans="1:23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</v>
      </c>
      <c r="J472">
        <v>5000</v>
      </c>
      <c r="K472">
        <v>51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8270</v>
      </c>
      <c r="R472">
        <v>1.0200000000000001E-2</v>
      </c>
      <c r="S472">
        <v>25.5</v>
      </c>
      <c r="T472" t="s">
        <v>9217</v>
      </c>
      <c r="U472" t="s">
        <v>9223</v>
      </c>
      <c r="V472" s="10">
        <v>41605.167696759258</v>
      </c>
      <c r="W472" s="10">
        <v>41655.166666666664</v>
      </c>
    </row>
    <row r="473" spans="1:23" x14ac:dyDescent="0.25">
      <c r="A473">
        <v>471</v>
      </c>
      <c r="B47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</v>
      </c>
      <c r="J473">
        <v>55000</v>
      </c>
      <c r="K473">
        <v>6541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8270</v>
      </c>
      <c r="R473">
        <v>0.11892727272727273</v>
      </c>
      <c r="S473">
        <v>38.476470588235294</v>
      </c>
      <c r="T473" t="s">
        <v>9217</v>
      </c>
      <c r="U473" t="s">
        <v>9223</v>
      </c>
      <c r="V473" s="10">
        <v>41703.721979166665</v>
      </c>
      <c r="W473" s="10">
        <v>41748.680312500001</v>
      </c>
    </row>
    <row r="474" spans="1:23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</v>
      </c>
      <c r="J474">
        <v>800</v>
      </c>
      <c r="K474">
        <v>141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8270</v>
      </c>
      <c r="R474">
        <v>0.17624999999999999</v>
      </c>
      <c r="S474">
        <v>28.2</v>
      </c>
      <c r="T474" t="s">
        <v>9217</v>
      </c>
      <c r="U474" t="s">
        <v>9223</v>
      </c>
      <c r="V474" s="10">
        <v>41844.922662037039</v>
      </c>
      <c r="W474" s="10">
        <v>41874.922662037039</v>
      </c>
    </row>
    <row r="475" spans="1:23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</v>
      </c>
      <c r="J475">
        <v>30000</v>
      </c>
      <c r="K475">
        <v>861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8270</v>
      </c>
      <c r="R475">
        <v>2.87E-2</v>
      </c>
      <c r="S475">
        <v>61.5</v>
      </c>
      <c r="T475" t="s">
        <v>9217</v>
      </c>
      <c r="U475" t="s">
        <v>9223</v>
      </c>
      <c r="V475" s="10">
        <v>41869.698136574072</v>
      </c>
      <c r="W475" s="10">
        <v>41899.698136574072</v>
      </c>
    </row>
    <row r="476" spans="1:23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</v>
      </c>
      <c r="J476">
        <v>3300</v>
      </c>
      <c r="K476">
        <v>1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8270</v>
      </c>
      <c r="R476">
        <v>3.0303030303030303E-4</v>
      </c>
      <c r="S476">
        <v>1</v>
      </c>
      <c r="T476" t="s">
        <v>9217</v>
      </c>
      <c r="U476" t="s">
        <v>9223</v>
      </c>
      <c r="V476" s="10">
        <v>42753.329039351855</v>
      </c>
      <c r="W476" s="10">
        <v>42783.329039351855</v>
      </c>
    </row>
    <row r="477" spans="1:23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</v>
      </c>
      <c r="J477">
        <v>2000</v>
      </c>
      <c r="K477">
        <v>0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8270</v>
      </c>
      <c r="R477">
        <v>0</v>
      </c>
      <c r="S477" t="s">
        <v>9314</v>
      </c>
      <c r="T477" t="s">
        <v>9217</v>
      </c>
      <c r="U477" t="s">
        <v>9223</v>
      </c>
      <c r="V477" s="10">
        <v>42100.086145833331</v>
      </c>
      <c r="W477" s="10">
        <v>42130.086145833331</v>
      </c>
    </row>
    <row r="478" spans="1:23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</v>
      </c>
      <c r="J478">
        <v>220000</v>
      </c>
      <c r="K478">
        <v>4906.59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8270</v>
      </c>
      <c r="R478">
        <v>2.2302681818181819E-2</v>
      </c>
      <c r="S478">
        <v>39.569274193548388</v>
      </c>
      <c r="T478" t="s">
        <v>9217</v>
      </c>
      <c r="U478" t="s">
        <v>9223</v>
      </c>
      <c r="V478" s="10">
        <v>41757.975011574075</v>
      </c>
      <c r="W478" s="10">
        <v>41793.165972222225</v>
      </c>
    </row>
    <row r="479" spans="1:23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</v>
      </c>
      <c r="J479">
        <v>1500</v>
      </c>
      <c r="K479">
        <v>0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8270</v>
      </c>
      <c r="R479">
        <v>0</v>
      </c>
      <c r="S479" t="s">
        <v>9314</v>
      </c>
      <c r="T479" t="s">
        <v>9217</v>
      </c>
      <c r="U479" t="s">
        <v>9223</v>
      </c>
      <c r="V479" s="10">
        <v>40987.83488425926</v>
      </c>
      <c r="W479" s="10">
        <v>41047.83488425926</v>
      </c>
    </row>
    <row r="480" spans="1:23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</v>
      </c>
      <c r="J480">
        <v>10000</v>
      </c>
      <c r="K480">
        <v>0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8270</v>
      </c>
      <c r="R480">
        <v>0</v>
      </c>
      <c r="S480" t="s">
        <v>9314</v>
      </c>
      <c r="T480" t="s">
        <v>9217</v>
      </c>
      <c r="U480" t="s">
        <v>9223</v>
      </c>
      <c r="V480" s="10">
        <v>42065.910983796297</v>
      </c>
      <c r="W480" s="10">
        <v>42095.869317129633</v>
      </c>
    </row>
    <row r="481" spans="1:23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</v>
      </c>
      <c r="J481">
        <v>15000</v>
      </c>
      <c r="K481">
        <v>4884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8270</v>
      </c>
      <c r="R481">
        <v>0.3256</v>
      </c>
      <c r="S481">
        <v>88.8</v>
      </c>
      <c r="T481" t="s">
        <v>9217</v>
      </c>
      <c r="U481" t="s">
        <v>9223</v>
      </c>
      <c r="V481" s="10">
        <v>41904.407812500001</v>
      </c>
      <c r="W481" s="10">
        <v>41964.449479166666</v>
      </c>
    </row>
    <row r="482" spans="1:23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</v>
      </c>
      <c r="J482">
        <v>40000</v>
      </c>
      <c r="K482">
        <v>7764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8270</v>
      </c>
      <c r="R482">
        <v>0.19409999999999999</v>
      </c>
      <c r="S482">
        <v>55.457142857142856</v>
      </c>
      <c r="T482" t="s">
        <v>9217</v>
      </c>
      <c r="U482" t="s">
        <v>9223</v>
      </c>
      <c r="V482" s="10">
        <v>41465.500173611108</v>
      </c>
      <c r="W482" s="10">
        <v>41495.500173611108</v>
      </c>
    </row>
    <row r="483" spans="1:23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</v>
      </c>
      <c r="J483">
        <v>30000</v>
      </c>
      <c r="K483">
        <v>1830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8270</v>
      </c>
      <c r="R483">
        <v>6.0999999999999999E-2</v>
      </c>
      <c r="S483">
        <v>87.142857142857139</v>
      </c>
      <c r="T483" t="s">
        <v>9217</v>
      </c>
      <c r="U483" t="s">
        <v>9223</v>
      </c>
      <c r="V483" s="10">
        <v>41162.672326388885</v>
      </c>
      <c r="W483" s="10">
        <v>41192.672326388885</v>
      </c>
    </row>
    <row r="484" spans="1:23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</v>
      </c>
      <c r="J484">
        <v>10000</v>
      </c>
      <c r="K484">
        <v>10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8270</v>
      </c>
      <c r="R484">
        <v>1E-3</v>
      </c>
      <c r="S484">
        <v>10</v>
      </c>
      <c r="T484" t="s">
        <v>9217</v>
      </c>
      <c r="U484" t="s">
        <v>9223</v>
      </c>
      <c r="V484" s="10">
        <v>42447.896874999999</v>
      </c>
      <c r="W484" s="10">
        <v>42474.606944444444</v>
      </c>
    </row>
    <row r="485" spans="1:23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1.29405719</v>
      </c>
      <c r="J485">
        <v>19410.85785</v>
      </c>
      <c r="K485">
        <v>9744.2506407000001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8270</v>
      </c>
      <c r="R485">
        <v>0.502</v>
      </c>
      <c r="S485">
        <v>66.28741932448979</v>
      </c>
      <c r="T485" t="s">
        <v>9217</v>
      </c>
      <c r="U485" t="s">
        <v>9223</v>
      </c>
      <c r="V485" s="10">
        <v>41243.197592592594</v>
      </c>
      <c r="W485" s="10">
        <v>41303.197592592594</v>
      </c>
    </row>
    <row r="486" spans="1:23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1.29405719</v>
      </c>
      <c r="J486">
        <v>103524.57519999999</v>
      </c>
      <c r="K486">
        <v>192.81452131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8270</v>
      </c>
      <c r="R486">
        <v>1.8625E-3</v>
      </c>
      <c r="S486">
        <v>17.528592846363637</v>
      </c>
      <c r="T486" t="s">
        <v>9217</v>
      </c>
      <c r="U486" t="s">
        <v>9223</v>
      </c>
      <c r="V486" s="10">
        <v>42272.93949074074</v>
      </c>
      <c r="W486" s="10">
        <v>42313.981157407405</v>
      </c>
    </row>
    <row r="487" spans="1:23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1.29405719</v>
      </c>
      <c r="J487">
        <v>49117.234703640002</v>
      </c>
      <c r="K487">
        <v>10760.098475421901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8270</v>
      </c>
      <c r="R487">
        <v>0.21906971229845085</v>
      </c>
      <c r="S487">
        <v>86.080787803375202</v>
      </c>
      <c r="T487" t="s">
        <v>9217</v>
      </c>
      <c r="U487" t="s">
        <v>9223</v>
      </c>
      <c r="V487" s="10">
        <v>41381.50577546296</v>
      </c>
      <c r="W487" s="10">
        <v>41411.50577546296</v>
      </c>
    </row>
    <row r="488" spans="1:23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0.70296422999999997</v>
      </c>
      <c r="J488">
        <v>386630.32649999997</v>
      </c>
      <c r="K488">
        <v>35.148211499999995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8270</v>
      </c>
      <c r="R488">
        <v>9.0909090909090904E-5</v>
      </c>
      <c r="S488">
        <v>35.148211499999995</v>
      </c>
      <c r="T488" t="s">
        <v>9217</v>
      </c>
      <c r="U488" t="s">
        <v>9223</v>
      </c>
      <c r="V488" s="10">
        <v>41761.94258101852</v>
      </c>
      <c r="W488" s="10">
        <v>41791.94258101852</v>
      </c>
    </row>
    <row r="489" spans="1:23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0.75062424999999999</v>
      </c>
      <c r="J489">
        <v>37531.212500000001</v>
      </c>
      <c r="K489">
        <v>0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8270</v>
      </c>
      <c r="R489">
        <v>0</v>
      </c>
      <c r="S489" t="s">
        <v>9314</v>
      </c>
      <c r="T489" t="s">
        <v>9217</v>
      </c>
      <c r="U489" t="s">
        <v>9223</v>
      </c>
      <c r="V489" s="10">
        <v>42669.594837962963</v>
      </c>
      <c r="W489" s="10">
        <v>42729.636504629627</v>
      </c>
    </row>
    <row r="490" spans="1:23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</v>
      </c>
      <c r="J490">
        <v>12000</v>
      </c>
      <c r="K490">
        <v>0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8270</v>
      </c>
      <c r="R490">
        <v>0</v>
      </c>
      <c r="S490" t="s">
        <v>9314</v>
      </c>
      <c r="T490" t="s">
        <v>9217</v>
      </c>
      <c r="U490" t="s">
        <v>9223</v>
      </c>
      <c r="V490" s="10">
        <v>42714.054398148146</v>
      </c>
      <c r="W490" s="10">
        <v>42744.054398148146</v>
      </c>
    </row>
    <row r="491" spans="1:23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</v>
      </c>
      <c r="J491">
        <v>74997</v>
      </c>
      <c r="K491">
        <v>215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8270</v>
      </c>
      <c r="R491">
        <v>2.8667813379201833E-3</v>
      </c>
      <c r="S491">
        <v>71.666666666666671</v>
      </c>
      <c r="T491" t="s">
        <v>9217</v>
      </c>
      <c r="U491" t="s">
        <v>9223</v>
      </c>
      <c r="V491" s="10">
        <v>40882.481666666667</v>
      </c>
      <c r="W491" s="10">
        <v>40913.481249999997</v>
      </c>
    </row>
    <row r="492" spans="1:23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</v>
      </c>
      <c r="J492">
        <v>1000</v>
      </c>
      <c r="K492">
        <v>0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8270</v>
      </c>
      <c r="R492">
        <v>0</v>
      </c>
      <c r="S492" t="s">
        <v>9314</v>
      </c>
      <c r="T492" t="s">
        <v>9217</v>
      </c>
      <c r="U492" t="s">
        <v>9223</v>
      </c>
      <c r="V492" s="10">
        <v>41113.968576388892</v>
      </c>
      <c r="W492" s="10">
        <v>41143.968576388892</v>
      </c>
    </row>
    <row r="493" spans="1:23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</v>
      </c>
      <c r="J493">
        <v>10000</v>
      </c>
      <c r="K493">
        <v>0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8270</v>
      </c>
      <c r="R493">
        <v>0</v>
      </c>
      <c r="S493" t="s">
        <v>9314</v>
      </c>
      <c r="T493" t="s">
        <v>9217</v>
      </c>
      <c r="U493" t="s">
        <v>9223</v>
      </c>
      <c r="V493" s="10">
        <v>42366.982627314814</v>
      </c>
      <c r="W493" s="10">
        <v>42396.982627314814</v>
      </c>
    </row>
    <row r="494" spans="1:23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0.11241174</v>
      </c>
      <c r="J494">
        <v>1124117.3999999999</v>
      </c>
      <c r="K494">
        <v>0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8270</v>
      </c>
      <c r="R494">
        <v>0</v>
      </c>
      <c r="S494" t="s">
        <v>9314</v>
      </c>
      <c r="T494" t="s">
        <v>9217</v>
      </c>
      <c r="U494" t="s">
        <v>9223</v>
      </c>
      <c r="V494" s="10">
        <v>42596.035069444442</v>
      </c>
      <c r="W494" s="10">
        <v>42656.035069444442</v>
      </c>
    </row>
    <row r="495" spans="1:23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1.29405719</v>
      </c>
      <c r="J495">
        <v>38821.715700000001</v>
      </c>
      <c r="K495">
        <v>0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8270</v>
      </c>
      <c r="R495">
        <v>0</v>
      </c>
      <c r="S495" t="s">
        <v>9314</v>
      </c>
      <c r="T495" t="s">
        <v>9217</v>
      </c>
      <c r="U495" t="s">
        <v>9223</v>
      </c>
      <c r="V495" s="10">
        <v>42114.726134259261</v>
      </c>
      <c r="W495" s="10">
        <v>42144.726134259261</v>
      </c>
    </row>
    <row r="496" spans="1:23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</v>
      </c>
      <c r="J496">
        <v>20000</v>
      </c>
      <c r="K496">
        <v>31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8270</v>
      </c>
      <c r="R496">
        <v>1.5499999999999999E-3</v>
      </c>
      <c r="S496">
        <v>10.333333333333334</v>
      </c>
      <c r="T496" t="s">
        <v>9217</v>
      </c>
      <c r="U496" t="s">
        <v>9223</v>
      </c>
      <c r="V496" s="10">
        <v>41799.830613425926</v>
      </c>
      <c r="W496" s="10">
        <v>41823.125</v>
      </c>
    </row>
    <row r="497" spans="1:23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</v>
      </c>
      <c r="J497">
        <v>7000</v>
      </c>
      <c r="K497">
        <v>0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8270</v>
      </c>
      <c r="R497">
        <v>0</v>
      </c>
      <c r="S497" t="s">
        <v>9314</v>
      </c>
      <c r="T497" t="s">
        <v>9217</v>
      </c>
      <c r="U497" t="s">
        <v>9223</v>
      </c>
      <c r="V497" s="10">
        <v>42171.827604166669</v>
      </c>
      <c r="W497" s="10">
        <v>42201.827604166669</v>
      </c>
    </row>
    <row r="498" spans="1:23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</v>
      </c>
      <c r="J498">
        <v>60000</v>
      </c>
      <c r="K498">
        <v>1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8270</v>
      </c>
      <c r="R498">
        <v>1.6666666666666667E-5</v>
      </c>
      <c r="S498">
        <v>1</v>
      </c>
      <c r="T498" t="s">
        <v>9217</v>
      </c>
      <c r="U498" t="s">
        <v>9223</v>
      </c>
      <c r="V498" s="10">
        <v>41620.93141203704</v>
      </c>
      <c r="W498" s="10">
        <v>41680.93141203704</v>
      </c>
    </row>
    <row r="499" spans="1:23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</v>
      </c>
      <c r="J499">
        <v>4480</v>
      </c>
      <c r="K499">
        <v>30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8270</v>
      </c>
      <c r="R499">
        <v>6.6964285714285711E-3</v>
      </c>
      <c r="S499">
        <v>10</v>
      </c>
      <c r="T499" t="s">
        <v>9217</v>
      </c>
      <c r="U499" t="s">
        <v>9223</v>
      </c>
      <c r="V499" s="10">
        <v>41945.037789351853</v>
      </c>
      <c r="W499" s="10">
        <v>41998.208333333336</v>
      </c>
    </row>
    <row r="500" spans="1:23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</v>
      </c>
      <c r="J500">
        <v>65108</v>
      </c>
      <c r="K500">
        <v>2994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8270</v>
      </c>
      <c r="R500">
        <v>4.5985132395404561E-2</v>
      </c>
      <c r="S500">
        <v>136.09090909090909</v>
      </c>
      <c r="T500" t="s">
        <v>9217</v>
      </c>
      <c r="U500" t="s">
        <v>9223</v>
      </c>
      <c r="V500" s="10">
        <v>40858.762141203704</v>
      </c>
      <c r="W500" s="10">
        <v>40900.762141203704</v>
      </c>
    </row>
    <row r="501" spans="1:23" x14ac:dyDescent="0.25">
      <c r="A501">
        <v>499</v>
      </c>
      <c r="B501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</v>
      </c>
      <c r="J501">
        <v>20000</v>
      </c>
      <c r="K501">
        <v>1910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8270</v>
      </c>
      <c r="R501">
        <v>9.5500000000000002E-2</v>
      </c>
      <c r="S501">
        <v>73.461538461538467</v>
      </c>
      <c r="T501" t="s">
        <v>9217</v>
      </c>
      <c r="U501" t="s">
        <v>9223</v>
      </c>
      <c r="V501" s="10">
        <v>40043.895462962966</v>
      </c>
      <c r="W501" s="10">
        <v>40098.874305555553</v>
      </c>
    </row>
    <row r="502" spans="1:23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</v>
      </c>
      <c r="J502">
        <v>6500</v>
      </c>
      <c r="K502">
        <v>215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8270</v>
      </c>
      <c r="R502">
        <v>3.307692307692308E-2</v>
      </c>
      <c r="S502">
        <v>53.75</v>
      </c>
      <c r="T502" t="s">
        <v>9217</v>
      </c>
      <c r="U502" t="s">
        <v>9223</v>
      </c>
      <c r="V502" s="10">
        <v>40247.886006944442</v>
      </c>
      <c r="W502" s="10">
        <v>40306.927777777775</v>
      </c>
    </row>
    <row r="503" spans="1:23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</v>
      </c>
      <c r="J503">
        <v>10000</v>
      </c>
      <c r="K503">
        <v>0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8270</v>
      </c>
      <c r="R503">
        <v>0</v>
      </c>
      <c r="S503" t="s">
        <v>9314</v>
      </c>
      <c r="T503" t="s">
        <v>9217</v>
      </c>
      <c r="U503" t="s">
        <v>9223</v>
      </c>
      <c r="V503" s="10">
        <v>40703.234386574077</v>
      </c>
      <c r="W503" s="10">
        <v>40733.234386574077</v>
      </c>
    </row>
    <row r="504" spans="1:23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</v>
      </c>
      <c r="J504">
        <v>20000</v>
      </c>
      <c r="K504">
        <v>230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8270</v>
      </c>
      <c r="R504">
        <v>1.15E-2</v>
      </c>
      <c r="S504">
        <v>57.5</v>
      </c>
      <c r="T504" t="s">
        <v>9217</v>
      </c>
      <c r="U504" t="s">
        <v>9223</v>
      </c>
      <c r="V504" s="10">
        <v>40956.553530092591</v>
      </c>
      <c r="W504" s="10">
        <v>40986.511863425927</v>
      </c>
    </row>
    <row r="505" spans="1:23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1.29405719</v>
      </c>
      <c r="J505">
        <v>8411.3717350000006</v>
      </c>
      <c r="K505">
        <v>147.52251966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8270</v>
      </c>
      <c r="R505">
        <v>1.7538461538461537E-2</v>
      </c>
      <c r="S505">
        <v>16.391391073333335</v>
      </c>
      <c r="T505" t="s">
        <v>9217</v>
      </c>
      <c r="U505" t="s">
        <v>9223</v>
      </c>
      <c r="V505" s="10">
        <v>41991.526655092595</v>
      </c>
      <c r="W505" s="10">
        <v>42021.526655092595</v>
      </c>
    </row>
    <row r="506" spans="1:23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</v>
      </c>
      <c r="J506">
        <v>24500</v>
      </c>
      <c r="K506">
        <v>335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8270</v>
      </c>
      <c r="R506">
        <v>1.3673469387755101E-2</v>
      </c>
      <c r="S506">
        <v>67</v>
      </c>
      <c r="T506" t="s">
        <v>9217</v>
      </c>
      <c r="U506" t="s">
        <v>9223</v>
      </c>
      <c r="V506" s="10">
        <v>40949.98364583333</v>
      </c>
      <c r="W506" s="10">
        <v>41009.941979166666</v>
      </c>
    </row>
    <row r="507" spans="1:23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</v>
      </c>
      <c r="J507">
        <v>12000</v>
      </c>
      <c r="K507">
        <v>52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8270</v>
      </c>
      <c r="R507">
        <v>4.3333333333333331E-3</v>
      </c>
      <c r="S507">
        <v>3.7142857142857144</v>
      </c>
      <c r="T507" t="s">
        <v>9217</v>
      </c>
      <c r="U507" t="s">
        <v>9223</v>
      </c>
      <c r="V507" s="10">
        <v>42318.098217592589</v>
      </c>
      <c r="W507" s="10">
        <v>42363.098217592589</v>
      </c>
    </row>
    <row r="508" spans="1:23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</v>
      </c>
      <c r="J508">
        <v>200000</v>
      </c>
      <c r="K508">
        <v>250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8270</v>
      </c>
      <c r="R508">
        <v>1.25E-3</v>
      </c>
      <c r="S508">
        <v>250</v>
      </c>
      <c r="T508" t="s">
        <v>9217</v>
      </c>
      <c r="U508" t="s">
        <v>9223</v>
      </c>
      <c r="V508" s="10">
        <v>41466.552314814813</v>
      </c>
      <c r="W508" s="10">
        <v>41496.552314814813</v>
      </c>
    </row>
    <row r="509" spans="1:23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</v>
      </c>
      <c r="J509">
        <v>20000</v>
      </c>
      <c r="K509">
        <v>640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8270</v>
      </c>
      <c r="R509">
        <v>3.2000000000000001E-2</v>
      </c>
      <c r="S509">
        <v>64</v>
      </c>
      <c r="T509" t="s">
        <v>9217</v>
      </c>
      <c r="U509" t="s">
        <v>9223</v>
      </c>
      <c r="V509" s="10">
        <v>41156.958993055552</v>
      </c>
      <c r="W509" s="10">
        <v>41201.958993055552</v>
      </c>
    </row>
    <row r="510" spans="1:23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</v>
      </c>
      <c r="J510">
        <v>50000</v>
      </c>
      <c r="K510">
        <v>400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8270</v>
      </c>
      <c r="R510">
        <v>8.0000000000000002E-3</v>
      </c>
      <c r="S510">
        <v>133.33333333333334</v>
      </c>
      <c r="T510" t="s">
        <v>9217</v>
      </c>
      <c r="U510" t="s">
        <v>9223</v>
      </c>
      <c r="V510" s="10">
        <v>40995.024317129632</v>
      </c>
      <c r="W510" s="10">
        <v>41054.593055555553</v>
      </c>
    </row>
    <row r="511" spans="1:23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1.29405719</v>
      </c>
      <c r="J511">
        <v>6470.2859499999995</v>
      </c>
      <c r="K511">
        <v>12.9405719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8270</v>
      </c>
      <c r="R511">
        <v>2E-3</v>
      </c>
      <c r="S511">
        <v>12.9405719</v>
      </c>
      <c r="T511" t="s">
        <v>9217</v>
      </c>
      <c r="U511" t="s">
        <v>9223</v>
      </c>
      <c r="V511" s="10">
        <v>42153.631597222222</v>
      </c>
      <c r="W511" s="10">
        <v>42183.631597222222</v>
      </c>
    </row>
    <row r="512" spans="1:23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</v>
      </c>
      <c r="J512">
        <v>14000</v>
      </c>
      <c r="K512">
        <v>0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8270</v>
      </c>
      <c r="R512">
        <v>0</v>
      </c>
      <c r="S512" t="s">
        <v>9314</v>
      </c>
      <c r="T512" t="s">
        <v>9217</v>
      </c>
      <c r="U512" t="s">
        <v>9223</v>
      </c>
      <c r="V512" s="10">
        <v>42400.176377314812</v>
      </c>
      <c r="W512" s="10">
        <v>42430.176377314812</v>
      </c>
    </row>
    <row r="513" spans="1:23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</v>
      </c>
      <c r="J513">
        <v>5000</v>
      </c>
      <c r="K513">
        <v>150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8270</v>
      </c>
      <c r="R513">
        <v>0.03</v>
      </c>
      <c r="S513">
        <v>30</v>
      </c>
      <c r="T513" t="s">
        <v>9217</v>
      </c>
      <c r="U513" t="s">
        <v>9223</v>
      </c>
      <c r="V513" s="10">
        <v>41340.303032407406</v>
      </c>
      <c r="W513" s="10">
        <v>41370.261365740742</v>
      </c>
    </row>
    <row r="514" spans="1:23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</v>
      </c>
      <c r="J514">
        <v>8000</v>
      </c>
      <c r="K514">
        <v>11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8270</v>
      </c>
      <c r="R514">
        <v>1.3749999999999999E-3</v>
      </c>
      <c r="S514">
        <v>5.5</v>
      </c>
      <c r="T514" t="s">
        <v>9217</v>
      </c>
      <c r="U514" t="s">
        <v>9223</v>
      </c>
      <c r="V514" s="10">
        <v>42649.742210648146</v>
      </c>
      <c r="W514" s="10">
        <v>42694.783877314818</v>
      </c>
    </row>
    <row r="515" spans="1:23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</v>
      </c>
      <c r="J515">
        <v>50000</v>
      </c>
      <c r="K515">
        <v>6962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8270</v>
      </c>
      <c r="R515">
        <v>0.13924</v>
      </c>
      <c r="S515">
        <v>102.38235294117646</v>
      </c>
      <c r="T515" t="s">
        <v>9217</v>
      </c>
      <c r="U515" t="s">
        <v>9223</v>
      </c>
      <c r="V515" s="10">
        <v>42552.653993055559</v>
      </c>
      <c r="W515" s="10">
        <v>42597.291666666664</v>
      </c>
    </row>
    <row r="516" spans="1:23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0.75062424999999999</v>
      </c>
      <c r="J516">
        <v>1125.936375</v>
      </c>
      <c r="K516">
        <v>37.531212500000002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8270</v>
      </c>
      <c r="R516">
        <v>3.3333333333333333E-2</v>
      </c>
      <c r="S516">
        <v>12.510404166666667</v>
      </c>
      <c r="T516" t="s">
        <v>9217</v>
      </c>
      <c r="U516" t="s">
        <v>9223</v>
      </c>
      <c r="V516" s="10">
        <v>41830.613969907405</v>
      </c>
      <c r="W516" s="10">
        <v>41860.613969907405</v>
      </c>
    </row>
    <row r="517" spans="1:23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</v>
      </c>
      <c r="J517">
        <v>97000</v>
      </c>
      <c r="K517">
        <v>24651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8270</v>
      </c>
      <c r="R517">
        <v>0.25413402061855672</v>
      </c>
      <c r="S517">
        <v>725.02941176470586</v>
      </c>
      <c r="T517" t="s">
        <v>9217</v>
      </c>
      <c r="U517" t="s">
        <v>9223</v>
      </c>
      <c r="V517" s="10">
        <v>42327.490752314814</v>
      </c>
      <c r="W517" s="10">
        <v>42367.490752314814</v>
      </c>
    </row>
    <row r="518" spans="1:23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1.29405719</v>
      </c>
      <c r="J518">
        <v>6470.2859499999995</v>
      </c>
      <c r="K518">
        <v>0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8270</v>
      </c>
      <c r="R518">
        <v>0</v>
      </c>
      <c r="S518" t="s">
        <v>9314</v>
      </c>
      <c r="T518" t="s">
        <v>9217</v>
      </c>
      <c r="U518" t="s">
        <v>9223</v>
      </c>
      <c r="V518" s="10">
        <v>42091.778703703705</v>
      </c>
      <c r="W518" s="10">
        <v>42151.778703703705</v>
      </c>
    </row>
    <row r="519" spans="1:23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</v>
      </c>
      <c r="J519">
        <v>15000</v>
      </c>
      <c r="K519">
        <v>205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8270</v>
      </c>
      <c r="R519">
        <v>1.3666666666666667E-2</v>
      </c>
      <c r="S519">
        <v>68.333333333333329</v>
      </c>
      <c r="T519" t="s">
        <v>9217</v>
      </c>
      <c r="U519" t="s">
        <v>9223</v>
      </c>
      <c r="V519" s="10">
        <v>42738.615289351852</v>
      </c>
      <c r="W519" s="10">
        <v>42768.615289351852</v>
      </c>
    </row>
    <row r="520" spans="1:23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</v>
      </c>
      <c r="J520">
        <v>7175</v>
      </c>
      <c r="K520">
        <v>0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8270</v>
      </c>
      <c r="R520">
        <v>0</v>
      </c>
      <c r="S520" t="s">
        <v>9314</v>
      </c>
      <c r="T520" t="s">
        <v>9217</v>
      </c>
      <c r="U520" t="s">
        <v>9223</v>
      </c>
      <c r="V520" s="10">
        <v>42223.616018518522</v>
      </c>
      <c r="W520" s="10">
        <v>42253.615277777775</v>
      </c>
    </row>
    <row r="521" spans="1:23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</v>
      </c>
      <c r="J521">
        <v>12001</v>
      </c>
      <c r="K521">
        <v>2746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8270</v>
      </c>
      <c r="R521">
        <v>0.22881426547787684</v>
      </c>
      <c r="S521">
        <v>39.228571428571428</v>
      </c>
      <c r="T521" t="s">
        <v>9217</v>
      </c>
      <c r="U521" t="s">
        <v>9223</v>
      </c>
      <c r="V521" s="10">
        <v>41218.391446759262</v>
      </c>
      <c r="W521" s="10">
        <v>41248.391446759262</v>
      </c>
    </row>
    <row r="522" spans="1:23" x14ac:dyDescent="0.25">
      <c r="A522">
        <v>3113</v>
      </c>
      <c r="B522" t="s">
        <v>3113</v>
      </c>
      <c r="C522" t="s">
        <v>7223</v>
      </c>
      <c r="D522">
        <v>109225</v>
      </c>
      <c r="E522">
        <v>4635</v>
      </c>
      <c r="F522" t="s">
        <v>8221</v>
      </c>
      <c r="G522" t="s">
        <v>8224</v>
      </c>
      <c r="H522" t="s">
        <v>8246</v>
      </c>
      <c r="I522">
        <v>1</v>
      </c>
      <c r="J522">
        <v>109225</v>
      </c>
      <c r="K522">
        <v>4635</v>
      </c>
      <c r="L522">
        <v>1429291982</v>
      </c>
      <c r="M522">
        <v>1426699982</v>
      </c>
      <c r="N522" t="b">
        <v>0</v>
      </c>
      <c r="O522">
        <v>37</v>
      </c>
      <c r="P522" t="b">
        <v>0</v>
      </c>
      <c r="Q522" t="s">
        <v>8303</v>
      </c>
      <c r="R522">
        <v>4.2435339894712751E-2</v>
      </c>
      <c r="S522">
        <v>125.27027027027027</v>
      </c>
      <c r="T522" t="s">
        <v>9224</v>
      </c>
      <c r="U522" t="s">
        <v>9260</v>
      </c>
      <c r="V522" s="10">
        <v>42081.731273148151</v>
      </c>
      <c r="W522" s="10">
        <v>42111.731273148151</v>
      </c>
    </row>
    <row r="523" spans="1:23" x14ac:dyDescent="0.25">
      <c r="A523">
        <v>3112</v>
      </c>
      <c r="B523" t="s">
        <v>3112</v>
      </c>
      <c r="C523" t="s">
        <v>7222</v>
      </c>
      <c r="D523">
        <v>11000</v>
      </c>
      <c r="E523">
        <v>521</v>
      </c>
      <c r="F523" t="s">
        <v>8221</v>
      </c>
      <c r="G523" t="s">
        <v>8224</v>
      </c>
      <c r="H523" t="s">
        <v>8246</v>
      </c>
      <c r="I523">
        <v>1</v>
      </c>
      <c r="J523">
        <v>11000</v>
      </c>
      <c r="K523">
        <v>521</v>
      </c>
      <c r="L523">
        <v>1477968934</v>
      </c>
      <c r="M523">
        <v>1472784934</v>
      </c>
      <c r="N523" t="b">
        <v>0</v>
      </c>
      <c r="O523">
        <v>9</v>
      </c>
      <c r="P523" t="b">
        <v>0</v>
      </c>
      <c r="Q523" t="s">
        <v>8303</v>
      </c>
      <c r="R523">
        <v>4.7363636363636365E-2</v>
      </c>
      <c r="S523">
        <v>57.888888888888886</v>
      </c>
      <c r="T523" t="s">
        <v>9224</v>
      </c>
      <c r="U523" t="s">
        <v>9260</v>
      </c>
      <c r="V523" s="10">
        <v>42615.121921296297</v>
      </c>
      <c r="W523" s="10">
        <v>42675.121921296297</v>
      </c>
    </row>
    <row r="524" spans="1:23" x14ac:dyDescent="0.25">
      <c r="A524">
        <v>3111</v>
      </c>
      <c r="B524" t="s">
        <v>3111</v>
      </c>
      <c r="C524" t="s">
        <v>7221</v>
      </c>
      <c r="D524">
        <v>20000</v>
      </c>
      <c r="E524">
        <v>5328</v>
      </c>
      <c r="F524" t="s">
        <v>8221</v>
      </c>
      <c r="G524" t="s">
        <v>8224</v>
      </c>
      <c r="H524" t="s">
        <v>8246</v>
      </c>
      <c r="I524">
        <v>1</v>
      </c>
      <c r="J524">
        <v>20000</v>
      </c>
      <c r="K524">
        <v>5328</v>
      </c>
      <c r="L524">
        <v>1412432220</v>
      </c>
      <c r="M524">
        <v>1409753820</v>
      </c>
      <c r="N524" t="b">
        <v>0</v>
      </c>
      <c r="O524">
        <v>76</v>
      </c>
      <c r="P524" t="b">
        <v>0</v>
      </c>
      <c r="Q524" t="s">
        <v>8303</v>
      </c>
      <c r="R524">
        <v>0.26640000000000003</v>
      </c>
      <c r="S524">
        <v>70.10526315789474</v>
      </c>
      <c r="T524" t="s">
        <v>9224</v>
      </c>
      <c r="U524" t="s">
        <v>9260</v>
      </c>
      <c r="V524" s="10">
        <v>41885.595138888886</v>
      </c>
      <c r="W524" s="10">
        <v>41916.595138888886</v>
      </c>
    </row>
    <row r="525" spans="1:23" x14ac:dyDescent="0.25">
      <c r="A525">
        <v>3110</v>
      </c>
      <c r="B525" t="s">
        <v>3110</v>
      </c>
      <c r="C525" t="s">
        <v>7220</v>
      </c>
      <c r="D525">
        <v>25000</v>
      </c>
      <c r="E525">
        <v>10</v>
      </c>
      <c r="F525" t="s">
        <v>8221</v>
      </c>
      <c r="G525" t="s">
        <v>8224</v>
      </c>
      <c r="H525" t="s">
        <v>8246</v>
      </c>
      <c r="I525">
        <v>1</v>
      </c>
      <c r="J525">
        <v>25000</v>
      </c>
      <c r="K525">
        <v>10</v>
      </c>
      <c r="L525">
        <v>1487465119</v>
      </c>
      <c r="M525">
        <v>1484009119</v>
      </c>
      <c r="N525" t="b">
        <v>0</v>
      </c>
      <c r="O525">
        <v>1</v>
      </c>
      <c r="P525" t="b">
        <v>0</v>
      </c>
      <c r="Q525" t="s">
        <v>8303</v>
      </c>
      <c r="R525">
        <v>4.0000000000000002E-4</v>
      </c>
      <c r="S525">
        <v>10</v>
      </c>
      <c r="T525" t="s">
        <v>9224</v>
      </c>
      <c r="U525" t="s">
        <v>9260</v>
      </c>
      <c r="V525" s="10">
        <v>42745.031469907408</v>
      </c>
      <c r="W525" s="10">
        <v>42785.031469907408</v>
      </c>
    </row>
    <row r="526" spans="1:23" x14ac:dyDescent="0.25">
      <c r="A526">
        <v>3109</v>
      </c>
      <c r="B526" t="s">
        <v>3109</v>
      </c>
      <c r="C526" t="s">
        <v>7219</v>
      </c>
      <c r="D526">
        <v>26500</v>
      </c>
      <c r="E526">
        <v>6633</v>
      </c>
      <c r="F526" t="s">
        <v>8221</v>
      </c>
      <c r="G526" t="s">
        <v>8224</v>
      </c>
      <c r="H526" t="s">
        <v>8246</v>
      </c>
      <c r="I526">
        <v>1</v>
      </c>
      <c r="J526">
        <v>26500</v>
      </c>
      <c r="K526">
        <v>6633</v>
      </c>
      <c r="L526">
        <v>1409194810</v>
      </c>
      <c r="M526">
        <v>1406170810</v>
      </c>
      <c r="N526" t="b">
        <v>0</v>
      </c>
      <c r="O526">
        <v>114</v>
      </c>
      <c r="P526" t="b">
        <v>0</v>
      </c>
      <c r="Q526" t="s">
        <v>8303</v>
      </c>
      <c r="R526">
        <v>0.25030188679245285</v>
      </c>
      <c r="S526">
        <v>58.184210526315788</v>
      </c>
      <c r="T526" t="s">
        <v>9224</v>
      </c>
      <c r="U526" t="s">
        <v>9260</v>
      </c>
      <c r="V526" s="10">
        <v>41844.125115740739</v>
      </c>
      <c r="W526" s="10">
        <v>41879.125115740739</v>
      </c>
    </row>
    <row r="527" spans="1:23" x14ac:dyDescent="0.25">
      <c r="A527">
        <v>3108</v>
      </c>
      <c r="B527" t="s">
        <v>3108</v>
      </c>
      <c r="C527" t="s">
        <v>7218</v>
      </c>
      <c r="D527">
        <v>50000</v>
      </c>
      <c r="E527">
        <v>26</v>
      </c>
      <c r="F527" t="s">
        <v>8221</v>
      </c>
      <c r="G527" t="s">
        <v>8224</v>
      </c>
      <c r="H527" t="s">
        <v>8246</v>
      </c>
      <c r="I527">
        <v>1</v>
      </c>
      <c r="J527">
        <v>50000</v>
      </c>
      <c r="K527">
        <v>26</v>
      </c>
      <c r="L527">
        <v>1430234394</v>
      </c>
      <c r="M527">
        <v>1425053994</v>
      </c>
      <c r="N527" t="b">
        <v>0</v>
      </c>
      <c r="O527">
        <v>2</v>
      </c>
      <c r="P527" t="b">
        <v>0</v>
      </c>
      <c r="Q527" t="s">
        <v>8303</v>
      </c>
      <c r="R527">
        <v>5.1999999999999995E-4</v>
      </c>
      <c r="S527">
        <v>13</v>
      </c>
      <c r="T527" t="s">
        <v>9224</v>
      </c>
      <c r="U527" t="s">
        <v>9260</v>
      </c>
      <c r="V527" s="10">
        <v>42062.680486111109</v>
      </c>
      <c r="W527" s="10">
        <v>42122.638819444444</v>
      </c>
    </row>
    <row r="528" spans="1:23" x14ac:dyDescent="0.25">
      <c r="A528">
        <v>3107</v>
      </c>
      <c r="B528" t="s">
        <v>3107</v>
      </c>
      <c r="C528" t="s">
        <v>7217</v>
      </c>
      <c r="D528">
        <v>40000</v>
      </c>
      <c r="E528">
        <v>7905</v>
      </c>
      <c r="F528" t="s">
        <v>8221</v>
      </c>
      <c r="G528" t="s">
        <v>8224</v>
      </c>
      <c r="H528" t="s">
        <v>8246</v>
      </c>
      <c r="I528">
        <v>1</v>
      </c>
      <c r="J528">
        <v>40000</v>
      </c>
      <c r="K528">
        <v>7905</v>
      </c>
      <c r="L528">
        <v>1431372751</v>
      </c>
      <c r="M528">
        <v>1430767951</v>
      </c>
      <c r="N528" t="b">
        <v>0</v>
      </c>
      <c r="O528">
        <v>29</v>
      </c>
      <c r="P528" t="b">
        <v>0</v>
      </c>
      <c r="Q528" t="s">
        <v>8303</v>
      </c>
      <c r="R528">
        <v>0.197625</v>
      </c>
      <c r="S528">
        <v>272.58620689655174</v>
      </c>
      <c r="T528" t="s">
        <v>9224</v>
      </c>
      <c r="U528" t="s">
        <v>9260</v>
      </c>
      <c r="V528" s="10">
        <v>42128.814247685186</v>
      </c>
      <c r="W528" s="10">
        <v>42135.814247685186</v>
      </c>
    </row>
    <row r="529" spans="1:23" x14ac:dyDescent="0.25">
      <c r="A529">
        <v>3106</v>
      </c>
      <c r="B529" t="s">
        <v>3106</v>
      </c>
      <c r="C529" t="s">
        <v>7216</v>
      </c>
      <c r="D529">
        <v>1000</v>
      </c>
      <c r="E529">
        <v>41</v>
      </c>
      <c r="F529" t="s">
        <v>8221</v>
      </c>
      <c r="G529" t="s">
        <v>8225</v>
      </c>
      <c r="H529" t="s">
        <v>8247</v>
      </c>
      <c r="I529">
        <v>1.29405719</v>
      </c>
      <c r="J529">
        <v>1294.05719</v>
      </c>
      <c r="K529">
        <v>53.056344789999997</v>
      </c>
      <c r="L529">
        <v>1442440800</v>
      </c>
      <c r="M529">
        <v>1440497876</v>
      </c>
      <c r="N529" t="b">
        <v>0</v>
      </c>
      <c r="O529">
        <v>4</v>
      </c>
      <c r="P529" t="b">
        <v>0</v>
      </c>
      <c r="Q529" t="s">
        <v>8303</v>
      </c>
      <c r="R529">
        <v>4.1000000000000002E-2</v>
      </c>
      <c r="S529">
        <v>13.264086197499999</v>
      </c>
      <c r="T529" t="s">
        <v>9224</v>
      </c>
      <c r="U529" t="s">
        <v>9260</v>
      </c>
      <c r="V529" s="10">
        <v>42241.429120370369</v>
      </c>
      <c r="W529" s="10">
        <v>42263.916666666664</v>
      </c>
    </row>
    <row r="530" spans="1:23" x14ac:dyDescent="0.25">
      <c r="A530">
        <v>3105</v>
      </c>
      <c r="B530" t="s">
        <v>3105</v>
      </c>
      <c r="C530" t="s">
        <v>7215</v>
      </c>
      <c r="D530">
        <v>5845</v>
      </c>
      <c r="E530">
        <v>2476</v>
      </c>
      <c r="F530" t="s">
        <v>8221</v>
      </c>
      <c r="G530" t="s">
        <v>8224</v>
      </c>
      <c r="H530" t="s">
        <v>8246</v>
      </c>
      <c r="I530">
        <v>1</v>
      </c>
      <c r="J530">
        <v>5845</v>
      </c>
      <c r="K530">
        <v>2476</v>
      </c>
      <c r="L530">
        <v>1413694800</v>
      </c>
      <c r="M530">
        <v>1408986916</v>
      </c>
      <c r="N530" t="b">
        <v>0</v>
      </c>
      <c r="O530">
        <v>31</v>
      </c>
      <c r="P530" t="b">
        <v>0</v>
      </c>
      <c r="Q530" t="s">
        <v>8303</v>
      </c>
      <c r="R530">
        <v>0.4236099230111206</v>
      </c>
      <c r="S530">
        <v>79.870967741935488</v>
      </c>
      <c r="T530" t="s">
        <v>9224</v>
      </c>
      <c r="U530" t="s">
        <v>9260</v>
      </c>
      <c r="V530" s="10">
        <v>41876.718935185185</v>
      </c>
      <c r="W530" s="10">
        <v>41931.208333333336</v>
      </c>
    </row>
    <row r="531" spans="1:23" x14ac:dyDescent="0.25">
      <c r="A531">
        <v>3104</v>
      </c>
      <c r="B531" t="s">
        <v>3104</v>
      </c>
      <c r="C531" t="s">
        <v>7214</v>
      </c>
      <c r="D531">
        <v>4000</v>
      </c>
      <c r="E531">
        <v>1185</v>
      </c>
      <c r="F531" t="s">
        <v>8221</v>
      </c>
      <c r="G531" t="s">
        <v>8226</v>
      </c>
      <c r="H531" t="s">
        <v>8248</v>
      </c>
      <c r="I531">
        <v>0.70296422999999997</v>
      </c>
      <c r="J531">
        <v>2811.8569199999997</v>
      </c>
      <c r="K531">
        <v>833.01261254999997</v>
      </c>
      <c r="L531">
        <v>1422928800</v>
      </c>
      <c r="M531">
        <v>1420235311</v>
      </c>
      <c r="N531" t="b">
        <v>0</v>
      </c>
      <c r="O531">
        <v>5</v>
      </c>
      <c r="P531" t="b">
        <v>0</v>
      </c>
      <c r="Q531" t="s">
        <v>8303</v>
      </c>
      <c r="R531">
        <v>0.29625000000000001</v>
      </c>
      <c r="S531">
        <v>166.60252251</v>
      </c>
      <c r="T531" t="s">
        <v>9224</v>
      </c>
      <c r="U531" t="s">
        <v>9260</v>
      </c>
      <c r="V531" s="10">
        <v>42006.908692129633</v>
      </c>
      <c r="W531" s="10">
        <v>42038.083333333336</v>
      </c>
    </row>
    <row r="532" spans="1:23" x14ac:dyDescent="0.25">
      <c r="A532">
        <v>3103</v>
      </c>
      <c r="B532" t="s">
        <v>3103</v>
      </c>
      <c r="C532" t="s">
        <v>7213</v>
      </c>
      <c r="D532">
        <v>4100</v>
      </c>
      <c r="E532">
        <v>11</v>
      </c>
      <c r="F532" t="s">
        <v>8221</v>
      </c>
      <c r="G532" t="s">
        <v>8224</v>
      </c>
      <c r="H532" t="s">
        <v>8246</v>
      </c>
      <c r="I532">
        <v>1</v>
      </c>
      <c r="J532">
        <v>4100</v>
      </c>
      <c r="K532">
        <v>11</v>
      </c>
      <c r="L532">
        <v>1434080706</v>
      </c>
      <c r="M532">
        <v>1428896706</v>
      </c>
      <c r="N532" t="b">
        <v>0</v>
      </c>
      <c r="O532">
        <v>2</v>
      </c>
      <c r="P532" t="b">
        <v>0</v>
      </c>
      <c r="Q532" t="s">
        <v>8303</v>
      </c>
      <c r="R532">
        <v>2.6829268292682929E-3</v>
      </c>
      <c r="S532">
        <v>5.5</v>
      </c>
      <c r="T532" t="s">
        <v>9224</v>
      </c>
      <c r="U532" t="s">
        <v>9260</v>
      </c>
      <c r="V532" s="10">
        <v>42107.156319444446</v>
      </c>
      <c r="W532" s="10">
        <v>42167.156319444446</v>
      </c>
    </row>
    <row r="533" spans="1:23" x14ac:dyDescent="0.25">
      <c r="A533">
        <v>3102</v>
      </c>
      <c r="B533" t="s">
        <v>3102</v>
      </c>
      <c r="C533" t="s">
        <v>7212</v>
      </c>
      <c r="D533">
        <v>16000</v>
      </c>
      <c r="E533">
        <v>6258</v>
      </c>
      <c r="F533" t="s">
        <v>8221</v>
      </c>
      <c r="G533" t="s">
        <v>8225</v>
      </c>
      <c r="H533" t="s">
        <v>8247</v>
      </c>
      <c r="I533">
        <v>1.29405719</v>
      </c>
      <c r="J533">
        <v>20704.91504</v>
      </c>
      <c r="K533">
        <v>8098.2098950199997</v>
      </c>
      <c r="L533">
        <v>1471939818</v>
      </c>
      <c r="M533">
        <v>1467619818</v>
      </c>
      <c r="N533" t="b">
        <v>0</v>
      </c>
      <c r="O533">
        <v>90</v>
      </c>
      <c r="P533" t="b">
        <v>0</v>
      </c>
      <c r="Q533" t="s">
        <v>8303</v>
      </c>
      <c r="R533">
        <v>0.391125</v>
      </c>
      <c r="S533">
        <v>89.980109944666665</v>
      </c>
      <c r="T533" t="s">
        <v>9224</v>
      </c>
      <c r="U533" t="s">
        <v>9260</v>
      </c>
      <c r="V533" s="10">
        <v>42555.340486111112</v>
      </c>
      <c r="W533" s="10">
        <v>42605.340486111112</v>
      </c>
    </row>
    <row r="534" spans="1:23" x14ac:dyDescent="0.25">
      <c r="A534">
        <v>3101</v>
      </c>
      <c r="B534" t="s">
        <v>3101</v>
      </c>
      <c r="C534" t="s">
        <v>7211</v>
      </c>
      <c r="D534">
        <v>2500</v>
      </c>
      <c r="E534">
        <v>300</v>
      </c>
      <c r="F534" t="s">
        <v>8221</v>
      </c>
      <c r="G534" t="s">
        <v>8230</v>
      </c>
      <c r="H534" t="s">
        <v>8249</v>
      </c>
      <c r="I534">
        <v>1.1666915600000001</v>
      </c>
      <c r="J534">
        <v>2916.7289000000001</v>
      </c>
      <c r="K534">
        <v>350.00746800000002</v>
      </c>
      <c r="L534">
        <v>1437033360</v>
      </c>
      <c r="M534">
        <v>1434445937</v>
      </c>
      <c r="N534" t="b">
        <v>0</v>
      </c>
      <c r="O534">
        <v>12</v>
      </c>
      <c r="P534" t="b">
        <v>0</v>
      </c>
      <c r="Q534" t="s">
        <v>8303</v>
      </c>
      <c r="R534">
        <v>0.12</v>
      </c>
      <c r="S534">
        <v>29.167289</v>
      </c>
      <c r="T534" t="s">
        <v>9224</v>
      </c>
      <c r="U534" t="s">
        <v>9260</v>
      </c>
      <c r="V534" s="10">
        <v>42171.383530092593</v>
      </c>
      <c r="W534" s="10">
        <v>42201.330555555556</v>
      </c>
    </row>
    <row r="535" spans="1:23" x14ac:dyDescent="0.25">
      <c r="A535">
        <v>3100</v>
      </c>
      <c r="B535" t="s">
        <v>3100</v>
      </c>
      <c r="C535" t="s">
        <v>7210</v>
      </c>
      <c r="D535">
        <v>12000</v>
      </c>
      <c r="E535">
        <v>1827</v>
      </c>
      <c r="F535" t="s">
        <v>8221</v>
      </c>
      <c r="G535" t="s">
        <v>8224</v>
      </c>
      <c r="H535" t="s">
        <v>8246</v>
      </c>
      <c r="I535">
        <v>1</v>
      </c>
      <c r="J535">
        <v>12000</v>
      </c>
      <c r="K535">
        <v>1827</v>
      </c>
      <c r="L535">
        <v>1413816975</v>
      </c>
      <c r="M535">
        <v>1411224975</v>
      </c>
      <c r="N535" t="b">
        <v>0</v>
      </c>
      <c r="O535">
        <v>13</v>
      </c>
      <c r="P535" t="b">
        <v>0</v>
      </c>
      <c r="Q535" t="s">
        <v>8303</v>
      </c>
      <c r="R535">
        <v>0.15225</v>
      </c>
      <c r="S535">
        <v>140.53846153846155</v>
      </c>
      <c r="T535" t="s">
        <v>9224</v>
      </c>
      <c r="U535" t="s">
        <v>9260</v>
      </c>
      <c r="V535" s="10">
        <v>41902.622395833336</v>
      </c>
      <c r="W535" s="10">
        <v>41932.622395833336</v>
      </c>
    </row>
    <row r="536" spans="1:23" x14ac:dyDescent="0.25">
      <c r="A536">
        <v>3099</v>
      </c>
      <c r="B536" t="s">
        <v>3099</v>
      </c>
      <c r="C536" t="s">
        <v>7209</v>
      </c>
      <c r="D536">
        <v>2000</v>
      </c>
      <c r="E536">
        <v>278</v>
      </c>
      <c r="F536" t="s">
        <v>8221</v>
      </c>
      <c r="G536" t="s">
        <v>8224</v>
      </c>
      <c r="H536" t="s">
        <v>8246</v>
      </c>
      <c r="I536">
        <v>1</v>
      </c>
      <c r="J536">
        <v>2000</v>
      </c>
      <c r="K536">
        <v>278</v>
      </c>
      <c r="L536">
        <v>1455251591</v>
      </c>
      <c r="M536">
        <v>1452659591</v>
      </c>
      <c r="N536" t="b">
        <v>0</v>
      </c>
      <c r="O536">
        <v>5</v>
      </c>
      <c r="P536" t="b">
        <v>0</v>
      </c>
      <c r="Q536" t="s">
        <v>8303</v>
      </c>
      <c r="R536">
        <v>0.13900000000000001</v>
      </c>
      <c r="S536">
        <v>55.6</v>
      </c>
      <c r="T536" t="s">
        <v>9224</v>
      </c>
      <c r="U536" t="s">
        <v>9260</v>
      </c>
      <c r="V536" s="10">
        <v>42382.189710648148</v>
      </c>
      <c r="W536" s="10">
        <v>42412.189710648148</v>
      </c>
    </row>
    <row r="537" spans="1:23" x14ac:dyDescent="0.25">
      <c r="A537">
        <v>3098</v>
      </c>
      <c r="B537" t="s">
        <v>3098</v>
      </c>
      <c r="C537" t="s">
        <v>7208</v>
      </c>
      <c r="D537">
        <v>48725</v>
      </c>
      <c r="E537">
        <v>1758</v>
      </c>
      <c r="F537" t="s">
        <v>8221</v>
      </c>
      <c r="G537" t="s">
        <v>8224</v>
      </c>
      <c r="H537" t="s">
        <v>8246</v>
      </c>
      <c r="I537">
        <v>1</v>
      </c>
      <c r="J537">
        <v>48725</v>
      </c>
      <c r="K537">
        <v>1758</v>
      </c>
      <c r="L537">
        <v>1454890620</v>
      </c>
      <c r="M537">
        <v>1450724449</v>
      </c>
      <c r="N537" t="b">
        <v>0</v>
      </c>
      <c r="O537">
        <v>27</v>
      </c>
      <c r="P537" t="b">
        <v>0</v>
      </c>
      <c r="Q537" t="s">
        <v>8303</v>
      </c>
      <c r="R537">
        <v>3.608004104669061E-2</v>
      </c>
      <c r="S537">
        <v>65.111111111111114</v>
      </c>
      <c r="T537" t="s">
        <v>9224</v>
      </c>
      <c r="U537" t="s">
        <v>9260</v>
      </c>
      <c r="V537" s="10">
        <v>42359.792233796295</v>
      </c>
      <c r="W537" s="10">
        <v>42408.011805555558</v>
      </c>
    </row>
    <row r="538" spans="1:23" x14ac:dyDescent="0.25">
      <c r="A538">
        <v>3097</v>
      </c>
      <c r="B538" t="s">
        <v>3097</v>
      </c>
      <c r="C538" t="s">
        <v>7207</v>
      </c>
      <c r="D538">
        <v>10000</v>
      </c>
      <c r="E538">
        <v>1715</v>
      </c>
      <c r="F538" t="s">
        <v>8221</v>
      </c>
      <c r="G538" t="s">
        <v>8225</v>
      </c>
      <c r="H538" t="s">
        <v>8247</v>
      </c>
      <c r="I538">
        <v>1.29405719</v>
      </c>
      <c r="J538">
        <v>12940.571899999999</v>
      </c>
      <c r="K538">
        <v>2219.3080808499999</v>
      </c>
      <c r="L538">
        <v>1475848800</v>
      </c>
      <c r="M538">
        <v>1474027501</v>
      </c>
      <c r="N538" t="b">
        <v>0</v>
      </c>
      <c r="O538">
        <v>42</v>
      </c>
      <c r="P538" t="b">
        <v>0</v>
      </c>
      <c r="Q538" t="s">
        <v>8303</v>
      </c>
      <c r="R538">
        <v>0.17150000000000001</v>
      </c>
      <c r="S538">
        <v>52.840668591666663</v>
      </c>
      <c r="T538" t="s">
        <v>9224</v>
      </c>
      <c r="U538" t="s">
        <v>9260</v>
      </c>
      <c r="V538" s="10">
        <v>42629.503483796296</v>
      </c>
      <c r="W538" s="10">
        <v>42650.583333333336</v>
      </c>
    </row>
    <row r="539" spans="1:23" x14ac:dyDescent="0.25">
      <c r="A539">
        <v>3096</v>
      </c>
      <c r="B539" t="s">
        <v>3096</v>
      </c>
      <c r="C539" t="s">
        <v>7206</v>
      </c>
      <c r="D539">
        <v>20000</v>
      </c>
      <c r="E539">
        <v>795</v>
      </c>
      <c r="F539" t="s">
        <v>8221</v>
      </c>
      <c r="G539" t="s">
        <v>8224</v>
      </c>
      <c r="H539" t="s">
        <v>8246</v>
      </c>
      <c r="I539">
        <v>1</v>
      </c>
      <c r="J539">
        <v>20000</v>
      </c>
      <c r="K539">
        <v>795</v>
      </c>
      <c r="L539">
        <v>1432151326</v>
      </c>
      <c r="M539">
        <v>1429559326</v>
      </c>
      <c r="N539" t="b">
        <v>0</v>
      </c>
      <c r="O539">
        <v>14</v>
      </c>
      <c r="P539" t="b">
        <v>0</v>
      </c>
      <c r="Q539" t="s">
        <v>8303</v>
      </c>
      <c r="R539">
        <v>3.9750000000000001E-2</v>
      </c>
      <c r="S539">
        <v>56.785714285714285</v>
      </c>
      <c r="T539" t="s">
        <v>9224</v>
      </c>
      <c r="U539" t="s">
        <v>9260</v>
      </c>
      <c r="V539" s="10">
        <v>42114.825532407405</v>
      </c>
      <c r="W539" s="10">
        <v>42144.825532407405</v>
      </c>
    </row>
    <row r="540" spans="1:23" x14ac:dyDescent="0.25">
      <c r="A540">
        <v>3095</v>
      </c>
      <c r="B540" t="s">
        <v>3095</v>
      </c>
      <c r="C540" t="s">
        <v>7205</v>
      </c>
      <c r="D540">
        <v>14920</v>
      </c>
      <c r="E540">
        <v>50</v>
      </c>
      <c r="F540" t="s">
        <v>8221</v>
      </c>
      <c r="G540" t="s">
        <v>8224</v>
      </c>
      <c r="H540" t="s">
        <v>8246</v>
      </c>
      <c r="I540">
        <v>1</v>
      </c>
      <c r="J540">
        <v>14920</v>
      </c>
      <c r="K540">
        <v>50</v>
      </c>
      <c r="L540">
        <v>1470011780</v>
      </c>
      <c r="M540">
        <v>1464827780</v>
      </c>
      <c r="N540" t="b">
        <v>0</v>
      </c>
      <c r="O540">
        <v>1</v>
      </c>
      <c r="P540" t="b">
        <v>0</v>
      </c>
      <c r="Q540" t="s">
        <v>8303</v>
      </c>
      <c r="R540">
        <v>3.351206434316354E-3</v>
      </c>
      <c r="S540">
        <v>50</v>
      </c>
      <c r="T540" t="s">
        <v>9224</v>
      </c>
      <c r="U540" t="s">
        <v>9260</v>
      </c>
      <c r="V540" s="10">
        <v>42523.025231481479</v>
      </c>
      <c r="W540" s="10">
        <v>42583.025231481479</v>
      </c>
    </row>
    <row r="541" spans="1:23" x14ac:dyDescent="0.25">
      <c r="A541">
        <v>3094</v>
      </c>
      <c r="B541" t="s">
        <v>3094</v>
      </c>
      <c r="C541" t="s">
        <v>7204</v>
      </c>
      <c r="D541">
        <v>100000</v>
      </c>
      <c r="E541">
        <v>25</v>
      </c>
      <c r="F541" t="s">
        <v>8221</v>
      </c>
      <c r="G541" t="s">
        <v>8224</v>
      </c>
      <c r="H541" t="s">
        <v>8246</v>
      </c>
      <c r="I541">
        <v>1</v>
      </c>
      <c r="J541">
        <v>100000</v>
      </c>
      <c r="K541">
        <v>25</v>
      </c>
      <c r="L541">
        <v>1442775956</v>
      </c>
      <c r="M541">
        <v>1437591956</v>
      </c>
      <c r="N541" t="b">
        <v>0</v>
      </c>
      <c r="O541">
        <v>1</v>
      </c>
      <c r="P541" t="b">
        <v>0</v>
      </c>
      <c r="Q541" t="s">
        <v>8303</v>
      </c>
      <c r="R541">
        <v>2.5000000000000001E-4</v>
      </c>
      <c r="S541">
        <v>25</v>
      </c>
      <c r="T541" t="s">
        <v>9224</v>
      </c>
      <c r="U541" t="s">
        <v>9260</v>
      </c>
      <c r="V541" s="10">
        <v>42207.795787037037</v>
      </c>
      <c r="W541" s="10">
        <v>42267.795787037037</v>
      </c>
    </row>
    <row r="542" spans="1:23" x14ac:dyDescent="0.25">
      <c r="A542">
        <v>540</v>
      </c>
      <c r="B542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</v>
      </c>
      <c r="J542">
        <v>15000</v>
      </c>
      <c r="K542">
        <v>1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8272</v>
      </c>
      <c r="R542">
        <v>6.666666666666667E-5</v>
      </c>
      <c r="S542">
        <v>1</v>
      </c>
      <c r="T542" t="s">
        <v>9226</v>
      </c>
      <c r="U542" t="s">
        <v>9227</v>
      </c>
      <c r="V542" s="10">
        <v>42009.817199074074</v>
      </c>
      <c r="W542" s="10">
        <v>42039.817199074074</v>
      </c>
    </row>
    <row r="543" spans="1:23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</v>
      </c>
      <c r="J543">
        <v>4500</v>
      </c>
      <c r="K543">
        <v>25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8272</v>
      </c>
      <c r="R543">
        <v>5.5555555555555558E-3</v>
      </c>
      <c r="S543">
        <v>25</v>
      </c>
      <c r="T543" t="s">
        <v>9226</v>
      </c>
      <c r="U543" t="s">
        <v>9227</v>
      </c>
      <c r="V543" s="10">
        <v>42276.046689814815</v>
      </c>
      <c r="W543" s="10">
        <v>42306.046689814815</v>
      </c>
    </row>
    <row r="544" spans="1:23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</v>
      </c>
      <c r="J544">
        <v>250000</v>
      </c>
      <c r="K544">
        <v>1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8272</v>
      </c>
      <c r="R544">
        <v>3.9999999999999998E-6</v>
      </c>
      <c r="S544">
        <v>1</v>
      </c>
      <c r="T544" t="s">
        <v>9226</v>
      </c>
      <c r="U544" t="s">
        <v>9227</v>
      </c>
      <c r="V544" s="10">
        <v>42433.737453703703</v>
      </c>
      <c r="W544" s="10">
        <v>42493.695787037039</v>
      </c>
    </row>
    <row r="545" spans="1:23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0.70296422999999997</v>
      </c>
      <c r="J545">
        <v>15465.21306</v>
      </c>
      <c r="K545">
        <v>49.2074961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8272</v>
      </c>
      <c r="R545">
        <v>3.1818181818181819E-3</v>
      </c>
      <c r="S545">
        <v>24.60374805</v>
      </c>
      <c r="T545" t="s">
        <v>9226</v>
      </c>
      <c r="U545" t="s">
        <v>9227</v>
      </c>
      <c r="V545" s="10">
        <v>41914.092152777775</v>
      </c>
      <c r="W545" s="10">
        <v>41944.092152777775</v>
      </c>
    </row>
    <row r="546" spans="1:23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</v>
      </c>
      <c r="J546">
        <v>500</v>
      </c>
      <c r="K546">
        <v>6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8272</v>
      </c>
      <c r="R546">
        <v>1.2E-2</v>
      </c>
      <c r="S546">
        <v>3</v>
      </c>
      <c r="T546" t="s">
        <v>9226</v>
      </c>
      <c r="U546" t="s">
        <v>9227</v>
      </c>
      <c r="V546" s="10">
        <v>42525.656944444447</v>
      </c>
      <c r="W546" s="10">
        <v>42555.656944444447</v>
      </c>
    </row>
    <row r="547" spans="1:23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1.1666915600000001</v>
      </c>
      <c r="J547">
        <v>58334.578000000001</v>
      </c>
      <c r="K547">
        <v>15974.34083952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8272</v>
      </c>
      <c r="R547">
        <v>0.27383999999999997</v>
      </c>
      <c r="S547">
        <v>469.83355410352942</v>
      </c>
      <c r="T547" t="s">
        <v>9226</v>
      </c>
      <c r="U547" t="s">
        <v>9227</v>
      </c>
      <c r="V547" s="10">
        <v>42283.592465277776</v>
      </c>
      <c r="W547" s="10">
        <v>42323.634131944447</v>
      </c>
    </row>
    <row r="548" spans="1:23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</v>
      </c>
      <c r="J548">
        <v>60000</v>
      </c>
      <c r="K548">
        <v>52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8272</v>
      </c>
      <c r="R548">
        <v>8.6666666666666663E-4</v>
      </c>
      <c r="S548">
        <v>26</v>
      </c>
      <c r="T548" t="s">
        <v>9226</v>
      </c>
      <c r="U548" t="s">
        <v>9227</v>
      </c>
      <c r="V548" s="10">
        <v>42249.667997685188</v>
      </c>
      <c r="W548" s="10">
        <v>42294.667997685188</v>
      </c>
    </row>
    <row r="549" spans="1:23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1.29405719</v>
      </c>
      <c r="J549">
        <v>9705.4289250000002</v>
      </c>
      <c r="K549">
        <v>0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8272</v>
      </c>
      <c r="R549">
        <v>0</v>
      </c>
      <c r="S549" t="s">
        <v>9314</v>
      </c>
      <c r="T549" t="s">
        <v>9226</v>
      </c>
      <c r="U549" t="s">
        <v>9227</v>
      </c>
      <c r="V549" s="10">
        <v>42380.696342592593</v>
      </c>
      <c r="W549" s="10">
        <v>42410.696342592593</v>
      </c>
    </row>
    <row r="550" spans="1:23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1.29405719</v>
      </c>
      <c r="J550">
        <v>12940.571899999999</v>
      </c>
      <c r="K550">
        <v>11.64651471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8272</v>
      </c>
      <c r="R550">
        <v>8.9999999999999998E-4</v>
      </c>
      <c r="S550">
        <v>11.64651471</v>
      </c>
      <c r="T550" t="s">
        <v>9226</v>
      </c>
      <c r="U550" t="s">
        <v>9227</v>
      </c>
      <c r="V550" s="10">
        <v>42276.903333333335</v>
      </c>
      <c r="W550" s="10">
        <v>42306.903333333335</v>
      </c>
    </row>
    <row r="551" spans="1:23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1.29405719</v>
      </c>
      <c r="J551">
        <v>3235.1429749999998</v>
      </c>
      <c r="K551">
        <v>87.995888919999999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8272</v>
      </c>
      <c r="R551">
        <v>2.7199999999999998E-2</v>
      </c>
      <c r="S551">
        <v>10.999486115</v>
      </c>
      <c r="T551" t="s">
        <v>9226</v>
      </c>
      <c r="U551" t="s">
        <v>9227</v>
      </c>
      <c r="V551" s="10">
        <v>42163.636828703704</v>
      </c>
      <c r="W551" s="10">
        <v>42193.636828703704</v>
      </c>
    </row>
    <row r="552" spans="1:23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0.75062424999999999</v>
      </c>
      <c r="J552">
        <v>3753.1212500000001</v>
      </c>
      <c r="K552">
        <v>26.27184875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8272</v>
      </c>
      <c r="R552">
        <v>7.0000000000000001E-3</v>
      </c>
      <c r="S552">
        <v>6.5679621875</v>
      </c>
      <c r="T552" t="s">
        <v>9226</v>
      </c>
      <c r="U552" t="s">
        <v>9227</v>
      </c>
      <c r="V552" s="10">
        <v>42753.678761574076</v>
      </c>
      <c r="W552" s="10">
        <v>42766.208333333336</v>
      </c>
    </row>
    <row r="553" spans="1:23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</v>
      </c>
      <c r="J553">
        <v>75000</v>
      </c>
      <c r="K553">
        <v>3781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8272</v>
      </c>
      <c r="R553">
        <v>5.0413333333333331E-2</v>
      </c>
      <c r="S553">
        <v>135.03571428571428</v>
      </c>
      <c r="T553" t="s">
        <v>9226</v>
      </c>
      <c r="U553" t="s">
        <v>9227</v>
      </c>
      <c r="V553" s="10">
        <v>42173.275740740741</v>
      </c>
      <c r="W553" s="10">
        <v>42217.745138888888</v>
      </c>
    </row>
    <row r="554" spans="1:23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0.75062424999999999</v>
      </c>
      <c r="J554">
        <v>33778.091249999998</v>
      </c>
      <c r="K554">
        <v>0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8272</v>
      </c>
      <c r="R554">
        <v>0</v>
      </c>
      <c r="S554" t="s">
        <v>9314</v>
      </c>
      <c r="T554" t="s">
        <v>9226</v>
      </c>
      <c r="U554" t="s">
        <v>9227</v>
      </c>
      <c r="V554" s="10">
        <v>42318.616851851853</v>
      </c>
      <c r="W554" s="10">
        <v>42378.616851851853</v>
      </c>
    </row>
    <row r="555" spans="1:23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</v>
      </c>
      <c r="J555">
        <v>25000</v>
      </c>
      <c r="K555">
        <v>123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8272</v>
      </c>
      <c r="R555">
        <v>4.9199999999999999E-3</v>
      </c>
      <c r="S555">
        <v>20.5</v>
      </c>
      <c r="T555" t="s">
        <v>9226</v>
      </c>
      <c r="U555" t="s">
        <v>9227</v>
      </c>
      <c r="V555" s="10">
        <v>41927.71980324074</v>
      </c>
      <c r="W555" s="10">
        <v>41957.761469907404</v>
      </c>
    </row>
    <row r="556" spans="1:23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</v>
      </c>
      <c r="J556">
        <v>3870</v>
      </c>
      <c r="K556">
        <v>1416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8272</v>
      </c>
      <c r="R556">
        <v>0.36589147286821705</v>
      </c>
      <c r="S556">
        <v>64.36363636363636</v>
      </c>
      <c r="T556" t="s">
        <v>9226</v>
      </c>
      <c r="U556" t="s">
        <v>9227</v>
      </c>
      <c r="V556" s="10">
        <v>41901.684861111113</v>
      </c>
      <c r="W556" s="10">
        <v>41931.684861111113</v>
      </c>
    </row>
    <row r="557" spans="1:23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1.29405719</v>
      </c>
      <c r="J557">
        <v>9705.4289250000002</v>
      </c>
      <c r="K557">
        <v>0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8272</v>
      </c>
      <c r="R557">
        <v>0</v>
      </c>
      <c r="S557" t="s">
        <v>9314</v>
      </c>
      <c r="T557" t="s">
        <v>9226</v>
      </c>
      <c r="U557" t="s">
        <v>9227</v>
      </c>
      <c r="V557" s="10">
        <v>42503.353506944448</v>
      </c>
      <c r="W557" s="10">
        <v>42533.353506944448</v>
      </c>
    </row>
    <row r="558" spans="1:23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</v>
      </c>
      <c r="J558">
        <v>8000</v>
      </c>
      <c r="K558">
        <v>200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8272</v>
      </c>
      <c r="R558">
        <v>2.5000000000000001E-2</v>
      </c>
      <c r="S558">
        <v>200</v>
      </c>
      <c r="T558" t="s">
        <v>9226</v>
      </c>
      <c r="U558" t="s">
        <v>9227</v>
      </c>
      <c r="V558" s="10">
        <v>42345.860150462962</v>
      </c>
      <c r="W558" s="10">
        <v>42375.860150462962</v>
      </c>
    </row>
    <row r="559" spans="1:23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1.1666915600000001</v>
      </c>
      <c r="J559">
        <v>175003.734</v>
      </c>
      <c r="K559">
        <v>1593.70067096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8272</v>
      </c>
      <c r="R559">
        <v>9.1066666666666674E-3</v>
      </c>
      <c r="S559">
        <v>79.685033548000007</v>
      </c>
      <c r="T559" t="s">
        <v>9226</v>
      </c>
      <c r="U559" t="s">
        <v>9227</v>
      </c>
      <c r="V559" s="10">
        <v>42676.942164351851</v>
      </c>
      <c r="W559" s="10">
        <v>42706.983831018515</v>
      </c>
    </row>
    <row r="560" spans="1:23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</v>
      </c>
      <c r="J560">
        <v>750</v>
      </c>
      <c r="K560">
        <v>0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8272</v>
      </c>
      <c r="R560">
        <v>0</v>
      </c>
      <c r="S560" t="s">
        <v>9314</v>
      </c>
      <c r="T560" t="s">
        <v>9226</v>
      </c>
      <c r="U560" t="s">
        <v>9227</v>
      </c>
      <c r="V560" s="10">
        <v>42057.883159722223</v>
      </c>
      <c r="W560" s="10">
        <v>42087.841493055559</v>
      </c>
    </row>
    <row r="561" spans="1:23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</v>
      </c>
      <c r="J561">
        <v>240000</v>
      </c>
      <c r="K561">
        <v>50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8272</v>
      </c>
      <c r="R561">
        <v>2.0833333333333335E-4</v>
      </c>
      <c r="S561">
        <v>50</v>
      </c>
      <c r="T561" t="s">
        <v>9226</v>
      </c>
      <c r="U561" t="s">
        <v>9227</v>
      </c>
      <c r="V561" s="10">
        <v>42321.283101851855</v>
      </c>
      <c r="W561" s="10">
        <v>42351.283101851855</v>
      </c>
    </row>
    <row r="562" spans="1:23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0.75062424999999999</v>
      </c>
      <c r="J562">
        <v>75062.425000000003</v>
      </c>
      <c r="K562">
        <v>9.0074909999999999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8272</v>
      </c>
      <c r="R562">
        <v>1.2E-4</v>
      </c>
      <c r="S562">
        <v>3.002497</v>
      </c>
      <c r="T562" t="s">
        <v>9226</v>
      </c>
      <c r="U562" t="s">
        <v>9227</v>
      </c>
      <c r="V562" s="10">
        <v>41960.771354166667</v>
      </c>
      <c r="W562" s="10">
        <v>41990.771354166667</v>
      </c>
    </row>
    <row r="563" spans="1:23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</v>
      </c>
      <c r="J563">
        <v>15000</v>
      </c>
      <c r="K563">
        <v>55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8272</v>
      </c>
      <c r="R563">
        <v>3.6666666666666666E-3</v>
      </c>
      <c r="S563">
        <v>27.5</v>
      </c>
      <c r="T563" t="s">
        <v>9226</v>
      </c>
      <c r="U563" t="s">
        <v>9227</v>
      </c>
      <c r="V563" s="10">
        <v>42268.658715277779</v>
      </c>
      <c r="W563" s="10">
        <v>42303.658715277779</v>
      </c>
    </row>
    <row r="564" spans="1:23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1.1666915600000001</v>
      </c>
      <c r="J564">
        <v>58334.578000000001</v>
      </c>
      <c r="K564">
        <v>0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8272</v>
      </c>
      <c r="R564">
        <v>0</v>
      </c>
      <c r="S564" t="s">
        <v>9314</v>
      </c>
      <c r="T564" t="s">
        <v>9226</v>
      </c>
      <c r="U564" t="s">
        <v>9227</v>
      </c>
      <c r="V564" s="10">
        <v>42692.389062499999</v>
      </c>
      <c r="W564" s="10">
        <v>42722.389062499999</v>
      </c>
    </row>
    <row r="565" spans="1:23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0.70296422999999997</v>
      </c>
      <c r="J565">
        <v>52722.31725</v>
      </c>
      <c r="K565">
        <v>47.801567639999995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8272</v>
      </c>
      <c r="R565">
        <v>9.0666666666666662E-4</v>
      </c>
      <c r="S565">
        <v>23.900783819999997</v>
      </c>
      <c r="T565" t="s">
        <v>9226</v>
      </c>
      <c r="U565" t="s">
        <v>9227</v>
      </c>
      <c r="V565" s="10">
        <v>42022.069988425923</v>
      </c>
      <c r="W565" s="10">
        <v>42052.069988425923</v>
      </c>
    </row>
    <row r="566" spans="1:23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1.1666915600000001</v>
      </c>
      <c r="J566">
        <v>21000.448080000002</v>
      </c>
      <c r="K566">
        <v>1.1666915600000001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8272</v>
      </c>
      <c r="R566">
        <v>5.5555555555555558E-5</v>
      </c>
      <c r="S566">
        <v>1.1666915600000001</v>
      </c>
      <c r="T566" t="s">
        <v>9226</v>
      </c>
      <c r="U566" t="s">
        <v>9227</v>
      </c>
      <c r="V566" s="10">
        <v>42411.942997685182</v>
      </c>
      <c r="W566" s="10">
        <v>42441.942997685182</v>
      </c>
    </row>
    <row r="567" spans="1:23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1.29405719</v>
      </c>
      <c r="J567">
        <v>32351.429749999999</v>
      </c>
      <c r="K567">
        <v>0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8272</v>
      </c>
      <c r="R567">
        <v>0</v>
      </c>
      <c r="S567" t="s">
        <v>9314</v>
      </c>
      <c r="T567" t="s">
        <v>9226</v>
      </c>
      <c r="U567" t="s">
        <v>9227</v>
      </c>
      <c r="V567" s="10">
        <v>42165.78528935185</v>
      </c>
      <c r="W567" s="10">
        <v>42195.78528935185</v>
      </c>
    </row>
    <row r="568" spans="1:23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</v>
      </c>
      <c r="J568">
        <v>5000</v>
      </c>
      <c r="K568">
        <v>1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8272</v>
      </c>
      <c r="R568">
        <v>2.0000000000000001E-4</v>
      </c>
      <c r="S568">
        <v>1</v>
      </c>
      <c r="T568" t="s">
        <v>9226</v>
      </c>
      <c r="U568" t="s">
        <v>9227</v>
      </c>
      <c r="V568" s="10">
        <v>42535.68440972222</v>
      </c>
      <c r="W568" s="10">
        <v>42565.68440972222</v>
      </c>
    </row>
    <row r="569" spans="1:23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</v>
      </c>
      <c r="J569">
        <v>10000</v>
      </c>
      <c r="K569">
        <v>0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8272</v>
      </c>
      <c r="R569">
        <v>0</v>
      </c>
      <c r="S569" t="s">
        <v>9314</v>
      </c>
      <c r="T569" t="s">
        <v>9226</v>
      </c>
      <c r="U569" t="s">
        <v>9227</v>
      </c>
      <c r="V569" s="10">
        <v>41975.842523148145</v>
      </c>
      <c r="W569" s="10">
        <v>42005.842523148145</v>
      </c>
    </row>
    <row r="570" spans="1:23" x14ac:dyDescent="0.25">
      <c r="A570">
        <v>568</v>
      </c>
      <c r="B570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0.66289350000000002</v>
      </c>
      <c r="J570">
        <v>16240.89075</v>
      </c>
      <c r="K570">
        <v>162.4089075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8272</v>
      </c>
      <c r="R570">
        <v>0.01</v>
      </c>
      <c r="S570">
        <v>32.481781499999997</v>
      </c>
      <c r="T570" t="s">
        <v>9226</v>
      </c>
      <c r="U570" t="s">
        <v>9227</v>
      </c>
      <c r="V570" s="10">
        <v>42348.9215625</v>
      </c>
      <c r="W570" s="10">
        <v>42385.458333333336</v>
      </c>
    </row>
    <row r="571" spans="1:23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0.75062424999999999</v>
      </c>
      <c r="J571">
        <v>1876.5606250000001</v>
      </c>
      <c r="K571">
        <v>15.012485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8272</v>
      </c>
      <c r="R571">
        <v>8.0000000000000002E-3</v>
      </c>
      <c r="S571">
        <v>15.012485</v>
      </c>
      <c r="T571" t="s">
        <v>9226</v>
      </c>
      <c r="U571" t="s">
        <v>9227</v>
      </c>
      <c r="V571" s="10">
        <v>42340.847361111111</v>
      </c>
      <c r="W571" s="10">
        <v>42370.847361111111</v>
      </c>
    </row>
    <row r="572" spans="1:23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</v>
      </c>
      <c r="J572">
        <v>85000</v>
      </c>
      <c r="K572">
        <v>142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8272</v>
      </c>
      <c r="R572">
        <v>1.6705882352941177E-3</v>
      </c>
      <c r="S572">
        <v>142</v>
      </c>
      <c r="T572" t="s">
        <v>9226</v>
      </c>
      <c r="U572" t="s">
        <v>9227</v>
      </c>
      <c r="V572" s="10">
        <v>42388.798252314817</v>
      </c>
      <c r="W572" s="10">
        <v>42418.798252314817</v>
      </c>
    </row>
    <row r="573" spans="1:23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</v>
      </c>
      <c r="J573">
        <v>25000</v>
      </c>
      <c r="K573">
        <v>106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8272</v>
      </c>
      <c r="R573">
        <v>4.2399999999999998E-3</v>
      </c>
      <c r="S573">
        <v>53</v>
      </c>
      <c r="T573" t="s">
        <v>9226</v>
      </c>
      <c r="U573" t="s">
        <v>9227</v>
      </c>
      <c r="V573" s="10">
        <v>42192.816238425927</v>
      </c>
      <c r="W573" s="10">
        <v>42212.165972222225</v>
      </c>
    </row>
    <row r="574" spans="1:23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</v>
      </c>
      <c r="J574">
        <v>2500</v>
      </c>
      <c r="K574">
        <v>0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8272</v>
      </c>
      <c r="R574">
        <v>0</v>
      </c>
      <c r="S574" t="s">
        <v>9314</v>
      </c>
      <c r="T574" t="s">
        <v>9226</v>
      </c>
      <c r="U574" t="s">
        <v>9227</v>
      </c>
      <c r="V574" s="10">
        <v>42282.716296296298</v>
      </c>
      <c r="W574" s="10">
        <v>42312.757962962962</v>
      </c>
    </row>
    <row r="575" spans="1:23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</v>
      </c>
      <c r="J575">
        <v>88888</v>
      </c>
      <c r="K575">
        <v>346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8272</v>
      </c>
      <c r="R575">
        <v>3.892538925389254E-3</v>
      </c>
      <c r="S575">
        <v>38.444444444444443</v>
      </c>
      <c r="T575" t="s">
        <v>9226</v>
      </c>
      <c r="U575" t="s">
        <v>9227</v>
      </c>
      <c r="V575" s="10">
        <v>41963.050127314818</v>
      </c>
      <c r="W575" s="10">
        <v>42022.05</v>
      </c>
    </row>
    <row r="576" spans="1:23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1.29405719</v>
      </c>
      <c r="J576">
        <v>14467.5593842</v>
      </c>
      <c r="K576">
        <v>103.5245752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8272</v>
      </c>
      <c r="R576">
        <v>7.1556350626118068E-3</v>
      </c>
      <c r="S576">
        <v>25.8811438</v>
      </c>
      <c r="T576" t="s">
        <v>9226</v>
      </c>
      <c r="U576" t="s">
        <v>9227</v>
      </c>
      <c r="V576" s="10">
        <v>42632.443368055552</v>
      </c>
      <c r="W576" s="10">
        <v>42662.443368055552</v>
      </c>
    </row>
    <row r="577" spans="1:23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1.1666915600000001</v>
      </c>
      <c r="J577">
        <v>70001.493600000002</v>
      </c>
      <c r="K577">
        <v>302.17311404000003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8272</v>
      </c>
      <c r="R577">
        <v>4.3166666666666666E-3</v>
      </c>
      <c r="S577">
        <v>75.543278510000007</v>
      </c>
      <c r="T577" t="s">
        <v>9226</v>
      </c>
      <c r="U577" t="s">
        <v>9227</v>
      </c>
      <c r="V577" s="10">
        <v>42138.692627314813</v>
      </c>
      <c r="W577" s="10">
        <v>42168.692627314813</v>
      </c>
    </row>
    <row r="578" spans="1:23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</v>
      </c>
      <c r="J578">
        <v>80000</v>
      </c>
      <c r="K578">
        <v>1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8272</v>
      </c>
      <c r="R578">
        <v>1.2500000000000001E-5</v>
      </c>
      <c r="S578">
        <v>1</v>
      </c>
      <c r="T578" t="s">
        <v>9226</v>
      </c>
      <c r="U578" t="s">
        <v>9227</v>
      </c>
      <c r="V578" s="10">
        <v>42031.471666666665</v>
      </c>
      <c r="W578" s="10">
        <v>42091.43</v>
      </c>
    </row>
    <row r="579" spans="1:23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</v>
      </c>
      <c r="J579">
        <v>5000</v>
      </c>
      <c r="K579">
        <v>10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8272</v>
      </c>
      <c r="R579">
        <v>2E-3</v>
      </c>
      <c r="S579">
        <v>10</v>
      </c>
      <c r="T579" t="s">
        <v>9226</v>
      </c>
      <c r="U579" t="s">
        <v>9227</v>
      </c>
      <c r="V579" s="10">
        <v>42450.589143518519</v>
      </c>
      <c r="W579" s="10">
        <v>42510.589143518519</v>
      </c>
    </row>
    <row r="580" spans="1:23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1.29405719</v>
      </c>
      <c r="J580">
        <v>161757.14874999999</v>
      </c>
      <c r="K580">
        <v>18.116800659999999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8272</v>
      </c>
      <c r="R580">
        <v>1.12E-4</v>
      </c>
      <c r="S580">
        <v>2.5881143799999999</v>
      </c>
      <c r="T580" t="s">
        <v>9226</v>
      </c>
      <c r="U580" t="s">
        <v>9227</v>
      </c>
      <c r="V580" s="10">
        <v>42230.578622685185</v>
      </c>
      <c r="W580" s="10">
        <v>42254.578622685185</v>
      </c>
    </row>
    <row r="581" spans="1:23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</v>
      </c>
      <c r="J581">
        <v>12000</v>
      </c>
      <c r="K581">
        <v>175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8272</v>
      </c>
      <c r="R581">
        <v>1.4583333333333334E-2</v>
      </c>
      <c r="S581">
        <v>35</v>
      </c>
      <c r="T581" t="s">
        <v>9226</v>
      </c>
      <c r="U581" t="s">
        <v>9227</v>
      </c>
      <c r="V581" s="10">
        <v>41968.852118055554</v>
      </c>
      <c r="W581" s="10">
        <v>41998.852118055554</v>
      </c>
    </row>
    <row r="582" spans="1:23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</v>
      </c>
      <c r="J582">
        <v>3000</v>
      </c>
      <c r="K582">
        <v>1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8272</v>
      </c>
      <c r="R582">
        <v>3.3333333333333332E-4</v>
      </c>
      <c r="S582">
        <v>1</v>
      </c>
      <c r="T582" t="s">
        <v>9226</v>
      </c>
      <c r="U582" t="s">
        <v>9227</v>
      </c>
      <c r="V582" s="10">
        <v>42605.908182870371</v>
      </c>
      <c r="W582" s="10">
        <v>42635.908182870371</v>
      </c>
    </row>
    <row r="583" spans="1:23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</v>
      </c>
      <c r="J583">
        <v>400</v>
      </c>
      <c r="K583">
        <v>0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8272</v>
      </c>
      <c r="R583">
        <v>0</v>
      </c>
      <c r="S583" t="s">
        <v>9314</v>
      </c>
      <c r="T583" t="s">
        <v>9226</v>
      </c>
      <c r="U583" t="s">
        <v>9227</v>
      </c>
      <c r="V583" s="10">
        <v>42188.012777777774</v>
      </c>
      <c r="W583" s="10">
        <v>42218.012777777774</v>
      </c>
    </row>
    <row r="584" spans="1:23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</v>
      </c>
      <c r="J584">
        <v>100000</v>
      </c>
      <c r="K584">
        <v>0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8272</v>
      </c>
      <c r="R584">
        <v>0</v>
      </c>
      <c r="S584" t="s">
        <v>9314</v>
      </c>
      <c r="T584" t="s">
        <v>9226</v>
      </c>
      <c r="U584" t="s">
        <v>9227</v>
      </c>
      <c r="V584" s="10">
        <v>42055.739803240744</v>
      </c>
      <c r="W584" s="10">
        <v>42078.75</v>
      </c>
    </row>
    <row r="585" spans="1:23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</v>
      </c>
      <c r="J585">
        <v>9000</v>
      </c>
      <c r="K585">
        <v>1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8272</v>
      </c>
      <c r="R585">
        <v>1.1111111111111112E-4</v>
      </c>
      <c r="S585">
        <v>1</v>
      </c>
      <c r="T585" t="s">
        <v>9226</v>
      </c>
      <c r="U585" t="s">
        <v>9227</v>
      </c>
      <c r="V585" s="10">
        <v>42052.938506944447</v>
      </c>
      <c r="W585" s="10">
        <v>42082.896840277775</v>
      </c>
    </row>
    <row r="586" spans="1:23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</v>
      </c>
      <c r="J586">
        <v>1000</v>
      </c>
      <c r="K586">
        <v>10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8272</v>
      </c>
      <c r="R586">
        <v>0.01</v>
      </c>
      <c r="S586">
        <v>5</v>
      </c>
      <c r="T586" t="s">
        <v>9226</v>
      </c>
      <c r="U586" t="s">
        <v>9227</v>
      </c>
      <c r="V586" s="10">
        <v>42049.716620370367</v>
      </c>
      <c r="W586" s="10">
        <v>42079.674953703703</v>
      </c>
    </row>
    <row r="587" spans="1:23" x14ac:dyDescent="0.25">
      <c r="A587">
        <v>585</v>
      </c>
      <c r="B587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1.29405719</v>
      </c>
      <c r="J587">
        <v>11646.514709999999</v>
      </c>
      <c r="K587">
        <v>0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8272</v>
      </c>
      <c r="R587">
        <v>0</v>
      </c>
      <c r="S587" t="s">
        <v>9314</v>
      </c>
      <c r="T587" t="s">
        <v>9226</v>
      </c>
      <c r="U587" t="s">
        <v>9227</v>
      </c>
      <c r="V587" s="10">
        <v>42283.3909375</v>
      </c>
      <c r="W587" s="20">
        <v>42339</v>
      </c>
    </row>
    <row r="588" spans="1:23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</v>
      </c>
      <c r="J588">
        <v>10000</v>
      </c>
      <c r="K588">
        <v>56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8272</v>
      </c>
      <c r="R588">
        <v>5.5999999999999999E-3</v>
      </c>
      <c r="S588">
        <v>14</v>
      </c>
      <c r="T588" t="s">
        <v>9226</v>
      </c>
      <c r="U588" t="s">
        <v>9227</v>
      </c>
      <c r="V588" s="10">
        <v>42020.854247685187</v>
      </c>
      <c r="W588" s="10">
        <v>42050.854247685187</v>
      </c>
    </row>
    <row r="589" spans="1:23" x14ac:dyDescent="0.25">
      <c r="A589">
        <v>587</v>
      </c>
      <c r="B589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0.75062424999999999</v>
      </c>
      <c r="J589">
        <v>22518.727500000001</v>
      </c>
      <c r="K589">
        <v>2045.45108125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8272</v>
      </c>
      <c r="R589">
        <v>9.0833333333333335E-2</v>
      </c>
      <c r="S589">
        <v>292.2072973214286</v>
      </c>
      <c r="T589" t="s">
        <v>9226</v>
      </c>
      <c r="U589" t="s">
        <v>9227</v>
      </c>
      <c r="V589" s="10">
        <v>42080.757326388892</v>
      </c>
      <c r="W589" s="10">
        <v>42110.757326388892</v>
      </c>
    </row>
    <row r="590" spans="1:23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1.1666915600000001</v>
      </c>
      <c r="J590">
        <v>10500.224040000001</v>
      </c>
      <c r="K590">
        <v>351.17415956000002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8272</v>
      </c>
      <c r="R590">
        <v>3.3444444444444443E-2</v>
      </c>
      <c r="S590">
        <v>175.58707978000001</v>
      </c>
      <c r="T590" t="s">
        <v>9226</v>
      </c>
      <c r="U590" t="s">
        <v>9227</v>
      </c>
      <c r="V590" s="10">
        <v>42631.769513888888</v>
      </c>
      <c r="W590" s="10">
        <v>42691.811180555553</v>
      </c>
    </row>
    <row r="591" spans="1:23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</v>
      </c>
      <c r="J591">
        <v>7500</v>
      </c>
      <c r="K591">
        <v>1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8272</v>
      </c>
      <c r="R591">
        <v>1.3333333333333334E-4</v>
      </c>
      <c r="S591">
        <v>1</v>
      </c>
      <c r="T591" t="s">
        <v>9226</v>
      </c>
      <c r="U591" t="s">
        <v>9227</v>
      </c>
      <c r="V591" s="10">
        <v>42178.614571759259</v>
      </c>
      <c r="W591" s="10">
        <v>42193.614571759259</v>
      </c>
    </row>
    <row r="592" spans="1:23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1.29405719</v>
      </c>
      <c r="J592">
        <v>6470.2859499999995</v>
      </c>
      <c r="K592">
        <v>288.57475337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8272</v>
      </c>
      <c r="R592">
        <v>4.4600000000000001E-2</v>
      </c>
      <c r="S592">
        <v>32.063861485555556</v>
      </c>
      <c r="T592" t="s">
        <v>9226</v>
      </c>
      <c r="U592" t="s">
        <v>9227</v>
      </c>
      <c r="V592" s="10">
        <v>42377.554756944446</v>
      </c>
      <c r="W592" s="10">
        <v>42408.542361111111</v>
      </c>
    </row>
    <row r="593" spans="1:23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</v>
      </c>
      <c r="J593">
        <v>100000</v>
      </c>
      <c r="K593">
        <v>61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8272</v>
      </c>
      <c r="R593">
        <v>6.0999999999999997E-4</v>
      </c>
      <c r="S593">
        <v>30.5</v>
      </c>
      <c r="T593" t="s">
        <v>9226</v>
      </c>
      <c r="U593" t="s">
        <v>9227</v>
      </c>
      <c r="V593" s="10">
        <v>42177.543171296296</v>
      </c>
      <c r="W593" s="10">
        <v>42207.543171296296</v>
      </c>
    </row>
    <row r="594" spans="1:23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</v>
      </c>
      <c r="J594">
        <v>7500</v>
      </c>
      <c r="K594">
        <v>250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8272</v>
      </c>
      <c r="R594">
        <v>3.3333333333333333E-2</v>
      </c>
      <c r="S594">
        <v>250</v>
      </c>
      <c r="T594" t="s">
        <v>9226</v>
      </c>
      <c r="U594" t="s">
        <v>9227</v>
      </c>
      <c r="V594" s="10">
        <v>41946.232175925928</v>
      </c>
      <c r="W594" s="10">
        <v>41976.232175925928</v>
      </c>
    </row>
    <row r="595" spans="1:23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1.29405719</v>
      </c>
      <c r="J595">
        <v>647.028595</v>
      </c>
      <c r="K595">
        <v>148.81657684999999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8272</v>
      </c>
      <c r="R595">
        <v>0.23</v>
      </c>
      <c r="S595">
        <v>21.259510978571427</v>
      </c>
      <c r="T595" t="s">
        <v>9226</v>
      </c>
      <c r="U595" t="s">
        <v>9227</v>
      </c>
      <c r="V595" s="10">
        <v>42070.677604166667</v>
      </c>
      <c r="W595" s="10">
        <v>42100.635937500003</v>
      </c>
    </row>
    <row r="596" spans="1:23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</v>
      </c>
      <c r="J596">
        <v>25000</v>
      </c>
      <c r="K596">
        <v>26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8272</v>
      </c>
      <c r="R596">
        <v>1.0399999999999999E-3</v>
      </c>
      <c r="S596">
        <v>13</v>
      </c>
      <c r="T596" t="s">
        <v>9226</v>
      </c>
      <c r="U596" t="s">
        <v>9227</v>
      </c>
      <c r="V596" s="10">
        <v>42446.780162037037</v>
      </c>
      <c r="W596" s="10">
        <v>42476.780162037037</v>
      </c>
    </row>
    <row r="597" spans="1:23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</v>
      </c>
      <c r="J597">
        <v>100000</v>
      </c>
      <c r="K597">
        <v>426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8272</v>
      </c>
      <c r="R597">
        <v>4.2599999999999999E-3</v>
      </c>
      <c r="S597">
        <v>53.25</v>
      </c>
      <c r="T597" t="s">
        <v>9226</v>
      </c>
      <c r="U597" t="s">
        <v>9227</v>
      </c>
      <c r="V597" s="10">
        <v>42083.069884259261</v>
      </c>
      <c r="W597" s="10">
        <v>42128.069884259261</v>
      </c>
    </row>
    <row r="598" spans="1:23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</v>
      </c>
      <c r="J598">
        <v>20000</v>
      </c>
      <c r="K598">
        <v>6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8272</v>
      </c>
      <c r="R598">
        <v>2.9999999999999997E-4</v>
      </c>
      <c r="S598">
        <v>3</v>
      </c>
      <c r="T598" t="s">
        <v>9226</v>
      </c>
      <c r="U598" t="s">
        <v>9227</v>
      </c>
      <c r="V598" s="10">
        <v>42646.896898148145</v>
      </c>
      <c r="W598" s="10">
        <v>42676.896898148145</v>
      </c>
    </row>
    <row r="599" spans="1:23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</v>
      </c>
      <c r="J599">
        <v>7500</v>
      </c>
      <c r="K599">
        <v>20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8272</v>
      </c>
      <c r="R599">
        <v>2.6666666666666666E-3</v>
      </c>
      <c r="S599">
        <v>10</v>
      </c>
      <c r="T599" t="s">
        <v>9226</v>
      </c>
      <c r="U599" t="s">
        <v>9227</v>
      </c>
      <c r="V599" s="10">
        <v>42545.705266203702</v>
      </c>
      <c r="W599" s="10">
        <v>42582.666666666664</v>
      </c>
    </row>
    <row r="600" spans="1:23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</v>
      </c>
      <c r="J600">
        <v>2500</v>
      </c>
      <c r="K600">
        <v>850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8272</v>
      </c>
      <c r="R600">
        <v>0.34</v>
      </c>
      <c r="S600">
        <v>121.42857142857143</v>
      </c>
      <c r="T600" t="s">
        <v>9226</v>
      </c>
      <c r="U600" t="s">
        <v>9227</v>
      </c>
      <c r="V600" s="10">
        <v>41948.00209490741</v>
      </c>
      <c r="W600" s="10">
        <v>41978.00209490741</v>
      </c>
    </row>
    <row r="601" spans="1:23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</v>
      </c>
      <c r="J601">
        <v>50000</v>
      </c>
      <c r="K601">
        <v>31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8272</v>
      </c>
      <c r="R601">
        <v>6.2E-4</v>
      </c>
      <c r="S601">
        <v>15.5</v>
      </c>
      <c r="T601" t="s">
        <v>9226</v>
      </c>
      <c r="U601" t="s">
        <v>9227</v>
      </c>
      <c r="V601" s="10">
        <v>42047.812523148146</v>
      </c>
      <c r="W601" s="10">
        <v>42071.636111111111</v>
      </c>
    </row>
    <row r="602" spans="1:23" x14ac:dyDescent="0.25">
      <c r="A602">
        <v>3093</v>
      </c>
      <c r="B602" t="s">
        <v>3093</v>
      </c>
      <c r="C602" t="s">
        <v>7203</v>
      </c>
      <c r="D602">
        <v>4000</v>
      </c>
      <c r="E602">
        <v>910</v>
      </c>
      <c r="F602" t="s">
        <v>8221</v>
      </c>
      <c r="G602" t="s">
        <v>8229</v>
      </c>
      <c r="H602" t="s">
        <v>8251</v>
      </c>
      <c r="I602">
        <v>0.75062424999999999</v>
      </c>
      <c r="J602">
        <v>3002.4969999999998</v>
      </c>
      <c r="K602">
        <v>683.06806749999998</v>
      </c>
      <c r="L602">
        <v>1401595140</v>
      </c>
      <c r="M602">
        <v>1398980941</v>
      </c>
      <c r="N602" t="b">
        <v>0</v>
      </c>
      <c r="O602">
        <v>17</v>
      </c>
      <c r="P602" t="b">
        <v>0</v>
      </c>
      <c r="Q602" t="s">
        <v>8303</v>
      </c>
      <c r="R602">
        <v>0.22750000000000001</v>
      </c>
      <c r="S602">
        <v>40.180474558823526</v>
      </c>
      <c r="T602" t="s">
        <v>9224</v>
      </c>
      <c r="U602" t="s">
        <v>9260</v>
      </c>
      <c r="V602" s="10">
        <v>41760.909039351849</v>
      </c>
      <c r="W602" s="10">
        <v>41791.165972222225</v>
      </c>
    </row>
    <row r="603" spans="1:23" x14ac:dyDescent="0.25">
      <c r="A603">
        <v>3092</v>
      </c>
      <c r="B603" t="s">
        <v>3092</v>
      </c>
      <c r="C603" t="s">
        <v>7202</v>
      </c>
      <c r="D603">
        <v>100000</v>
      </c>
      <c r="E603">
        <v>1183.19</v>
      </c>
      <c r="F603" t="s">
        <v>8221</v>
      </c>
      <c r="G603" t="s">
        <v>8224</v>
      </c>
      <c r="H603" t="s">
        <v>8246</v>
      </c>
      <c r="I603">
        <v>1</v>
      </c>
      <c r="J603">
        <v>100000</v>
      </c>
      <c r="K603">
        <v>1183.19</v>
      </c>
      <c r="L603">
        <v>1444946400</v>
      </c>
      <c r="M603">
        <v>1441723912</v>
      </c>
      <c r="N603" t="b">
        <v>0</v>
      </c>
      <c r="O603">
        <v>21</v>
      </c>
      <c r="P603" t="b">
        <v>0</v>
      </c>
      <c r="Q603" t="s">
        <v>8303</v>
      </c>
      <c r="R603">
        <v>1.1831900000000001E-2</v>
      </c>
      <c r="S603">
        <v>56.342380952380957</v>
      </c>
      <c r="T603" t="s">
        <v>9224</v>
      </c>
      <c r="U603" t="s">
        <v>9260</v>
      </c>
      <c r="V603" s="10">
        <v>42255.619351851848</v>
      </c>
      <c r="W603" s="10">
        <v>42292.916666666664</v>
      </c>
    </row>
    <row r="604" spans="1:23" x14ac:dyDescent="0.25">
      <c r="A604">
        <v>3091</v>
      </c>
      <c r="B604" t="s">
        <v>3091</v>
      </c>
      <c r="C604" t="s">
        <v>7201</v>
      </c>
      <c r="D604">
        <v>5000</v>
      </c>
      <c r="E604">
        <v>796</v>
      </c>
      <c r="F604" t="s">
        <v>8221</v>
      </c>
      <c r="G604" t="s">
        <v>8224</v>
      </c>
      <c r="H604" t="s">
        <v>8246</v>
      </c>
      <c r="I604">
        <v>1</v>
      </c>
      <c r="J604">
        <v>5000</v>
      </c>
      <c r="K604">
        <v>796</v>
      </c>
      <c r="L604">
        <v>1471214743</v>
      </c>
      <c r="M604">
        <v>1468622743</v>
      </c>
      <c r="N604" t="b">
        <v>0</v>
      </c>
      <c r="O604">
        <v>9</v>
      </c>
      <c r="P604" t="b">
        <v>0</v>
      </c>
      <c r="Q604" t="s">
        <v>8303</v>
      </c>
      <c r="R604">
        <v>0.15920000000000001</v>
      </c>
      <c r="S604">
        <v>88.444444444444443</v>
      </c>
      <c r="T604" t="s">
        <v>9224</v>
      </c>
      <c r="U604" t="s">
        <v>9260</v>
      </c>
      <c r="V604" s="10">
        <v>42566.948414351849</v>
      </c>
      <c r="W604" s="10">
        <v>42596.948414351849</v>
      </c>
    </row>
    <row r="605" spans="1:23" x14ac:dyDescent="0.25">
      <c r="A605">
        <v>3090</v>
      </c>
      <c r="B605" t="s">
        <v>3090</v>
      </c>
      <c r="C605" t="s">
        <v>7200</v>
      </c>
      <c r="D605">
        <v>225000</v>
      </c>
      <c r="E605">
        <v>11432</v>
      </c>
      <c r="F605" t="s">
        <v>8221</v>
      </c>
      <c r="G605" t="s">
        <v>8224</v>
      </c>
      <c r="H605" t="s">
        <v>8246</v>
      </c>
      <c r="I605">
        <v>1</v>
      </c>
      <c r="J605">
        <v>225000</v>
      </c>
      <c r="K605">
        <v>11432</v>
      </c>
      <c r="L605">
        <v>1430505545</v>
      </c>
      <c r="M605">
        <v>1425325145</v>
      </c>
      <c r="N605" t="b">
        <v>0</v>
      </c>
      <c r="O605">
        <v>9</v>
      </c>
      <c r="P605" t="b">
        <v>0</v>
      </c>
      <c r="Q605" t="s">
        <v>8303</v>
      </c>
      <c r="R605">
        <v>5.080888888888889E-2</v>
      </c>
      <c r="S605">
        <v>1270.2222222222222</v>
      </c>
      <c r="T605" t="s">
        <v>9224</v>
      </c>
      <c r="U605" t="s">
        <v>9260</v>
      </c>
      <c r="V605" s="10">
        <v>42065.818807870368</v>
      </c>
      <c r="W605" s="10">
        <v>42125.777141203704</v>
      </c>
    </row>
    <row r="606" spans="1:23" x14ac:dyDescent="0.25">
      <c r="A606">
        <v>3089</v>
      </c>
      <c r="B606" t="s">
        <v>3089</v>
      </c>
      <c r="C606" t="s">
        <v>7199</v>
      </c>
      <c r="D606">
        <v>25000</v>
      </c>
      <c r="E606">
        <v>5854</v>
      </c>
      <c r="F606" t="s">
        <v>8221</v>
      </c>
      <c r="G606" t="s">
        <v>8224</v>
      </c>
      <c r="H606" t="s">
        <v>8246</v>
      </c>
      <c r="I606">
        <v>1</v>
      </c>
      <c r="J606">
        <v>25000</v>
      </c>
      <c r="K606">
        <v>5854</v>
      </c>
      <c r="L606">
        <v>1468029540</v>
      </c>
      <c r="M606">
        <v>1465304483</v>
      </c>
      <c r="N606" t="b">
        <v>0</v>
      </c>
      <c r="O606">
        <v>45</v>
      </c>
      <c r="P606" t="b">
        <v>0</v>
      </c>
      <c r="Q606" t="s">
        <v>8303</v>
      </c>
      <c r="R606">
        <v>0.23416000000000001</v>
      </c>
      <c r="S606">
        <v>130.0888888888889</v>
      </c>
      <c r="T606" t="s">
        <v>9224</v>
      </c>
      <c r="U606" t="s">
        <v>9260</v>
      </c>
      <c r="V606" s="10">
        <v>42528.542627314811</v>
      </c>
      <c r="W606" s="10">
        <v>42560.082638888889</v>
      </c>
    </row>
    <row r="607" spans="1:23" x14ac:dyDescent="0.25">
      <c r="A607">
        <v>3088</v>
      </c>
      <c r="B607" t="s">
        <v>3088</v>
      </c>
      <c r="C607" t="s">
        <v>7198</v>
      </c>
      <c r="D607">
        <v>65000</v>
      </c>
      <c r="E607">
        <v>126</v>
      </c>
      <c r="F607" t="s">
        <v>8221</v>
      </c>
      <c r="G607" t="s">
        <v>8224</v>
      </c>
      <c r="H607" t="s">
        <v>8246</v>
      </c>
      <c r="I607">
        <v>1</v>
      </c>
      <c r="J607">
        <v>65000</v>
      </c>
      <c r="K607">
        <v>126</v>
      </c>
      <c r="L607">
        <v>1420724460</v>
      </c>
      <c r="M607">
        <v>1418046247</v>
      </c>
      <c r="N607" t="b">
        <v>0</v>
      </c>
      <c r="O607">
        <v>3</v>
      </c>
      <c r="P607" t="b">
        <v>0</v>
      </c>
      <c r="Q607" t="s">
        <v>8303</v>
      </c>
      <c r="R607">
        <v>1.9384615384615384E-3</v>
      </c>
      <c r="S607">
        <v>42</v>
      </c>
      <c r="T607" t="s">
        <v>9224</v>
      </c>
      <c r="U607" t="s">
        <v>9260</v>
      </c>
      <c r="V607" s="10">
        <v>41981.57230324074</v>
      </c>
      <c r="W607" s="10">
        <v>42012.570138888892</v>
      </c>
    </row>
    <row r="608" spans="1:23" x14ac:dyDescent="0.25">
      <c r="A608">
        <v>3087</v>
      </c>
      <c r="B608" t="s">
        <v>3087</v>
      </c>
      <c r="C608" t="s">
        <v>7197</v>
      </c>
      <c r="D608">
        <v>20000</v>
      </c>
      <c r="E608">
        <v>125</v>
      </c>
      <c r="F608" t="s">
        <v>8221</v>
      </c>
      <c r="G608" t="s">
        <v>8224</v>
      </c>
      <c r="H608" t="s">
        <v>8246</v>
      </c>
      <c r="I608">
        <v>1</v>
      </c>
      <c r="J608">
        <v>20000</v>
      </c>
      <c r="K608">
        <v>125</v>
      </c>
      <c r="L608">
        <v>1482294990</v>
      </c>
      <c r="M608">
        <v>1477107390</v>
      </c>
      <c r="N608" t="b">
        <v>0</v>
      </c>
      <c r="O608">
        <v>2</v>
      </c>
      <c r="P608" t="b">
        <v>0</v>
      </c>
      <c r="Q608" t="s">
        <v>8303</v>
      </c>
      <c r="R608">
        <v>6.2500000000000003E-3</v>
      </c>
      <c r="S608">
        <v>62.5</v>
      </c>
      <c r="T608" t="s">
        <v>9224</v>
      </c>
      <c r="U608" t="s">
        <v>9260</v>
      </c>
      <c r="V608" s="10">
        <v>42665.150347222225</v>
      </c>
      <c r="W608" s="10">
        <v>42725.192013888889</v>
      </c>
    </row>
    <row r="609" spans="1:23" x14ac:dyDescent="0.25">
      <c r="A609">
        <v>3086</v>
      </c>
      <c r="B609" t="s">
        <v>3086</v>
      </c>
      <c r="C609" t="s">
        <v>7196</v>
      </c>
      <c r="D609">
        <v>20000</v>
      </c>
      <c r="E609">
        <v>50</v>
      </c>
      <c r="F609" t="s">
        <v>8221</v>
      </c>
      <c r="G609" t="s">
        <v>8237</v>
      </c>
      <c r="H609" t="s">
        <v>8249</v>
      </c>
      <c r="I609">
        <v>1.1666915600000001</v>
      </c>
      <c r="J609">
        <v>23333.831200000001</v>
      </c>
      <c r="K609">
        <v>58.334578</v>
      </c>
      <c r="L609">
        <v>1439827559</v>
      </c>
      <c r="M609">
        <v>1434643559</v>
      </c>
      <c r="N609" t="b">
        <v>0</v>
      </c>
      <c r="O609">
        <v>3</v>
      </c>
      <c r="P609" t="b">
        <v>0</v>
      </c>
      <c r="Q609" t="s">
        <v>8303</v>
      </c>
      <c r="R609">
        <v>2.5000000000000001E-3</v>
      </c>
      <c r="S609">
        <v>19.444859333333333</v>
      </c>
      <c r="T609" t="s">
        <v>9224</v>
      </c>
      <c r="U609" t="s">
        <v>9260</v>
      </c>
      <c r="V609" s="10">
        <v>42173.67082175926</v>
      </c>
      <c r="W609" s="10">
        <v>42233.67082175926</v>
      </c>
    </row>
    <row r="610" spans="1:23" x14ac:dyDescent="0.25">
      <c r="A610">
        <v>3085</v>
      </c>
      <c r="B610" t="s">
        <v>3085</v>
      </c>
      <c r="C610" t="s">
        <v>7195</v>
      </c>
      <c r="D610">
        <v>25000</v>
      </c>
      <c r="E610">
        <v>610</v>
      </c>
      <c r="F610" t="s">
        <v>8221</v>
      </c>
      <c r="G610" t="s">
        <v>8224</v>
      </c>
      <c r="H610" t="s">
        <v>8246</v>
      </c>
      <c r="I610">
        <v>1</v>
      </c>
      <c r="J610">
        <v>25000</v>
      </c>
      <c r="K610">
        <v>610</v>
      </c>
      <c r="L610">
        <v>1443561159</v>
      </c>
      <c r="M610">
        <v>1440969159</v>
      </c>
      <c r="N610" t="b">
        <v>0</v>
      </c>
      <c r="O610">
        <v>9</v>
      </c>
      <c r="P610" t="b">
        <v>0</v>
      </c>
      <c r="Q610" t="s">
        <v>8303</v>
      </c>
      <c r="R610">
        <v>2.4400000000000002E-2</v>
      </c>
      <c r="S610">
        <v>67.777777777777771</v>
      </c>
      <c r="T610" t="s">
        <v>9224</v>
      </c>
      <c r="U610" t="s">
        <v>9260</v>
      </c>
      <c r="V610" s="10">
        <v>42246.883784722224</v>
      </c>
      <c r="W610" s="10">
        <v>42276.883784722224</v>
      </c>
    </row>
    <row r="611" spans="1:23" x14ac:dyDescent="0.25">
      <c r="A611">
        <v>3084</v>
      </c>
      <c r="B611" t="s">
        <v>3084</v>
      </c>
      <c r="C611" t="s">
        <v>7194</v>
      </c>
      <c r="D611">
        <v>4059</v>
      </c>
      <c r="E611">
        <v>470</v>
      </c>
      <c r="F611" t="s">
        <v>8221</v>
      </c>
      <c r="G611" t="s">
        <v>8224</v>
      </c>
      <c r="H611" t="s">
        <v>8246</v>
      </c>
      <c r="I611">
        <v>1</v>
      </c>
      <c r="J611">
        <v>4059</v>
      </c>
      <c r="K611">
        <v>470</v>
      </c>
      <c r="L611">
        <v>1430851680</v>
      </c>
      <c r="M611">
        <v>1428340931</v>
      </c>
      <c r="N611" t="b">
        <v>0</v>
      </c>
      <c r="O611">
        <v>6</v>
      </c>
      <c r="P611" t="b">
        <v>0</v>
      </c>
      <c r="Q611" t="s">
        <v>8303</v>
      </c>
      <c r="R611">
        <v>0.11579206701157921</v>
      </c>
      <c r="S611">
        <v>78.333333333333329</v>
      </c>
      <c r="T611" t="s">
        <v>9224</v>
      </c>
      <c r="U611" t="s">
        <v>9260</v>
      </c>
      <c r="V611" s="10">
        <v>42100.723738425928</v>
      </c>
      <c r="W611" s="10">
        <v>42129.783333333333</v>
      </c>
    </row>
    <row r="612" spans="1:23" x14ac:dyDescent="0.25">
      <c r="A612">
        <v>3083</v>
      </c>
      <c r="B612" t="s">
        <v>3083</v>
      </c>
      <c r="C612" s="3" t="s">
        <v>7193</v>
      </c>
      <c r="D612">
        <v>20000</v>
      </c>
      <c r="E612">
        <v>56</v>
      </c>
      <c r="F612" t="s">
        <v>8221</v>
      </c>
      <c r="G612" t="s">
        <v>8224</v>
      </c>
      <c r="H612" t="s">
        <v>8246</v>
      </c>
      <c r="I612">
        <v>1</v>
      </c>
      <c r="J612">
        <v>20000</v>
      </c>
      <c r="K612">
        <v>56</v>
      </c>
      <c r="L612">
        <v>1409547600</v>
      </c>
      <c r="M612">
        <v>1406986278</v>
      </c>
      <c r="N612" t="b">
        <v>0</v>
      </c>
      <c r="O612">
        <v>3</v>
      </c>
      <c r="P612" t="b">
        <v>0</v>
      </c>
      <c r="Q612" t="s">
        <v>8303</v>
      </c>
      <c r="R612">
        <v>2.8E-3</v>
      </c>
      <c r="S612">
        <v>18.666666666666668</v>
      </c>
      <c r="T612" t="s">
        <v>9224</v>
      </c>
      <c r="U612" t="s">
        <v>9260</v>
      </c>
      <c r="V612" s="10">
        <v>41853.563402777778</v>
      </c>
      <c r="W612" s="10">
        <v>41883.208333333336</v>
      </c>
    </row>
    <row r="613" spans="1:23" x14ac:dyDescent="0.25">
      <c r="A613">
        <v>3082</v>
      </c>
      <c r="B613" t="s">
        <v>3082</v>
      </c>
      <c r="C613" t="s">
        <v>7192</v>
      </c>
      <c r="D613">
        <v>9000</v>
      </c>
      <c r="E613">
        <v>0</v>
      </c>
      <c r="F613" t="s">
        <v>8221</v>
      </c>
      <c r="G613" t="s">
        <v>8224</v>
      </c>
      <c r="H613" t="s">
        <v>8246</v>
      </c>
      <c r="I613">
        <v>1</v>
      </c>
      <c r="J613">
        <v>9000</v>
      </c>
      <c r="K613">
        <v>0</v>
      </c>
      <c r="L613">
        <v>1447628946</v>
      </c>
      <c r="M613">
        <v>1445033346</v>
      </c>
      <c r="N613" t="b">
        <v>0</v>
      </c>
      <c r="O613">
        <v>0</v>
      </c>
      <c r="P613" t="b">
        <v>0</v>
      </c>
      <c r="Q613" t="s">
        <v>8303</v>
      </c>
      <c r="R613">
        <v>0</v>
      </c>
      <c r="S613" t="s">
        <v>9314</v>
      </c>
      <c r="T613" t="s">
        <v>9224</v>
      </c>
      <c r="U613" t="s">
        <v>9260</v>
      </c>
      <c r="V613" s="10">
        <v>42293.922986111109</v>
      </c>
      <c r="W613" s="10">
        <v>42323.96465277778</v>
      </c>
    </row>
    <row r="614" spans="1:23" x14ac:dyDescent="0.25">
      <c r="A614">
        <v>3081</v>
      </c>
      <c r="B614" t="s">
        <v>3081</v>
      </c>
      <c r="C614" t="s">
        <v>7191</v>
      </c>
      <c r="D614">
        <v>1000000</v>
      </c>
      <c r="E614">
        <v>2103</v>
      </c>
      <c r="F614" t="s">
        <v>8221</v>
      </c>
      <c r="G614" t="s">
        <v>8224</v>
      </c>
      <c r="H614" t="s">
        <v>8246</v>
      </c>
      <c r="I614">
        <v>1</v>
      </c>
      <c r="J614">
        <v>1000000</v>
      </c>
      <c r="K614">
        <v>2103</v>
      </c>
      <c r="L614">
        <v>1442722891</v>
      </c>
      <c r="M614">
        <v>1440130891</v>
      </c>
      <c r="N614" t="b">
        <v>0</v>
      </c>
      <c r="O614">
        <v>5</v>
      </c>
      <c r="P614" t="b">
        <v>0</v>
      </c>
      <c r="Q614" t="s">
        <v>8303</v>
      </c>
      <c r="R614">
        <v>2.1029999999999998E-3</v>
      </c>
      <c r="S614">
        <v>420.6</v>
      </c>
      <c r="T614" t="s">
        <v>9224</v>
      </c>
      <c r="U614" t="s">
        <v>9260</v>
      </c>
      <c r="V614" s="10">
        <v>42237.181608796294</v>
      </c>
      <c r="W614" s="10">
        <v>42267.181608796294</v>
      </c>
    </row>
    <row r="615" spans="1:23" x14ac:dyDescent="0.25">
      <c r="A615">
        <v>3080</v>
      </c>
      <c r="B615" t="s">
        <v>3080</v>
      </c>
      <c r="C615" t="s">
        <v>7190</v>
      </c>
      <c r="D615">
        <v>2000000</v>
      </c>
      <c r="E615">
        <v>376</v>
      </c>
      <c r="F615" t="s">
        <v>8221</v>
      </c>
      <c r="G615" t="s">
        <v>8224</v>
      </c>
      <c r="H615" t="s">
        <v>8246</v>
      </c>
      <c r="I615">
        <v>1</v>
      </c>
      <c r="J615">
        <v>2000000</v>
      </c>
      <c r="K615">
        <v>376</v>
      </c>
      <c r="L615">
        <v>1419644444</v>
      </c>
      <c r="M615">
        <v>1414456844</v>
      </c>
      <c r="N615" t="b">
        <v>0</v>
      </c>
      <c r="O615">
        <v>7</v>
      </c>
      <c r="P615" t="b">
        <v>0</v>
      </c>
      <c r="Q615" t="s">
        <v>8303</v>
      </c>
      <c r="R615">
        <v>1.8799999999999999E-4</v>
      </c>
      <c r="S615">
        <v>53.714285714285715</v>
      </c>
      <c r="T615" t="s">
        <v>9224</v>
      </c>
      <c r="U615" t="s">
        <v>9260</v>
      </c>
      <c r="V615" s="10">
        <v>41940.028287037036</v>
      </c>
      <c r="W615" s="10">
        <v>42000.069953703707</v>
      </c>
    </row>
    <row r="616" spans="1:23" x14ac:dyDescent="0.25">
      <c r="A616">
        <v>3079</v>
      </c>
      <c r="B616" t="s">
        <v>3079</v>
      </c>
      <c r="C616" t="s">
        <v>7189</v>
      </c>
      <c r="D616">
        <v>1333666</v>
      </c>
      <c r="E616">
        <v>11226</v>
      </c>
      <c r="F616" t="s">
        <v>8221</v>
      </c>
      <c r="G616" t="s">
        <v>8224</v>
      </c>
      <c r="H616" t="s">
        <v>8246</v>
      </c>
      <c r="I616">
        <v>1</v>
      </c>
      <c r="J616">
        <v>1333666</v>
      </c>
      <c r="K616">
        <v>11226</v>
      </c>
      <c r="L616">
        <v>1427040435</v>
      </c>
      <c r="M616">
        <v>1424452035</v>
      </c>
      <c r="N616" t="b">
        <v>0</v>
      </c>
      <c r="O616">
        <v>27</v>
      </c>
      <c r="P616" t="b">
        <v>0</v>
      </c>
      <c r="Q616" t="s">
        <v>8303</v>
      </c>
      <c r="R616">
        <v>8.4173998587352451E-3</v>
      </c>
      <c r="S616">
        <v>415.77777777777777</v>
      </c>
      <c r="T616" t="s">
        <v>9224</v>
      </c>
      <c r="U616" t="s">
        <v>9260</v>
      </c>
      <c r="V616" s="10">
        <v>42055.713368055556</v>
      </c>
      <c r="W616" s="10">
        <v>42085.671701388892</v>
      </c>
    </row>
    <row r="617" spans="1:23" x14ac:dyDescent="0.25">
      <c r="A617">
        <v>3078</v>
      </c>
      <c r="B617" t="s">
        <v>3078</v>
      </c>
      <c r="C617" t="s">
        <v>7188</v>
      </c>
      <c r="D617">
        <v>60000</v>
      </c>
      <c r="E617">
        <v>71</v>
      </c>
      <c r="F617" t="s">
        <v>8221</v>
      </c>
      <c r="G617" t="s">
        <v>8224</v>
      </c>
      <c r="H617" t="s">
        <v>8246</v>
      </c>
      <c r="I617">
        <v>1</v>
      </c>
      <c r="J617">
        <v>60000</v>
      </c>
      <c r="K617">
        <v>71</v>
      </c>
      <c r="L617">
        <v>1424920795</v>
      </c>
      <c r="M617">
        <v>1422328795</v>
      </c>
      <c r="N617" t="b">
        <v>0</v>
      </c>
      <c r="O617">
        <v>3</v>
      </c>
      <c r="P617" t="b">
        <v>0</v>
      </c>
      <c r="Q617" t="s">
        <v>8303</v>
      </c>
      <c r="R617">
        <v>1.1833333333333333E-3</v>
      </c>
      <c r="S617">
        <v>23.666666666666668</v>
      </c>
      <c r="T617" t="s">
        <v>9224</v>
      </c>
      <c r="U617" t="s">
        <v>9260</v>
      </c>
      <c r="V617" s="10">
        <v>42031.138831018521</v>
      </c>
      <c r="W617" s="10">
        <v>42061.138831018521</v>
      </c>
    </row>
    <row r="618" spans="1:23" x14ac:dyDescent="0.25">
      <c r="A618">
        <v>3077</v>
      </c>
      <c r="B618" t="s">
        <v>3077</v>
      </c>
      <c r="C618" t="s">
        <v>7187</v>
      </c>
      <c r="D618">
        <v>22000</v>
      </c>
      <c r="E618">
        <v>105</v>
      </c>
      <c r="F618" t="s">
        <v>8221</v>
      </c>
      <c r="G618" t="s">
        <v>8229</v>
      </c>
      <c r="H618" t="s">
        <v>8251</v>
      </c>
      <c r="I618">
        <v>0.75062424999999999</v>
      </c>
      <c r="J618">
        <v>16513.733499999998</v>
      </c>
      <c r="K618">
        <v>78.815546249999997</v>
      </c>
      <c r="L618">
        <v>1488495478</v>
      </c>
      <c r="M618">
        <v>1485903478</v>
      </c>
      <c r="N618" t="b">
        <v>0</v>
      </c>
      <c r="O618">
        <v>2</v>
      </c>
      <c r="P618" t="b">
        <v>0</v>
      </c>
      <c r="Q618" t="s">
        <v>8303</v>
      </c>
      <c r="R618">
        <v>4.7727272727272731E-3</v>
      </c>
      <c r="S618">
        <v>39.407773124999999</v>
      </c>
      <c r="T618" t="s">
        <v>9224</v>
      </c>
      <c r="U618" t="s">
        <v>9260</v>
      </c>
      <c r="V618" s="10">
        <v>42766.956921296296</v>
      </c>
      <c r="W618" s="10">
        <v>42796.956921296296</v>
      </c>
    </row>
    <row r="619" spans="1:23" x14ac:dyDescent="0.25">
      <c r="A619">
        <v>3076</v>
      </c>
      <c r="B619" t="s">
        <v>3076</v>
      </c>
      <c r="C619" t="s">
        <v>7186</v>
      </c>
      <c r="D619">
        <v>10000</v>
      </c>
      <c r="E619">
        <v>1506</v>
      </c>
      <c r="F619" t="s">
        <v>8221</v>
      </c>
      <c r="G619" t="s">
        <v>8224</v>
      </c>
      <c r="H619" t="s">
        <v>8246</v>
      </c>
      <c r="I619">
        <v>1</v>
      </c>
      <c r="J619">
        <v>10000</v>
      </c>
      <c r="K619">
        <v>1506</v>
      </c>
      <c r="L619">
        <v>1444405123</v>
      </c>
      <c r="M619">
        <v>1439221123</v>
      </c>
      <c r="N619" t="b">
        <v>0</v>
      </c>
      <c r="O619">
        <v>50</v>
      </c>
      <c r="P619" t="b">
        <v>0</v>
      </c>
      <c r="Q619" t="s">
        <v>8303</v>
      </c>
      <c r="R619">
        <v>0.15060000000000001</v>
      </c>
      <c r="S619">
        <v>30.12</v>
      </c>
      <c r="T619" t="s">
        <v>9224</v>
      </c>
      <c r="U619" t="s">
        <v>9260</v>
      </c>
      <c r="V619" s="10">
        <v>42226.651886574073</v>
      </c>
      <c r="W619" s="10">
        <v>42286.651886574073</v>
      </c>
    </row>
    <row r="620" spans="1:23" x14ac:dyDescent="0.25">
      <c r="A620">
        <v>3075</v>
      </c>
      <c r="B620" t="s">
        <v>3075</v>
      </c>
      <c r="C620" t="s">
        <v>7185</v>
      </c>
      <c r="D620">
        <v>15000</v>
      </c>
      <c r="E620">
        <v>1296</v>
      </c>
      <c r="F620" t="s">
        <v>8221</v>
      </c>
      <c r="G620" t="s">
        <v>8224</v>
      </c>
      <c r="H620" t="s">
        <v>8246</v>
      </c>
      <c r="I620">
        <v>1</v>
      </c>
      <c r="J620">
        <v>15000</v>
      </c>
      <c r="K620">
        <v>1296</v>
      </c>
      <c r="L620">
        <v>1471573640</v>
      </c>
      <c r="M620">
        <v>1467253640</v>
      </c>
      <c r="N620" t="b">
        <v>0</v>
      </c>
      <c r="O620">
        <v>20</v>
      </c>
      <c r="P620" t="b">
        <v>0</v>
      </c>
      <c r="Q620" t="s">
        <v>8303</v>
      </c>
      <c r="R620">
        <v>8.6400000000000005E-2</v>
      </c>
      <c r="S620">
        <v>64.8</v>
      </c>
      <c r="T620" t="s">
        <v>9224</v>
      </c>
      <c r="U620" t="s">
        <v>9260</v>
      </c>
      <c r="V620" s="10">
        <v>42551.102314814816</v>
      </c>
      <c r="W620" s="10">
        <v>42601.102314814816</v>
      </c>
    </row>
    <row r="621" spans="1:23" x14ac:dyDescent="0.25">
      <c r="A621">
        <v>3074</v>
      </c>
      <c r="B621" t="s">
        <v>3074</v>
      </c>
      <c r="C621" s="3" t="s">
        <v>7184</v>
      </c>
      <c r="D621">
        <v>25000</v>
      </c>
      <c r="E621">
        <v>22</v>
      </c>
      <c r="F621" t="s">
        <v>8221</v>
      </c>
      <c r="G621" t="s">
        <v>8230</v>
      </c>
      <c r="H621" t="s">
        <v>8249</v>
      </c>
      <c r="I621">
        <v>1.1666915600000001</v>
      </c>
      <c r="J621">
        <v>29167.289000000001</v>
      </c>
      <c r="K621">
        <v>25.667214320000003</v>
      </c>
      <c r="L621">
        <v>1457617359</v>
      </c>
      <c r="M621">
        <v>1455025359</v>
      </c>
      <c r="N621" t="b">
        <v>0</v>
      </c>
      <c r="O621">
        <v>3</v>
      </c>
      <c r="P621" t="b">
        <v>0</v>
      </c>
      <c r="Q621" t="s">
        <v>8303</v>
      </c>
      <c r="R621">
        <v>8.8000000000000003E-4</v>
      </c>
      <c r="S621">
        <v>8.5557381066666682</v>
      </c>
      <c r="T621" t="s">
        <v>9224</v>
      </c>
      <c r="U621" t="s">
        <v>9260</v>
      </c>
      <c r="V621" s="10">
        <v>42409.571284722224</v>
      </c>
      <c r="W621" s="10">
        <v>42439.571284722224</v>
      </c>
    </row>
    <row r="622" spans="1:23" x14ac:dyDescent="0.25">
      <c r="A622">
        <v>3073</v>
      </c>
      <c r="B622" t="s">
        <v>3073</v>
      </c>
      <c r="C622" t="s">
        <v>7183</v>
      </c>
      <c r="D622">
        <v>2800000</v>
      </c>
      <c r="E622">
        <v>645</v>
      </c>
      <c r="F622" t="s">
        <v>8221</v>
      </c>
      <c r="G622" t="s">
        <v>8224</v>
      </c>
      <c r="H622" t="s">
        <v>8246</v>
      </c>
      <c r="I622">
        <v>1</v>
      </c>
      <c r="J622">
        <v>2800000</v>
      </c>
      <c r="K622">
        <v>645</v>
      </c>
      <c r="L622">
        <v>1434309540</v>
      </c>
      <c r="M622">
        <v>1429287900</v>
      </c>
      <c r="N622" t="b">
        <v>0</v>
      </c>
      <c r="O622">
        <v>7</v>
      </c>
      <c r="P622" t="b">
        <v>0</v>
      </c>
      <c r="Q622" t="s">
        <v>8303</v>
      </c>
      <c r="R622">
        <v>2.3035714285714285E-4</v>
      </c>
      <c r="S622">
        <v>92.142857142857139</v>
      </c>
      <c r="T622" t="s">
        <v>9224</v>
      </c>
      <c r="U622" t="s">
        <v>9260</v>
      </c>
      <c r="V622" s="10">
        <v>42111.684027777781</v>
      </c>
      <c r="W622" s="10">
        <v>42169.804861111108</v>
      </c>
    </row>
    <row r="623" spans="1:23" x14ac:dyDescent="0.25">
      <c r="A623">
        <v>3072</v>
      </c>
      <c r="B623" t="s">
        <v>3072</v>
      </c>
      <c r="C623" t="s">
        <v>7182</v>
      </c>
      <c r="D623">
        <v>12000</v>
      </c>
      <c r="E623">
        <v>2</v>
      </c>
      <c r="F623" t="s">
        <v>8221</v>
      </c>
      <c r="G623" t="s">
        <v>8224</v>
      </c>
      <c r="H623" t="s">
        <v>8246</v>
      </c>
      <c r="I623">
        <v>1</v>
      </c>
      <c r="J623">
        <v>12000</v>
      </c>
      <c r="K623">
        <v>2</v>
      </c>
      <c r="L623">
        <v>1477791960</v>
      </c>
      <c r="M623">
        <v>1476549262</v>
      </c>
      <c r="N623" t="b">
        <v>0</v>
      </c>
      <c r="O623">
        <v>2</v>
      </c>
      <c r="P623" t="b">
        <v>0</v>
      </c>
      <c r="Q623" t="s">
        <v>8303</v>
      </c>
      <c r="R623">
        <v>1.6666666666666666E-4</v>
      </c>
      <c r="S623">
        <v>1</v>
      </c>
      <c r="T623" t="s">
        <v>9224</v>
      </c>
      <c r="U623" t="s">
        <v>9260</v>
      </c>
      <c r="V623" s="10">
        <v>42658.690532407411</v>
      </c>
      <c r="W623" s="10">
        <v>42673.073611111111</v>
      </c>
    </row>
    <row r="624" spans="1:23" x14ac:dyDescent="0.25">
      <c r="A624">
        <v>3071</v>
      </c>
      <c r="B624" t="s">
        <v>3071</v>
      </c>
      <c r="C624" t="s">
        <v>7181</v>
      </c>
      <c r="D624">
        <v>12000</v>
      </c>
      <c r="E624">
        <v>7173</v>
      </c>
      <c r="F624" t="s">
        <v>8221</v>
      </c>
      <c r="G624" t="s">
        <v>8224</v>
      </c>
      <c r="H624" t="s">
        <v>8246</v>
      </c>
      <c r="I624">
        <v>1</v>
      </c>
      <c r="J624">
        <v>12000</v>
      </c>
      <c r="K624">
        <v>7173</v>
      </c>
      <c r="L624">
        <v>1429595940</v>
      </c>
      <c r="M624">
        <v>1428082481</v>
      </c>
      <c r="N624" t="b">
        <v>0</v>
      </c>
      <c r="O624">
        <v>117</v>
      </c>
      <c r="P624" t="b">
        <v>0</v>
      </c>
      <c r="Q624" t="s">
        <v>8303</v>
      </c>
      <c r="R624">
        <v>0.59775</v>
      </c>
      <c r="S624">
        <v>61.307692307692307</v>
      </c>
      <c r="T624" t="s">
        <v>9224</v>
      </c>
      <c r="U624" t="s">
        <v>9260</v>
      </c>
      <c r="V624" s="10">
        <v>42097.732418981483</v>
      </c>
      <c r="W624" s="10">
        <v>42115.249305555553</v>
      </c>
    </row>
    <row r="625" spans="1:23" x14ac:dyDescent="0.25">
      <c r="A625">
        <v>3070</v>
      </c>
      <c r="B625" t="s">
        <v>3070</v>
      </c>
      <c r="C625" t="s">
        <v>7180</v>
      </c>
      <c r="D625">
        <v>10000</v>
      </c>
      <c r="E625">
        <v>334</v>
      </c>
      <c r="F625" t="s">
        <v>8221</v>
      </c>
      <c r="G625" t="s">
        <v>8225</v>
      </c>
      <c r="H625" t="s">
        <v>8247</v>
      </c>
      <c r="I625">
        <v>1.29405719</v>
      </c>
      <c r="J625">
        <v>12940.571899999999</v>
      </c>
      <c r="K625">
        <v>432.21510145999997</v>
      </c>
      <c r="L625">
        <v>1481132169</v>
      </c>
      <c r="M625">
        <v>1479317769</v>
      </c>
      <c r="N625" t="b">
        <v>0</v>
      </c>
      <c r="O625">
        <v>16</v>
      </c>
      <c r="P625" t="b">
        <v>0</v>
      </c>
      <c r="Q625" t="s">
        <v>8303</v>
      </c>
      <c r="R625">
        <v>3.3399999999999999E-2</v>
      </c>
      <c r="S625">
        <v>27.013443841249998</v>
      </c>
      <c r="T625" t="s">
        <v>9224</v>
      </c>
      <c r="U625" t="s">
        <v>9260</v>
      </c>
      <c r="V625" s="10">
        <v>42690.733437499999</v>
      </c>
      <c r="W625" s="10">
        <v>42711.733437499999</v>
      </c>
    </row>
    <row r="626" spans="1:23" x14ac:dyDescent="0.25">
      <c r="A626">
        <v>3069</v>
      </c>
      <c r="B626" t="s">
        <v>3069</v>
      </c>
      <c r="C626" t="s">
        <v>7179</v>
      </c>
      <c r="D626">
        <v>1000</v>
      </c>
      <c r="E626">
        <v>141</v>
      </c>
      <c r="F626" t="s">
        <v>8221</v>
      </c>
      <c r="G626" t="s">
        <v>8224</v>
      </c>
      <c r="H626" t="s">
        <v>8246</v>
      </c>
      <c r="I626">
        <v>1</v>
      </c>
      <c r="J626">
        <v>1000</v>
      </c>
      <c r="K626">
        <v>141</v>
      </c>
      <c r="L626">
        <v>1418587234</v>
      </c>
      <c r="M626">
        <v>1415995234</v>
      </c>
      <c r="N626" t="b">
        <v>0</v>
      </c>
      <c r="O626">
        <v>7</v>
      </c>
      <c r="P626" t="b">
        <v>0</v>
      </c>
      <c r="Q626" t="s">
        <v>8303</v>
      </c>
      <c r="R626">
        <v>0.14099999999999999</v>
      </c>
      <c r="S626">
        <v>20.142857142857142</v>
      </c>
      <c r="T626" t="s">
        <v>9224</v>
      </c>
      <c r="U626" t="s">
        <v>9260</v>
      </c>
      <c r="V626" s="10">
        <v>41957.833726851852</v>
      </c>
      <c r="W626" s="10">
        <v>41987.833726851852</v>
      </c>
    </row>
    <row r="627" spans="1:23" x14ac:dyDescent="0.25">
      <c r="A627">
        <v>3068</v>
      </c>
      <c r="B627" t="s">
        <v>3068</v>
      </c>
      <c r="C627" t="s">
        <v>7178</v>
      </c>
      <c r="D627">
        <v>250000</v>
      </c>
      <c r="E627">
        <v>175</v>
      </c>
      <c r="F627" t="s">
        <v>8221</v>
      </c>
      <c r="G627" t="s">
        <v>8224</v>
      </c>
      <c r="H627" t="s">
        <v>8246</v>
      </c>
      <c r="I627">
        <v>1</v>
      </c>
      <c r="J627">
        <v>250000</v>
      </c>
      <c r="K627">
        <v>175</v>
      </c>
      <c r="L627">
        <v>1445013352</v>
      </c>
      <c r="M627">
        <v>1442421352</v>
      </c>
      <c r="N627" t="b">
        <v>0</v>
      </c>
      <c r="O627">
        <v>2</v>
      </c>
      <c r="P627" t="b">
        <v>0</v>
      </c>
      <c r="Q627" t="s">
        <v>8303</v>
      </c>
      <c r="R627">
        <v>6.9999999999999999E-4</v>
      </c>
      <c r="S627">
        <v>87.5</v>
      </c>
      <c r="T627" t="s">
        <v>9224</v>
      </c>
      <c r="U627" t="s">
        <v>9260</v>
      </c>
      <c r="V627" s="10">
        <v>42263.691574074073</v>
      </c>
      <c r="W627" s="10">
        <v>42293.691574074073</v>
      </c>
    </row>
    <row r="628" spans="1:23" x14ac:dyDescent="0.25">
      <c r="A628">
        <v>3067</v>
      </c>
      <c r="B628" t="s">
        <v>3067</v>
      </c>
      <c r="C628" t="s">
        <v>7177</v>
      </c>
      <c r="D628">
        <v>8000</v>
      </c>
      <c r="E628">
        <v>200</v>
      </c>
      <c r="F628" t="s">
        <v>8221</v>
      </c>
      <c r="G628" t="s">
        <v>8228</v>
      </c>
      <c r="H628" t="s">
        <v>8250</v>
      </c>
      <c r="I628">
        <v>0.66289350000000002</v>
      </c>
      <c r="J628">
        <v>5303.1480000000001</v>
      </c>
      <c r="K628">
        <v>132.5787</v>
      </c>
      <c r="L628">
        <v>1441837879</v>
      </c>
      <c r="M628">
        <v>1439245879</v>
      </c>
      <c r="N628" t="b">
        <v>0</v>
      </c>
      <c r="O628">
        <v>1</v>
      </c>
      <c r="P628" t="b">
        <v>0</v>
      </c>
      <c r="Q628" t="s">
        <v>8303</v>
      </c>
      <c r="R628">
        <v>2.5000000000000001E-2</v>
      </c>
      <c r="S628">
        <v>132.5787</v>
      </c>
      <c r="T628" t="s">
        <v>9224</v>
      </c>
      <c r="U628" t="s">
        <v>9260</v>
      </c>
      <c r="V628" s="10">
        <v>42226.938414351855</v>
      </c>
      <c r="W628" s="10">
        <v>42256.938414351855</v>
      </c>
    </row>
    <row r="629" spans="1:23" x14ac:dyDescent="0.25">
      <c r="A629">
        <v>3066</v>
      </c>
      <c r="B629" t="s">
        <v>3066</v>
      </c>
      <c r="C629" t="s">
        <v>7176</v>
      </c>
      <c r="D629">
        <v>350000</v>
      </c>
      <c r="E629">
        <v>41950</v>
      </c>
      <c r="F629" t="s">
        <v>8221</v>
      </c>
      <c r="G629" t="s">
        <v>8226</v>
      </c>
      <c r="H629" t="s">
        <v>8248</v>
      </c>
      <c r="I629">
        <v>0.70296422999999997</v>
      </c>
      <c r="J629">
        <v>246037.48049999998</v>
      </c>
      <c r="K629">
        <v>29489.349448499997</v>
      </c>
      <c r="L629">
        <v>1468128537</v>
      </c>
      <c r="M629">
        <v>1465536537</v>
      </c>
      <c r="N629" t="b">
        <v>0</v>
      </c>
      <c r="O629">
        <v>15</v>
      </c>
      <c r="P629" t="b">
        <v>0</v>
      </c>
      <c r="Q629" t="s">
        <v>8303</v>
      </c>
      <c r="R629">
        <v>0.11985714285714286</v>
      </c>
      <c r="S629">
        <v>1965.9566298999998</v>
      </c>
      <c r="T629" t="s">
        <v>9224</v>
      </c>
      <c r="U629" t="s">
        <v>9260</v>
      </c>
      <c r="V629" s="10">
        <v>42531.228437500002</v>
      </c>
      <c r="W629" s="10">
        <v>42561.228437500002</v>
      </c>
    </row>
    <row r="630" spans="1:23" x14ac:dyDescent="0.25">
      <c r="A630">
        <v>3065</v>
      </c>
      <c r="B630" t="s">
        <v>3065</v>
      </c>
      <c r="C630" t="s">
        <v>7175</v>
      </c>
      <c r="D630">
        <v>25000</v>
      </c>
      <c r="E630">
        <v>10</v>
      </c>
      <c r="F630" t="s">
        <v>8221</v>
      </c>
      <c r="G630" t="s">
        <v>8224</v>
      </c>
      <c r="H630" t="s">
        <v>8246</v>
      </c>
      <c r="I630">
        <v>1</v>
      </c>
      <c r="J630">
        <v>25000</v>
      </c>
      <c r="K630">
        <v>10</v>
      </c>
      <c r="L630">
        <v>1406683172</v>
      </c>
      <c r="M630">
        <v>1404523172</v>
      </c>
      <c r="N630" t="b">
        <v>0</v>
      </c>
      <c r="O630">
        <v>2</v>
      </c>
      <c r="P630" t="b">
        <v>0</v>
      </c>
      <c r="Q630" t="s">
        <v>8303</v>
      </c>
      <c r="R630">
        <v>4.0000000000000002E-4</v>
      </c>
      <c r="S630">
        <v>5</v>
      </c>
      <c r="T630" t="s">
        <v>9224</v>
      </c>
      <c r="U630" t="s">
        <v>9260</v>
      </c>
      <c r="V630" s="10">
        <v>41825.055231481485</v>
      </c>
      <c r="W630" s="10">
        <v>41850.055231481485</v>
      </c>
    </row>
    <row r="631" spans="1:23" x14ac:dyDescent="0.25">
      <c r="A631">
        <v>3064</v>
      </c>
      <c r="B631" t="s">
        <v>3064</v>
      </c>
      <c r="C631" t="s">
        <v>7174</v>
      </c>
      <c r="D631">
        <v>75000</v>
      </c>
      <c r="E631">
        <v>8471</v>
      </c>
      <c r="F631" t="s">
        <v>8221</v>
      </c>
      <c r="G631" t="s">
        <v>8224</v>
      </c>
      <c r="H631" t="s">
        <v>8246</v>
      </c>
      <c r="I631">
        <v>1</v>
      </c>
      <c r="J631">
        <v>75000</v>
      </c>
      <c r="K631">
        <v>8471</v>
      </c>
      <c r="L631">
        <v>1448175540</v>
      </c>
      <c r="M631">
        <v>1445483246</v>
      </c>
      <c r="N631" t="b">
        <v>0</v>
      </c>
      <c r="O631">
        <v>72</v>
      </c>
      <c r="P631" t="b">
        <v>0</v>
      </c>
      <c r="Q631" t="s">
        <v>8303</v>
      </c>
      <c r="R631">
        <v>0.11294666666666667</v>
      </c>
      <c r="S631">
        <v>117.65277777777777</v>
      </c>
      <c r="T631" t="s">
        <v>9224</v>
      </c>
      <c r="U631" t="s">
        <v>9260</v>
      </c>
      <c r="V631" s="10">
        <v>42299.130162037036</v>
      </c>
      <c r="W631" s="10">
        <v>42330.290972222225</v>
      </c>
    </row>
    <row r="632" spans="1:23" x14ac:dyDescent="0.25">
      <c r="A632">
        <v>3063</v>
      </c>
      <c r="B632" t="s">
        <v>3063</v>
      </c>
      <c r="C632" t="s">
        <v>7173</v>
      </c>
      <c r="D632">
        <v>3000</v>
      </c>
      <c r="E632">
        <v>587</v>
      </c>
      <c r="F632" t="s">
        <v>8221</v>
      </c>
      <c r="G632" t="s">
        <v>8224</v>
      </c>
      <c r="H632" t="s">
        <v>8246</v>
      </c>
      <c r="I632">
        <v>1</v>
      </c>
      <c r="J632">
        <v>3000</v>
      </c>
      <c r="K632">
        <v>587</v>
      </c>
      <c r="L632">
        <v>1477174138</v>
      </c>
      <c r="M632">
        <v>1474150138</v>
      </c>
      <c r="N632" t="b">
        <v>0</v>
      </c>
      <c r="O632">
        <v>23</v>
      </c>
      <c r="P632" t="b">
        <v>0</v>
      </c>
      <c r="Q632" t="s">
        <v>8303</v>
      </c>
      <c r="R632">
        <v>0.19566666666666666</v>
      </c>
      <c r="S632">
        <v>25.521739130434781</v>
      </c>
      <c r="T632" t="s">
        <v>9224</v>
      </c>
      <c r="U632" t="s">
        <v>9260</v>
      </c>
      <c r="V632" s="10">
        <v>42630.922893518517</v>
      </c>
      <c r="W632" s="10">
        <v>42665.922893518517</v>
      </c>
    </row>
    <row r="633" spans="1:23" x14ac:dyDescent="0.25">
      <c r="A633">
        <v>3062</v>
      </c>
      <c r="B633" t="s">
        <v>3062</v>
      </c>
      <c r="C633" t="s">
        <v>7172</v>
      </c>
      <c r="D633">
        <v>10000</v>
      </c>
      <c r="E633">
        <v>6684</v>
      </c>
      <c r="F633" t="s">
        <v>8221</v>
      </c>
      <c r="G633" t="s">
        <v>8224</v>
      </c>
      <c r="H633" t="s">
        <v>8246</v>
      </c>
      <c r="I633">
        <v>1</v>
      </c>
      <c r="J633">
        <v>10000</v>
      </c>
      <c r="K633">
        <v>6684</v>
      </c>
      <c r="L633">
        <v>1443636000</v>
      </c>
      <c r="M633">
        <v>1441111892</v>
      </c>
      <c r="N633" t="b">
        <v>0</v>
      </c>
      <c r="O633">
        <v>67</v>
      </c>
      <c r="P633" t="b">
        <v>0</v>
      </c>
      <c r="Q633" t="s">
        <v>8303</v>
      </c>
      <c r="R633">
        <v>0.66839999999999999</v>
      </c>
      <c r="S633">
        <v>99.761194029850742</v>
      </c>
      <c r="T633" t="s">
        <v>9224</v>
      </c>
      <c r="U633" t="s">
        <v>9260</v>
      </c>
      <c r="V633" s="10">
        <v>42248.535787037035</v>
      </c>
      <c r="W633" s="10">
        <v>42277.75</v>
      </c>
    </row>
    <row r="634" spans="1:23" x14ac:dyDescent="0.25">
      <c r="A634">
        <v>3061</v>
      </c>
      <c r="B634" t="s">
        <v>3061</v>
      </c>
      <c r="C634" t="s">
        <v>7171</v>
      </c>
      <c r="D634">
        <v>1000000</v>
      </c>
      <c r="E634">
        <v>0</v>
      </c>
      <c r="F634" t="s">
        <v>8221</v>
      </c>
      <c r="G634" t="s">
        <v>8224</v>
      </c>
      <c r="H634" t="s">
        <v>8246</v>
      </c>
      <c r="I634">
        <v>1</v>
      </c>
      <c r="J634">
        <v>1000000</v>
      </c>
      <c r="K634">
        <v>0</v>
      </c>
      <c r="L634">
        <v>1407955748</v>
      </c>
      <c r="M634">
        <v>1405363748</v>
      </c>
      <c r="N634" t="b">
        <v>0</v>
      </c>
      <c r="O634">
        <v>0</v>
      </c>
      <c r="P634" t="b">
        <v>0</v>
      </c>
      <c r="Q634" t="s">
        <v>8303</v>
      </c>
      <c r="R634">
        <v>0</v>
      </c>
      <c r="S634" t="s">
        <v>9314</v>
      </c>
      <c r="T634" t="s">
        <v>9224</v>
      </c>
      <c r="U634" t="s">
        <v>9260</v>
      </c>
      <c r="V634" s="10">
        <v>41834.784120370372</v>
      </c>
      <c r="W634" s="10">
        <v>41864.784120370372</v>
      </c>
    </row>
    <row r="635" spans="1:23" x14ac:dyDescent="0.25">
      <c r="A635">
        <v>3060</v>
      </c>
      <c r="B635" t="s">
        <v>3060</v>
      </c>
      <c r="C635" t="s">
        <v>7170</v>
      </c>
      <c r="D635">
        <v>220000</v>
      </c>
      <c r="E635">
        <v>335</v>
      </c>
      <c r="F635" t="s">
        <v>8221</v>
      </c>
      <c r="G635" t="s">
        <v>8224</v>
      </c>
      <c r="H635" t="s">
        <v>8246</v>
      </c>
      <c r="I635">
        <v>1</v>
      </c>
      <c r="J635">
        <v>220000</v>
      </c>
      <c r="K635">
        <v>335</v>
      </c>
      <c r="L635">
        <v>1443422134</v>
      </c>
      <c r="M635">
        <v>1440830134</v>
      </c>
      <c r="N635" t="b">
        <v>0</v>
      </c>
      <c r="O635">
        <v>6</v>
      </c>
      <c r="P635" t="b">
        <v>0</v>
      </c>
      <c r="Q635" t="s">
        <v>8303</v>
      </c>
      <c r="R635">
        <v>1.5227272727272728E-3</v>
      </c>
      <c r="S635">
        <v>55.833333333333336</v>
      </c>
      <c r="T635" t="s">
        <v>9224</v>
      </c>
      <c r="U635" t="s">
        <v>9260</v>
      </c>
      <c r="V635" s="10">
        <v>42245.274699074071</v>
      </c>
      <c r="W635" s="10">
        <v>42275.274699074071</v>
      </c>
    </row>
    <row r="636" spans="1:23" x14ac:dyDescent="0.25">
      <c r="A636">
        <v>3059</v>
      </c>
      <c r="B636" t="s">
        <v>3059</v>
      </c>
      <c r="C636" t="s">
        <v>7169</v>
      </c>
      <c r="D636">
        <v>15000</v>
      </c>
      <c r="E636">
        <v>451</v>
      </c>
      <c r="F636" t="s">
        <v>8221</v>
      </c>
      <c r="G636" t="s">
        <v>8224</v>
      </c>
      <c r="H636" t="s">
        <v>8246</v>
      </c>
      <c r="I636">
        <v>1</v>
      </c>
      <c r="J636">
        <v>15000</v>
      </c>
      <c r="K636">
        <v>451</v>
      </c>
      <c r="L636">
        <v>1407536846</v>
      </c>
      <c r="M636">
        <v>1404944846</v>
      </c>
      <c r="N636" t="b">
        <v>0</v>
      </c>
      <c r="O636">
        <v>11</v>
      </c>
      <c r="P636" t="b">
        <v>0</v>
      </c>
      <c r="Q636" t="s">
        <v>8303</v>
      </c>
      <c r="R636">
        <v>3.0066666666666665E-2</v>
      </c>
      <c r="S636">
        <v>41</v>
      </c>
      <c r="T636" t="s">
        <v>9224</v>
      </c>
      <c r="U636" t="s">
        <v>9260</v>
      </c>
      <c r="V636" s="10">
        <v>41829.935717592591</v>
      </c>
      <c r="W636" s="10">
        <v>41859.935717592591</v>
      </c>
    </row>
    <row r="637" spans="1:23" x14ac:dyDescent="0.25">
      <c r="A637">
        <v>3058</v>
      </c>
      <c r="B637" t="s">
        <v>3058</v>
      </c>
      <c r="C637" t="s">
        <v>7168</v>
      </c>
      <c r="D637">
        <v>18000</v>
      </c>
      <c r="E637">
        <v>3</v>
      </c>
      <c r="F637" t="s">
        <v>8221</v>
      </c>
      <c r="G637" t="s">
        <v>8237</v>
      </c>
      <c r="H637" t="s">
        <v>8249</v>
      </c>
      <c r="I637">
        <v>1.1666915600000001</v>
      </c>
      <c r="J637">
        <v>21000.448080000002</v>
      </c>
      <c r="K637">
        <v>3.50007468</v>
      </c>
      <c r="L637">
        <v>1463734740</v>
      </c>
      <c r="M637">
        <v>1459414740</v>
      </c>
      <c r="N637" t="b">
        <v>0</v>
      </c>
      <c r="O637">
        <v>3</v>
      </c>
      <c r="P637" t="b">
        <v>0</v>
      </c>
      <c r="Q637" t="s">
        <v>8303</v>
      </c>
      <c r="R637">
        <v>1.6666666666666666E-4</v>
      </c>
      <c r="S637">
        <v>1.1666915600000001</v>
      </c>
      <c r="T637" t="s">
        <v>9224</v>
      </c>
      <c r="U637" t="s">
        <v>9260</v>
      </c>
      <c r="V637" s="10">
        <v>42460.374305555553</v>
      </c>
      <c r="W637" s="10">
        <v>42510.374305555553</v>
      </c>
    </row>
    <row r="638" spans="1:23" x14ac:dyDescent="0.25">
      <c r="A638">
        <v>3057</v>
      </c>
      <c r="B638" t="s">
        <v>3057</v>
      </c>
      <c r="C638" t="s">
        <v>7167</v>
      </c>
      <c r="D638">
        <v>50000</v>
      </c>
      <c r="E638">
        <v>0</v>
      </c>
      <c r="F638" t="s">
        <v>8221</v>
      </c>
      <c r="G638" t="s">
        <v>8225</v>
      </c>
      <c r="H638" t="s">
        <v>8247</v>
      </c>
      <c r="I638">
        <v>1.29405719</v>
      </c>
      <c r="J638">
        <v>64702.859499999999</v>
      </c>
      <c r="K638">
        <v>0</v>
      </c>
      <c r="L638">
        <v>1459694211</v>
      </c>
      <c r="M638">
        <v>1457105811</v>
      </c>
      <c r="N638" t="b">
        <v>0</v>
      </c>
      <c r="O638">
        <v>0</v>
      </c>
      <c r="P638" t="b">
        <v>0</v>
      </c>
      <c r="Q638" t="s">
        <v>8303</v>
      </c>
      <c r="R638">
        <v>0</v>
      </c>
      <c r="S638" t="s">
        <v>9314</v>
      </c>
      <c r="T638" t="s">
        <v>9224</v>
      </c>
      <c r="U638" t="s">
        <v>9260</v>
      </c>
      <c r="V638" s="10">
        <v>42433.650590277779</v>
      </c>
      <c r="W638" s="10">
        <v>42463.608923611115</v>
      </c>
    </row>
    <row r="639" spans="1:23" x14ac:dyDescent="0.25">
      <c r="A639">
        <v>3056</v>
      </c>
      <c r="B639" t="s">
        <v>3056</v>
      </c>
      <c r="C639" t="s">
        <v>7166</v>
      </c>
      <c r="D639">
        <v>25000</v>
      </c>
      <c r="E639">
        <v>0</v>
      </c>
      <c r="F639" t="s">
        <v>8221</v>
      </c>
      <c r="G639" t="s">
        <v>8224</v>
      </c>
      <c r="H639" t="s">
        <v>8246</v>
      </c>
      <c r="I639">
        <v>1</v>
      </c>
      <c r="J639">
        <v>25000</v>
      </c>
      <c r="K639">
        <v>0</v>
      </c>
      <c r="L639">
        <v>1412003784</v>
      </c>
      <c r="M639">
        <v>1406819784</v>
      </c>
      <c r="N639" t="b">
        <v>0</v>
      </c>
      <c r="O639">
        <v>0</v>
      </c>
      <c r="P639" t="b">
        <v>0</v>
      </c>
      <c r="Q639" t="s">
        <v>8303</v>
      </c>
      <c r="R639">
        <v>0</v>
      </c>
      <c r="S639" t="s">
        <v>9314</v>
      </c>
      <c r="T639" t="s">
        <v>9224</v>
      </c>
      <c r="U639" t="s">
        <v>9260</v>
      </c>
      <c r="V639" s="10">
        <v>41851.636388888888</v>
      </c>
      <c r="W639" s="10">
        <v>41911.636388888888</v>
      </c>
    </row>
    <row r="640" spans="1:23" x14ac:dyDescent="0.25">
      <c r="A640">
        <v>3055</v>
      </c>
      <c r="B640" t="s">
        <v>3055</v>
      </c>
      <c r="C640" t="s">
        <v>7165</v>
      </c>
      <c r="D640">
        <v>20000</v>
      </c>
      <c r="E640">
        <v>1</v>
      </c>
      <c r="F640" t="s">
        <v>8221</v>
      </c>
      <c r="G640" t="s">
        <v>8224</v>
      </c>
      <c r="H640" t="s">
        <v>8246</v>
      </c>
      <c r="I640">
        <v>1</v>
      </c>
      <c r="J640">
        <v>20000</v>
      </c>
      <c r="K640">
        <v>1</v>
      </c>
      <c r="L640">
        <v>1420844390</v>
      </c>
      <c r="M640">
        <v>1415660390</v>
      </c>
      <c r="N640" t="b">
        <v>0</v>
      </c>
      <c r="O640">
        <v>1</v>
      </c>
      <c r="P640" t="b">
        <v>0</v>
      </c>
      <c r="Q640" t="s">
        <v>8303</v>
      </c>
      <c r="R640">
        <v>5.0000000000000002E-5</v>
      </c>
      <c r="S640">
        <v>1</v>
      </c>
      <c r="T640" t="s">
        <v>9224</v>
      </c>
      <c r="U640" t="s">
        <v>9260</v>
      </c>
      <c r="V640" s="10">
        <v>41953.95821759259</v>
      </c>
      <c r="W640" s="10">
        <v>42013.95821759259</v>
      </c>
    </row>
    <row r="641" spans="1:23" x14ac:dyDescent="0.25">
      <c r="A641">
        <v>3054</v>
      </c>
      <c r="B641" t="s">
        <v>3054</v>
      </c>
      <c r="C641" t="s">
        <v>7164</v>
      </c>
      <c r="D641">
        <v>300</v>
      </c>
      <c r="E641">
        <v>0</v>
      </c>
      <c r="F641" t="s">
        <v>8221</v>
      </c>
      <c r="G641" t="s">
        <v>8224</v>
      </c>
      <c r="H641" t="s">
        <v>8246</v>
      </c>
      <c r="I641">
        <v>1</v>
      </c>
      <c r="J641">
        <v>300</v>
      </c>
      <c r="K641">
        <v>0</v>
      </c>
      <c r="L641">
        <v>1425258240</v>
      </c>
      <c r="M641">
        <v>1422043154</v>
      </c>
      <c r="N641" t="b">
        <v>0</v>
      </c>
      <c r="O641">
        <v>0</v>
      </c>
      <c r="P641" t="b">
        <v>0</v>
      </c>
      <c r="Q641" t="s">
        <v>8303</v>
      </c>
      <c r="R641">
        <v>0</v>
      </c>
      <c r="S641" t="s">
        <v>9314</v>
      </c>
      <c r="T641" t="s">
        <v>9224</v>
      </c>
      <c r="U641" t="s">
        <v>9260</v>
      </c>
      <c r="V641" s="10">
        <v>42027.832800925928</v>
      </c>
      <c r="W641" s="10">
        <v>42065.044444444444</v>
      </c>
    </row>
    <row r="642" spans="1:23" x14ac:dyDescent="0.25">
      <c r="A642">
        <v>3053</v>
      </c>
      <c r="B642" t="s">
        <v>3053</v>
      </c>
      <c r="C642" t="s">
        <v>7163</v>
      </c>
      <c r="D642">
        <v>10000</v>
      </c>
      <c r="E642">
        <v>40</v>
      </c>
      <c r="F642" t="s">
        <v>8221</v>
      </c>
      <c r="G642" t="s">
        <v>8224</v>
      </c>
      <c r="H642" t="s">
        <v>8246</v>
      </c>
      <c r="I642">
        <v>1</v>
      </c>
      <c r="J642">
        <v>10000</v>
      </c>
      <c r="K642">
        <v>40</v>
      </c>
      <c r="L642">
        <v>1412222340</v>
      </c>
      <c r="M642">
        <v>1407781013</v>
      </c>
      <c r="N642" t="b">
        <v>0</v>
      </c>
      <c r="O642">
        <v>3</v>
      </c>
      <c r="P642" t="b">
        <v>0</v>
      </c>
      <c r="Q642" t="s">
        <v>8303</v>
      </c>
      <c r="R642">
        <v>4.0000000000000001E-3</v>
      </c>
      <c r="S642">
        <v>13.333333333333334</v>
      </c>
      <c r="T642" t="s">
        <v>9224</v>
      </c>
      <c r="U642" t="s">
        <v>9260</v>
      </c>
      <c r="V642" s="10">
        <v>41862.761724537035</v>
      </c>
      <c r="W642" s="10">
        <v>41914.165972222225</v>
      </c>
    </row>
    <row r="643" spans="1:23" x14ac:dyDescent="0.25">
      <c r="A643">
        <v>3052</v>
      </c>
      <c r="B643" t="s">
        <v>3052</v>
      </c>
      <c r="C643" t="s">
        <v>7162</v>
      </c>
      <c r="D643">
        <v>50000</v>
      </c>
      <c r="E643">
        <v>75</v>
      </c>
      <c r="F643" t="s">
        <v>8221</v>
      </c>
      <c r="G643" t="s">
        <v>8224</v>
      </c>
      <c r="H643" t="s">
        <v>8246</v>
      </c>
      <c r="I643">
        <v>1</v>
      </c>
      <c r="J643">
        <v>50000</v>
      </c>
      <c r="K643">
        <v>75</v>
      </c>
      <c r="L643">
        <v>1432828740</v>
      </c>
      <c r="M643">
        <v>1430237094</v>
      </c>
      <c r="N643" t="b">
        <v>0</v>
      </c>
      <c r="O643">
        <v>2</v>
      </c>
      <c r="P643" t="b">
        <v>0</v>
      </c>
      <c r="Q643" t="s">
        <v>8303</v>
      </c>
      <c r="R643">
        <v>1.5E-3</v>
      </c>
      <c r="S643">
        <v>37.5</v>
      </c>
      <c r="T643" t="s">
        <v>9224</v>
      </c>
      <c r="U643" t="s">
        <v>9260</v>
      </c>
      <c r="V643" s="10">
        <v>42122.670069444444</v>
      </c>
      <c r="W643" s="10">
        <v>42152.665972222225</v>
      </c>
    </row>
    <row r="644" spans="1:23" x14ac:dyDescent="0.25">
      <c r="A644">
        <v>3051</v>
      </c>
      <c r="B644" t="s">
        <v>3051</v>
      </c>
      <c r="C644" t="s">
        <v>7161</v>
      </c>
      <c r="D644">
        <v>3500</v>
      </c>
      <c r="E644">
        <v>827</v>
      </c>
      <c r="F644" t="s">
        <v>8221</v>
      </c>
      <c r="G644" t="s">
        <v>8225</v>
      </c>
      <c r="H644" t="s">
        <v>8247</v>
      </c>
      <c r="I644">
        <v>1.29405719</v>
      </c>
      <c r="J644">
        <v>4529.2001650000002</v>
      </c>
      <c r="K644">
        <v>1070.1852961299999</v>
      </c>
      <c r="L644">
        <v>1486547945</v>
      </c>
      <c r="M644">
        <v>1483955945</v>
      </c>
      <c r="N644" t="b">
        <v>1</v>
      </c>
      <c r="O644">
        <v>35</v>
      </c>
      <c r="P644" t="b">
        <v>0</v>
      </c>
      <c r="Q644" t="s">
        <v>8303</v>
      </c>
      <c r="R644">
        <v>0.23628571428571429</v>
      </c>
      <c r="S644">
        <v>30.576722746571424</v>
      </c>
      <c r="T644" t="s">
        <v>9224</v>
      </c>
      <c r="U644" t="s">
        <v>9260</v>
      </c>
      <c r="V644" s="10">
        <v>42744.416030092594</v>
      </c>
      <c r="W644" s="10">
        <v>42774.416030092594</v>
      </c>
    </row>
    <row r="645" spans="1:23" x14ac:dyDescent="0.25">
      <c r="A645">
        <v>2950</v>
      </c>
      <c r="B645" t="s">
        <v>2950</v>
      </c>
      <c r="C645" t="s">
        <v>7060</v>
      </c>
      <c r="D645">
        <v>5000000</v>
      </c>
      <c r="E645">
        <v>0</v>
      </c>
      <c r="F645" t="s">
        <v>8221</v>
      </c>
      <c r="G645" t="s">
        <v>8224</v>
      </c>
      <c r="H645" t="s">
        <v>8246</v>
      </c>
      <c r="I645">
        <v>1</v>
      </c>
      <c r="J645">
        <v>5000000</v>
      </c>
      <c r="K645">
        <v>0</v>
      </c>
      <c r="L645">
        <v>1453538752</v>
      </c>
      <c r="M645">
        <v>1450946752</v>
      </c>
      <c r="N645" t="b">
        <v>0</v>
      </c>
      <c r="O645">
        <v>0</v>
      </c>
      <c r="P645" t="b">
        <v>0</v>
      </c>
      <c r="Q645" t="s">
        <v>8303</v>
      </c>
      <c r="R645">
        <v>0</v>
      </c>
      <c r="S645" t="s">
        <v>9314</v>
      </c>
      <c r="T645" t="s">
        <v>9224</v>
      </c>
      <c r="U645" t="s">
        <v>9260</v>
      </c>
      <c r="V645" s="10">
        <v>42362.365185185183</v>
      </c>
      <c r="W645" s="10">
        <v>42392.365185185183</v>
      </c>
    </row>
    <row r="646" spans="1:23" x14ac:dyDescent="0.25">
      <c r="A646">
        <v>2949</v>
      </c>
      <c r="B646" t="s">
        <v>2949</v>
      </c>
      <c r="C646" t="s">
        <v>7059</v>
      </c>
      <c r="D646">
        <v>1000</v>
      </c>
      <c r="E646">
        <v>25</v>
      </c>
      <c r="F646" t="s">
        <v>8221</v>
      </c>
      <c r="G646" t="s">
        <v>8224</v>
      </c>
      <c r="H646" t="s">
        <v>8246</v>
      </c>
      <c r="I646">
        <v>1</v>
      </c>
      <c r="J646">
        <v>1000</v>
      </c>
      <c r="K646">
        <v>25</v>
      </c>
      <c r="L646">
        <v>1447965917</v>
      </c>
      <c r="M646">
        <v>1445370317</v>
      </c>
      <c r="N646" t="b">
        <v>0</v>
      </c>
      <c r="O646">
        <v>2</v>
      </c>
      <c r="P646" t="b">
        <v>0</v>
      </c>
      <c r="Q646" t="s">
        <v>8303</v>
      </c>
      <c r="R646">
        <v>2.5000000000000001E-2</v>
      </c>
      <c r="S646">
        <v>12.5</v>
      </c>
      <c r="T646" t="s">
        <v>9224</v>
      </c>
      <c r="U646" t="s">
        <v>9260</v>
      </c>
      <c r="V646" s="10">
        <v>42297.823113425926</v>
      </c>
      <c r="W646" s="10">
        <v>42327.86478009259</v>
      </c>
    </row>
    <row r="647" spans="1:23" x14ac:dyDescent="0.25">
      <c r="A647">
        <v>2948</v>
      </c>
      <c r="B647" t="s">
        <v>2948</v>
      </c>
      <c r="C647" t="s">
        <v>7058</v>
      </c>
      <c r="D647">
        <v>500000</v>
      </c>
      <c r="E647">
        <v>24</v>
      </c>
      <c r="F647" t="s">
        <v>8221</v>
      </c>
      <c r="G647" t="s">
        <v>8224</v>
      </c>
      <c r="H647" t="s">
        <v>8246</v>
      </c>
      <c r="I647">
        <v>1</v>
      </c>
      <c r="J647">
        <v>500000</v>
      </c>
      <c r="K647">
        <v>24</v>
      </c>
      <c r="L647">
        <v>1433259293</v>
      </c>
      <c r="M647">
        <v>1428075293</v>
      </c>
      <c r="N647" t="b">
        <v>0</v>
      </c>
      <c r="O647">
        <v>9</v>
      </c>
      <c r="P647" t="b">
        <v>0</v>
      </c>
      <c r="Q647" t="s">
        <v>8303</v>
      </c>
      <c r="R647">
        <v>4.8000000000000001E-5</v>
      </c>
      <c r="S647">
        <v>2.6666666666666665</v>
      </c>
      <c r="T647" t="s">
        <v>9224</v>
      </c>
      <c r="U647" t="s">
        <v>9260</v>
      </c>
      <c r="V647" s="10">
        <v>42097.649224537039</v>
      </c>
      <c r="W647" s="10">
        <v>42157.649224537039</v>
      </c>
    </row>
    <row r="648" spans="1:23" x14ac:dyDescent="0.25">
      <c r="A648">
        <v>2947</v>
      </c>
      <c r="B648" t="s">
        <v>2947</v>
      </c>
      <c r="C648" t="s">
        <v>7057</v>
      </c>
      <c r="D648">
        <v>25000</v>
      </c>
      <c r="E648">
        <v>1072</v>
      </c>
      <c r="F648" t="s">
        <v>8221</v>
      </c>
      <c r="G648" t="s">
        <v>8224</v>
      </c>
      <c r="H648" t="s">
        <v>8246</v>
      </c>
      <c r="I648">
        <v>1</v>
      </c>
      <c r="J648">
        <v>25000</v>
      </c>
      <c r="K648">
        <v>1072</v>
      </c>
      <c r="L648">
        <v>1480007460</v>
      </c>
      <c r="M648">
        <v>1475760567</v>
      </c>
      <c r="N648" t="b">
        <v>0</v>
      </c>
      <c r="O648">
        <v>13</v>
      </c>
      <c r="P648" t="b">
        <v>0</v>
      </c>
      <c r="Q648" t="s">
        <v>8303</v>
      </c>
      <c r="R648">
        <v>4.2880000000000001E-2</v>
      </c>
      <c r="S648">
        <v>82.461538461538467</v>
      </c>
      <c r="T648" t="s">
        <v>9224</v>
      </c>
      <c r="U648" t="s">
        <v>9260</v>
      </c>
      <c r="V648" s="10">
        <v>42649.562118055554</v>
      </c>
      <c r="W648" s="10">
        <v>42698.71597222222</v>
      </c>
    </row>
    <row r="649" spans="1:23" x14ac:dyDescent="0.25">
      <c r="A649">
        <v>2946</v>
      </c>
      <c r="B649" t="s">
        <v>2946</v>
      </c>
      <c r="C649" t="s">
        <v>7056</v>
      </c>
      <c r="D649">
        <v>2000</v>
      </c>
      <c r="E649">
        <v>2</v>
      </c>
      <c r="F649" t="s">
        <v>8221</v>
      </c>
      <c r="G649" t="s">
        <v>8225</v>
      </c>
      <c r="H649" t="s">
        <v>8247</v>
      </c>
      <c r="I649">
        <v>1.29405719</v>
      </c>
      <c r="J649">
        <v>2588.11438</v>
      </c>
      <c r="K649">
        <v>2.5881143799999999</v>
      </c>
      <c r="L649">
        <v>1471265092</v>
      </c>
      <c r="M649">
        <v>1468673092</v>
      </c>
      <c r="N649" t="b">
        <v>0</v>
      </c>
      <c r="O649">
        <v>2</v>
      </c>
      <c r="P649" t="b">
        <v>0</v>
      </c>
      <c r="Q649" t="s">
        <v>8303</v>
      </c>
      <c r="R649">
        <v>1E-3</v>
      </c>
      <c r="S649">
        <v>1.29405719</v>
      </c>
      <c r="T649" t="s">
        <v>9224</v>
      </c>
      <c r="U649" t="s">
        <v>9260</v>
      </c>
      <c r="V649" s="10">
        <v>42567.531157407408</v>
      </c>
      <c r="W649" s="10">
        <v>42597.531157407408</v>
      </c>
    </row>
    <row r="650" spans="1:23" x14ac:dyDescent="0.25">
      <c r="A650">
        <v>2945</v>
      </c>
      <c r="B650" t="s">
        <v>2945</v>
      </c>
      <c r="C650" t="s">
        <v>7055</v>
      </c>
      <c r="D650">
        <v>50000</v>
      </c>
      <c r="E650">
        <v>0</v>
      </c>
      <c r="F650" t="s">
        <v>8221</v>
      </c>
      <c r="G650" t="s">
        <v>8224</v>
      </c>
      <c r="H650" t="s">
        <v>8246</v>
      </c>
      <c r="I650">
        <v>1</v>
      </c>
      <c r="J650">
        <v>50000</v>
      </c>
      <c r="K650">
        <v>0</v>
      </c>
      <c r="L650">
        <v>1432437660</v>
      </c>
      <c r="M650">
        <v>1429845660</v>
      </c>
      <c r="N650" t="b">
        <v>0</v>
      </c>
      <c r="O650">
        <v>0</v>
      </c>
      <c r="P650" t="b">
        <v>0</v>
      </c>
      <c r="Q650" t="s">
        <v>8303</v>
      </c>
      <c r="R650">
        <v>0</v>
      </c>
      <c r="S650" t="s">
        <v>9314</v>
      </c>
      <c r="T650" t="s">
        <v>9224</v>
      </c>
      <c r="U650" t="s">
        <v>9260</v>
      </c>
      <c r="V650" s="10">
        <v>42118.13958333333</v>
      </c>
      <c r="W650" s="10">
        <v>42148.13958333333</v>
      </c>
    </row>
    <row r="651" spans="1:23" x14ac:dyDescent="0.25">
      <c r="A651">
        <v>2944</v>
      </c>
      <c r="B651" t="s">
        <v>2944</v>
      </c>
      <c r="C651" t="s">
        <v>7054</v>
      </c>
      <c r="D651">
        <v>10000</v>
      </c>
      <c r="E651">
        <v>100</v>
      </c>
      <c r="F651" t="s">
        <v>8221</v>
      </c>
      <c r="G651" t="s">
        <v>8224</v>
      </c>
      <c r="H651" t="s">
        <v>8246</v>
      </c>
      <c r="I651">
        <v>1</v>
      </c>
      <c r="J651">
        <v>10000</v>
      </c>
      <c r="K651">
        <v>100</v>
      </c>
      <c r="L651">
        <v>1433714198</v>
      </c>
      <c r="M651">
        <v>1431122198</v>
      </c>
      <c r="N651" t="b">
        <v>0</v>
      </c>
      <c r="O651">
        <v>1</v>
      </c>
      <c r="P651" t="b">
        <v>0</v>
      </c>
      <c r="Q651" t="s">
        <v>8303</v>
      </c>
      <c r="R651">
        <v>0.01</v>
      </c>
      <c r="S651">
        <v>100</v>
      </c>
      <c r="T651" t="s">
        <v>9224</v>
      </c>
      <c r="U651" t="s">
        <v>9260</v>
      </c>
      <c r="V651" s="10">
        <v>42132.9143287037</v>
      </c>
      <c r="W651" s="10">
        <v>42162.9143287037</v>
      </c>
    </row>
    <row r="652" spans="1:23" x14ac:dyDescent="0.25">
      <c r="A652">
        <v>2943</v>
      </c>
      <c r="B652" t="s">
        <v>2943</v>
      </c>
      <c r="C652" t="s">
        <v>7053</v>
      </c>
      <c r="D652">
        <v>3000</v>
      </c>
      <c r="E652">
        <v>0</v>
      </c>
      <c r="F652" t="s">
        <v>8221</v>
      </c>
      <c r="G652" t="s">
        <v>8224</v>
      </c>
      <c r="H652" t="s">
        <v>8246</v>
      </c>
      <c r="I652">
        <v>1</v>
      </c>
      <c r="J652">
        <v>3000</v>
      </c>
      <c r="K652">
        <v>0</v>
      </c>
      <c r="L652">
        <v>1428894380</v>
      </c>
      <c r="M652">
        <v>1426302380</v>
      </c>
      <c r="N652" t="b">
        <v>0</v>
      </c>
      <c r="O652">
        <v>0</v>
      </c>
      <c r="P652" t="b">
        <v>0</v>
      </c>
      <c r="Q652" t="s">
        <v>8303</v>
      </c>
      <c r="R652">
        <v>0</v>
      </c>
      <c r="S652" t="s">
        <v>9314</v>
      </c>
      <c r="T652" t="s">
        <v>9224</v>
      </c>
      <c r="U652" t="s">
        <v>9260</v>
      </c>
      <c r="V652" s="10">
        <v>42077.12939814815</v>
      </c>
      <c r="W652" s="10">
        <v>42107.12939814815</v>
      </c>
    </row>
    <row r="653" spans="1:23" x14ac:dyDescent="0.25">
      <c r="A653">
        <v>2942</v>
      </c>
      <c r="B653" t="s">
        <v>2942</v>
      </c>
      <c r="C653" t="s">
        <v>7052</v>
      </c>
      <c r="D653">
        <v>200000</v>
      </c>
      <c r="E653">
        <v>40850</v>
      </c>
      <c r="F653" t="s">
        <v>8221</v>
      </c>
      <c r="G653" t="s">
        <v>8229</v>
      </c>
      <c r="H653" t="s">
        <v>8251</v>
      </c>
      <c r="I653">
        <v>0.75062424999999999</v>
      </c>
      <c r="J653">
        <v>150124.85</v>
      </c>
      <c r="K653">
        <v>30663.0006125</v>
      </c>
      <c r="L653">
        <v>1450297080</v>
      </c>
      <c r="M653">
        <v>1448565459</v>
      </c>
      <c r="N653" t="b">
        <v>0</v>
      </c>
      <c r="O653">
        <v>202</v>
      </c>
      <c r="P653" t="b">
        <v>0</v>
      </c>
      <c r="Q653" t="s">
        <v>8303</v>
      </c>
      <c r="R653">
        <v>0.20424999999999999</v>
      </c>
      <c r="S653">
        <v>151.79703273514852</v>
      </c>
      <c r="T653" t="s">
        <v>9224</v>
      </c>
      <c r="U653" t="s">
        <v>9260</v>
      </c>
      <c r="V653" s="10">
        <v>42334.803923611114</v>
      </c>
      <c r="W653" s="10">
        <v>42354.845833333333</v>
      </c>
    </row>
    <row r="654" spans="1:23" x14ac:dyDescent="0.25">
      <c r="A654">
        <v>2941</v>
      </c>
      <c r="B654" t="s">
        <v>2941</v>
      </c>
      <c r="C654" t="s">
        <v>7051</v>
      </c>
      <c r="D654">
        <v>25000</v>
      </c>
      <c r="E654">
        <v>1</v>
      </c>
      <c r="F654" t="s">
        <v>8221</v>
      </c>
      <c r="G654" t="s">
        <v>8224</v>
      </c>
      <c r="H654" t="s">
        <v>8246</v>
      </c>
      <c r="I654">
        <v>1</v>
      </c>
      <c r="J654">
        <v>25000</v>
      </c>
      <c r="K654">
        <v>1</v>
      </c>
      <c r="L654">
        <v>1425250955</v>
      </c>
      <c r="M654">
        <v>1422658955</v>
      </c>
      <c r="N654" t="b">
        <v>0</v>
      </c>
      <c r="O654">
        <v>1</v>
      </c>
      <c r="P654" t="b">
        <v>0</v>
      </c>
      <c r="Q654" t="s">
        <v>8303</v>
      </c>
      <c r="R654">
        <v>4.0000000000000003E-5</v>
      </c>
      <c r="S654">
        <v>1</v>
      </c>
      <c r="T654" t="s">
        <v>9224</v>
      </c>
      <c r="U654" t="s">
        <v>9260</v>
      </c>
      <c r="V654" s="10">
        <v>42034.960127314815</v>
      </c>
      <c r="W654" s="10">
        <v>42064.960127314815</v>
      </c>
    </row>
    <row r="655" spans="1:23" x14ac:dyDescent="0.25">
      <c r="A655">
        <v>2920</v>
      </c>
      <c r="B655" t="s">
        <v>2920</v>
      </c>
      <c r="C655" t="s">
        <v>7030</v>
      </c>
      <c r="D655">
        <v>2500</v>
      </c>
      <c r="E655">
        <v>671</v>
      </c>
      <c r="F655" t="s">
        <v>8221</v>
      </c>
      <c r="G655" t="s">
        <v>8229</v>
      </c>
      <c r="H655" t="s">
        <v>8251</v>
      </c>
      <c r="I655">
        <v>0.75062424999999999</v>
      </c>
      <c r="J655">
        <v>1876.5606250000001</v>
      </c>
      <c r="K655">
        <v>503.66887174999999</v>
      </c>
      <c r="L655">
        <v>1427306470</v>
      </c>
      <c r="M655">
        <v>1424718070</v>
      </c>
      <c r="N655" t="b">
        <v>0</v>
      </c>
      <c r="O655">
        <v>13</v>
      </c>
      <c r="P655" t="b">
        <v>0</v>
      </c>
      <c r="Q655" t="s">
        <v>8271</v>
      </c>
      <c r="R655">
        <v>0.26840000000000003</v>
      </c>
      <c r="S655">
        <v>38.743759365384612</v>
      </c>
      <c r="T655" t="s">
        <v>9224</v>
      </c>
      <c r="U655" t="s">
        <v>9225</v>
      </c>
      <c r="V655" s="10">
        <v>42058.79247685185</v>
      </c>
      <c r="W655" s="10">
        <v>42088.750810185185</v>
      </c>
    </row>
    <row r="656" spans="1:23" x14ac:dyDescent="0.25">
      <c r="A656">
        <v>2919</v>
      </c>
      <c r="B656" t="s">
        <v>2919</v>
      </c>
      <c r="C656" t="s">
        <v>7029</v>
      </c>
      <c r="D656">
        <v>600</v>
      </c>
      <c r="E656">
        <v>51</v>
      </c>
      <c r="F656" t="s">
        <v>8221</v>
      </c>
      <c r="G656" t="s">
        <v>8224</v>
      </c>
      <c r="H656" t="s">
        <v>8246</v>
      </c>
      <c r="I656">
        <v>1</v>
      </c>
      <c r="J656">
        <v>600</v>
      </c>
      <c r="K656">
        <v>51</v>
      </c>
      <c r="L656">
        <v>1407250329</v>
      </c>
      <c r="M656">
        <v>1404658329</v>
      </c>
      <c r="N656" t="b">
        <v>0</v>
      </c>
      <c r="O656">
        <v>6</v>
      </c>
      <c r="P656" t="b">
        <v>0</v>
      </c>
      <c r="Q656" t="s">
        <v>8271</v>
      </c>
      <c r="R656">
        <v>8.5000000000000006E-2</v>
      </c>
      <c r="S656">
        <v>8.5</v>
      </c>
      <c r="T656" t="s">
        <v>9224</v>
      </c>
      <c r="U656" t="s">
        <v>9225</v>
      </c>
      <c r="V656" s="10">
        <v>41826.61954861111</v>
      </c>
      <c r="W656" s="10">
        <v>41856.61954861111</v>
      </c>
    </row>
    <row r="657" spans="1:23" x14ac:dyDescent="0.25">
      <c r="A657">
        <v>2918</v>
      </c>
      <c r="B657" t="s">
        <v>2918</v>
      </c>
      <c r="C657" t="s">
        <v>7028</v>
      </c>
      <c r="D657">
        <v>5000</v>
      </c>
      <c r="E657">
        <v>1362</v>
      </c>
      <c r="F657" t="s">
        <v>8221</v>
      </c>
      <c r="G657" t="s">
        <v>8224</v>
      </c>
      <c r="H657" t="s">
        <v>8246</v>
      </c>
      <c r="I657">
        <v>1</v>
      </c>
      <c r="J657">
        <v>5000</v>
      </c>
      <c r="K657">
        <v>1362</v>
      </c>
      <c r="L657">
        <v>1446131207</v>
      </c>
      <c r="M657">
        <v>1443712007</v>
      </c>
      <c r="N657" t="b">
        <v>0</v>
      </c>
      <c r="O657">
        <v>20</v>
      </c>
      <c r="P657" t="b">
        <v>0</v>
      </c>
      <c r="Q657" t="s">
        <v>8271</v>
      </c>
      <c r="R657">
        <v>0.27239999999999998</v>
      </c>
      <c r="S657">
        <v>68.099999999999994</v>
      </c>
      <c r="T657" t="s">
        <v>9224</v>
      </c>
      <c r="U657" t="s">
        <v>9225</v>
      </c>
      <c r="V657" s="10">
        <v>42278.629710648151</v>
      </c>
      <c r="W657" s="10">
        <v>42306.629710648151</v>
      </c>
    </row>
    <row r="658" spans="1:23" x14ac:dyDescent="0.25">
      <c r="A658">
        <v>2917</v>
      </c>
      <c r="B658" t="s">
        <v>2917</v>
      </c>
      <c r="C658" t="s">
        <v>7027</v>
      </c>
      <c r="D658">
        <v>2000</v>
      </c>
      <c r="E658">
        <v>437</v>
      </c>
      <c r="F658" t="s">
        <v>8221</v>
      </c>
      <c r="G658" t="s">
        <v>8224</v>
      </c>
      <c r="H658" t="s">
        <v>8246</v>
      </c>
      <c r="I658">
        <v>1</v>
      </c>
      <c r="J658">
        <v>2000</v>
      </c>
      <c r="K658">
        <v>437</v>
      </c>
      <c r="L658">
        <v>1442381847</v>
      </c>
      <c r="M658">
        <v>1440826647</v>
      </c>
      <c r="N658" t="b">
        <v>0</v>
      </c>
      <c r="O658">
        <v>9</v>
      </c>
      <c r="P658" t="b">
        <v>0</v>
      </c>
      <c r="Q658" t="s">
        <v>8271</v>
      </c>
      <c r="R658">
        <v>0.2185</v>
      </c>
      <c r="S658">
        <v>48.555555555555557</v>
      </c>
      <c r="T658" t="s">
        <v>9224</v>
      </c>
      <c r="U658" t="s">
        <v>9225</v>
      </c>
      <c r="V658" s="10">
        <v>42245.234340277777</v>
      </c>
      <c r="W658" s="10">
        <v>42263.234340277777</v>
      </c>
    </row>
    <row r="659" spans="1:23" x14ac:dyDescent="0.25">
      <c r="A659">
        <v>2916</v>
      </c>
      <c r="B659" t="s">
        <v>2916</v>
      </c>
      <c r="C659" t="s">
        <v>7026</v>
      </c>
      <c r="D659">
        <v>1850</v>
      </c>
      <c r="E659">
        <v>145</v>
      </c>
      <c r="F659" t="s">
        <v>8221</v>
      </c>
      <c r="G659" t="s">
        <v>8225</v>
      </c>
      <c r="H659" t="s">
        <v>8247</v>
      </c>
      <c r="I659">
        <v>1.29405719</v>
      </c>
      <c r="J659">
        <v>2394.0058015</v>
      </c>
      <c r="K659">
        <v>187.63829254999999</v>
      </c>
      <c r="L659">
        <v>1400498789</v>
      </c>
      <c r="M659">
        <v>1398511589</v>
      </c>
      <c r="N659" t="b">
        <v>0</v>
      </c>
      <c r="O659">
        <v>7</v>
      </c>
      <c r="P659" t="b">
        <v>0</v>
      </c>
      <c r="Q659" t="s">
        <v>8271</v>
      </c>
      <c r="R659">
        <v>7.8378378378378383E-2</v>
      </c>
      <c r="S659">
        <v>26.805470364285714</v>
      </c>
      <c r="T659" t="s">
        <v>9224</v>
      </c>
      <c r="U659" t="s">
        <v>9225</v>
      </c>
      <c r="V659" s="10">
        <v>41755.476724537039</v>
      </c>
      <c r="W659" s="10">
        <v>41778.476724537039</v>
      </c>
    </row>
    <row r="660" spans="1:23" x14ac:dyDescent="0.25">
      <c r="A660">
        <v>2915</v>
      </c>
      <c r="B660" t="s">
        <v>2915</v>
      </c>
      <c r="C660" t="s">
        <v>7025</v>
      </c>
      <c r="D660">
        <v>1000</v>
      </c>
      <c r="E660">
        <v>611</v>
      </c>
      <c r="F660" t="s">
        <v>8221</v>
      </c>
      <c r="G660" t="s">
        <v>8225</v>
      </c>
      <c r="H660" t="s">
        <v>8247</v>
      </c>
      <c r="I660">
        <v>1.29405719</v>
      </c>
      <c r="J660">
        <v>1294.05719</v>
      </c>
      <c r="K660">
        <v>790.66894308999997</v>
      </c>
      <c r="L660">
        <v>1458117190</v>
      </c>
      <c r="M660">
        <v>1455528790</v>
      </c>
      <c r="N660" t="b">
        <v>0</v>
      </c>
      <c r="O660">
        <v>3</v>
      </c>
      <c r="P660" t="b">
        <v>0</v>
      </c>
      <c r="Q660" t="s">
        <v>8271</v>
      </c>
      <c r="R660">
        <v>0.61099999999999999</v>
      </c>
      <c r="S660">
        <v>263.55631436333334</v>
      </c>
      <c r="T660" t="s">
        <v>9224</v>
      </c>
      <c r="U660" t="s">
        <v>9225</v>
      </c>
      <c r="V660" s="10">
        <v>42415.398032407407</v>
      </c>
      <c r="W660" s="10">
        <v>42445.356365740743</v>
      </c>
    </row>
    <row r="661" spans="1:23" x14ac:dyDescent="0.25">
      <c r="A661">
        <v>2914</v>
      </c>
      <c r="B661" t="s">
        <v>2914</v>
      </c>
      <c r="C661" t="s">
        <v>7024</v>
      </c>
      <c r="D661">
        <v>25000</v>
      </c>
      <c r="E661">
        <v>1</v>
      </c>
      <c r="F661" t="s">
        <v>8221</v>
      </c>
      <c r="G661" t="s">
        <v>8225</v>
      </c>
      <c r="H661" t="s">
        <v>8247</v>
      </c>
      <c r="I661">
        <v>1.29405719</v>
      </c>
      <c r="J661">
        <v>32351.429749999999</v>
      </c>
      <c r="K661">
        <v>1.29405719</v>
      </c>
      <c r="L661">
        <v>1426365994</v>
      </c>
      <c r="M661">
        <v>1421185594</v>
      </c>
      <c r="N661" t="b">
        <v>0</v>
      </c>
      <c r="O661">
        <v>1</v>
      </c>
      <c r="P661" t="b">
        <v>0</v>
      </c>
      <c r="Q661" t="s">
        <v>8271</v>
      </c>
      <c r="R661">
        <v>4.0000000000000003E-5</v>
      </c>
      <c r="S661">
        <v>1.29405719</v>
      </c>
      <c r="T661" t="s">
        <v>9224</v>
      </c>
      <c r="U661" t="s">
        <v>9225</v>
      </c>
      <c r="V661" s="10">
        <v>42017.907337962963</v>
      </c>
      <c r="W661" s="10">
        <v>42077.865671296298</v>
      </c>
    </row>
    <row r="662" spans="1:23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</v>
      </c>
      <c r="J662">
        <v>50000</v>
      </c>
      <c r="K662">
        <v>1529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8273</v>
      </c>
      <c r="R662">
        <v>3.058E-2</v>
      </c>
      <c r="S662">
        <v>84.944444444444443</v>
      </c>
      <c r="T662" t="s">
        <v>9226</v>
      </c>
      <c r="U662" t="s">
        <v>9228</v>
      </c>
      <c r="V662" s="10">
        <v>41922.741655092592</v>
      </c>
      <c r="W662" s="10">
        <v>41952.783321759256</v>
      </c>
    </row>
    <row r="663" spans="1:23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</v>
      </c>
      <c r="J663">
        <v>10000</v>
      </c>
      <c r="K663">
        <v>95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8273</v>
      </c>
      <c r="R663">
        <v>9.4999999999999998E-3</v>
      </c>
      <c r="S663">
        <v>10.555555555555555</v>
      </c>
      <c r="T663" t="s">
        <v>9226</v>
      </c>
      <c r="U663" t="s">
        <v>9228</v>
      </c>
      <c r="V663" s="10">
        <v>42636.645358796297</v>
      </c>
      <c r="W663" s="10">
        <v>42666.645358796297</v>
      </c>
    </row>
    <row r="664" spans="1:23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</v>
      </c>
      <c r="J664">
        <v>39000</v>
      </c>
      <c r="K664">
        <v>156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8273</v>
      </c>
      <c r="R664">
        <v>4.0000000000000001E-3</v>
      </c>
      <c r="S664">
        <v>39</v>
      </c>
      <c r="T664" t="s">
        <v>9226</v>
      </c>
      <c r="U664" t="s">
        <v>9228</v>
      </c>
      <c r="V664" s="10">
        <v>41990.438043981485</v>
      </c>
      <c r="W664" s="10">
        <v>42020.438043981485</v>
      </c>
    </row>
    <row r="665" spans="1:23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0.15676623000000001</v>
      </c>
      <c r="J665">
        <v>31353.246000000003</v>
      </c>
      <c r="K665">
        <v>109.736361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8273</v>
      </c>
      <c r="R665">
        <v>3.5000000000000001E-3</v>
      </c>
      <c r="S665">
        <v>15.676623000000001</v>
      </c>
      <c r="T665" t="s">
        <v>9226</v>
      </c>
      <c r="U665" t="s">
        <v>9228</v>
      </c>
      <c r="V665" s="10">
        <v>42173.843240740738</v>
      </c>
      <c r="W665" s="10">
        <v>42203.843240740738</v>
      </c>
    </row>
    <row r="666" spans="1:23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</v>
      </c>
      <c r="J666">
        <v>12000</v>
      </c>
      <c r="K666">
        <v>904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8273</v>
      </c>
      <c r="R666">
        <v>7.5333333333333335E-2</v>
      </c>
      <c r="S666">
        <v>31.172413793103448</v>
      </c>
      <c r="T666" t="s">
        <v>9226</v>
      </c>
      <c r="U666" t="s">
        <v>9228</v>
      </c>
      <c r="V666" s="10">
        <v>42077.666377314818</v>
      </c>
      <c r="W666" s="10">
        <v>42107.666377314818</v>
      </c>
    </row>
    <row r="667" spans="1:23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</v>
      </c>
      <c r="J667">
        <v>10000</v>
      </c>
      <c r="K667">
        <v>1864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8273</v>
      </c>
      <c r="R667">
        <v>0.18640000000000001</v>
      </c>
      <c r="S667">
        <v>155.33333333333334</v>
      </c>
      <c r="T667" t="s">
        <v>9226</v>
      </c>
      <c r="U667" t="s">
        <v>9228</v>
      </c>
      <c r="V667" s="10">
        <v>42688.711354166669</v>
      </c>
      <c r="W667" s="10">
        <v>42748.711354166669</v>
      </c>
    </row>
    <row r="668" spans="1:23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</v>
      </c>
      <c r="J668">
        <v>200000</v>
      </c>
      <c r="K668">
        <v>8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8273</v>
      </c>
      <c r="R668">
        <v>4.0000000000000003E-5</v>
      </c>
      <c r="S668">
        <v>2</v>
      </c>
      <c r="T668" t="s">
        <v>9226</v>
      </c>
      <c r="U668" t="s">
        <v>9228</v>
      </c>
      <c r="V668" s="10">
        <v>41838.832152777781</v>
      </c>
      <c r="W668" s="10">
        <v>41868.832152777781</v>
      </c>
    </row>
    <row r="669" spans="1:23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1.1666915600000001</v>
      </c>
      <c r="J669">
        <v>58334.578000000001</v>
      </c>
      <c r="K669">
        <v>5845.1247155999999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8273</v>
      </c>
      <c r="R669">
        <v>0.1002</v>
      </c>
      <c r="S669">
        <v>208.75445412857144</v>
      </c>
      <c r="T669" t="s">
        <v>9226</v>
      </c>
      <c r="U669" t="s">
        <v>9228</v>
      </c>
      <c r="V669" s="10">
        <v>42632.373414351852</v>
      </c>
      <c r="W669" s="10">
        <v>42672.373414351852</v>
      </c>
    </row>
    <row r="670" spans="1:23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</v>
      </c>
      <c r="J670">
        <v>15000</v>
      </c>
      <c r="K670">
        <v>684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8273</v>
      </c>
      <c r="R670">
        <v>4.5600000000000002E-2</v>
      </c>
      <c r="S670">
        <v>27.36</v>
      </c>
      <c r="T670" t="s">
        <v>9226</v>
      </c>
      <c r="U670" t="s">
        <v>9228</v>
      </c>
      <c r="V670" s="10">
        <v>42090.831273148149</v>
      </c>
      <c r="W670" s="10">
        <v>42135.831273148149</v>
      </c>
    </row>
    <row r="671" spans="1:23" x14ac:dyDescent="0.25">
      <c r="A671">
        <v>669</v>
      </c>
      <c r="B671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0.11241174</v>
      </c>
      <c r="J671">
        <v>22482.347999999998</v>
      </c>
      <c r="K671">
        <v>4835.3909960999999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8273</v>
      </c>
      <c r="R671">
        <v>0.21507499999999999</v>
      </c>
      <c r="S671">
        <v>172.69253557499999</v>
      </c>
      <c r="T671" t="s">
        <v>9226</v>
      </c>
      <c r="U671" t="s">
        <v>9228</v>
      </c>
      <c r="V671" s="10">
        <v>42527.625671296293</v>
      </c>
      <c r="W671" s="10">
        <v>42557.625671296293</v>
      </c>
    </row>
    <row r="672" spans="1:23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1.1666915600000001</v>
      </c>
      <c r="J672">
        <v>105002.24040000001</v>
      </c>
      <c r="K672">
        <v>30741.155914440002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8273</v>
      </c>
      <c r="R672">
        <v>0.29276666666666668</v>
      </c>
      <c r="S672">
        <v>99.165019078838711</v>
      </c>
      <c r="T672" t="s">
        <v>9226</v>
      </c>
      <c r="U672" t="s">
        <v>9228</v>
      </c>
      <c r="V672" s="10">
        <v>42506.709722222222</v>
      </c>
      <c r="W672" s="10">
        <v>42540.340277777781</v>
      </c>
    </row>
    <row r="673" spans="1:23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</v>
      </c>
      <c r="J673">
        <v>30000</v>
      </c>
      <c r="K673">
        <v>11828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8273</v>
      </c>
      <c r="R673">
        <v>0.39426666666666665</v>
      </c>
      <c r="S673">
        <v>788.5333333333333</v>
      </c>
      <c r="T673" t="s">
        <v>9226</v>
      </c>
      <c r="U673" t="s">
        <v>9228</v>
      </c>
      <c r="V673" s="10">
        <v>41984.692731481482</v>
      </c>
      <c r="W673" s="10">
        <v>42018.166666666664</v>
      </c>
    </row>
    <row r="674" spans="1:23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</v>
      </c>
      <c r="J674">
        <v>50000</v>
      </c>
      <c r="K674">
        <v>10814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8273</v>
      </c>
      <c r="R674">
        <v>0.21628</v>
      </c>
      <c r="S674">
        <v>50.29767441860465</v>
      </c>
      <c r="T674" t="s">
        <v>9226</v>
      </c>
      <c r="U674" t="s">
        <v>9228</v>
      </c>
      <c r="V674" s="10">
        <v>41974.219490740739</v>
      </c>
      <c r="W674" s="10">
        <v>42005.207638888889</v>
      </c>
    </row>
    <row r="675" spans="1:23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</v>
      </c>
      <c r="J675">
        <v>100000</v>
      </c>
      <c r="K675">
        <v>205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8273</v>
      </c>
      <c r="R675">
        <v>2.0500000000000002E-3</v>
      </c>
      <c r="S675">
        <v>68.333333333333329</v>
      </c>
      <c r="T675" t="s">
        <v>9226</v>
      </c>
      <c r="U675" t="s">
        <v>9228</v>
      </c>
      <c r="V675" s="10">
        <v>41838.840474537035</v>
      </c>
      <c r="W675" s="10">
        <v>41883.840474537035</v>
      </c>
    </row>
    <row r="676" spans="1:23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</v>
      </c>
      <c r="J676">
        <v>50000</v>
      </c>
      <c r="K676">
        <v>15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8273</v>
      </c>
      <c r="R676">
        <v>2.9999999999999997E-4</v>
      </c>
      <c r="S676">
        <v>7.5</v>
      </c>
      <c r="T676" t="s">
        <v>9226</v>
      </c>
      <c r="U676" t="s">
        <v>9228</v>
      </c>
      <c r="V676" s="10">
        <v>41803.116053240738</v>
      </c>
      <c r="W676" s="10">
        <v>41863.116053240738</v>
      </c>
    </row>
    <row r="677" spans="1:23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</v>
      </c>
      <c r="J677">
        <v>6000</v>
      </c>
      <c r="K677">
        <v>891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8273</v>
      </c>
      <c r="R677">
        <v>0.14849999999999999</v>
      </c>
      <c r="S677">
        <v>34.269230769230766</v>
      </c>
      <c r="T677" t="s">
        <v>9226</v>
      </c>
      <c r="U677" t="s">
        <v>9228</v>
      </c>
      <c r="V677" s="10">
        <v>41975.930601851855</v>
      </c>
      <c r="W677" s="10">
        <v>42005.290972222225</v>
      </c>
    </row>
    <row r="678" spans="1:23" x14ac:dyDescent="0.25">
      <c r="A678">
        <v>676</v>
      </c>
      <c r="B678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0.75062424999999999</v>
      </c>
      <c r="J678">
        <v>75062.425000000003</v>
      </c>
      <c r="K678">
        <v>1104.16827175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8273</v>
      </c>
      <c r="R678">
        <v>1.4710000000000001E-2</v>
      </c>
      <c r="S678">
        <v>46.007011322916668</v>
      </c>
      <c r="T678" t="s">
        <v>9226</v>
      </c>
      <c r="U678" t="s">
        <v>9228</v>
      </c>
      <c r="V678" s="10">
        <v>42012.76829861111</v>
      </c>
      <c r="W678" s="10">
        <v>42042.76829861111</v>
      </c>
    </row>
    <row r="679" spans="1:23" x14ac:dyDescent="0.25">
      <c r="A679">
        <v>677</v>
      </c>
      <c r="B679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1.1666915600000001</v>
      </c>
      <c r="J679">
        <v>58334.578000000001</v>
      </c>
      <c r="K679">
        <v>14924.318435520001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8273</v>
      </c>
      <c r="R679">
        <v>0.25584000000000001</v>
      </c>
      <c r="S679">
        <v>155.46165037</v>
      </c>
      <c r="T679" t="s">
        <v>9226</v>
      </c>
      <c r="U679" t="s">
        <v>9228</v>
      </c>
      <c r="V679" s="10">
        <v>42504.403877314813</v>
      </c>
      <c r="W679" s="10">
        <v>42549.403877314813</v>
      </c>
    </row>
    <row r="680" spans="1:23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</v>
      </c>
      <c r="J680">
        <v>29000</v>
      </c>
      <c r="K680">
        <v>1108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8273</v>
      </c>
      <c r="R680">
        <v>3.8206896551724136E-2</v>
      </c>
      <c r="S680">
        <v>65.17647058823529</v>
      </c>
      <c r="T680" t="s">
        <v>9226</v>
      </c>
      <c r="U680" t="s">
        <v>9228</v>
      </c>
      <c r="V680" s="10">
        <v>42481.376597222225</v>
      </c>
      <c r="W680" s="10">
        <v>42511.376597222225</v>
      </c>
    </row>
    <row r="681" spans="1:23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</v>
      </c>
      <c r="J681">
        <v>57000</v>
      </c>
      <c r="K681">
        <v>8827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8273</v>
      </c>
      <c r="R681">
        <v>0.15485964912280703</v>
      </c>
      <c r="S681">
        <v>93.90425531914893</v>
      </c>
      <c r="T681" t="s">
        <v>9226</v>
      </c>
      <c r="U681" t="s">
        <v>9228</v>
      </c>
      <c r="V681" s="10">
        <v>42556.695706018516</v>
      </c>
      <c r="W681" s="10">
        <v>42616.695706018516</v>
      </c>
    </row>
    <row r="682" spans="1:23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</v>
      </c>
      <c r="J682">
        <v>75000</v>
      </c>
      <c r="K682">
        <v>19434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8273</v>
      </c>
      <c r="R682">
        <v>0.25912000000000002</v>
      </c>
      <c r="S682">
        <v>150.65116279069767</v>
      </c>
      <c r="T682" t="s">
        <v>9226</v>
      </c>
      <c r="U682" t="s">
        <v>9228</v>
      </c>
      <c r="V682" s="10">
        <v>41864.501516203702</v>
      </c>
      <c r="W682" s="10">
        <v>41899.501516203702</v>
      </c>
    </row>
    <row r="683" spans="1:23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</v>
      </c>
      <c r="J683">
        <v>2500</v>
      </c>
      <c r="K683">
        <v>1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8273</v>
      </c>
      <c r="R683">
        <v>4.0000000000000002E-4</v>
      </c>
      <c r="S683">
        <v>1</v>
      </c>
      <c r="T683" t="s">
        <v>9226</v>
      </c>
      <c r="U683" t="s">
        <v>9228</v>
      </c>
      <c r="V683" s="10">
        <v>42639.805601851855</v>
      </c>
      <c r="W683" s="10">
        <v>42669.805601851855</v>
      </c>
    </row>
    <row r="684" spans="1:23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</v>
      </c>
      <c r="J684">
        <v>50000</v>
      </c>
      <c r="K684">
        <v>53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8273</v>
      </c>
      <c r="R684">
        <v>1.06E-3</v>
      </c>
      <c r="S684">
        <v>13.25</v>
      </c>
      <c r="T684" t="s">
        <v>9226</v>
      </c>
      <c r="U684" t="s">
        <v>9228</v>
      </c>
      <c r="V684" s="10">
        <v>42778.765300925923</v>
      </c>
      <c r="W684" s="10">
        <v>42808.723634259259</v>
      </c>
    </row>
    <row r="685" spans="1:23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</v>
      </c>
      <c r="J685">
        <v>35000</v>
      </c>
      <c r="K685">
        <v>298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8273</v>
      </c>
      <c r="R685">
        <v>8.5142857142857138E-3</v>
      </c>
      <c r="S685">
        <v>99.333333333333329</v>
      </c>
      <c r="T685" t="s">
        <v>9226</v>
      </c>
      <c r="U685" t="s">
        <v>9228</v>
      </c>
      <c r="V685" s="10">
        <v>42634.900046296294</v>
      </c>
      <c r="W685" s="10">
        <v>42674.900046296294</v>
      </c>
    </row>
    <row r="686" spans="1:23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</v>
      </c>
      <c r="J686">
        <v>320000</v>
      </c>
      <c r="K686">
        <v>23948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8273</v>
      </c>
      <c r="R686">
        <v>7.4837500000000001E-2</v>
      </c>
      <c r="S686">
        <v>177.39259259259259</v>
      </c>
      <c r="T686" t="s">
        <v>9226</v>
      </c>
      <c r="U686" t="s">
        <v>9228</v>
      </c>
      <c r="V686" s="10">
        <v>41809.473275462966</v>
      </c>
      <c r="W686" s="10">
        <v>41845.125</v>
      </c>
    </row>
    <row r="687" spans="1:23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</v>
      </c>
      <c r="J687">
        <v>2000</v>
      </c>
      <c r="K687">
        <v>553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8273</v>
      </c>
      <c r="R687">
        <v>0.27650000000000002</v>
      </c>
      <c r="S687">
        <v>55.3</v>
      </c>
      <c r="T687" t="s">
        <v>9226</v>
      </c>
      <c r="U687" t="s">
        <v>9228</v>
      </c>
      <c r="V687" s="10">
        <v>41971.866574074076</v>
      </c>
      <c r="W687" s="10">
        <v>42016.866574074076</v>
      </c>
    </row>
    <row r="688" spans="1:23" x14ac:dyDescent="0.25">
      <c r="A688">
        <v>686</v>
      </c>
      <c r="B688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1.1666915600000001</v>
      </c>
      <c r="J688">
        <v>583345.78</v>
      </c>
      <c r="K688">
        <v>0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8273</v>
      </c>
      <c r="R688">
        <v>0</v>
      </c>
      <c r="S688" t="s">
        <v>9314</v>
      </c>
      <c r="T688" t="s">
        <v>9226</v>
      </c>
      <c r="U688" t="s">
        <v>9228</v>
      </c>
      <c r="V688" s="10">
        <v>42189.673263888886</v>
      </c>
      <c r="W688" s="10">
        <v>42219.673263888886</v>
      </c>
    </row>
    <row r="689" spans="1:23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4.7076029999999998E-2</v>
      </c>
      <c r="J689">
        <v>4707.6030000000001</v>
      </c>
      <c r="K689">
        <v>167.11990649999998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8273</v>
      </c>
      <c r="R689">
        <v>3.5499999999999997E-2</v>
      </c>
      <c r="S689">
        <v>27.853317749999999</v>
      </c>
      <c r="T689" t="s">
        <v>9226</v>
      </c>
      <c r="U689" t="s">
        <v>9228</v>
      </c>
      <c r="V689" s="10">
        <v>42711.750613425924</v>
      </c>
      <c r="W689" s="10">
        <v>42771.750613425924</v>
      </c>
    </row>
    <row r="690" spans="1:23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</v>
      </c>
      <c r="J690">
        <v>20000</v>
      </c>
      <c r="K690">
        <v>14598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8273</v>
      </c>
      <c r="R690">
        <v>0.72989999999999999</v>
      </c>
      <c r="S690">
        <v>405.5</v>
      </c>
      <c r="T690" t="s">
        <v>9226</v>
      </c>
      <c r="U690" t="s">
        <v>9228</v>
      </c>
      <c r="V690" s="10">
        <v>42262.104780092595</v>
      </c>
      <c r="W690" s="10">
        <v>42292.104780092595</v>
      </c>
    </row>
    <row r="691" spans="1:23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</v>
      </c>
      <c r="J691">
        <v>200000</v>
      </c>
      <c r="K691">
        <v>115297.5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8273</v>
      </c>
      <c r="R691">
        <v>0.57648750000000004</v>
      </c>
      <c r="S691">
        <v>343.14732142857144</v>
      </c>
      <c r="T691" t="s">
        <v>9226</v>
      </c>
      <c r="U691" t="s">
        <v>9228</v>
      </c>
      <c r="V691" s="10">
        <v>42675.66778935185</v>
      </c>
      <c r="W691" s="10">
        <v>42712.207638888889</v>
      </c>
    </row>
    <row r="692" spans="1:23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</v>
      </c>
      <c r="J692">
        <v>20000</v>
      </c>
      <c r="K692">
        <v>2468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8273</v>
      </c>
      <c r="R692">
        <v>0.1234</v>
      </c>
      <c r="S692">
        <v>72.588235294117652</v>
      </c>
      <c r="T692" t="s">
        <v>9226</v>
      </c>
      <c r="U692" t="s">
        <v>9228</v>
      </c>
      <c r="V692" s="10">
        <v>42579.634733796294</v>
      </c>
      <c r="W692" s="10">
        <v>42622.25</v>
      </c>
    </row>
    <row r="693" spans="1:23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</v>
      </c>
      <c r="J693">
        <v>50000</v>
      </c>
      <c r="K693">
        <v>260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8273</v>
      </c>
      <c r="R693">
        <v>5.1999999999999998E-3</v>
      </c>
      <c r="S693">
        <v>26</v>
      </c>
      <c r="T693" t="s">
        <v>9226</v>
      </c>
      <c r="U693" t="s">
        <v>9228</v>
      </c>
      <c r="V693" s="10">
        <v>42158.028310185182</v>
      </c>
      <c r="W693" s="10">
        <v>42186.028310185182</v>
      </c>
    </row>
    <row r="694" spans="1:23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1.29405719</v>
      </c>
      <c r="J694">
        <v>25881.143799999998</v>
      </c>
      <c r="K694">
        <v>1690.03869014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8273</v>
      </c>
      <c r="R694">
        <v>6.5299999999999997E-2</v>
      </c>
      <c r="S694">
        <v>8.4081526872636818</v>
      </c>
      <c r="T694" t="s">
        <v>9226</v>
      </c>
      <c r="U694" t="s">
        <v>9228</v>
      </c>
      <c r="V694" s="10">
        <v>42696.37572916667</v>
      </c>
      <c r="W694" s="10">
        <v>42726.37572916667</v>
      </c>
    </row>
    <row r="695" spans="1:23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</v>
      </c>
      <c r="J695">
        <v>100000</v>
      </c>
      <c r="K695">
        <v>35338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8273</v>
      </c>
      <c r="R695">
        <v>0.35338000000000003</v>
      </c>
      <c r="S695">
        <v>119.38513513513513</v>
      </c>
      <c r="T695" t="s">
        <v>9226</v>
      </c>
      <c r="U695" t="s">
        <v>9228</v>
      </c>
      <c r="V695" s="10">
        <v>42094.808182870373</v>
      </c>
      <c r="W695" s="10">
        <v>42124.808182870373</v>
      </c>
    </row>
    <row r="696" spans="1:23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</v>
      </c>
      <c r="J696">
        <v>150000</v>
      </c>
      <c r="K696">
        <v>590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8273</v>
      </c>
      <c r="R696">
        <v>3.933333333333333E-3</v>
      </c>
      <c r="S696">
        <v>84.285714285714292</v>
      </c>
      <c r="T696" t="s">
        <v>9226</v>
      </c>
      <c r="U696" t="s">
        <v>9228</v>
      </c>
      <c r="V696" s="10">
        <v>42737.663877314815</v>
      </c>
      <c r="W696" s="10">
        <v>42767.663877314815</v>
      </c>
    </row>
    <row r="697" spans="1:23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</v>
      </c>
      <c r="J697">
        <v>60000</v>
      </c>
      <c r="K697">
        <v>636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8273</v>
      </c>
      <c r="R697">
        <v>1.06E-2</v>
      </c>
      <c r="S697">
        <v>90.857142857142861</v>
      </c>
      <c r="T697" t="s">
        <v>9226</v>
      </c>
      <c r="U697" t="s">
        <v>9228</v>
      </c>
      <c r="V697" s="10">
        <v>41913.521064814813</v>
      </c>
      <c r="W697" s="10">
        <v>41943.521064814813</v>
      </c>
    </row>
    <row r="698" spans="1:23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1.1666915600000001</v>
      </c>
      <c r="J698">
        <v>204171.02300000002</v>
      </c>
      <c r="K698">
        <v>1.1666915600000001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8273</v>
      </c>
      <c r="R698">
        <v>5.7142857142857145E-6</v>
      </c>
      <c r="S698">
        <v>1.1666915600000001</v>
      </c>
      <c r="T698" t="s">
        <v>9226</v>
      </c>
      <c r="U698" t="s">
        <v>9228</v>
      </c>
      <c r="V698" s="10">
        <v>41815.927106481482</v>
      </c>
      <c r="W698" s="10">
        <v>41845.927106481482</v>
      </c>
    </row>
    <row r="699" spans="1:23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1.1666915600000001</v>
      </c>
      <c r="J699">
        <v>5833.4578000000001</v>
      </c>
      <c r="K699">
        <v>2705.5577276400004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8273</v>
      </c>
      <c r="R699">
        <v>0.46379999999999999</v>
      </c>
      <c r="S699">
        <v>23.732962523157898</v>
      </c>
      <c r="T699" t="s">
        <v>9226</v>
      </c>
      <c r="U699" t="s">
        <v>9228</v>
      </c>
      <c r="V699" s="10">
        <v>42388.523020833331</v>
      </c>
      <c r="W699" s="10">
        <v>42403.523020833331</v>
      </c>
    </row>
    <row r="700" spans="1:23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</v>
      </c>
      <c r="J700">
        <v>100000</v>
      </c>
      <c r="K700">
        <v>15390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8273</v>
      </c>
      <c r="R700">
        <v>0.15390000000000001</v>
      </c>
      <c r="S700">
        <v>530.68965517241384</v>
      </c>
      <c r="T700" t="s">
        <v>9226</v>
      </c>
      <c r="U700" t="s">
        <v>9228</v>
      </c>
      <c r="V700" s="10">
        <v>41866.931076388886</v>
      </c>
      <c r="W700" s="10">
        <v>41900.083333333336</v>
      </c>
    </row>
    <row r="701" spans="1:23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</v>
      </c>
      <c r="J701">
        <v>130000</v>
      </c>
      <c r="K701">
        <v>107148.74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8273</v>
      </c>
      <c r="R701">
        <v>0.824221076923077</v>
      </c>
      <c r="S701">
        <v>120.39184269662923</v>
      </c>
      <c r="T701" t="s">
        <v>9226</v>
      </c>
      <c r="U701" t="s">
        <v>9228</v>
      </c>
      <c r="V701" s="10">
        <v>41563.485509259262</v>
      </c>
      <c r="W701" s="10">
        <v>41600.666666666664</v>
      </c>
    </row>
    <row r="702" spans="1:23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1.1666915600000001</v>
      </c>
      <c r="J702">
        <v>17500.3734</v>
      </c>
      <c r="K702">
        <v>470.17669868000002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8273</v>
      </c>
      <c r="R702">
        <v>2.6866666666666667E-2</v>
      </c>
      <c r="S702">
        <v>15.16699028</v>
      </c>
      <c r="T702" t="s">
        <v>9226</v>
      </c>
      <c r="U702" t="s">
        <v>9228</v>
      </c>
      <c r="V702" s="10">
        <v>42715.688437500001</v>
      </c>
      <c r="W702" s="10">
        <v>42745.688437500001</v>
      </c>
    </row>
    <row r="703" spans="1:23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1.29405719</v>
      </c>
      <c r="J703">
        <v>29763.31537</v>
      </c>
      <c r="K703">
        <v>7917.0418884199999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8273</v>
      </c>
      <c r="R703">
        <v>0.26600000000000001</v>
      </c>
      <c r="S703">
        <v>377.00199468666665</v>
      </c>
      <c r="T703" t="s">
        <v>9226</v>
      </c>
      <c r="U703" t="s">
        <v>9228</v>
      </c>
      <c r="V703" s="10">
        <v>41813.662962962961</v>
      </c>
      <c r="W703" s="10">
        <v>41843.662962962961</v>
      </c>
    </row>
    <row r="704" spans="1:23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</v>
      </c>
      <c r="J704">
        <v>15000</v>
      </c>
      <c r="K704">
        <v>4622.01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8273</v>
      </c>
      <c r="R704">
        <v>0.30813400000000002</v>
      </c>
      <c r="S704">
        <v>124.9191891891892</v>
      </c>
      <c r="T704" t="s">
        <v>9226</v>
      </c>
      <c r="U704" t="s">
        <v>9228</v>
      </c>
      <c r="V704" s="10">
        <v>42668.726701388892</v>
      </c>
      <c r="W704" s="10">
        <v>42698.768368055556</v>
      </c>
    </row>
    <row r="705" spans="1:23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</v>
      </c>
      <c r="J705">
        <v>15000</v>
      </c>
      <c r="K705">
        <v>837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8273</v>
      </c>
      <c r="R705">
        <v>5.5800000000000002E-2</v>
      </c>
      <c r="S705">
        <v>119.57142857142857</v>
      </c>
      <c r="T705" t="s">
        <v>9226</v>
      </c>
      <c r="U705" t="s">
        <v>9228</v>
      </c>
      <c r="V705" s="10">
        <v>42711.950798611113</v>
      </c>
      <c r="W705" s="10">
        <v>42766.980555555558</v>
      </c>
    </row>
    <row r="706" spans="1:23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0.75062424999999999</v>
      </c>
      <c r="J706">
        <v>41284.333749999998</v>
      </c>
      <c r="K706">
        <v>361.05026425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8273</v>
      </c>
      <c r="R706">
        <v>8.7454545454545458E-3</v>
      </c>
      <c r="S706">
        <v>90.262566062499999</v>
      </c>
      <c r="T706" t="s">
        <v>9226</v>
      </c>
      <c r="U706" t="s">
        <v>9228</v>
      </c>
      <c r="V706" s="10">
        <v>42726.192916666667</v>
      </c>
      <c r="W706" s="10">
        <v>42786.192916666667</v>
      </c>
    </row>
    <row r="707" spans="1:23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1.1666915600000001</v>
      </c>
      <c r="J707">
        <v>116669.156</v>
      </c>
      <c r="K707">
        <v>1139.85765412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8273</v>
      </c>
      <c r="R707">
        <v>9.7699999999999992E-3</v>
      </c>
      <c r="S707">
        <v>227.97153082400001</v>
      </c>
      <c r="T707" t="s">
        <v>9226</v>
      </c>
      <c r="U707" t="s">
        <v>9228</v>
      </c>
      <c r="V707" s="10">
        <v>42726.491643518515</v>
      </c>
      <c r="W707" s="10">
        <v>42756.491643518515</v>
      </c>
    </row>
    <row r="708" spans="1:23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1.1666915600000001</v>
      </c>
      <c r="J708">
        <v>116669.156</v>
      </c>
      <c r="K708">
        <v>0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8273</v>
      </c>
      <c r="R708">
        <v>0</v>
      </c>
      <c r="S708" t="s">
        <v>9314</v>
      </c>
      <c r="T708" t="s">
        <v>9226</v>
      </c>
      <c r="U708" t="s">
        <v>9228</v>
      </c>
      <c r="V708" s="10">
        <v>42676.995173611111</v>
      </c>
      <c r="W708" s="10">
        <v>42718.777083333334</v>
      </c>
    </row>
    <row r="709" spans="1:23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1.29405719</v>
      </c>
      <c r="J709">
        <v>87995.888919999998</v>
      </c>
      <c r="K709">
        <v>69452.825821613995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8273</v>
      </c>
      <c r="R709">
        <v>0.78927352941176465</v>
      </c>
      <c r="S709">
        <v>152.30882855617105</v>
      </c>
      <c r="T709" t="s">
        <v>9226</v>
      </c>
      <c r="U709" t="s">
        <v>9228</v>
      </c>
      <c r="V709" s="10">
        <v>42696.663506944446</v>
      </c>
      <c r="W709" s="10">
        <v>42736.663506944446</v>
      </c>
    </row>
    <row r="710" spans="1:23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1.29405719</v>
      </c>
      <c r="J710">
        <v>51762.287599999996</v>
      </c>
      <c r="K710">
        <v>11435.58338803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8273</v>
      </c>
      <c r="R710">
        <v>0.22092500000000001</v>
      </c>
      <c r="S710">
        <v>30.990740888970191</v>
      </c>
      <c r="T710" t="s">
        <v>9226</v>
      </c>
      <c r="U710" t="s">
        <v>9228</v>
      </c>
      <c r="V710" s="10">
        <v>41835.581018518518</v>
      </c>
      <c r="W710" s="10">
        <v>41895.581018518518</v>
      </c>
    </row>
    <row r="711" spans="1:23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</v>
      </c>
      <c r="J711">
        <v>15000</v>
      </c>
      <c r="K711">
        <v>61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8273</v>
      </c>
      <c r="R711">
        <v>4.0666666666666663E-3</v>
      </c>
      <c r="S711">
        <v>30.5</v>
      </c>
      <c r="T711" t="s">
        <v>9226</v>
      </c>
      <c r="U711" t="s">
        <v>9228</v>
      </c>
      <c r="V711" s="10">
        <v>41948.041192129633</v>
      </c>
      <c r="W711" s="10">
        <v>41978.041192129633</v>
      </c>
    </row>
    <row r="712" spans="1:23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0.75062424999999999</v>
      </c>
      <c r="J712">
        <v>900.7491</v>
      </c>
      <c r="K712">
        <v>0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8273</v>
      </c>
      <c r="R712">
        <v>0</v>
      </c>
      <c r="S712" t="s">
        <v>9314</v>
      </c>
      <c r="T712" t="s">
        <v>9226</v>
      </c>
      <c r="U712" t="s">
        <v>9228</v>
      </c>
      <c r="V712" s="10">
        <v>41837.984976851854</v>
      </c>
      <c r="W712" s="10">
        <v>41871.030555555553</v>
      </c>
    </row>
    <row r="713" spans="1:23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1.1666915600000001</v>
      </c>
      <c r="J713">
        <v>116669.156</v>
      </c>
      <c r="K713">
        <v>39423.674503959999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8273</v>
      </c>
      <c r="R713">
        <v>0.33790999999999999</v>
      </c>
      <c r="S713">
        <v>116.63809024840236</v>
      </c>
      <c r="T713" t="s">
        <v>9226</v>
      </c>
      <c r="U713" t="s">
        <v>9228</v>
      </c>
      <c r="V713" s="10">
        <v>42678.459120370368</v>
      </c>
      <c r="W713" s="10">
        <v>42718.500787037039</v>
      </c>
    </row>
    <row r="714" spans="1:23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</v>
      </c>
      <c r="J714">
        <v>48500</v>
      </c>
      <c r="K714">
        <v>105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8273</v>
      </c>
      <c r="R714">
        <v>2.1649484536082476E-3</v>
      </c>
      <c r="S714">
        <v>26.25</v>
      </c>
      <c r="T714" t="s">
        <v>9226</v>
      </c>
      <c r="U714" t="s">
        <v>9228</v>
      </c>
      <c r="V714" s="10">
        <v>42384.680925925924</v>
      </c>
      <c r="W714" s="10">
        <v>42414.680925925924</v>
      </c>
    </row>
    <row r="715" spans="1:23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1.1666915600000001</v>
      </c>
      <c r="J715">
        <v>29167.289000000001</v>
      </c>
      <c r="K715">
        <v>232.17162044000003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8273</v>
      </c>
      <c r="R715">
        <v>7.9600000000000001E-3</v>
      </c>
      <c r="S715">
        <v>232.17162044000003</v>
      </c>
      <c r="T715" t="s">
        <v>9226</v>
      </c>
      <c r="U715" t="s">
        <v>9228</v>
      </c>
      <c r="V715" s="10">
        <v>42496.529305555552</v>
      </c>
      <c r="W715" s="10">
        <v>42526.529305555552</v>
      </c>
    </row>
    <row r="716" spans="1:23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</v>
      </c>
      <c r="J716">
        <v>15000</v>
      </c>
      <c r="K716">
        <v>2249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8273</v>
      </c>
      <c r="R716">
        <v>0.14993333333333334</v>
      </c>
      <c r="S716">
        <v>80.321428571428569</v>
      </c>
      <c r="T716" t="s">
        <v>9226</v>
      </c>
      <c r="U716" t="s">
        <v>9228</v>
      </c>
      <c r="V716" s="10">
        <v>42734.787986111114</v>
      </c>
      <c r="W716" s="10">
        <v>42794.787986111114</v>
      </c>
    </row>
    <row r="717" spans="1:23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</v>
      </c>
      <c r="J717">
        <v>27500</v>
      </c>
      <c r="K717">
        <v>1389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8273</v>
      </c>
      <c r="R717">
        <v>5.0509090909090906E-2</v>
      </c>
      <c r="S717">
        <v>115.75</v>
      </c>
      <c r="T717" t="s">
        <v>9226</v>
      </c>
      <c r="U717" t="s">
        <v>9228</v>
      </c>
      <c r="V717" s="10">
        <v>42273.090740740743</v>
      </c>
      <c r="W717" s="10">
        <v>42313.132407407407</v>
      </c>
    </row>
    <row r="718" spans="1:23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</v>
      </c>
      <c r="J718">
        <v>7000</v>
      </c>
      <c r="K718">
        <v>715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8273</v>
      </c>
      <c r="R718">
        <v>0.10214285714285715</v>
      </c>
      <c r="S718">
        <v>44.6875</v>
      </c>
      <c r="T718" t="s">
        <v>9226</v>
      </c>
      <c r="U718" t="s">
        <v>9228</v>
      </c>
      <c r="V718" s="10">
        <v>41940.658645833333</v>
      </c>
      <c r="W718" s="20">
        <v>41974</v>
      </c>
    </row>
    <row r="719" spans="1:23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</v>
      </c>
      <c r="J719">
        <v>100000</v>
      </c>
      <c r="K719">
        <v>305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8273</v>
      </c>
      <c r="R719">
        <v>3.0500000000000002E-3</v>
      </c>
      <c r="S719">
        <v>76.25</v>
      </c>
      <c r="T719" t="s">
        <v>9226</v>
      </c>
      <c r="U719" t="s">
        <v>9228</v>
      </c>
      <c r="V719" s="10">
        <v>41857.854189814818</v>
      </c>
      <c r="W719" s="10">
        <v>41887.854189814818</v>
      </c>
    </row>
    <row r="720" spans="1:23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</v>
      </c>
      <c r="J720">
        <v>12000</v>
      </c>
      <c r="K720">
        <v>90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8273</v>
      </c>
      <c r="R720">
        <v>7.4999999999999997E-3</v>
      </c>
      <c r="S720">
        <v>22.5</v>
      </c>
      <c r="T720" t="s">
        <v>9226</v>
      </c>
      <c r="U720" t="s">
        <v>9228</v>
      </c>
      <c r="V720" s="10">
        <v>42752.845451388886</v>
      </c>
      <c r="W720" s="10">
        <v>42784.249305555553</v>
      </c>
    </row>
    <row r="721" spans="1:23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</v>
      </c>
      <c r="J721">
        <v>15000</v>
      </c>
      <c r="K721">
        <v>194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8273</v>
      </c>
      <c r="R721">
        <v>1.2933333333333333E-2</v>
      </c>
      <c r="S721">
        <v>19.399999999999999</v>
      </c>
      <c r="T721" t="s">
        <v>9226</v>
      </c>
      <c r="U721" t="s">
        <v>9228</v>
      </c>
      <c r="V721" s="10">
        <v>42409.040231481478</v>
      </c>
      <c r="W721" s="10">
        <v>42423.040231481478</v>
      </c>
    </row>
    <row r="722" spans="1:23" x14ac:dyDescent="0.25">
      <c r="A722">
        <v>2913</v>
      </c>
      <c r="B722" t="s">
        <v>2913</v>
      </c>
      <c r="C722" t="s">
        <v>7023</v>
      </c>
      <c r="D722">
        <v>10000</v>
      </c>
      <c r="E722">
        <v>2</v>
      </c>
      <c r="F722" t="s">
        <v>8221</v>
      </c>
      <c r="G722" t="s">
        <v>8224</v>
      </c>
      <c r="H722" t="s">
        <v>8246</v>
      </c>
      <c r="I722">
        <v>1</v>
      </c>
      <c r="J722">
        <v>10000</v>
      </c>
      <c r="K722">
        <v>2</v>
      </c>
      <c r="L722">
        <v>1410041339</v>
      </c>
      <c r="M722">
        <v>1404857339</v>
      </c>
      <c r="N722" t="b">
        <v>0</v>
      </c>
      <c r="O722">
        <v>2</v>
      </c>
      <c r="P722" t="b">
        <v>0</v>
      </c>
      <c r="Q722" t="s">
        <v>8271</v>
      </c>
      <c r="R722">
        <v>2.0000000000000001E-4</v>
      </c>
      <c r="S722">
        <v>1</v>
      </c>
      <c r="T722" t="s">
        <v>9224</v>
      </c>
      <c r="U722" t="s">
        <v>9225</v>
      </c>
      <c r="V722" s="10">
        <v>41828.922905092593</v>
      </c>
      <c r="W722" s="10">
        <v>41888.922905092593</v>
      </c>
    </row>
    <row r="723" spans="1:23" x14ac:dyDescent="0.25">
      <c r="A723">
        <v>2912</v>
      </c>
      <c r="B723" t="s">
        <v>2912</v>
      </c>
      <c r="C723" t="s">
        <v>7022</v>
      </c>
      <c r="D723">
        <v>14440</v>
      </c>
      <c r="E723">
        <v>2030</v>
      </c>
      <c r="F723" t="s">
        <v>8221</v>
      </c>
      <c r="G723" t="s">
        <v>8224</v>
      </c>
      <c r="H723" t="s">
        <v>8246</v>
      </c>
      <c r="I723">
        <v>1</v>
      </c>
      <c r="J723">
        <v>14440</v>
      </c>
      <c r="K723">
        <v>2030</v>
      </c>
      <c r="L723">
        <v>1452827374</v>
      </c>
      <c r="M723">
        <v>1450235374</v>
      </c>
      <c r="N723" t="b">
        <v>0</v>
      </c>
      <c r="O723">
        <v>26</v>
      </c>
      <c r="P723" t="b">
        <v>0</v>
      </c>
      <c r="Q723" t="s">
        <v>8271</v>
      </c>
      <c r="R723">
        <v>0.14058171745152354</v>
      </c>
      <c r="S723">
        <v>78.07692307692308</v>
      </c>
      <c r="T723" t="s">
        <v>9224</v>
      </c>
      <c r="U723" t="s">
        <v>9225</v>
      </c>
      <c r="V723" s="10">
        <v>42354.131643518522</v>
      </c>
      <c r="W723" s="10">
        <v>42384.131643518522</v>
      </c>
    </row>
    <row r="724" spans="1:23" x14ac:dyDescent="0.25">
      <c r="A724">
        <v>2911</v>
      </c>
      <c r="B724" t="s">
        <v>2911</v>
      </c>
      <c r="C724" t="s">
        <v>7021</v>
      </c>
      <c r="D724">
        <v>1800</v>
      </c>
      <c r="E724">
        <v>657</v>
      </c>
      <c r="F724" t="s">
        <v>8221</v>
      </c>
      <c r="G724" t="s">
        <v>8224</v>
      </c>
      <c r="H724" t="s">
        <v>8246</v>
      </c>
      <c r="I724">
        <v>1</v>
      </c>
      <c r="J724">
        <v>1800</v>
      </c>
      <c r="K724">
        <v>657</v>
      </c>
      <c r="L724">
        <v>1435429626</v>
      </c>
      <c r="M724">
        <v>1431973626</v>
      </c>
      <c r="N724" t="b">
        <v>0</v>
      </c>
      <c r="O724">
        <v>14</v>
      </c>
      <c r="P724" t="b">
        <v>0</v>
      </c>
      <c r="Q724" t="s">
        <v>8271</v>
      </c>
      <c r="R724">
        <v>0.36499999999999999</v>
      </c>
      <c r="S724">
        <v>46.928571428571431</v>
      </c>
      <c r="T724" t="s">
        <v>9224</v>
      </c>
      <c r="U724" t="s">
        <v>9225</v>
      </c>
      <c r="V724" s="10">
        <v>42142.768819444442</v>
      </c>
      <c r="W724" s="10">
        <v>42182.768819444442</v>
      </c>
    </row>
    <row r="725" spans="1:23" x14ac:dyDescent="0.25">
      <c r="A725">
        <v>2910</v>
      </c>
      <c r="B725" t="s">
        <v>2910</v>
      </c>
      <c r="C725" t="s">
        <v>7020</v>
      </c>
      <c r="D725">
        <v>30000</v>
      </c>
      <c r="E725">
        <v>1</v>
      </c>
      <c r="F725" t="s">
        <v>8221</v>
      </c>
      <c r="G725" t="s">
        <v>8225</v>
      </c>
      <c r="H725" t="s">
        <v>8247</v>
      </c>
      <c r="I725">
        <v>1.29405719</v>
      </c>
      <c r="J725">
        <v>38821.715700000001</v>
      </c>
      <c r="K725">
        <v>1.29405719</v>
      </c>
      <c r="L725">
        <v>1434139887</v>
      </c>
      <c r="M725">
        <v>1428955887</v>
      </c>
      <c r="N725" t="b">
        <v>0</v>
      </c>
      <c r="O725">
        <v>1</v>
      </c>
      <c r="P725" t="b">
        <v>0</v>
      </c>
      <c r="Q725" t="s">
        <v>8271</v>
      </c>
      <c r="R725">
        <v>3.3333333333333335E-5</v>
      </c>
      <c r="S725">
        <v>1.29405719</v>
      </c>
      <c r="T725" t="s">
        <v>9224</v>
      </c>
      <c r="U725" t="s">
        <v>9225</v>
      </c>
      <c r="V725" s="10">
        <v>42107.841284722221</v>
      </c>
      <c r="W725" s="10">
        <v>42167.841284722221</v>
      </c>
    </row>
    <row r="726" spans="1:23" x14ac:dyDescent="0.25">
      <c r="A726">
        <v>2909</v>
      </c>
      <c r="B726" t="s">
        <v>2909</v>
      </c>
      <c r="C726" t="s">
        <v>7019</v>
      </c>
      <c r="D726">
        <v>180000</v>
      </c>
      <c r="E726">
        <v>20</v>
      </c>
      <c r="F726" t="s">
        <v>8221</v>
      </c>
      <c r="G726" t="s">
        <v>8224</v>
      </c>
      <c r="H726" t="s">
        <v>8246</v>
      </c>
      <c r="I726">
        <v>1</v>
      </c>
      <c r="J726">
        <v>180000</v>
      </c>
      <c r="K726">
        <v>20</v>
      </c>
      <c r="L726">
        <v>1416944760</v>
      </c>
      <c r="M726">
        <v>1413527001</v>
      </c>
      <c r="N726" t="b">
        <v>0</v>
      </c>
      <c r="O726">
        <v>1</v>
      </c>
      <c r="P726" t="b">
        <v>0</v>
      </c>
      <c r="Q726" t="s">
        <v>8271</v>
      </c>
      <c r="R726">
        <v>1.1111111111111112E-4</v>
      </c>
      <c r="S726">
        <v>20</v>
      </c>
      <c r="T726" t="s">
        <v>9224</v>
      </c>
      <c r="U726" t="s">
        <v>9225</v>
      </c>
      <c r="V726" s="10">
        <v>41929.266215277778</v>
      </c>
      <c r="W726" s="10">
        <v>41968.823611111111</v>
      </c>
    </row>
    <row r="727" spans="1:23" x14ac:dyDescent="0.25">
      <c r="A727">
        <v>2908</v>
      </c>
      <c r="B727" t="s">
        <v>2908</v>
      </c>
      <c r="C727" s="3" t="s">
        <v>7018</v>
      </c>
      <c r="D727">
        <v>9600</v>
      </c>
      <c r="E727">
        <v>264</v>
      </c>
      <c r="F727" t="s">
        <v>8221</v>
      </c>
      <c r="G727" t="s">
        <v>8224</v>
      </c>
      <c r="H727" t="s">
        <v>8246</v>
      </c>
      <c r="I727">
        <v>1</v>
      </c>
      <c r="J727">
        <v>9600</v>
      </c>
      <c r="K727">
        <v>264</v>
      </c>
      <c r="L727">
        <v>1465407219</v>
      </c>
      <c r="M727">
        <v>1462815219</v>
      </c>
      <c r="N727" t="b">
        <v>0</v>
      </c>
      <c r="O727">
        <v>5</v>
      </c>
      <c r="P727" t="b">
        <v>0</v>
      </c>
      <c r="Q727" t="s">
        <v>8271</v>
      </c>
      <c r="R727">
        <v>2.75E-2</v>
      </c>
      <c r="S727">
        <v>52.8</v>
      </c>
      <c r="T727" t="s">
        <v>9224</v>
      </c>
      <c r="U727" t="s">
        <v>9225</v>
      </c>
      <c r="V727" s="10">
        <v>42499.73170138889</v>
      </c>
      <c r="W727" s="10">
        <v>42529.73170138889</v>
      </c>
    </row>
    <row r="728" spans="1:23" x14ac:dyDescent="0.25">
      <c r="A728">
        <v>2907</v>
      </c>
      <c r="B728" t="s">
        <v>2907</v>
      </c>
      <c r="C728" t="s">
        <v>7017</v>
      </c>
      <c r="D728">
        <v>2500</v>
      </c>
      <c r="E728">
        <v>2</v>
      </c>
      <c r="F728" t="s">
        <v>8221</v>
      </c>
      <c r="G728" t="s">
        <v>8224</v>
      </c>
      <c r="H728" t="s">
        <v>8246</v>
      </c>
      <c r="I728">
        <v>1</v>
      </c>
      <c r="J728">
        <v>2500</v>
      </c>
      <c r="K728">
        <v>2</v>
      </c>
      <c r="L728">
        <v>1463259837</v>
      </c>
      <c r="M728">
        <v>1458075837</v>
      </c>
      <c r="N728" t="b">
        <v>0</v>
      </c>
      <c r="O728">
        <v>2</v>
      </c>
      <c r="P728" t="b">
        <v>0</v>
      </c>
      <c r="Q728" t="s">
        <v>8271</v>
      </c>
      <c r="R728">
        <v>8.0000000000000004E-4</v>
      </c>
      <c r="S728">
        <v>1</v>
      </c>
      <c r="T728" t="s">
        <v>9224</v>
      </c>
      <c r="U728" t="s">
        <v>9225</v>
      </c>
      <c r="V728" s="10">
        <v>42444.877743055556</v>
      </c>
      <c r="W728" s="10">
        <v>42504.877743055556</v>
      </c>
    </row>
    <row r="729" spans="1:23" x14ac:dyDescent="0.25">
      <c r="A729">
        <v>2906</v>
      </c>
      <c r="B729" t="s">
        <v>2906</v>
      </c>
      <c r="C729" t="s">
        <v>7016</v>
      </c>
      <c r="D729">
        <v>6000</v>
      </c>
      <c r="E729">
        <v>565</v>
      </c>
      <c r="F729" t="s">
        <v>8221</v>
      </c>
      <c r="G729" t="s">
        <v>8224</v>
      </c>
      <c r="H729" t="s">
        <v>8246</v>
      </c>
      <c r="I729">
        <v>1</v>
      </c>
      <c r="J729">
        <v>6000</v>
      </c>
      <c r="K729">
        <v>565</v>
      </c>
      <c r="L729">
        <v>1438390800</v>
      </c>
      <c r="M729">
        <v>1436888066</v>
      </c>
      <c r="N729" t="b">
        <v>0</v>
      </c>
      <c r="O729">
        <v>7</v>
      </c>
      <c r="P729" t="b">
        <v>0</v>
      </c>
      <c r="Q729" t="s">
        <v>8271</v>
      </c>
      <c r="R729">
        <v>9.4166666666666662E-2</v>
      </c>
      <c r="S729">
        <v>80.714285714285708</v>
      </c>
      <c r="T729" t="s">
        <v>9224</v>
      </c>
      <c r="U729" t="s">
        <v>9225</v>
      </c>
      <c r="V729" s="10">
        <v>42199.648912037039</v>
      </c>
      <c r="W729" s="10">
        <v>42217.041666666664</v>
      </c>
    </row>
    <row r="730" spans="1:23" x14ac:dyDescent="0.25">
      <c r="A730">
        <v>2905</v>
      </c>
      <c r="B730" t="s">
        <v>2905</v>
      </c>
      <c r="C730" t="s">
        <v>7015</v>
      </c>
      <c r="D730">
        <v>3500</v>
      </c>
      <c r="E730">
        <v>622</v>
      </c>
      <c r="F730" t="s">
        <v>8221</v>
      </c>
      <c r="G730" t="s">
        <v>8224</v>
      </c>
      <c r="H730" t="s">
        <v>8246</v>
      </c>
      <c r="I730">
        <v>1</v>
      </c>
      <c r="J730">
        <v>3500</v>
      </c>
      <c r="K730">
        <v>622</v>
      </c>
      <c r="L730">
        <v>1473211313</v>
      </c>
      <c r="M730">
        <v>1472001713</v>
      </c>
      <c r="N730" t="b">
        <v>0</v>
      </c>
      <c r="O730">
        <v>17</v>
      </c>
      <c r="P730" t="b">
        <v>0</v>
      </c>
      <c r="Q730" t="s">
        <v>8271</v>
      </c>
      <c r="R730">
        <v>0.17771428571428571</v>
      </c>
      <c r="S730">
        <v>36.588235294117645</v>
      </c>
      <c r="T730" t="s">
        <v>9224</v>
      </c>
      <c r="U730" t="s">
        <v>9225</v>
      </c>
      <c r="V730" s="10">
        <v>42606.056863425925</v>
      </c>
      <c r="W730" s="10">
        <v>42620.056863425925</v>
      </c>
    </row>
    <row r="731" spans="1:23" x14ac:dyDescent="0.25">
      <c r="A731">
        <v>2904</v>
      </c>
      <c r="B731" t="s">
        <v>2904</v>
      </c>
      <c r="C731" t="s">
        <v>7014</v>
      </c>
      <c r="D731">
        <v>1500</v>
      </c>
      <c r="E731">
        <v>75</v>
      </c>
      <c r="F731" t="s">
        <v>8221</v>
      </c>
      <c r="G731" t="s">
        <v>8225</v>
      </c>
      <c r="H731" t="s">
        <v>8247</v>
      </c>
      <c r="I731">
        <v>1.29405719</v>
      </c>
      <c r="J731">
        <v>1941.085785</v>
      </c>
      <c r="K731">
        <v>97.054289249999997</v>
      </c>
      <c r="L731">
        <v>1415534400</v>
      </c>
      <c r="M731">
        <v>1414538031</v>
      </c>
      <c r="N731" t="b">
        <v>0</v>
      </c>
      <c r="O731">
        <v>4</v>
      </c>
      <c r="P731" t="b">
        <v>0</v>
      </c>
      <c r="Q731" t="s">
        <v>8271</v>
      </c>
      <c r="R731">
        <v>0.05</v>
      </c>
      <c r="S731">
        <v>24.263572312499999</v>
      </c>
      <c r="T731" t="s">
        <v>9224</v>
      </c>
      <c r="U731" t="s">
        <v>9225</v>
      </c>
      <c r="V731" s="10">
        <v>41940.967951388891</v>
      </c>
      <c r="W731" s="10">
        <v>41952.5</v>
      </c>
    </row>
    <row r="732" spans="1:23" x14ac:dyDescent="0.25">
      <c r="A732">
        <v>2903</v>
      </c>
      <c r="B732" t="s">
        <v>2903</v>
      </c>
      <c r="C732" t="s">
        <v>7013</v>
      </c>
      <c r="D732">
        <v>5000</v>
      </c>
      <c r="E732">
        <v>39</v>
      </c>
      <c r="F732" t="s">
        <v>8221</v>
      </c>
      <c r="G732" t="s">
        <v>8224</v>
      </c>
      <c r="H732" t="s">
        <v>8246</v>
      </c>
      <c r="I732">
        <v>1</v>
      </c>
      <c r="J732">
        <v>5000</v>
      </c>
      <c r="K732">
        <v>39</v>
      </c>
      <c r="L732">
        <v>1441771218</v>
      </c>
      <c r="M732">
        <v>1436587218</v>
      </c>
      <c r="N732" t="b">
        <v>0</v>
      </c>
      <c r="O732">
        <v>4</v>
      </c>
      <c r="P732" t="b">
        <v>0</v>
      </c>
      <c r="Q732" t="s">
        <v>8271</v>
      </c>
      <c r="R732">
        <v>7.7999999999999996E-3</v>
      </c>
      <c r="S732">
        <v>9.75</v>
      </c>
      <c r="T732" t="s">
        <v>9224</v>
      </c>
      <c r="U732" t="s">
        <v>9225</v>
      </c>
      <c r="V732" s="10">
        <v>42196.166875000003</v>
      </c>
      <c r="W732" s="10">
        <v>42256.166875000003</v>
      </c>
    </row>
    <row r="733" spans="1:23" x14ac:dyDescent="0.25">
      <c r="A733">
        <v>2902</v>
      </c>
      <c r="B733" t="s">
        <v>2902</v>
      </c>
      <c r="C733" t="s">
        <v>7012</v>
      </c>
      <c r="D733">
        <v>150000</v>
      </c>
      <c r="E733">
        <v>25</v>
      </c>
      <c r="F733" t="s">
        <v>8221</v>
      </c>
      <c r="G733" t="s">
        <v>8224</v>
      </c>
      <c r="H733" t="s">
        <v>8246</v>
      </c>
      <c r="I733">
        <v>1</v>
      </c>
      <c r="J733">
        <v>150000</v>
      </c>
      <c r="K733">
        <v>25</v>
      </c>
      <c r="L733">
        <v>1440412396</v>
      </c>
      <c r="M733">
        <v>1437820396</v>
      </c>
      <c r="N733" t="b">
        <v>0</v>
      </c>
      <c r="O733">
        <v>1</v>
      </c>
      <c r="P733" t="b">
        <v>0</v>
      </c>
      <c r="Q733" t="s">
        <v>8271</v>
      </c>
      <c r="R733">
        <v>1.6666666666666666E-4</v>
      </c>
      <c r="S733">
        <v>25</v>
      </c>
      <c r="T733" t="s">
        <v>9224</v>
      </c>
      <c r="U733" t="s">
        <v>9225</v>
      </c>
      <c r="V733" s="10">
        <v>42210.439768518518</v>
      </c>
      <c r="W733" s="10">
        <v>42240.439768518518</v>
      </c>
    </row>
    <row r="734" spans="1:23" x14ac:dyDescent="0.25">
      <c r="A734">
        <v>2901</v>
      </c>
      <c r="B734" t="s">
        <v>2901</v>
      </c>
      <c r="C734" t="s">
        <v>7011</v>
      </c>
      <c r="D734">
        <v>750</v>
      </c>
      <c r="E734">
        <v>6</v>
      </c>
      <c r="F734" t="s">
        <v>8221</v>
      </c>
      <c r="G734" t="s">
        <v>8224</v>
      </c>
      <c r="H734" t="s">
        <v>8246</v>
      </c>
      <c r="I734">
        <v>1</v>
      </c>
      <c r="J734">
        <v>750</v>
      </c>
      <c r="K734">
        <v>6</v>
      </c>
      <c r="L734">
        <v>1423345339</v>
      </c>
      <c r="M734">
        <v>1418161339</v>
      </c>
      <c r="N734" t="b">
        <v>0</v>
      </c>
      <c r="O734">
        <v>2</v>
      </c>
      <c r="P734" t="b">
        <v>0</v>
      </c>
      <c r="Q734" t="s">
        <v>8271</v>
      </c>
      <c r="R734">
        <v>8.0000000000000002E-3</v>
      </c>
      <c r="S734">
        <v>3</v>
      </c>
      <c r="T734" t="s">
        <v>9224</v>
      </c>
      <c r="U734" t="s">
        <v>9225</v>
      </c>
      <c r="V734" s="10">
        <v>41982.904386574075</v>
      </c>
      <c r="W734" s="10">
        <v>42042.904386574075</v>
      </c>
    </row>
    <row r="735" spans="1:23" x14ac:dyDescent="0.25">
      <c r="A735">
        <v>2900</v>
      </c>
      <c r="B735" t="s">
        <v>2900</v>
      </c>
      <c r="C735" t="s">
        <v>7010</v>
      </c>
      <c r="D735">
        <v>5500</v>
      </c>
      <c r="E735">
        <v>3405</v>
      </c>
      <c r="F735" t="s">
        <v>8221</v>
      </c>
      <c r="G735" t="s">
        <v>8224</v>
      </c>
      <c r="H735" t="s">
        <v>8246</v>
      </c>
      <c r="I735">
        <v>1</v>
      </c>
      <c r="J735">
        <v>5500</v>
      </c>
      <c r="K735">
        <v>3405</v>
      </c>
      <c r="L735">
        <v>1407562632</v>
      </c>
      <c r="M735">
        <v>1404970632</v>
      </c>
      <c r="N735" t="b">
        <v>0</v>
      </c>
      <c r="O735">
        <v>7</v>
      </c>
      <c r="P735" t="b">
        <v>0</v>
      </c>
      <c r="Q735" t="s">
        <v>8271</v>
      </c>
      <c r="R735">
        <v>0.61909090909090914</v>
      </c>
      <c r="S735">
        <v>486.42857142857144</v>
      </c>
      <c r="T735" t="s">
        <v>9224</v>
      </c>
      <c r="U735" t="s">
        <v>9225</v>
      </c>
      <c r="V735" s="10">
        <v>41830.234166666669</v>
      </c>
      <c r="W735" s="10">
        <v>41860.234166666669</v>
      </c>
    </row>
    <row r="736" spans="1:23" x14ac:dyDescent="0.25">
      <c r="A736">
        <v>2899</v>
      </c>
      <c r="B736" t="s">
        <v>2899</v>
      </c>
      <c r="C736" t="s">
        <v>7009</v>
      </c>
      <c r="D736">
        <v>10000</v>
      </c>
      <c r="E736">
        <v>0</v>
      </c>
      <c r="F736" t="s">
        <v>8221</v>
      </c>
      <c r="G736" t="s">
        <v>8224</v>
      </c>
      <c r="H736" t="s">
        <v>8246</v>
      </c>
      <c r="I736">
        <v>1</v>
      </c>
      <c r="J736">
        <v>10000</v>
      </c>
      <c r="K736">
        <v>0</v>
      </c>
      <c r="L736">
        <v>1469325158</v>
      </c>
      <c r="M736">
        <v>1464141158</v>
      </c>
      <c r="N736" t="b">
        <v>0</v>
      </c>
      <c r="O736">
        <v>0</v>
      </c>
      <c r="P736" t="b">
        <v>0</v>
      </c>
      <c r="Q736" t="s">
        <v>8271</v>
      </c>
      <c r="R736">
        <v>0</v>
      </c>
      <c r="S736" t="s">
        <v>9314</v>
      </c>
      <c r="T736" t="s">
        <v>9224</v>
      </c>
      <c r="U736" t="s">
        <v>9225</v>
      </c>
      <c r="V736" s="10">
        <v>42515.078217592592</v>
      </c>
      <c r="W736" s="10">
        <v>42575.078217592592</v>
      </c>
    </row>
    <row r="737" spans="1:23" x14ac:dyDescent="0.25">
      <c r="A737">
        <v>2898</v>
      </c>
      <c r="B737" t="s">
        <v>2898</v>
      </c>
      <c r="C737" t="s">
        <v>7008</v>
      </c>
      <c r="D737">
        <v>7500</v>
      </c>
      <c r="E737">
        <v>316</v>
      </c>
      <c r="F737" t="s">
        <v>8221</v>
      </c>
      <c r="G737" t="s">
        <v>8224</v>
      </c>
      <c r="H737" t="s">
        <v>8246</v>
      </c>
      <c r="I737">
        <v>1</v>
      </c>
      <c r="J737">
        <v>7500</v>
      </c>
      <c r="K737">
        <v>316</v>
      </c>
      <c r="L737">
        <v>1446307053</v>
      </c>
      <c r="M737">
        <v>1443715053</v>
      </c>
      <c r="N737" t="b">
        <v>0</v>
      </c>
      <c r="O737">
        <v>12</v>
      </c>
      <c r="P737" t="b">
        <v>0</v>
      </c>
      <c r="Q737" t="s">
        <v>8271</v>
      </c>
      <c r="R737">
        <v>4.2133333333333335E-2</v>
      </c>
      <c r="S737">
        <v>26.333333333333332</v>
      </c>
      <c r="T737" t="s">
        <v>9224</v>
      </c>
      <c r="U737" t="s">
        <v>9225</v>
      </c>
      <c r="V737" s="10">
        <v>42278.664965277778</v>
      </c>
      <c r="W737" s="10">
        <v>42308.664965277778</v>
      </c>
    </row>
    <row r="738" spans="1:23" x14ac:dyDescent="0.25">
      <c r="A738">
        <v>2897</v>
      </c>
      <c r="B738" t="s">
        <v>2897</v>
      </c>
      <c r="C738" t="s">
        <v>7007</v>
      </c>
      <c r="D738">
        <v>12000</v>
      </c>
      <c r="E738">
        <v>550</v>
      </c>
      <c r="F738" t="s">
        <v>8221</v>
      </c>
      <c r="G738" t="s">
        <v>8224</v>
      </c>
      <c r="H738" t="s">
        <v>8246</v>
      </c>
      <c r="I738">
        <v>1</v>
      </c>
      <c r="J738">
        <v>12000</v>
      </c>
      <c r="K738">
        <v>550</v>
      </c>
      <c r="L738">
        <v>1444577345</v>
      </c>
      <c r="M738">
        <v>1441985458</v>
      </c>
      <c r="N738" t="b">
        <v>0</v>
      </c>
      <c r="O738">
        <v>3</v>
      </c>
      <c r="P738" t="b">
        <v>0</v>
      </c>
      <c r="Q738" t="s">
        <v>8271</v>
      </c>
      <c r="R738">
        <v>4.583333333333333E-2</v>
      </c>
      <c r="S738">
        <v>183.33333333333334</v>
      </c>
      <c r="T738" t="s">
        <v>9224</v>
      </c>
      <c r="U738" t="s">
        <v>9225</v>
      </c>
      <c r="V738" s="10">
        <v>42258.646504629629</v>
      </c>
      <c r="W738" s="10">
        <v>42288.645196759258</v>
      </c>
    </row>
    <row r="739" spans="1:23" x14ac:dyDescent="0.25">
      <c r="A739">
        <v>2896</v>
      </c>
      <c r="B739" t="s">
        <v>2896</v>
      </c>
      <c r="C739" s="3" t="s">
        <v>7006</v>
      </c>
      <c r="D739">
        <v>3000</v>
      </c>
      <c r="E739">
        <v>625</v>
      </c>
      <c r="F739" t="s">
        <v>8221</v>
      </c>
      <c r="G739" t="s">
        <v>8224</v>
      </c>
      <c r="H739" t="s">
        <v>8246</v>
      </c>
      <c r="I739">
        <v>1</v>
      </c>
      <c r="J739">
        <v>3000</v>
      </c>
      <c r="K739">
        <v>625</v>
      </c>
      <c r="L739">
        <v>1481522400</v>
      </c>
      <c r="M739">
        <v>1480283321</v>
      </c>
      <c r="N739" t="b">
        <v>0</v>
      </c>
      <c r="O739">
        <v>12</v>
      </c>
      <c r="P739" t="b">
        <v>0</v>
      </c>
      <c r="Q739" t="s">
        <v>8271</v>
      </c>
      <c r="R739">
        <v>0.20833333333333334</v>
      </c>
      <c r="S739">
        <v>52.083333333333336</v>
      </c>
      <c r="T739" t="s">
        <v>9224</v>
      </c>
      <c r="U739" t="s">
        <v>9225</v>
      </c>
      <c r="V739" s="10">
        <v>42701.908807870372</v>
      </c>
      <c r="W739" s="10">
        <v>42716.25</v>
      </c>
    </row>
    <row r="740" spans="1:23" x14ac:dyDescent="0.25">
      <c r="A740">
        <v>2895</v>
      </c>
      <c r="B740" t="s">
        <v>2895</v>
      </c>
      <c r="C740" t="s">
        <v>7005</v>
      </c>
      <c r="D740">
        <v>500</v>
      </c>
      <c r="E740">
        <v>23</v>
      </c>
      <c r="F740" t="s">
        <v>8221</v>
      </c>
      <c r="G740" t="s">
        <v>8224</v>
      </c>
      <c r="H740" t="s">
        <v>8246</v>
      </c>
      <c r="I740">
        <v>1</v>
      </c>
      <c r="J740">
        <v>500</v>
      </c>
      <c r="K740">
        <v>23</v>
      </c>
      <c r="L740">
        <v>1403470800</v>
      </c>
      <c r="M740">
        <v>1403356792</v>
      </c>
      <c r="N740" t="b">
        <v>0</v>
      </c>
      <c r="O740">
        <v>4</v>
      </c>
      <c r="P740" t="b">
        <v>0</v>
      </c>
      <c r="Q740" t="s">
        <v>8271</v>
      </c>
      <c r="R740">
        <v>4.5999999999999999E-2</v>
      </c>
      <c r="S740">
        <v>5.75</v>
      </c>
      <c r="T740" t="s">
        <v>9224</v>
      </c>
      <c r="U740" t="s">
        <v>9225</v>
      </c>
      <c r="V740" s="10">
        <v>41811.555462962962</v>
      </c>
      <c r="W740" s="10">
        <v>41812.875</v>
      </c>
    </row>
    <row r="741" spans="1:23" x14ac:dyDescent="0.25">
      <c r="A741">
        <v>2894</v>
      </c>
      <c r="B741" t="s">
        <v>2894</v>
      </c>
      <c r="C741" t="s">
        <v>7004</v>
      </c>
      <c r="D741">
        <v>50000</v>
      </c>
      <c r="E741">
        <v>0</v>
      </c>
      <c r="F741" t="s">
        <v>8221</v>
      </c>
      <c r="G741" t="s">
        <v>8224</v>
      </c>
      <c r="H741" t="s">
        <v>8246</v>
      </c>
      <c r="I741">
        <v>1</v>
      </c>
      <c r="J741">
        <v>50000</v>
      </c>
      <c r="K741">
        <v>0</v>
      </c>
      <c r="L741">
        <v>1428100815</v>
      </c>
      <c r="M741">
        <v>1422920415</v>
      </c>
      <c r="N741" t="b">
        <v>0</v>
      </c>
      <c r="O741">
        <v>0</v>
      </c>
      <c r="P741" t="b">
        <v>0</v>
      </c>
      <c r="Q741" t="s">
        <v>8271</v>
      </c>
      <c r="R741">
        <v>0</v>
      </c>
      <c r="S741" t="s">
        <v>9314</v>
      </c>
      <c r="T741" t="s">
        <v>9224</v>
      </c>
      <c r="U741" t="s">
        <v>9225</v>
      </c>
      <c r="V741" s="10">
        <v>42037.986284722225</v>
      </c>
      <c r="W741" s="10">
        <v>42097.944618055553</v>
      </c>
    </row>
    <row r="742" spans="1:23" x14ac:dyDescent="0.25">
      <c r="A742">
        <v>2893</v>
      </c>
      <c r="B742" t="s">
        <v>2893</v>
      </c>
      <c r="C742" t="s">
        <v>7003</v>
      </c>
      <c r="D742">
        <v>5000</v>
      </c>
      <c r="E742">
        <v>25</v>
      </c>
      <c r="F742" t="s">
        <v>8221</v>
      </c>
      <c r="G742" t="s">
        <v>8224</v>
      </c>
      <c r="H742" t="s">
        <v>8246</v>
      </c>
      <c r="I742">
        <v>1</v>
      </c>
      <c r="J742">
        <v>5000</v>
      </c>
      <c r="K742">
        <v>25</v>
      </c>
      <c r="L742">
        <v>1420768800</v>
      </c>
      <c r="M742">
        <v>1415644395</v>
      </c>
      <c r="N742" t="b">
        <v>0</v>
      </c>
      <c r="O742">
        <v>2</v>
      </c>
      <c r="P742" t="b">
        <v>0</v>
      </c>
      <c r="Q742" t="s">
        <v>8271</v>
      </c>
      <c r="R742">
        <v>5.0000000000000001E-3</v>
      </c>
      <c r="S742">
        <v>12.5</v>
      </c>
      <c r="T742" t="s">
        <v>9224</v>
      </c>
      <c r="U742" t="s">
        <v>9225</v>
      </c>
      <c r="V742" s="10">
        <v>41953.773090277777</v>
      </c>
      <c r="W742" s="10">
        <v>42013.083333333336</v>
      </c>
    </row>
    <row r="743" spans="1:23" x14ac:dyDescent="0.25">
      <c r="A743">
        <v>2892</v>
      </c>
      <c r="B743" t="s">
        <v>2892</v>
      </c>
      <c r="C743" t="s">
        <v>7002</v>
      </c>
      <c r="D743">
        <v>5500</v>
      </c>
      <c r="E743">
        <v>500</v>
      </c>
      <c r="F743" t="s">
        <v>8221</v>
      </c>
      <c r="G743" t="s">
        <v>8224</v>
      </c>
      <c r="H743" t="s">
        <v>8246</v>
      </c>
      <c r="I743">
        <v>1</v>
      </c>
      <c r="J743">
        <v>5500</v>
      </c>
      <c r="K743">
        <v>500</v>
      </c>
      <c r="L743">
        <v>1409000400</v>
      </c>
      <c r="M743">
        <v>1408381704</v>
      </c>
      <c r="N743" t="b">
        <v>0</v>
      </c>
      <c r="O743">
        <v>17</v>
      </c>
      <c r="P743" t="b">
        <v>0</v>
      </c>
      <c r="Q743" t="s">
        <v>8271</v>
      </c>
      <c r="R743">
        <v>9.0909090909090912E-2</v>
      </c>
      <c r="S743">
        <v>29.411764705882351</v>
      </c>
      <c r="T743" t="s">
        <v>9224</v>
      </c>
      <c r="U743" t="s">
        <v>9225</v>
      </c>
      <c r="V743" s="10">
        <v>41869.714166666665</v>
      </c>
      <c r="W743" s="10">
        <v>41876.875</v>
      </c>
    </row>
    <row r="744" spans="1:23" x14ac:dyDescent="0.25">
      <c r="A744">
        <v>2891</v>
      </c>
      <c r="B744" t="s">
        <v>2891</v>
      </c>
      <c r="C744" t="s">
        <v>7001</v>
      </c>
      <c r="D744">
        <v>10000</v>
      </c>
      <c r="E744">
        <v>273</v>
      </c>
      <c r="F744" t="s">
        <v>8221</v>
      </c>
      <c r="G744" t="s">
        <v>8224</v>
      </c>
      <c r="H744" t="s">
        <v>8246</v>
      </c>
      <c r="I744">
        <v>1</v>
      </c>
      <c r="J744">
        <v>10000</v>
      </c>
      <c r="K744">
        <v>273</v>
      </c>
      <c r="L744">
        <v>1460751128</v>
      </c>
      <c r="M744">
        <v>1455570728</v>
      </c>
      <c r="N744" t="b">
        <v>0</v>
      </c>
      <c r="O744">
        <v>10</v>
      </c>
      <c r="P744" t="b">
        <v>0</v>
      </c>
      <c r="Q744" t="s">
        <v>8271</v>
      </c>
      <c r="R744">
        <v>2.7300000000000001E-2</v>
      </c>
      <c r="S744">
        <v>27.3</v>
      </c>
      <c r="T744" t="s">
        <v>9224</v>
      </c>
      <c r="U744" t="s">
        <v>9225</v>
      </c>
      <c r="V744" s="10">
        <v>42415.883425925924</v>
      </c>
      <c r="W744" s="10">
        <v>42475.84175925926</v>
      </c>
    </row>
    <row r="745" spans="1:23" x14ac:dyDescent="0.25">
      <c r="A745">
        <v>2890</v>
      </c>
      <c r="B745" t="s">
        <v>2890</v>
      </c>
      <c r="C745" t="s">
        <v>7000</v>
      </c>
      <c r="D745">
        <v>2000</v>
      </c>
      <c r="E745">
        <v>21</v>
      </c>
      <c r="F745" t="s">
        <v>8221</v>
      </c>
      <c r="G745" t="s">
        <v>8224</v>
      </c>
      <c r="H745" t="s">
        <v>8246</v>
      </c>
      <c r="I745">
        <v>1</v>
      </c>
      <c r="J745">
        <v>2000</v>
      </c>
      <c r="K745">
        <v>21</v>
      </c>
      <c r="L745">
        <v>1407553200</v>
      </c>
      <c r="M745">
        <v>1405100992</v>
      </c>
      <c r="N745" t="b">
        <v>0</v>
      </c>
      <c r="O745">
        <v>3</v>
      </c>
      <c r="P745" t="b">
        <v>0</v>
      </c>
      <c r="Q745" t="s">
        <v>8271</v>
      </c>
      <c r="R745">
        <v>1.0500000000000001E-2</v>
      </c>
      <c r="S745">
        <v>7</v>
      </c>
      <c r="T745" t="s">
        <v>9224</v>
      </c>
      <c r="U745" t="s">
        <v>9225</v>
      </c>
      <c r="V745" s="10">
        <v>41831.742962962962</v>
      </c>
      <c r="W745" s="10">
        <v>41860.125</v>
      </c>
    </row>
    <row r="746" spans="1:23" x14ac:dyDescent="0.25">
      <c r="A746">
        <v>2889</v>
      </c>
      <c r="B746" t="s">
        <v>2889</v>
      </c>
      <c r="C746" t="s">
        <v>6999</v>
      </c>
      <c r="D746">
        <v>3000</v>
      </c>
      <c r="E746">
        <v>1142</v>
      </c>
      <c r="F746" t="s">
        <v>8221</v>
      </c>
      <c r="G746" t="s">
        <v>8224</v>
      </c>
      <c r="H746" t="s">
        <v>8246</v>
      </c>
      <c r="I746">
        <v>1</v>
      </c>
      <c r="J746">
        <v>3000</v>
      </c>
      <c r="K746">
        <v>1142</v>
      </c>
      <c r="L746">
        <v>1409344985</v>
      </c>
      <c r="M746">
        <v>1406752985</v>
      </c>
      <c r="N746" t="b">
        <v>0</v>
      </c>
      <c r="O746">
        <v>14</v>
      </c>
      <c r="P746" t="b">
        <v>0</v>
      </c>
      <c r="Q746" t="s">
        <v>8271</v>
      </c>
      <c r="R746">
        <v>0.38066666666666665</v>
      </c>
      <c r="S746">
        <v>81.571428571428569</v>
      </c>
      <c r="T746" t="s">
        <v>9224</v>
      </c>
      <c r="U746" t="s">
        <v>9225</v>
      </c>
      <c r="V746" s="10">
        <v>41850.863252314812</v>
      </c>
      <c r="W746" s="10">
        <v>41880.863252314812</v>
      </c>
    </row>
    <row r="747" spans="1:23" x14ac:dyDescent="0.25">
      <c r="A747">
        <v>2888</v>
      </c>
      <c r="B747" t="s">
        <v>2888</v>
      </c>
      <c r="C747" t="s">
        <v>6998</v>
      </c>
      <c r="D747">
        <v>30000</v>
      </c>
      <c r="E747">
        <v>0</v>
      </c>
      <c r="F747" t="s">
        <v>8221</v>
      </c>
      <c r="G747" t="s">
        <v>8224</v>
      </c>
      <c r="H747" t="s">
        <v>8246</v>
      </c>
      <c r="I747">
        <v>1</v>
      </c>
      <c r="J747">
        <v>30000</v>
      </c>
      <c r="K747">
        <v>0</v>
      </c>
      <c r="L747">
        <v>1413608340</v>
      </c>
      <c r="M747">
        <v>1412945440</v>
      </c>
      <c r="N747" t="b">
        <v>0</v>
      </c>
      <c r="O747">
        <v>0</v>
      </c>
      <c r="P747" t="b">
        <v>0</v>
      </c>
      <c r="Q747" t="s">
        <v>8271</v>
      </c>
      <c r="R747">
        <v>0</v>
      </c>
      <c r="S747" t="s">
        <v>9314</v>
      </c>
      <c r="T747" t="s">
        <v>9224</v>
      </c>
      <c r="U747" t="s">
        <v>9225</v>
      </c>
      <c r="V747" s="10">
        <v>41922.535185185188</v>
      </c>
      <c r="W747" s="10">
        <v>41930.207638888889</v>
      </c>
    </row>
    <row r="748" spans="1:23" x14ac:dyDescent="0.25">
      <c r="A748">
        <v>2887</v>
      </c>
      <c r="B748" t="s">
        <v>2887</v>
      </c>
      <c r="C748" t="s">
        <v>6997</v>
      </c>
      <c r="D748">
        <v>3000</v>
      </c>
      <c r="E748">
        <v>5</v>
      </c>
      <c r="F748" t="s">
        <v>8221</v>
      </c>
      <c r="G748" t="s">
        <v>8224</v>
      </c>
      <c r="H748" t="s">
        <v>8246</v>
      </c>
      <c r="I748">
        <v>1</v>
      </c>
      <c r="J748">
        <v>3000</v>
      </c>
      <c r="K748">
        <v>5</v>
      </c>
      <c r="L748">
        <v>1420971324</v>
      </c>
      <c r="M748">
        <v>1418379324</v>
      </c>
      <c r="N748" t="b">
        <v>0</v>
      </c>
      <c r="O748">
        <v>1</v>
      </c>
      <c r="P748" t="b">
        <v>0</v>
      </c>
      <c r="Q748" t="s">
        <v>8271</v>
      </c>
      <c r="R748">
        <v>1.6666666666666668E-3</v>
      </c>
      <c r="S748">
        <v>5</v>
      </c>
      <c r="T748" t="s">
        <v>9224</v>
      </c>
      <c r="U748" t="s">
        <v>9225</v>
      </c>
      <c r="V748" s="10">
        <v>41985.427361111113</v>
      </c>
      <c r="W748" s="10">
        <v>42015.427361111113</v>
      </c>
    </row>
    <row r="749" spans="1:23" x14ac:dyDescent="0.25">
      <c r="A749">
        <v>2886</v>
      </c>
      <c r="B749" t="s">
        <v>2886</v>
      </c>
      <c r="C749" t="s">
        <v>6996</v>
      </c>
      <c r="D749">
        <v>200</v>
      </c>
      <c r="E749">
        <v>10</v>
      </c>
      <c r="F749" t="s">
        <v>8221</v>
      </c>
      <c r="G749" t="s">
        <v>8224</v>
      </c>
      <c r="H749" t="s">
        <v>8246</v>
      </c>
      <c r="I749">
        <v>1</v>
      </c>
      <c r="J749">
        <v>200</v>
      </c>
      <c r="K749">
        <v>10</v>
      </c>
      <c r="L749">
        <v>1442635140</v>
      </c>
      <c r="M749">
        <v>1442243484</v>
      </c>
      <c r="N749" t="b">
        <v>0</v>
      </c>
      <c r="O749">
        <v>1</v>
      </c>
      <c r="P749" t="b">
        <v>0</v>
      </c>
      <c r="Q749" t="s">
        <v>8271</v>
      </c>
      <c r="R749">
        <v>0.05</v>
      </c>
      <c r="S749">
        <v>10</v>
      </c>
      <c r="T749" t="s">
        <v>9224</v>
      </c>
      <c r="U749" t="s">
        <v>9225</v>
      </c>
      <c r="V749" s="10">
        <v>42261.632916666669</v>
      </c>
      <c r="W749" s="10">
        <v>42266.165972222225</v>
      </c>
    </row>
    <row r="750" spans="1:23" x14ac:dyDescent="0.25">
      <c r="A750">
        <v>2885</v>
      </c>
      <c r="B750" t="s">
        <v>2885</v>
      </c>
      <c r="C750" t="s">
        <v>6995</v>
      </c>
      <c r="D750">
        <v>400</v>
      </c>
      <c r="E750">
        <v>130</v>
      </c>
      <c r="F750" t="s">
        <v>8221</v>
      </c>
      <c r="G750" t="s">
        <v>8224</v>
      </c>
      <c r="H750" t="s">
        <v>8246</v>
      </c>
      <c r="I750">
        <v>1</v>
      </c>
      <c r="J750">
        <v>400</v>
      </c>
      <c r="K750">
        <v>130</v>
      </c>
      <c r="L750">
        <v>1426294201</v>
      </c>
      <c r="M750">
        <v>1423705801</v>
      </c>
      <c r="N750" t="b">
        <v>0</v>
      </c>
      <c r="O750">
        <v>5</v>
      </c>
      <c r="P750" t="b">
        <v>0</v>
      </c>
      <c r="Q750" t="s">
        <v>8271</v>
      </c>
      <c r="R750">
        <v>0.32500000000000001</v>
      </c>
      <c r="S750">
        <v>26</v>
      </c>
      <c r="T750" t="s">
        <v>9224</v>
      </c>
      <c r="U750" t="s">
        <v>9225</v>
      </c>
      <c r="V750" s="10">
        <v>42047.07640046296</v>
      </c>
      <c r="W750" s="10">
        <v>42077.034733796296</v>
      </c>
    </row>
    <row r="751" spans="1:23" x14ac:dyDescent="0.25">
      <c r="A751">
        <v>2884</v>
      </c>
      <c r="B751" t="s">
        <v>2884</v>
      </c>
      <c r="C751" t="s">
        <v>6994</v>
      </c>
      <c r="D751">
        <v>45000</v>
      </c>
      <c r="E751">
        <v>185</v>
      </c>
      <c r="F751" t="s">
        <v>8221</v>
      </c>
      <c r="G751" t="s">
        <v>8224</v>
      </c>
      <c r="H751" t="s">
        <v>8246</v>
      </c>
      <c r="I751">
        <v>1</v>
      </c>
      <c r="J751">
        <v>45000</v>
      </c>
      <c r="K751">
        <v>185</v>
      </c>
      <c r="L751">
        <v>1417800435</v>
      </c>
      <c r="M751">
        <v>1415208435</v>
      </c>
      <c r="N751" t="b">
        <v>0</v>
      </c>
      <c r="O751">
        <v>4</v>
      </c>
      <c r="P751" t="b">
        <v>0</v>
      </c>
      <c r="Q751" t="s">
        <v>8271</v>
      </c>
      <c r="R751">
        <v>4.1111111111111114E-3</v>
      </c>
      <c r="S751">
        <v>46.25</v>
      </c>
      <c r="T751" t="s">
        <v>9224</v>
      </c>
      <c r="U751" t="s">
        <v>9225</v>
      </c>
      <c r="V751" s="10">
        <v>41948.727256944447</v>
      </c>
      <c r="W751" s="10">
        <v>41978.727256944447</v>
      </c>
    </row>
    <row r="752" spans="1:23" x14ac:dyDescent="0.25">
      <c r="A752">
        <v>2883</v>
      </c>
      <c r="B752" t="s">
        <v>2883</v>
      </c>
      <c r="C752" t="s">
        <v>6993</v>
      </c>
      <c r="D752">
        <v>10000</v>
      </c>
      <c r="E752">
        <v>1908</v>
      </c>
      <c r="F752" t="s">
        <v>8221</v>
      </c>
      <c r="G752" t="s">
        <v>8224</v>
      </c>
      <c r="H752" t="s">
        <v>8246</v>
      </c>
      <c r="I752">
        <v>1</v>
      </c>
      <c r="J752">
        <v>10000</v>
      </c>
      <c r="K752">
        <v>1908</v>
      </c>
      <c r="L752">
        <v>1454734740</v>
      </c>
      <c r="M752">
        <v>1451684437</v>
      </c>
      <c r="N752" t="b">
        <v>0</v>
      </c>
      <c r="O752">
        <v>5</v>
      </c>
      <c r="P752" t="b">
        <v>0</v>
      </c>
      <c r="Q752" t="s">
        <v>8271</v>
      </c>
      <c r="R752">
        <v>0.1908</v>
      </c>
      <c r="S752">
        <v>381.6</v>
      </c>
      <c r="T752" t="s">
        <v>9224</v>
      </c>
      <c r="U752" t="s">
        <v>9225</v>
      </c>
      <c r="V752" s="10">
        <v>42370.90320601852</v>
      </c>
      <c r="W752" s="10">
        <v>42406.207638888889</v>
      </c>
    </row>
    <row r="753" spans="1:23" x14ac:dyDescent="0.25">
      <c r="A753">
        <v>2882</v>
      </c>
      <c r="B753" t="s">
        <v>2882</v>
      </c>
      <c r="C753" t="s">
        <v>6992</v>
      </c>
      <c r="D753">
        <v>750</v>
      </c>
      <c r="E753">
        <v>252</v>
      </c>
      <c r="F753" t="s">
        <v>8221</v>
      </c>
      <c r="G753" t="s">
        <v>8224</v>
      </c>
      <c r="H753" t="s">
        <v>8246</v>
      </c>
      <c r="I753">
        <v>1</v>
      </c>
      <c r="J753">
        <v>750</v>
      </c>
      <c r="K753">
        <v>252</v>
      </c>
      <c r="L753">
        <v>1462112318</v>
      </c>
      <c r="M753">
        <v>1459520318</v>
      </c>
      <c r="N753" t="b">
        <v>0</v>
      </c>
      <c r="O753">
        <v>4</v>
      </c>
      <c r="P753" t="b">
        <v>0</v>
      </c>
      <c r="Q753" t="s">
        <v>8271</v>
      </c>
      <c r="R753">
        <v>0.33600000000000002</v>
      </c>
      <c r="S753">
        <v>63</v>
      </c>
      <c r="T753" t="s">
        <v>9224</v>
      </c>
      <c r="U753" t="s">
        <v>9225</v>
      </c>
      <c r="V753" s="10">
        <v>42461.596273148149</v>
      </c>
      <c r="W753" s="10">
        <v>42491.596273148149</v>
      </c>
    </row>
    <row r="754" spans="1:23" x14ac:dyDescent="0.25">
      <c r="A754">
        <v>2881</v>
      </c>
      <c r="B754" t="s">
        <v>2881</v>
      </c>
      <c r="C754" t="s">
        <v>6991</v>
      </c>
      <c r="D754">
        <v>5500</v>
      </c>
      <c r="E754">
        <v>0</v>
      </c>
      <c r="F754" t="s">
        <v>8221</v>
      </c>
      <c r="G754" t="s">
        <v>8224</v>
      </c>
      <c r="H754" t="s">
        <v>8246</v>
      </c>
      <c r="I754">
        <v>1</v>
      </c>
      <c r="J754">
        <v>5500</v>
      </c>
      <c r="K754">
        <v>0</v>
      </c>
      <c r="L754">
        <v>1417620036</v>
      </c>
      <c r="M754">
        <v>1412432436</v>
      </c>
      <c r="N754" t="b">
        <v>0</v>
      </c>
      <c r="O754">
        <v>0</v>
      </c>
      <c r="P754" t="b">
        <v>0</v>
      </c>
      <c r="Q754" t="s">
        <v>8271</v>
      </c>
      <c r="R754">
        <v>0</v>
      </c>
      <c r="S754" t="s">
        <v>9314</v>
      </c>
      <c r="T754" t="s">
        <v>9224</v>
      </c>
      <c r="U754" t="s">
        <v>9225</v>
      </c>
      <c r="V754" s="10">
        <v>41916.597638888888</v>
      </c>
      <c r="W754" s="10">
        <v>41976.639305555553</v>
      </c>
    </row>
    <row r="755" spans="1:23" x14ac:dyDescent="0.25">
      <c r="A755">
        <v>2880</v>
      </c>
      <c r="B755" t="s">
        <v>2880</v>
      </c>
      <c r="C755" t="s">
        <v>6990</v>
      </c>
      <c r="D755">
        <v>12000</v>
      </c>
      <c r="E755">
        <v>2800</v>
      </c>
      <c r="F755" t="s">
        <v>8221</v>
      </c>
      <c r="G755" t="s">
        <v>8224</v>
      </c>
      <c r="H755" t="s">
        <v>8246</v>
      </c>
      <c r="I755">
        <v>1</v>
      </c>
      <c r="J755">
        <v>12000</v>
      </c>
      <c r="K755">
        <v>2800</v>
      </c>
      <c r="L755">
        <v>1440090300</v>
      </c>
      <c r="M755">
        <v>1436305452</v>
      </c>
      <c r="N755" t="b">
        <v>0</v>
      </c>
      <c r="O755">
        <v>29</v>
      </c>
      <c r="P755" t="b">
        <v>0</v>
      </c>
      <c r="Q755" t="s">
        <v>8271</v>
      </c>
      <c r="R755">
        <v>0.23333333333333334</v>
      </c>
      <c r="S755">
        <v>96.551724137931032</v>
      </c>
      <c r="T755" t="s">
        <v>9224</v>
      </c>
      <c r="U755" t="s">
        <v>9225</v>
      </c>
      <c r="V755" s="10">
        <v>42192.905694444446</v>
      </c>
      <c r="W755" s="10">
        <v>42236.711805555555</v>
      </c>
    </row>
    <row r="756" spans="1:23" x14ac:dyDescent="0.25">
      <c r="A756">
        <v>2879</v>
      </c>
      <c r="B756" t="s">
        <v>2879</v>
      </c>
      <c r="C756" t="s">
        <v>6989</v>
      </c>
      <c r="D756">
        <v>11200</v>
      </c>
      <c r="E756">
        <v>29</v>
      </c>
      <c r="F756" t="s">
        <v>8221</v>
      </c>
      <c r="G756" t="s">
        <v>8224</v>
      </c>
      <c r="H756" t="s">
        <v>8246</v>
      </c>
      <c r="I756">
        <v>1</v>
      </c>
      <c r="J756">
        <v>11200</v>
      </c>
      <c r="K756">
        <v>29</v>
      </c>
      <c r="L756">
        <v>1453310661</v>
      </c>
      <c r="M756">
        <v>1450718661</v>
      </c>
      <c r="N756" t="b">
        <v>0</v>
      </c>
      <c r="O756">
        <v>1</v>
      </c>
      <c r="P756" t="b">
        <v>0</v>
      </c>
      <c r="Q756" t="s">
        <v>8271</v>
      </c>
      <c r="R756">
        <v>2.5892857142857141E-3</v>
      </c>
      <c r="S756">
        <v>29</v>
      </c>
      <c r="T756" t="s">
        <v>9224</v>
      </c>
      <c r="U756" t="s">
        <v>9225</v>
      </c>
      <c r="V756" s="10">
        <v>42359.725243055553</v>
      </c>
      <c r="W756" s="10">
        <v>42389.725243055553</v>
      </c>
    </row>
    <row r="757" spans="1:23" x14ac:dyDescent="0.25">
      <c r="A757">
        <v>2878</v>
      </c>
      <c r="B757" t="s">
        <v>2878</v>
      </c>
      <c r="C757" t="s">
        <v>6988</v>
      </c>
      <c r="D757">
        <v>3000</v>
      </c>
      <c r="E757">
        <v>63</v>
      </c>
      <c r="F757" t="s">
        <v>8221</v>
      </c>
      <c r="G757" t="s">
        <v>8225</v>
      </c>
      <c r="H757" t="s">
        <v>8247</v>
      </c>
      <c r="I757">
        <v>1.29405719</v>
      </c>
      <c r="J757">
        <v>3882.17157</v>
      </c>
      <c r="K757">
        <v>81.525602969999994</v>
      </c>
      <c r="L757">
        <v>1435934795</v>
      </c>
      <c r="M757">
        <v>1430750795</v>
      </c>
      <c r="N757" t="b">
        <v>0</v>
      </c>
      <c r="O757">
        <v>4</v>
      </c>
      <c r="P757" t="b">
        <v>0</v>
      </c>
      <c r="Q757" t="s">
        <v>8271</v>
      </c>
      <c r="R757">
        <v>2.1000000000000001E-2</v>
      </c>
      <c r="S757">
        <v>20.381400742499999</v>
      </c>
      <c r="T757" t="s">
        <v>9224</v>
      </c>
      <c r="U757" t="s">
        <v>9225</v>
      </c>
      <c r="V757" s="10">
        <v>42128.615682870368</v>
      </c>
      <c r="W757" s="10">
        <v>42188.615682870368</v>
      </c>
    </row>
    <row r="758" spans="1:23" x14ac:dyDescent="0.25">
      <c r="A758">
        <v>2877</v>
      </c>
      <c r="B758" t="s">
        <v>2877</v>
      </c>
      <c r="C758" s="3" t="s">
        <v>6987</v>
      </c>
      <c r="D758">
        <v>6000</v>
      </c>
      <c r="E758">
        <v>650</v>
      </c>
      <c r="F758" t="s">
        <v>8221</v>
      </c>
      <c r="G758" t="s">
        <v>8224</v>
      </c>
      <c r="H758" t="s">
        <v>8246</v>
      </c>
      <c r="I758">
        <v>1</v>
      </c>
      <c r="J758">
        <v>6000</v>
      </c>
      <c r="K758">
        <v>650</v>
      </c>
      <c r="L758">
        <v>1480525200</v>
      </c>
      <c r="M758">
        <v>1477781724</v>
      </c>
      <c r="N758" t="b">
        <v>0</v>
      </c>
      <c r="O758">
        <v>6</v>
      </c>
      <c r="P758" t="b">
        <v>0</v>
      </c>
      <c r="Q758" t="s">
        <v>8271</v>
      </c>
      <c r="R758">
        <v>0.10833333333333334</v>
      </c>
      <c r="S758">
        <v>108.33333333333333</v>
      </c>
      <c r="T758" t="s">
        <v>9224</v>
      </c>
      <c r="U758" t="s">
        <v>9225</v>
      </c>
      <c r="V758" s="10">
        <v>42672.955138888887</v>
      </c>
      <c r="W758" s="10">
        <v>42704.708333333336</v>
      </c>
    </row>
    <row r="759" spans="1:23" x14ac:dyDescent="0.25">
      <c r="A759">
        <v>2876</v>
      </c>
      <c r="B759" t="s">
        <v>2876</v>
      </c>
      <c r="C759" t="s">
        <v>6986</v>
      </c>
      <c r="D759">
        <v>150000</v>
      </c>
      <c r="E759">
        <v>0</v>
      </c>
      <c r="F759" t="s">
        <v>8221</v>
      </c>
      <c r="G759" t="s">
        <v>8224</v>
      </c>
      <c r="H759" t="s">
        <v>8246</v>
      </c>
      <c r="I759">
        <v>1</v>
      </c>
      <c r="J759">
        <v>150000</v>
      </c>
      <c r="K759">
        <v>0</v>
      </c>
      <c r="L759">
        <v>1437069079</v>
      </c>
      <c r="M759">
        <v>1434477079</v>
      </c>
      <c r="N759" t="b">
        <v>0</v>
      </c>
      <c r="O759">
        <v>0</v>
      </c>
      <c r="P759" t="b">
        <v>0</v>
      </c>
      <c r="Q759" t="s">
        <v>8271</v>
      </c>
      <c r="R759">
        <v>0</v>
      </c>
      <c r="S759" t="s">
        <v>9314</v>
      </c>
      <c r="T759" t="s">
        <v>9224</v>
      </c>
      <c r="U759" t="s">
        <v>9225</v>
      </c>
      <c r="V759" s="10">
        <v>42171.743969907409</v>
      </c>
      <c r="W759" s="10">
        <v>42201.743969907409</v>
      </c>
    </row>
    <row r="760" spans="1:23" x14ac:dyDescent="0.25">
      <c r="A760">
        <v>2875</v>
      </c>
      <c r="B760" t="s">
        <v>2875</v>
      </c>
      <c r="C760" t="s">
        <v>6985</v>
      </c>
      <c r="D760">
        <v>20000</v>
      </c>
      <c r="E760">
        <v>7</v>
      </c>
      <c r="F760" t="s">
        <v>8221</v>
      </c>
      <c r="G760" t="s">
        <v>8224</v>
      </c>
      <c r="H760" t="s">
        <v>8246</v>
      </c>
      <c r="I760">
        <v>1</v>
      </c>
      <c r="J760">
        <v>20000</v>
      </c>
      <c r="K760">
        <v>7</v>
      </c>
      <c r="L760">
        <v>1462417493</v>
      </c>
      <c r="M760">
        <v>1459825493</v>
      </c>
      <c r="N760" t="b">
        <v>0</v>
      </c>
      <c r="O760">
        <v>3</v>
      </c>
      <c r="P760" t="b">
        <v>0</v>
      </c>
      <c r="Q760" t="s">
        <v>8271</v>
      </c>
      <c r="R760">
        <v>3.5E-4</v>
      </c>
      <c r="S760">
        <v>2.3333333333333335</v>
      </c>
      <c r="T760" t="s">
        <v>9224</v>
      </c>
      <c r="U760" t="s">
        <v>9225</v>
      </c>
      <c r="V760" s="10">
        <v>42465.128391203703</v>
      </c>
      <c r="W760" s="10">
        <v>42495.128391203703</v>
      </c>
    </row>
    <row r="761" spans="1:23" x14ac:dyDescent="0.25">
      <c r="A761">
        <v>2874</v>
      </c>
      <c r="B761" t="s">
        <v>2874</v>
      </c>
      <c r="C761" t="s">
        <v>6984</v>
      </c>
      <c r="D761">
        <v>5000</v>
      </c>
      <c r="E761">
        <v>271</v>
      </c>
      <c r="F761" t="s">
        <v>8221</v>
      </c>
      <c r="G761" t="s">
        <v>8224</v>
      </c>
      <c r="H761" t="s">
        <v>8246</v>
      </c>
      <c r="I761">
        <v>1</v>
      </c>
      <c r="J761">
        <v>5000</v>
      </c>
      <c r="K761">
        <v>271</v>
      </c>
      <c r="L761">
        <v>1484684186</v>
      </c>
      <c r="M761">
        <v>1482092186</v>
      </c>
      <c r="N761" t="b">
        <v>0</v>
      </c>
      <c r="O761">
        <v>3</v>
      </c>
      <c r="P761" t="b">
        <v>0</v>
      </c>
      <c r="Q761" t="s">
        <v>8271</v>
      </c>
      <c r="R761">
        <v>5.4199999999999998E-2</v>
      </c>
      <c r="S761">
        <v>90.333333333333329</v>
      </c>
      <c r="T761" t="s">
        <v>9224</v>
      </c>
      <c r="U761" t="s">
        <v>9225</v>
      </c>
      <c r="V761" s="10">
        <v>42722.84474537037</v>
      </c>
      <c r="W761" s="10">
        <v>42752.84474537037</v>
      </c>
    </row>
    <row r="762" spans="1:23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</v>
      </c>
      <c r="J762">
        <v>2200</v>
      </c>
      <c r="K762">
        <v>0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8275</v>
      </c>
      <c r="R762">
        <v>0</v>
      </c>
      <c r="S762" t="s">
        <v>9314</v>
      </c>
      <c r="T762" t="s">
        <v>9229</v>
      </c>
      <c r="U762" t="s">
        <v>9212</v>
      </c>
      <c r="V762" s="10">
        <v>42670.764039351852</v>
      </c>
      <c r="W762" s="10">
        <v>42700.805706018517</v>
      </c>
    </row>
    <row r="763" spans="1:23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</v>
      </c>
      <c r="J763">
        <v>5000</v>
      </c>
      <c r="K763">
        <v>235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8275</v>
      </c>
      <c r="R763">
        <v>4.7E-2</v>
      </c>
      <c r="S763">
        <v>39.166666666666664</v>
      </c>
      <c r="T763" t="s">
        <v>9229</v>
      </c>
      <c r="U763" t="s">
        <v>9212</v>
      </c>
      <c r="V763" s="10">
        <v>41642.751458333332</v>
      </c>
      <c r="W763" s="10">
        <v>41672.751458333332</v>
      </c>
    </row>
    <row r="764" spans="1:23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4.7076029999999998E-2</v>
      </c>
      <c r="J764">
        <v>164.76610499999998</v>
      </c>
      <c r="K764">
        <v>0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8275</v>
      </c>
      <c r="R764">
        <v>0</v>
      </c>
      <c r="S764" t="s">
        <v>9314</v>
      </c>
      <c r="T764" t="s">
        <v>9229</v>
      </c>
      <c r="U764" t="s">
        <v>9212</v>
      </c>
      <c r="V764" s="10">
        <v>42690.858449074076</v>
      </c>
      <c r="W764" s="10">
        <v>42708.25</v>
      </c>
    </row>
    <row r="765" spans="1:23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1.29405719</v>
      </c>
      <c r="J765">
        <v>5551.5053450999994</v>
      </c>
      <c r="K765">
        <v>6.4702859500000001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8275</v>
      </c>
      <c r="R765">
        <v>1.1655011655011655E-3</v>
      </c>
      <c r="S765">
        <v>6.4702859500000001</v>
      </c>
      <c r="T765" t="s">
        <v>9229</v>
      </c>
      <c r="U765" t="s">
        <v>9212</v>
      </c>
      <c r="V765" s="10">
        <v>41471.446851851855</v>
      </c>
      <c r="W765" s="10">
        <v>41501.446851851855</v>
      </c>
    </row>
    <row r="766" spans="1:23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</v>
      </c>
      <c r="J766">
        <v>5000</v>
      </c>
      <c r="K766">
        <v>0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8275</v>
      </c>
      <c r="R766">
        <v>0</v>
      </c>
      <c r="S766" t="s">
        <v>9314</v>
      </c>
      <c r="T766" t="s">
        <v>9229</v>
      </c>
      <c r="U766" t="s">
        <v>9212</v>
      </c>
      <c r="V766" s="10">
        <v>42227.173159722224</v>
      </c>
      <c r="W766" s="10">
        <v>42257.173159722224</v>
      </c>
    </row>
    <row r="767" spans="1:23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</v>
      </c>
      <c r="J767">
        <v>7000</v>
      </c>
      <c r="K767">
        <v>2521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8275</v>
      </c>
      <c r="R767">
        <v>0.36014285714285715</v>
      </c>
      <c r="S767">
        <v>57.295454545454547</v>
      </c>
      <c r="T767" t="s">
        <v>9229</v>
      </c>
      <c r="U767" t="s">
        <v>9212</v>
      </c>
      <c r="V767" s="10">
        <v>41901.542638888888</v>
      </c>
      <c r="W767" s="10">
        <v>41931.542638888888</v>
      </c>
    </row>
    <row r="768" spans="1:23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0.75062424999999999</v>
      </c>
      <c r="J768">
        <v>3002.4969999999998</v>
      </c>
      <c r="K768">
        <v>0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8275</v>
      </c>
      <c r="R768">
        <v>0</v>
      </c>
      <c r="S768" t="s">
        <v>9314</v>
      </c>
      <c r="T768" t="s">
        <v>9229</v>
      </c>
      <c r="U768" t="s">
        <v>9212</v>
      </c>
      <c r="V768" s="10">
        <v>42021.783368055556</v>
      </c>
      <c r="W768" s="10">
        <v>42051.783368055556</v>
      </c>
    </row>
    <row r="769" spans="1:23" x14ac:dyDescent="0.25">
      <c r="A769">
        <v>767</v>
      </c>
      <c r="B769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</v>
      </c>
      <c r="J769">
        <v>5000</v>
      </c>
      <c r="K769">
        <v>177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8275</v>
      </c>
      <c r="R769">
        <v>3.5400000000000001E-2</v>
      </c>
      <c r="S769">
        <v>59</v>
      </c>
      <c r="T769" t="s">
        <v>9229</v>
      </c>
      <c r="U769" t="s">
        <v>9212</v>
      </c>
      <c r="V769" s="10">
        <v>42115.143634259257</v>
      </c>
      <c r="W769" s="10">
        <v>42145.143634259257</v>
      </c>
    </row>
    <row r="770" spans="1:23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</v>
      </c>
      <c r="J770">
        <v>2500</v>
      </c>
      <c r="K770">
        <v>0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8275</v>
      </c>
      <c r="R770">
        <v>0</v>
      </c>
      <c r="S770" t="s">
        <v>9314</v>
      </c>
      <c r="T770" t="s">
        <v>9229</v>
      </c>
      <c r="U770" t="s">
        <v>9212</v>
      </c>
      <c r="V770" s="10">
        <v>41594.207060185188</v>
      </c>
      <c r="W770" s="10">
        <v>41624.207060185188</v>
      </c>
    </row>
    <row r="771" spans="1:23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</v>
      </c>
      <c r="J771">
        <v>4000</v>
      </c>
      <c r="K771">
        <v>1656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8275</v>
      </c>
      <c r="R771">
        <v>0.41399999999999998</v>
      </c>
      <c r="S771">
        <v>31.846153846153847</v>
      </c>
      <c r="T771" t="s">
        <v>9229</v>
      </c>
      <c r="U771" t="s">
        <v>9212</v>
      </c>
      <c r="V771" s="10">
        <v>41604.996458333335</v>
      </c>
      <c r="W771" s="10">
        <v>41634.996458333335</v>
      </c>
    </row>
    <row r="772" spans="1:23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</v>
      </c>
      <c r="J772">
        <v>17500</v>
      </c>
      <c r="K772">
        <v>0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8275</v>
      </c>
      <c r="R772">
        <v>0</v>
      </c>
      <c r="S772" t="s">
        <v>9314</v>
      </c>
      <c r="T772" t="s">
        <v>9229</v>
      </c>
      <c r="U772" t="s">
        <v>9212</v>
      </c>
      <c r="V772" s="10">
        <v>41289.999641203707</v>
      </c>
      <c r="W772" s="10">
        <v>41329.999641203707</v>
      </c>
    </row>
    <row r="773" spans="1:23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</v>
      </c>
      <c r="J773">
        <v>38000</v>
      </c>
      <c r="K773">
        <v>10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8275</v>
      </c>
      <c r="R773">
        <v>2.631578947368421E-4</v>
      </c>
      <c r="S773">
        <v>10</v>
      </c>
      <c r="T773" t="s">
        <v>9229</v>
      </c>
      <c r="U773" t="s">
        <v>9212</v>
      </c>
      <c r="V773" s="10">
        <v>42349.824097222219</v>
      </c>
      <c r="W773" s="10">
        <v>42399.824097222219</v>
      </c>
    </row>
    <row r="774" spans="1:23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</v>
      </c>
      <c r="J774">
        <v>1500</v>
      </c>
      <c r="K774">
        <v>50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8275</v>
      </c>
      <c r="R774">
        <v>3.3333333333333333E-2</v>
      </c>
      <c r="S774">
        <v>50</v>
      </c>
      <c r="T774" t="s">
        <v>9229</v>
      </c>
      <c r="U774" t="s">
        <v>9212</v>
      </c>
      <c r="V774" s="10">
        <v>40068.056932870371</v>
      </c>
      <c r="W774" s="10">
        <v>40118.165972222225</v>
      </c>
    </row>
    <row r="775" spans="1:23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1.29405719</v>
      </c>
      <c r="J775">
        <v>4864.3609772099999</v>
      </c>
      <c r="K775">
        <v>41.409830079999999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8275</v>
      </c>
      <c r="R775">
        <v>8.5129023676509714E-3</v>
      </c>
      <c r="S775">
        <v>20.704915039999999</v>
      </c>
      <c r="T775" t="s">
        <v>9229</v>
      </c>
      <c r="U775" t="s">
        <v>9212</v>
      </c>
      <c r="V775" s="10">
        <v>42100.735937500001</v>
      </c>
      <c r="W775" s="10">
        <v>42134.959027777775</v>
      </c>
    </row>
    <row r="776" spans="1:23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</v>
      </c>
      <c r="J776">
        <v>500</v>
      </c>
      <c r="K776">
        <v>351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8275</v>
      </c>
      <c r="R776">
        <v>0.70199999999999996</v>
      </c>
      <c r="S776">
        <v>39</v>
      </c>
      <c r="T776" t="s">
        <v>9229</v>
      </c>
      <c r="U776" t="s">
        <v>9212</v>
      </c>
      <c r="V776" s="10">
        <v>41663.780300925922</v>
      </c>
      <c r="W776" s="10">
        <v>41693.780300925922</v>
      </c>
    </row>
    <row r="777" spans="1:23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</v>
      </c>
      <c r="J777">
        <v>10000</v>
      </c>
      <c r="K777">
        <v>170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8275</v>
      </c>
      <c r="R777">
        <v>1.7000000000000001E-2</v>
      </c>
      <c r="S777">
        <v>34</v>
      </c>
      <c r="T777" t="s">
        <v>9229</v>
      </c>
      <c r="U777" t="s">
        <v>9212</v>
      </c>
      <c r="V777" s="10">
        <v>40863.060127314813</v>
      </c>
      <c r="W777" s="10">
        <v>40893.060127314813</v>
      </c>
    </row>
    <row r="778" spans="1:23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</v>
      </c>
      <c r="J778">
        <v>7000</v>
      </c>
      <c r="K778">
        <v>3598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8275</v>
      </c>
      <c r="R778">
        <v>0.51400000000000001</v>
      </c>
      <c r="S778">
        <v>63.122807017543863</v>
      </c>
      <c r="T778" t="s">
        <v>9229</v>
      </c>
      <c r="U778" t="s">
        <v>9212</v>
      </c>
      <c r="V778" s="10">
        <v>42250.685706018521</v>
      </c>
      <c r="W778" s="10">
        <v>42288.208333333336</v>
      </c>
    </row>
    <row r="779" spans="1:23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</v>
      </c>
      <c r="J779">
        <v>3000</v>
      </c>
      <c r="K779">
        <v>21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8275</v>
      </c>
      <c r="R779">
        <v>7.0000000000000001E-3</v>
      </c>
      <c r="S779">
        <v>7</v>
      </c>
      <c r="T779" t="s">
        <v>9229</v>
      </c>
      <c r="U779" t="s">
        <v>9212</v>
      </c>
      <c r="V779" s="10">
        <v>41456.981215277781</v>
      </c>
      <c r="W779" s="10">
        <v>41486.981215277781</v>
      </c>
    </row>
    <row r="780" spans="1:23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</v>
      </c>
      <c r="J780">
        <v>500</v>
      </c>
      <c r="K780">
        <v>2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8275</v>
      </c>
      <c r="R780">
        <v>4.0000000000000001E-3</v>
      </c>
      <c r="S780">
        <v>2</v>
      </c>
      <c r="T780" t="s">
        <v>9229</v>
      </c>
      <c r="U780" t="s">
        <v>9212</v>
      </c>
      <c r="V780" s="10">
        <v>41729.702314814815</v>
      </c>
      <c r="W780" s="10">
        <v>41759.702314814815</v>
      </c>
    </row>
    <row r="781" spans="1:23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</v>
      </c>
      <c r="J781">
        <v>15000</v>
      </c>
      <c r="K781">
        <v>400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8275</v>
      </c>
      <c r="R781">
        <v>2.6666666666666668E-2</v>
      </c>
      <c r="S781">
        <v>66.666666666666671</v>
      </c>
      <c r="T781" t="s">
        <v>9229</v>
      </c>
      <c r="U781" t="s">
        <v>9212</v>
      </c>
      <c r="V781" s="10">
        <v>40436.68408564815</v>
      </c>
      <c r="W781" s="10">
        <v>40466.166666666664</v>
      </c>
    </row>
    <row r="782" spans="1:23" x14ac:dyDescent="0.25">
      <c r="A782">
        <v>2873</v>
      </c>
      <c r="B782" t="s">
        <v>2873</v>
      </c>
      <c r="C782" t="s">
        <v>6983</v>
      </c>
      <c r="D782">
        <v>2500</v>
      </c>
      <c r="E782">
        <v>953</v>
      </c>
      <c r="F782" t="s">
        <v>8221</v>
      </c>
      <c r="G782" t="s">
        <v>8224</v>
      </c>
      <c r="H782" t="s">
        <v>8246</v>
      </c>
      <c r="I782">
        <v>1</v>
      </c>
      <c r="J782">
        <v>2500</v>
      </c>
      <c r="K782">
        <v>953</v>
      </c>
      <c r="L782">
        <v>1422473831</v>
      </c>
      <c r="M782">
        <v>1419881831</v>
      </c>
      <c r="N782" t="b">
        <v>0</v>
      </c>
      <c r="O782">
        <v>8</v>
      </c>
      <c r="P782" t="b">
        <v>0</v>
      </c>
      <c r="Q782" t="s">
        <v>8271</v>
      </c>
      <c r="R782">
        <v>0.38119999999999998</v>
      </c>
      <c r="S782">
        <v>119.125</v>
      </c>
      <c r="T782" t="s">
        <v>9224</v>
      </c>
      <c r="U782" t="s">
        <v>9225</v>
      </c>
      <c r="V782" s="10">
        <v>42002.817488425928</v>
      </c>
      <c r="W782" s="10">
        <v>42032.817488425928</v>
      </c>
    </row>
    <row r="783" spans="1:23" x14ac:dyDescent="0.25">
      <c r="A783">
        <v>2872</v>
      </c>
      <c r="B783" t="s">
        <v>2872</v>
      </c>
      <c r="C783" t="s">
        <v>6982</v>
      </c>
      <c r="D783">
        <v>3000</v>
      </c>
      <c r="E783">
        <v>0</v>
      </c>
      <c r="F783" t="s">
        <v>8221</v>
      </c>
      <c r="G783" t="s">
        <v>8224</v>
      </c>
      <c r="H783" t="s">
        <v>8246</v>
      </c>
      <c r="I783">
        <v>1</v>
      </c>
      <c r="J783">
        <v>3000</v>
      </c>
      <c r="K783">
        <v>0</v>
      </c>
      <c r="L783">
        <v>1434768438</v>
      </c>
      <c r="M783">
        <v>1429584438</v>
      </c>
      <c r="N783" t="b">
        <v>0</v>
      </c>
      <c r="O783">
        <v>0</v>
      </c>
      <c r="P783" t="b">
        <v>0</v>
      </c>
      <c r="Q783" t="s">
        <v>8271</v>
      </c>
      <c r="R783">
        <v>0</v>
      </c>
      <c r="S783" t="s">
        <v>9314</v>
      </c>
      <c r="T783" t="s">
        <v>9224</v>
      </c>
      <c r="U783" t="s">
        <v>9225</v>
      </c>
      <c r="V783" s="10">
        <v>42115.116180555553</v>
      </c>
      <c r="W783" s="10">
        <v>42175.116180555553</v>
      </c>
    </row>
    <row r="784" spans="1:23" x14ac:dyDescent="0.25">
      <c r="A784">
        <v>2871</v>
      </c>
      <c r="B784" t="s">
        <v>2871</v>
      </c>
      <c r="C784" t="s">
        <v>6981</v>
      </c>
      <c r="D784">
        <v>10000</v>
      </c>
      <c r="E784">
        <v>467</v>
      </c>
      <c r="F784" t="s">
        <v>8221</v>
      </c>
      <c r="G784" t="s">
        <v>8224</v>
      </c>
      <c r="H784" t="s">
        <v>8246</v>
      </c>
      <c r="I784">
        <v>1</v>
      </c>
      <c r="J784">
        <v>10000</v>
      </c>
      <c r="K784">
        <v>467</v>
      </c>
      <c r="L784">
        <v>1419183813</v>
      </c>
      <c r="M784">
        <v>1417455813</v>
      </c>
      <c r="N784" t="b">
        <v>0</v>
      </c>
      <c r="O784">
        <v>13</v>
      </c>
      <c r="P784" t="b">
        <v>0</v>
      </c>
      <c r="Q784" t="s">
        <v>8271</v>
      </c>
      <c r="R784">
        <v>4.6699999999999998E-2</v>
      </c>
      <c r="S784">
        <v>35.92307692307692</v>
      </c>
      <c r="T784" t="s">
        <v>9224</v>
      </c>
      <c r="U784" t="s">
        <v>9225</v>
      </c>
      <c r="V784" s="10">
        <v>41974.738576388889</v>
      </c>
      <c r="W784" s="10">
        <v>41994.738576388889</v>
      </c>
    </row>
    <row r="785" spans="1:23" x14ac:dyDescent="0.25">
      <c r="A785">
        <v>2870</v>
      </c>
      <c r="B785" t="s">
        <v>2870</v>
      </c>
      <c r="C785" t="s">
        <v>6980</v>
      </c>
      <c r="D785">
        <v>5000</v>
      </c>
      <c r="E785">
        <v>750</v>
      </c>
      <c r="F785" t="s">
        <v>8221</v>
      </c>
      <c r="G785" t="s">
        <v>8224</v>
      </c>
      <c r="H785" t="s">
        <v>8246</v>
      </c>
      <c r="I785">
        <v>1</v>
      </c>
      <c r="J785">
        <v>5000</v>
      </c>
      <c r="K785">
        <v>750</v>
      </c>
      <c r="L785">
        <v>1400301165</v>
      </c>
      <c r="M785">
        <v>1397709165</v>
      </c>
      <c r="N785" t="b">
        <v>0</v>
      </c>
      <c r="O785">
        <v>9</v>
      </c>
      <c r="P785" t="b">
        <v>0</v>
      </c>
      <c r="Q785" t="s">
        <v>8271</v>
      </c>
      <c r="R785">
        <v>0.15</v>
      </c>
      <c r="S785">
        <v>83.333333333333329</v>
      </c>
      <c r="T785" t="s">
        <v>9224</v>
      </c>
      <c r="U785" t="s">
        <v>9225</v>
      </c>
      <c r="V785" s="10">
        <v>41746.189409722225</v>
      </c>
      <c r="W785" s="10">
        <v>41776.189409722225</v>
      </c>
    </row>
    <row r="786" spans="1:23" x14ac:dyDescent="0.25">
      <c r="A786">
        <v>2869</v>
      </c>
      <c r="B786" t="s">
        <v>2869</v>
      </c>
      <c r="C786" t="s">
        <v>6979</v>
      </c>
      <c r="D786">
        <v>20000</v>
      </c>
      <c r="E786">
        <v>177</v>
      </c>
      <c r="F786" t="s">
        <v>8221</v>
      </c>
      <c r="G786" t="s">
        <v>8224</v>
      </c>
      <c r="H786" t="s">
        <v>8246</v>
      </c>
      <c r="I786">
        <v>1</v>
      </c>
      <c r="J786">
        <v>20000</v>
      </c>
      <c r="K786">
        <v>177</v>
      </c>
      <c r="L786">
        <v>1468937681</v>
      </c>
      <c r="M786">
        <v>1466345681</v>
      </c>
      <c r="N786" t="b">
        <v>0</v>
      </c>
      <c r="O786">
        <v>5</v>
      </c>
      <c r="P786" t="b">
        <v>0</v>
      </c>
      <c r="Q786" t="s">
        <v>8271</v>
      </c>
      <c r="R786">
        <v>8.8500000000000002E-3</v>
      </c>
      <c r="S786">
        <v>35.4</v>
      </c>
      <c r="T786" t="s">
        <v>9224</v>
      </c>
      <c r="U786" t="s">
        <v>9225</v>
      </c>
      <c r="V786" s="10">
        <v>42540.593530092592</v>
      </c>
      <c r="W786" s="10">
        <v>42570.593530092592</v>
      </c>
    </row>
    <row r="787" spans="1:23" x14ac:dyDescent="0.25">
      <c r="A787">
        <v>2868</v>
      </c>
      <c r="B787" t="s">
        <v>2868</v>
      </c>
      <c r="C787" t="s">
        <v>6978</v>
      </c>
      <c r="D787">
        <v>15000</v>
      </c>
      <c r="E787">
        <v>6301.76</v>
      </c>
      <c r="F787" t="s">
        <v>8221</v>
      </c>
      <c r="G787" t="s">
        <v>8224</v>
      </c>
      <c r="H787" t="s">
        <v>8246</v>
      </c>
      <c r="I787">
        <v>1</v>
      </c>
      <c r="J787">
        <v>15000</v>
      </c>
      <c r="K787">
        <v>6301.76</v>
      </c>
      <c r="L787">
        <v>1475697054</v>
      </c>
      <c r="M787">
        <v>1473105054</v>
      </c>
      <c r="N787" t="b">
        <v>0</v>
      </c>
      <c r="O787">
        <v>60</v>
      </c>
      <c r="P787" t="b">
        <v>0</v>
      </c>
      <c r="Q787" t="s">
        <v>8271</v>
      </c>
      <c r="R787">
        <v>0.42011733333333334</v>
      </c>
      <c r="S787">
        <v>105.02933333333334</v>
      </c>
      <c r="T787" t="s">
        <v>9224</v>
      </c>
      <c r="U787" t="s">
        <v>9225</v>
      </c>
      <c r="V787" s="10">
        <v>42618.827013888891</v>
      </c>
      <c r="W787" s="10">
        <v>42648.827013888891</v>
      </c>
    </row>
    <row r="788" spans="1:23" x14ac:dyDescent="0.25">
      <c r="A788">
        <v>2867</v>
      </c>
      <c r="B788" t="s">
        <v>2867</v>
      </c>
      <c r="C788" t="s">
        <v>6977</v>
      </c>
      <c r="D788">
        <v>2500</v>
      </c>
      <c r="E788">
        <v>504</v>
      </c>
      <c r="F788" t="s">
        <v>8221</v>
      </c>
      <c r="G788" t="s">
        <v>8224</v>
      </c>
      <c r="H788" t="s">
        <v>8246</v>
      </c>
      <c r="I788">
        <v>1</v>
      </c>
      <c r="J788">
        <v>2500</v>
      </c>
      <c r="K788">
        <v>504</v>
      </c>
      <c r="L788">
        <v>1467604800</v>
      </c>
      <c r="M788">
        <v>1465533672</v>
      </c>
      <c r="N788" t="b">
        <v>0</v>
      </c>
      <c r="O788">
        <v>10</v>
      </c>
      <c r="P788" t="b">
        <v>0</v>
      </c>
      <c r="Q788" t="s">
        <v>8271</v>
      </c>
      <c r="R788">
        <v>0.2016</v>
      </c>
      <c r="S788">
        <v>50.4</v>
      </c>
      <c r="T788" t="s">
        <v>9224</v>
      </c>
      <c r="U788" t="s">
        <v>9225</v>
      </c>
      <c r="V788" s="10">
        <v>42531.195277777777</v>
      </c>
      <c r="W788" s="10">
        <v>42555.166666666664</v>
      </c>
    </row>
    <row r="789" spans="1:23" x14ac:dyDescent="0.25">
      <c r="A789">
        <v>2866</v>
      </c>
      <c r="B789" t="s">
        <v>2866</v>
      </c>
      <c r="C789" t="s">
        <v>6976</v>
      </c>
      <c r="D789">
        <v>5000</v>
      </c>
      <c r="E789">
        <v>45</v>
      </c>
      <c r="F789" t="s">
        <v>8221</v>
      </c>
      <c r="G789" t="s">
        <v>8224</v>
      </c>
      <c r="H789" t="s">
        <v>8246</v>
      </c>
      <c r="I789">
        <v>1</v>
      </c>
      <c r="J789">
        <v>5000</v>
      </c>
      <c r="K789">
        <v>45</v>
      </c>
      <c r="L789">
        <v>1476482400</v>
      </c>
      <c r="M789">
        <v>1473893721</v>
      </c>
      <c r="N789" t="b">
        <v>0</v>
      </c>
      <c r="O789">
        <v>2</v>
      </c>
      <c r="P789" t="b">
        <v>0</v>
      </c>
      <c r="Q789" t="s">
        <v>8271</v>
      </c>
      <c r="R789">
        <v>8.9999999999999993E-3</v>
      </c>
      <c r="S789">
        <v>22.5</v>
      </c>
      <c r="T789" t="s">
        <v>9224</v>
      </c>
      <c r="U789" t="s">
        <v>9225</v>
      </c>
      <c r="V789" s="10">
        <v>42627.955104166664</v>
      </c>
      <c r="W789" s="10">
        <v>42657.916666666664</v>
      </c>
    </row>
    <row r="790" spans="1:23" x14ac:dyDescent="0.25">
      <c r="A790">
        <v>2865</v>
      </c>
      <c r="B790" t="s">
        <v>2865</v>
      </c>
      <c r="C790" t="s">
        <v>6975</v>
      </c>
      <c r="D790">
        <v>2888</v>
      </c>
      <c r="E790">
        <v>0</v>
      </c>
      <c r="F790" t="s">
        <v>8221</v>
      </c>
      <c r="G790" t="s">
        <v>8224</v>
      </c>
      <c r="H790" t="s">
        <v>8246</v>
      </c>
      <c r="I790">
        <v>1</v>
      </c>
      <c r="J790">
        <v>2888</v>
      </c>
      <c r="K790">
        <v>0</v>
      </c>
      <c r="L790">
        <v>1420512259</v>
      </c>
      <c r="M790">
        <v>1415328259</v>
      </c>
      <c r="N790" t="b">
        <v>0</v>
      </c>
      <c r="O790">
        <v>0</v>
      </c>
      <c r="P790" t="b">
        <v>0</v>
      </c>
      <c r="Q790" t="s">
        <v>8271</v>
      </c>
      <c r="R790">
        <v>0</v>
      </c>
      <c r="S790" t="s">
        <v>9314</v>
      </c>
      <c r="T790" t="s">
        <v>9224</v>
      </c>
      <c r="U790" t="s">
        <v>9225</v>
      </c>
      <c r="V790" s="10">
        <v>41950.114108796297</v>
      </c>
      <c r="W790" s="10">
        <v>42010.114108796297</v>
      </c>
    </row>
    <row r="791" spans="1:23" x14ac:dyDescent="0.25">
      <c r="A791">
        <v>2864</v>
      </c>
      <c r="B791" t="s">
        <v>2864</v>
      </c>
      <c r="C791" t="s">
        <v>6974</v>
      </c>
      <c r="D791">
        <v>2500</v>
      </c>
      <c r="E791">
        <v>40</v>
      </c>
      <c r="F791" t="s">
        <v>8221</v>
      </c>
      <c r="G791" t="s">
        <v>8225</v>
      </c>
      <c r="H791" t="s">
        <v>8247</v>
      </c>
      <c r="I791">
        <v>1.29405719</v>
      </c>
      <c r="J791">
        <v>3235.1429749999998</v>
      </c>
      <c r="K791">
        <v>51.762287600000001</v>
      </c>
      <c r="L791">
        <v>1437139080</v>
      </c>
      <c r="M791">
        <v>1434552207</v>
      </c>
      <c r="N791" t="b">
        <v>0</v>
      </c>
      <c r="O791">
        <v>3</v>
      </c>
      <c r="P791" t="b">
        <v>0</v>
      </c>
      <c r="Q791" t="s">
        <v>8271</v>
      </c>
      <c r="R791">
        <v>1.6E-2</v>
      </c>
      <c r="S791">
        <v>17.254095866666667</v>
      </c>
      <c r="T791" t="s">
        <v>9224</v>
      </c>
      <c r="U791" t="s">
        <v>9225</v>
      </c>
      <c r="V791" s="10">
        <v>42172.613506944443</v>
      </c>
      <c r="W791" s="10">
        <v>42202.554166666669</v>
      </c>
    </row>
    <row r="792" spans="1:23" x14ac:dyDescent="0.25">
      <c r="A792">
        <v>2863</v>
      </c>
      <c r="B792" t="s">
        <v>2863</v>
      </c>
      <c r="C792" t="s">
        <v>6973</v>
      </c>
      <c r="D792">
        <v>50000</v>
      </c>
      <c r="E792">
        <v>20</v>
      </c>
      <c r="F792" t="s">
        <v>8221</v>
      </c>
      <c r="G792" t="s">
        <v>8224</v>
      </c>
      <c r="H792" t="s">
        <v>8246</v>
      </c>
      <c r="I792">
        <v>1</v>
      </c>
      <c r="J792">
        <v>50000</v>
      </c>
      <c r="K792">
        <v>20</v>
      </c>
      <c r="L792">
        <v>1410279123</v>
      </c>
      <c r="M792">
        <v>1405095123</v>
      </c>
      <c r="N792" t="b">
        <v>0</v>
      </c>
      <c r="O792">
        <v>1</v>
      </c>
      <c r="P792" t="b">
        <v>0</v>
      </c>
      <c r="Q792" t="s">
        <v>8271</v>
      </c>
      <c r="R792">
        <v>4.0000000000000002E-4</v>
      </c>
      <c r="S792">
        <v>20</v>
      </c>
      <c r="T792" t="s">
        <v>9224</v>
      </c>
      <c r="U792" t="s">
        <v>9225</v>
      </c>
      <c r="V792" s="10">
        <v>41831.675034722219</v>
      </c>
      <c r="W792" s="10">
        <v>41891.675034722219</v>
      </c>
    </row>
    <row r="793" spans="1:23" x14ac:dyDescent="0.25">
      <c r="A793">
        <v>2862</v>
      </c>
      <c r="B793" t="s">
        <v>2862</v>
      </c>
      <c r="C793" t="s">
        <v>6972</v>
      </c>
      <c r="D793">
        <v>12700</v>
      </c>
      <c r="E793">
        <v>55</v>
      </c>
      <c r="F793" t="s">
        <v>8221</v>
      </c>
      <c r="G793" t="s">
        <v>8224</v>
      </c>
      <c r="H793" t="s">
        <v>8246</v>
      </c>
      <c r="I793">
        <v>1</v>
      </c>
      <c r="J793">
        <v>12700</v>
      </c>
      <c r="K793">
        <v>55</v>
      </c>
      <c r="L793">
        <v>1403636229</v>
      </c>
      <c r="M793">
        <v>1401044229</v>
      </c>
      <c r="N793" t="b">
        <v>0</v>
      </c>
      <c r="O793">
        <v>3</v>
      </c>
      <c r="P793" t="b">
        <v>0</v>
      </c>
      <c r="Q793" t="s">
        <v>8271</v>
      </c>
      <c r="R793">
        <v>4.3307086614173228E-3</v>
      </c>
      <c r="S793">
        <v>18.333333333333332</v>
      </c>
      <c r="T793" t="s">
        <v>9224</v>
      </c>
      <c r="U793" t="s">
        <v>9225</v>
      </c>
      <c r="V793" s="10">
        <v>41784.789687500001</v>
      </c>
      <c r="W793" s="10">
        <v>41814.789687500001</v>
      </c>
    </row>
    <row r="794" spans="1:23" x14ac:dyDescent="0.25">
      <c r="A794">
        <v>2861</v>
      </c>
      <c r="B794" t="s">
        <v>2861</v>
      </c>
      <c r="C794" t="s">
        <v>6971</v>
      </c>
      <c r="D794">
        <v>250</v>
      </c>
      <c r="E794">
        <v>80</v>
      </c>
      <c r="F794" t="s">
        <v>8221</v>
      </c>
      <c r="G794" t="s">
        <v>8226</v>
      </c>
      <c r="H794" t="s">
        <v>8248</v>
      </c>
      <c r="I794">
        <v>0.70296422999999997</v>
      </c>
      <c r="J794">
        <v>175.74105749999998</v>
      </c>
      <c r="K794">
        <v>56.237138399999999</v>
      </c>
      <c r="L794">
        <v>1443103848</v>
      </c>
      <c r="M794">
        <v>1441894248</v>
      </c>
      <c r="N794" t="b">
        <v>0</v>
      </c>
      <c r="O794">
        <v>3</v>
      </c>
      <c r="P794" t="b">
        <v>0</v>
      </c>
      <c r="Q794" t="s">
        <v>8271</v>
      </c>
      <c r="R794">
        <v>0.32</v>
      </c>
      <c r="S794">
        <v>18.7457128</v>
      </c>
      <c r="T794" t="s">
        <v>9224</v>
      </c>
      <c r="U794" t="s">
        <v>9225</v>
      </c>
      <c r="V794" s="10">
        <v>42257.590833333335</v>
      </c>
      <c r="W794" s="10">
        <v>42271.590833333335</v>
      </c>
    </row>
    <row r="795" spans="1:23" x14ac:dyDescent="0.25">
      <c r="A795">
        <v>2860</v>
      </c>
      <c r="B795" t="s">
        <v>2860</v>
      </c>
      <c r="C795" t="s">
        <v>6970</v>
      </c>
      <c r="D795">
        <v>4000</v>
      </c>
      <c r="E795">
        <v>266</v>
      </c>
      <c r="F795" t="s">
        <v>8221</v>
      </c>
      <c r="G795" t="s">
        <v>8224</v>
      </c>
      <c r="H795" t="s">
        <v>8246</v>
      </c>
      <c r="I795">
        <v>1</v>
      </c>
      <c r="J795">
        <v>4000</v>
      </c>
      <c r="K795">
        <v>266</v>
      </c>
      <c r="L795">
        <v>1466363576</v>
      </c>
      <c r="M795">
        <v>1461179576</v>
      </c>
      <c r="N795" t="b">
        <v>0</v>
      </c>
      <c r="O795">
        <v>9</v>
      </c>
      <c r="P795" t="b">
        <v>0</v>
      </c>
      <c r="Q795" t="s">
        <v>8271</v>
      </c>
      <c r="R795">
        <v>6.6500000000000004E-2</v>
      </c>
      <c r="S795">
        <v>29.555555555555557</v>
      </c>
      <c r="T795" t="s">
        <v>9224</v>
      </c>
      <c r="U795" t="s">
        <v>9225</v>
      </c>
      <c r="V795" s="10">
        <v>42480.80064814815</v>
      </c>
      <c r="W795" s="10">
        <v>42540.80064814815</v>
      </c>
    </row>
    <row r="796" spans="1:23" x14ac:dyDescent="0.25">
      <c r="A796">
        <v>2859</v>
      </c>
      <c r="B796" t="s">
        <v>2859</v>
      </c>
      <c r="C796" t="s">
        <v>6969</v>
      </c>
      <c r="D796">
        <v>2000</v>
      </c>
      <c r="E796">
        <v>35</v>
      </c>
      <c r="F796" t="s">
        <v>8221</v>
      </c>
      <c r="G796" t="s">
        <v>8226</v>
      </c>
      <c r="H796" t="s">
        <v>8248</v>
      </c>
      <c r="I796">
        <v>0.70296422999999997</v>
      </c>
      <c r="J796">
        <v>1405.9284599999999</v>
      </c>
      <c r="K796">
        <v>24.60374805</v>
      </c>
      <c r="L796">
        <v>1444984904</v>
      </c>
      <c r="M796">
        <v>1439800904</v>
      </c>
      <c r="N796" t="b">
        <v>0</v>
      </c>
      <c r="O796">
        <v>1</v>
      </c>
      <c r="P796" t="b">
        <v>0</v>
      </c>
      <c r="Q796" t="s">
        <v>8271</v>
      </c>
      <c r="R796">
        <v>1.7500000000000002E-2</v>
      </c>
      <c r="S796">
        <v>24.60374805</v>
      </c>
      <c r="T796" t="s">
        <v>9224</v>
      </c>
      <c r="U796" t="s">
        <v>9225</v>
      </c>
      <c r="V796" s="10">
        <v>42233.362314814818</v>
      </c>
      <c r="W796" s="10">
        <v>42293.362314814818</v>
      </c>
    </row>
    <row r="797" spans="1:23" x14ac:dyDescent="0.25">
      <c r="A797">
        <v>2858</v>
      </c>
      <c r="B797" t="s">
        <v>2858</v>
      </c>
      <c r="C797" s="3" t="s">
        <v>6968</v>
      </c>
      <c r="D797">
        <v>1000</v>
      </c>
      <c r="E797">
        <v>0</v>
      </c>
      <c r="F797" t="s">
        <v>8221</v>
      </c>
      <c r="G797" t="s">
        <v>8233</v>
      </c>
      <c r="H797" t="s">
        <v>8249</v>
      </c>
      <c r="I797">
        <v>1.1666915600000001</v>
      </c>
      <c r="J797">
        <v>1166.69156</v>
      </c>
      <c r="K797">
        <v>0</v>
      </c>
      <c r="L797">
        <v>1417778880</v>
      </c>
      <c r="M797">
        <v>1415711095</v>
      </c>
      <c r="N797" t="b">
        <v>0</v>
      </c>
      <c r="O797">
        <v>0</v>
      </c>
      <c r="P797" t="b">
        <v>0</v>
      </c>
      <c r="Q797" t="s">
        <v>8271</v>
      </c>
      <c r="R797">
        <v>0</v>
      </c>
      <c r="S797" t="s">
        <v>9314</v>
      </c>
      <c r="T797" t="s">
        <v>9224</v>
      </c>
      <c r="U797" t="s">
        <v>9225</v>
      </c>
      <c r="V797" s="10">
        <v>41954.545081018521</v>
      </c>
      <c r="W797" s="10">
        <v>41978.477777777778</v>
      </c>
    </row>
    <row r="798" spans="1:23" x14ac:dyDescent="0.25">
      <c r="A798">
        <v>2857</v>
      </c>
      <c r="B798" t="s">
        <v>2857</v>
      </c>
      <c r="C798" s="3" t="s">
        <v>6967</v>
      </c>
      <c r="D798">
        <v>38000</v>
      </c>
      <c r="E798">
        <v>7500</v>
      </c>
      <c r="F798" t="s">
        <v>8221</v>
      </c>
      <c r="G798" t="s">
        <v>8238</v>
      </c>
      <c r="H798" t="s">
        <v>8256</v>
      </c>
      <c r="I798">
        <v>4.7076029999999998E-2</v>
      </c>
      <c r="J798">
        <v>1788.88914</v>
      </c>
      <c r="K798">
        <v>353.07022499999999</v>
      </c>
      <c r="L798">
        <v>1487613600</v>
      </c>
      <c r="M798">
        <v>1482444295</v>
      </c>
      <c r="N798" t="b">
        <v>0</v>
      </c>
      <c r="O798">
        <v>15</v>
      </c>
      <c r="P798" t="b">
        <v>0</v>
      </c>
      <c r="Q798" t="s">
        <v>8271</v>
      </c>
      <c r="R798">
        <v>0.19736842105263158</v>
      </c>
      <c r="S798">
        <v>23.538014999999998</v>
      </c>
      <c r="T798" t="s">
        <v>9224</v>
      </c>
      <c r="U798" t="s">
        <v>9225</v>
      </c>
      <c r="V798" s="10">
        <v>42726.920081018521</v>
      </c>
      <c r="W798" s="10">
        <v>42786.75</v>
      </c>
    </row>
    <row r="799" spans="1:23" x14ac:dyDescent="0.25">
      <c r="A799">
        <v>2856</v>
      </c>
      <c r="B799" t="s">
        <v>2856</v>
      </c>
      <c r="C799" t="s">
        <v>6966</v>
      </c>
      <c r="D799">
        <v>3000</v>
      </c>
      <c r="E799">
        <v>146</v>
      </c>
      <c r="F799" t="s">
        <v>8221</v>
      </c>
      <c r="G799" t="s">
        <v>8224</v>
      </c>
      <c r="H799" t="s">
        <v>8246</v>
      </c>
      <c r="I799">
        <v>1</v>
      </c>
      <c r="J799">
        <v>3000</v>
      </c>
      <c r="K799">
        <v>146</v>
      </c>
      <c r="L799">
        <v>1439069640</v>
      </c>
      <c r="M799">
        <v>1433897647</v>
      </c>
      <c r="N799" t="b">
        <v>0</v>
      </c>
      <c r="O799">
        <v>6</v>
      </c>
      <c r="P799" t="b">
        <v>0</v>
      </c>
      <c r="Q799" t="s">
        <v>8271</v>
      </c>
      <c r="R799">
        <v>4.8666666666666664E-2</v>
      </c>
      <c r="S799">
        <v>24.333333333333332</v>
      </c>
      <c r="T799" t="s">
        <v>9224</v>
      </c>
      <c r="U799" t="s">
        <v>9225</v>
      </c>
      <c r="V799" s="10">
        <v>42165.037581018521</v>
      </c>
      <c r="W799" s="10">
        <v>42224.898611111108</v>
      </c>
    </row>
    <row r="800" spans="1:23" x14ac:dyDescent="0.25">
      <c r="A800">
        <v>2855</v>
      </c>
      <c r="B800" t="s">
        <v>2855</v>
      </c>
      <c r="C800" t="s">
        <v>6965</v>
      </c>
      <c r="D800">
        <v>600</v>
      </c>
      <c r="E800">
        <v>300</v>
      </c>
      <c r="F800" t="s">
        <v>8221</v>
      </c>
      <c r="G800" t="s">
        <v>8224</v>
      </c>
      <c r="H800" t="s">
        <v>8246</v>
      </c>
      <c r="I800">
        <v>1</v>
      </c>
      <c r="J800">
        <v>600</v>
      </c>
      <c r="K800">
        <v>300</v>
      </c>
      <c r="L800">
        <v>1454110440</v>
      </c>
      <c r="M800">
        <v>1451607071</v>
      </c>
      <c r="N800" t="b">
        <v>0</v>
      </c>
      <c r="O800">
        <v>5</v>
      </c>
      <c r="P800" t="b">
        <v>0</v>
      </c>
      <c r="Q800" t="s">
        <v>8271</v>
      </c>
      <c r="R800">
        <v>0.5</v>
      </c>
      <c r="S800">
        <v>60</v>
      </c>
      <c r="T800" t="s">
        <v>9224</v>
      </c>
      <c r="U800" t="s">
        <v>9225</v>
      </c>
      <c r="V800" s="10">
        <v>42370.0077662037</v>
      </c>
      <c r="W800" s="10">
        <v>42398.981944444444</v>
      </c>
    </row>
    <row r="801" spans="1:23" x14ac:dyDescent="0.25">
      <c r="A801">
        <v>2854</v>
      </c>
      <c r="B801" t="s">
        <v>2854</v>
      </c>
      <c r="C801" t="s">
        <v>6964</v>
      </c>
      <c r="D801">
        <v>1000</v>
      </c>
      <c r="E801">
        <v>417</v>
      </c>
      <c r="F801" t="s">
        <v>8221</v>
      </c>
      <c r="G801" t="s">
        <v>8225</v>
      </c>
      <c r="H801" t="s">
        <v>8247</v>
      </c>
      <c r="I801">
        <v>1.29405719</v>
      </c>
      <c r="J801">
        <v>1294.05719</v>
      </c>
      <c r="K801">
        <v>539.62184822999996</v>
      </c>
      <c r="L801">
        <v>1431018719</v>
      </c>
      <c r="M801">
        <v>1429290719</v>
      </c>
      <c r="N801" t="b">
        <v>0</v>
      </c>
      <c r="O801">
        <v>14</v>
      </c>
      <c r="P801" t="b">
        <v>0</v>
      </c>
      <c r="Q801" t="s">
        <v>8271</v>
      </c>
      <c r="R801">
        <v>0.41699999999999998</v>
      </c>
      <c r="S801">
        <v>38.544417730714279</v>
      </c>
      <c r="T801" t="s">
        <v>9224</v>
      </c>
      <c r="U801" t="s">
        <v>9225</v>
      </c>
      <c r="V801" s="10">
        <v>42111.71665509259</v>
      </c>
      <c r="W801" s="10">
        <v>42131.71665509259</v>
      </c>
    </row>
    <row r="802" spans="1:23" x14ac:dyDescent="0.25">
      <c r="A802">
        <v>2853</v>
      </c>
      <c r="B802" t="s">
        <v>2853</v>
      </c>
      <c r="C802" t="s">
        <v>6963</v>
      </c>
      <c r="D802">
        <v>9500</v>
      </c>
      <c r="E802">
        <v>0</v>
      </c>
      <c r="F802" t="s">
        <v>8221</v>
      </c>
      <c r="G802" t="s">
        <v>8229</v>
      </c>
      <c r="H802" t="s">
        <v>8251</v>
      </c>
      <c r="I802">
        <v>0.75062424999999999</v>
      </c>
      <c r="J802">
        <v>7130.9303749999999</v>
      </c>
      <c r="K802">
        <v>0</v>
      </c>
      <c r="L802">
        <v>1410669297</v>
      </c>
      <c r="M802">
        <v>1405485297</v>
      </c>
      <c r="N802" t="b">
        <v>0</v>
      </c>
      <c r="O802">
        <v>0</v>
      </c>
      <c r="P802" t="b">
        <v>0</v>
      </c>
      <c r="Q802" t="s">
        <v>8271</v>
      </c>
      <c r="R802">
        <v>0</v>
      </c>
      <c r="S802" t="s">
        <v>9314</v>
      </c>
      <c r="T802" t="s">
        <v>9224</v>
      </c>
      <c r="U802" t="s">
        <v>9225</v>
      </c>
      <c r="V802" s="10">
        <v>41836.190937500003</v>
      </c>
      <c r="W802" s="10">
        <v>41896.190937500003</v>
      </c>
    </row>
    <row r="803" spans="1:23" x14ac:dyDescent="0.25">
      <c r="A803">
        <v>2852</v>
      </c>
      <c r="B803" t="s">
        <v>2852</v>
      </c>
      <c r="C803" t="s">
        <v>6962</v>
      </c>
      <c r="D803">
        <v>5000</v>
      </c>
      <c r="E803">
        <v>95</v>
      </c>
      <c r="F803" t="s">
        <v>8221</v>
      </c>
      <c r="G803" t="s">
        <v>8224</v>
      </c>
      <c r="H803" t="s">
        <v>8246</v>
      </c>
      <c r="I803">
        <v>1</v>
      </c>
      <c r="J803">
        <v>5000</v>
      </c>
      <c r="K803">
        <v>95</v>
      </c>
      <c r="L803">
        <v>1403312703</v>
      </c>
      <c r="M803">
        <v>1400720703</v>
      </c>
      <c r="N803" t="b">
        <v>0</v>
      </c>
      <c r="O803">
        <v>6</v>
      </c>
      <c r="P803" t="b">
        <v>0</v>
      </c>
      <c r="Q803" t="s">
        <v>8271</v>
      </c>
      <c r="R803">
        <v>1.9E-2</v>
      </c>
      <c r="S803">
        <v>15.833333333333334</v>
      </c>
      <c r="T803" t="s">
        <v>9224</v>
      </c>
      <c r="U803" t="s">
        <v>9225</v>
      </c>
      <c r="V803" s="10">
        <v>41781.045173611114</v>
      </c>
      <c r="W803" s="10">
        <v>41811.045173611114</v>
      </c>
    </row>
    <row r="804" spans="1:23" x14ac:dyDescent="0.25">
      <c r="A804">
        <v>2851</v>
      </c>
      <c r="B804" t="s">
        <v>2851</v>
      </c>
      <c r="C804" t="s">
        <v>6961</v>
      </c>
      <c r="D804">
        <v>4500</v>
      </c>
      <c r="E804">
        <v>0</v>
      </c>
      <c r="F804" t="s">
        <v>8221</v>
      </c>
      <c r="G804" t="s">
        <v>8241</v>
      </c>
      <c r="H804" t="s">
        <v>8249</v>
      </c>
      <c r="I804">
        <v>1.1666915600000001</v>
      </c>
      <c r="J804">
        <v>5250.1120200000005</v>
      </c>
      <c r="K804">
        <v>0</v>
      </c>
      <c r="L804">
        <v>1454109420</v>
      </c>
      <c r="M804">
        <v>1453334629</v>
      </c>
      <c r="N804" t="b">
        <v>0</v>
      </c>
      <c r="O804">
        <v>0</v>
      </c>
      <c r="P804" t="b">
        <v>0</v>
      </c>
      <c r="Q804" t="s">
        <v>8271</v>
      </c>
      <c r="R804">
        <v>0</v>
      </c>
      <c r="S804" t="s">
        <v>9314</v>
      </c>
      <c r="T804" t="s">
        <v>9224</v>
      </c>
      <c r="U804" t="s">
        <v>9225</v>
      </c>
      <c r="V804" s="10">
        <v>42390.002650462964</v>
      </c>
      <c r="W804" s="10">
        <v>42398.970138888886</v>
      </c>
    </row>
    <row r="805" spans="1:23" x14ac:dyDescent="0.25">
      <c r="A805">
        <v>2850</v>
      </c>
      <c r="B805" t="s">
        <v>2850</v>
      </c>
      <c r="C805" t="s">
        <v>6960</v>
      </c>
      <c r="D805">
        <v>8000</v>
      </c>
      <c r="E805">
        <v>311</v>
      </c>
      <c r="F805" t="s">
        <v>8221</v>
      </c>
      <c r="G805" t="s">
        <v>8224</v>
      </c>
      <c r="H805" t="s">
        <v>8246</v>
      </c>
      <c r="I805">
        <v>1</v>
      </c>
      <c r="J805">
        <v>8000</v>
      </c>
      <c r="K805">
        <v>311</v>
      </c>
      <c r="L805">
        <v>1409962211</v>
      </c>
      <c r="M805">
        <v>1407370211</v>
      </c>
      <c r="N805" t="b">
        <v>0</v>
      </c>
      <c r="O805">
        <v>13</v>
      </c>
      <c r="P805" t="b">
        <v>0</v>
      </c>
      <c r="Q805" t="s">
        <v>8271</v>
      </c>
      <c r="R805">
        <v>3.8875E-2</v>
      </c>
      <c r="S805">
        <v>23.923076923076923</v>
      </c>
      <c r="T805" t="s">
        <v>9224</v>
      </c>
      <c r="U805" t="s">
        <v>9225</v>
      </c>
      <c r="V805" s="10">
        <v>41858.007071759261</v>
      </c>
      <c r="W805" s="10">
        <v>41888.007071759261</v>
      </c>
    </row>
    <row r="806" spans="1:23" x14ac:dyDescent="0.25">
      <c r="A806">
        <v>2849</v>
      </c>
      <c r="B806" t="s">
        <v>2849</v>
      </c>
      <c r="C806" t="s">
        <v>6959</v>
      </c>
      <c r="D806">
        <v>500</v>
      </c>
      <c r="E806">
        <v>5</v>
      </c>
      <c r="F806" t="s">
        <v>8221</v>
      </c>
      <c r="G806" t="s">
        <v>8225</v>
      </c>
      <c r="H806" t="s">
        <v>8247</v>
      </c>
      <c r="I806">
        <v>1.29405719</v>
      </c>
      <c r="J806">
        <v>647.028595</v>
      </c>
      <c r="K806">
        <v>6.4702859500000001</v>
      </c>
      <c r="L806">
        <v>1461406600</v>
      </c>
      <c r="M806">
        <v>1458814600</v>
      </c>
      <c r="N806" t="b">
        <v>0</v>
      </c>
      <c r="O806">
        <v>1</v>
      </c>
      <c r="P806" t="b">
        <v>0</v>
      </c>
      <c r="Q806" t="s">
        <v>8271</v>
      </c>
      <c r="R806">
        <v>0.01</v>
      </c>
      <c r="S806">
        <v>6.4702859500000001</v>
      </c>
      <c r="T806" t="s">
        <v>9224</v>
      </c>
      <c r="U806" t="s">
        <v>9225</v>
      </c>
      <c r="V806" s="10">
        <v>42453.428240740737</v>
      </c>
      <c r="W806" s="10">
        <v>42483.428240740737</v>
      </c>
    </row>
    <row r="807" spans="1:23" x14ac:dyDescent="0.25">
      <c r="A807">
        <v>2848</v>
      </c>
      <c r="B807" t="s">
        <v>2848</v>
      </c>
      <c r="C807" t="s">
        <v>6958</v>
      </c>
      <c r="D807">
        <v>35000</v>
      </c>
      <c r="E807">
        <v>70</v>
      </c>
      <c r="F807" t="s">
        <v>8221</v>
      </c>
      <c r="G807" t="s">
        <v>8224</v>
      </c>
      <c r="H807" t="s">
        <v>8246</v>
      </c>
      <c r="I807">
        <v>1</v>
      </c>
      <c r="J807">
        <v>35000</v>
      </c>
      <c r="K807">
        <v>70</v>
      </c>
      <c r="L807">
        <v>1432913659</v>
      </c>
      <c r="M807">
        <v>1430321659</v>
      </c>
      <c r="N807" t="b">
        <v>0</v>
      </c>
      <c r="O807">
        <v>3</v>
      </c>
      <c r="P807" t="b">
        <v>0</v>
      </c>
      <c r="Q807" t="s">
        <v>8271</v>
      </c>
      <c r="R807">
        <v>2E-3</v>
      </c>
      <c r="S807">
        <v>23.333333333333332</v>
      </c>
      <c r="T807" t="s">
        <v>9224</v>
      </c>
      <c r="U807" t="s">
        <v>9225</v>
      </c>
      <c r="V807" s="10">
        <v>42123.648831018516</v>
      </c>
      <c r="W807" s="10">
        <v>42153.648831018516</v>
      </c>
    </row>
    <row r="808" spans="1:23" x14ac:dyDescent="0.25">
      <c r="A808">
        <v>2847</v>
      </c>
      <c r="B808" t="s">
        <v>2847</v>
      </c>
      <c r="C808" t="s">
        <v>6957</v>
      </c>
      <c r="D808">
        <v>2000</v>
      </c>
      <c r="E808">
        <v>0</v>
      </c>
      <c r="F808" t="s">
        <v>8221</v>
      </c>
      <c r="G808" t="s">
        <v>8224</v>
      </c>
      <c r="H808" t="s">
        <v>8246</v>
      </c>
      <c r="I808">
        <v>1</v>
      </c>
      <c r="J808">
        <v>2000</v>
      </c>
      <c r="K808">
        <v>0</v>
      </c>
      <c r="L808">
        <v>1464031265</v>
      </c>
      <c r="M808">
        <v>1458847265</v>
      </c>
      <c r="N808" t="b">
        <v>0</v>
      </c>
      <c r="O808">
        <v>0</v>
      </c>
      <c r="P808" t="b">
        <v>0</v>
      </c>
      <c r="Q808" t="s">
        <v>8271</v>
      </c>
      <c r="R808">
        <v>0</v>
      </c>
      <c r="S808" t="s">
        <v>9314</v>
      </c>
      <c r="T808" t="s">
        <v>9224</v>
      </c>
      <c r="U808" t="s">
        <v>9225</v>
      </c>
      <c r="V808" s="10">
        <v>42453.806307870371</v>
      </c>
      <c r="W808" s="10">
        <v>42513.806307870371</v>
      </c>
    </row>
    <row r="809" spans="1:23" x14ac:dyDescent="0.25">
      <c r="A809">
        <v>2846</v>
      </c>
      <c r="B809" t="s">
        <v>2846</v>
      </c>
      <c r="C809" t="s">
        <v>6956</v>
      </c>
      <c r="D809">
        <v>8000</v>
      </c>
      <c r="E809">
        <v>0</v>
      </c>
      <c r="F809" t="s">
        <v>8221</v>
      </c>
      <c r="G809" t="s">
        <v>8224</v>
      </c>
      <c r="H809" t="s">
        <v>8246</v>
      </c>
      <c r="I809">
        <v>1</v>
      </c>
      <c r="J809">
        <v>8000</v>
      </c>
      <c r="K809">
        <v>0</v>
      </c>
      <c r="L809">
        <v>1432917394</v>
      </c>
      <c r="M809">
        <v>1429029394</v>
      </c>
      <c r="N809" t="b">
        <v>0</v>
      </c>
      <c r="O809">
        <v>0</v>
      </c>
      <c r="P809" t="b">
        <v>0</v>
      </c>
      <c r="Q809" t="s">
        <v>8271</v>
      </c>
      <c r="R809">
        <v>0</v>
      </c>
      <c r="S809" t="s">
        <v>9314</v>
      </c>
      <c r="T809" t="s">
        <v>9224</v>
      </c>
      <c r="U809" t="s">
        <v>9225</v>
      </c>
      <c r="V809" s="10">
        <v>42108.692060185182</v>
      </c>
      <c r="W809" s="10">
        <v>42153.692060185182</v>
      </c>
    </row>
    <row r="810" spans="1:23" x14ac:dyDescent="0.25">
      <c r="A810">
        <v>2845</v>
      </c>
      <c r="B810" t="s">
        <v>2845</v>
      </c>
      <c r="C810" t="s">
        <v>6955</v>
      </c>
      <c r="D810">
        <v>7500</v>
      </c>
      <c r="E810">
        <v>2366</v>
      </c>
      <c r="F810" t="s">
        <v>8221</v>
      </c>
      <c r="G810" t="s">
        <v>8224</v>
      </c>
      <c r="H810" t="s">
        <v>8246</v>
      </c>
      <c r="I810">
        <v>1</v>
      </c>
      <c r="J810">
        <v>7500</v>
      </c>
      <c r="K810">
        <v>2366</v>
      </c>
      <c r="L810">
        <v>1433723033</v>
      </c>
      <c r="M810">
        <v>1428539033</v>
      </c>
      <c r="N810" t="b">
        <v>0</v>
      </c>
      <c r="O810">
        <v>39</v>
      </c>
      <c r="P810" t="b">
        <v>0</v>
      </c>
      <c r="Q810" t="s">
        <v>8271</v>
      </c>
      <c r="R810">
        <v>0.31546666666666667</v>
      </c>
      <c r="S810">
        <v>60.666666666666664</v>
      </c>
      <c r="T810" t="s">
        <v>9224</v>
      </c>
      <c r="U810" t="s">
        <v>9225</v>
      </c>
      <c r="V810" s="10">
        <v>42103.016585648147</v>
      </c>
      <c r="W810" s="10">
        <v>42163.016585648147</v>
      </c>
    </row>
    <row r="811" spans="1:23" x14ac:dyDescent="0.25">
      <c r="A811">
        <v>2844</v>
      </c>
      <c r="B811" t="s">
        <v>2844</v>
      </c>
      <c r="C811" t="s">
        <v>6954</v>
      </c>
      <c r="D811">
        <v>550</v>
      </c>
      <c r="E811">
        <v>30</v>
      </c>
      <c r="F811" t="s">
        <v>8221</v>
      </c>
      <c r="G811" t="s">
        <v>8239</v>
      </c>
      <c r="H811" t="s">
        <v>8249</v>
      </c>
      <c r="I811">
        <v>1.1666915600000001</v>
      </c>
      <c r="J811">
        <v>641.68035800000007</v>
      </c>
      <c r="K811">
        <v>35.000746800000002</v>
      </c>
      <c r="L811">
        <v>1483535180</v>
      </c>
      <c r="M811">
        <v>1480943180</v>
      </c>
      <c r="N811" t="b">
        <v>0</v>
      </c>
      <c r="O811">
        <v>1</v>
      </c>
      <c r="P811" t="b">
        <v>0</v>
      </c>
      <c r="Q811" t="s">
        <v>8271</v>
      </c>
      <c r="R811">
        <v>5.4545454545454543E-2</v>
      </c>
      <c r="S811">
        <v>35.000746800000002</v>
      </c>
      <c r="T811" t="s">
        <v>9224</v>
      </c>
      <c r="U811" t="s">
        <v>9225</v>
      </c>
      <c r="V811" s="10">
        <v>42709.546064814815</v>
      </c>
      <c r="W811" s="10">
        <v>42739.546064814815</v>
      </c>
    </row>
    <row r="812" spans="1:23" x14ac:dyDescent="0.25">
      <c r="A812">
        <v>2843</v>
      </c>
      <c r="B812" t="s">
        <v>2843</v>
      </c>
      <c r="C812" t="s">
        <v>6953</v>
      </c>
      <c r="D812">
        <v>1200</v>
      </c>
      <c r="E812">
        <v>0</v>
      </c>
      <c r="F812" t="s">
        <v>8221</v>
      </c>
      <c r="G812" t="s">
        <v>8224</v>
      </c>
      <c r="H812" t="s">
        <v>8246</v>
      </c>
      <c r="I812">
        <v>1</v>
      </c>
      <c r="J812">
        <v>1200</v>
      </c>
      <c r="K812">
        <v>0</v>
      </c>
      <c r="L812">
        <v>1465790400</v>
      </c>
      <c r="M812">
        <v>1462210950</v>
      </c>
      <c r="N812" t="b">
        <v>0</v>
      </c>
      <c r="O812">
        <v>0</v>
      </c>
      <c r="P812" t="b">
        <v>0</v>
      </c>
      <c r="Q812" t="s">
        <v>8271</v>
      </c>
      <c r="R812">
        <v>0</v>
      </c>
      <c r="S812" t="s">
        <v>9314</v>
      </c>
      <c r="T812" t="s">
        <v>9224</v>
      </c>
      <c r="U812" t="s">
        <v>9225</v>
      </c>
      <c r="V812" s="10">
        <v>42492.737847222219</v>
      </c>
      <c r="W812" s="10">
        <v>42534.166666666664</v>
      </c>
    </row>
    <row r="813" spans="1:23" x14ac:dyDescent="0.25">
      <c r="A813">
        <v>2842</v>
      </c>
      <c r="B813" t="s">
        <v>2842</v>
      </c>
      <c r="C813" t="s">
        <v>6952</v>
      </c>
      <c r="D813">
        <v>1500</v>
      </c>
      <c r="E813">
        <v>0</v>
      </c>
      <c r="F813" t="s">
        <v>8221</v>
      </c>
      <c r="G813" t="s">
        <v>8225</v>
      </c>
      <c r="H813" t="s">
        <v>8247</v>
      </c>
      <c r="I813">
        <v>1.29405719</v>
      </c>
      <c r="J813">
        <v>1941.085785</v>
      </c>
      <c r="K813">
        <v>0</v>
      </c>
      <c r="L813">
        <v>1403348400</v>
      </c>
      <c r="M813">
        <v>1401058295</v>
      </c>
      <c r="N813" t="b">
        <v>0</v>
      </c>
      <c r="O813">
        <v>0</v>
      </c>
      <c r="P813" t="b">
        <v>0</v>
      </c>
      <c r="Q813" t="s">
        <v>8271</v>
      </c>
      <c r="R813">
        <v>0</v>
      </c>
      <c r="S813" t="s">
        <v>9314</v>
      </c>
      <c r="T813" t="s">
        <v>9224</v>
      </c>
      <c r="U813" t="s">
        <v>9225</v>
      </c>
      <c r="V813" s="10">
        <v>41784.952488425923</v>
      </c>
      <c r="W813" s="10">
        <v>41811.458333333336</v>
      </c>
    </row>
    <row r="814" spans="1:23" x14ac:dyDescent="0.25">
      <c r="A814">
        <v>2841</v>
      </c>
      <c r="B814" t="s">
        <v>2841</v>
      </c>
      <c r="C814" t="s">
        <v>6951</v>
      </c>
      <c r="D814">
        <v>1000</v>
      </c>
      <c r="E814">
        <v>10</v>
      </c>
      <c r="F814" t="s">
        <v>8221</v>
      </c>
      <c r="G814" t="s">
        <v>8225</v>
      </c>
      <c r="H814" t="s">
        <v>8247</v>
      </c>
      <c r="I814">
        <v>1.29405719</v>
      </c>
      <c r="J814">
        <v>1294.05719</v>
      </c>
      <c r="K814">
        <v>12.9405719</v>
      </c>
      <c r="L814">
        <v>1450032297</v>
      </c>
      <c r="M814">
        <v>1444844697</v>
      </c>
      <c r="N814" t="b">
        <v>0</v>
      </c>
      <c r="O814">
        <v>1</v>
      </c>
      <c r="P814" t="b">
        <v>0</v>
      </c>
      <c r="Q814" t="s">
        <v>8271</v>
      </c>
      <c r="R814">
        <v>0.01</v>
      </c>
      <c r="S814">
        <v>12.9405719</v>
      </c>
      <c r="T814" t="s">
        <v>9224</v>
      </c>
      <c r="U814" t="s">
        <v>9225</v>
      </c>
      <c r="V814" s="10">
        <v>42291.739548611113</v>
      </c>
      <c r="W814" s="10">
        <v>42351.781215277777</v>
      </c>
    </row>
    <row r="815" spans="1:23" x14ac:dyDescent="0.25">
      <c r="A815">
        <v>2780</v>
      </c>
      <c r="B815" t="s">
        <v>2780</v>
      </c>
      <c r="C815" t="s">
        <v>6890</v>
      </c>
      <c r="D815">
        <v>100000</v>
      </c>
      <c r="E815">
        <v>0</v>
      </c>
      <c r="F815" t="s">
        <v>8221</v>
      </c>
      <c r="G815" t="s">
        <v>8237</v>
      </c>
      <c r="H815" t="s">
        <v>8249</v>
      </c>
      <c r="I815">
        <v>1.1666915600000001</v>
      </c>
      <c r="J815">
        <v>116669.156</v>
      </c>
      <c r="K815">
        <v>0</v>
      </c>
      <c r="L815">
        <v>1489142688</v>
      </c>
      <c r="M815">
        <v>1486550688</v>
      </c>
      <c r="N815" t="b">
        <v>0</v>
      </c>
      <c r="O815">
        <v>0</v>
      </c>
      <c r="P815" t="b">
        <v>0</v>
      </c>
      <c r="Q815" t="s">
        <v>8304</v>
      </c>
      <c r="R815">
        <v>0</v>
      </c>
      <c r="S815" t="s">
        <v>9314</v>
      </c>
      <c r="T815" t="s">
        <v>9229</v>
      </c>
      <c r="U815" t="s">
        <v>9261</v>
      </c>
      <c r="V815" s="10">
        <v>42774.447777777779</v>
      </c>
      <c r="W815" s="10">
        <v>42804.447777777779</v>
      </c>
    </row>
    <row r="816" spans="1:23" x14ac:dyDescent="0.25">
      <c r="A816">
        <v>2779</v>
      </c>
      <c r="B816" t="s">
        <v>2779</v>
      </c>
      <c r="C816" t="s">
        <v>6889</v>
      </c>
      <c r="D816">
        <v>2500</v>
      </c>
      <c r="E816">
        <v>53</v>
      </c>
      <c r="F816" t="s">
        <v>8221</v>
      </c>
      <c r="G816" t="s">
        <v>8224</v>
      </c>
      <c r="H816" t="s">
        <v>8246</v>
      </c>
      <c r="I816">
        <v>1</v>
      </c>
      <c r="J816">
        <v>2500</v>
      </c>
      <c r="K816">
        <v>53</v>
      </c>
      <c r="L816">
        <v>1448204621</v>
      </c>
      <c r="M816">
        <v>1445609021</v>
      </c>
      <c r="N816" t="b">
        <v>0</v>
      </c>
      <c r="O816">
        <v>1</v>
      </c>
      <c r="P816" t="b">
        <v>0</v>
      </c>
      <c r="Q816" t="s">
        <v>8304</v>
      </c>
      <c r="R816">
        <v>2.12E-2</v>
      </c>
      <c r="S816">
        <v>53</v>
      </c>
      <c r="T816" t="s">
        <v>9229</v>
      </c>
      <c r="U816" t="s">
        <v>9261</v>
      </c>
      <c r="V816" s="10">
        <v>42300.5858912037</v>
      </c>
      <c r="W816" s="10">
        <v>42330.627557870372</v>
      </c>
    </row>
    <row r="817" spans="1:23" x14ac:dyDescent="0.25">
      <c r="A817">
        <v>2778</v>
      </c>
      <c r="B817" t="s">
        <v>2778</v>
      </c>
      <c r="C817" s="3" t="s">
        <v>6888</v>
      </c>
      <c r="D817">
        <v>5500</v>
      </c>
      <c r="E817">
        <v>1405</v>
      </c>
      <c r="F817" t="s">
        <v>8221</v>
      </c>
      <c r="G817" t="s">
        <v>8224</v>
      </c>
      <c r="H817" t="s">
        <v>8246</v>
      </c>
      <c r="I817">
        <v>1</v>
      </c>
      <c r="J817">
        <v>5500</v>
      </c>
      <c r="K817">
        <v>1405</v>
      </c>
      <c r="L817">
        <v>1409009306</v>
      </c>
      <c r="M817">
        <v>1406417306</v>
      </c>
      <c r="N817" t="b">
        <v>0</v>
      </c>
      <c r="O817">
        <v>15</v>
      </c>
      <c r="P817" t="b">
        <v>0</v>
      </c>
      <c r="Q817" t="s">
        <v>8304</v>
      </c>
      <c r="R817">
        <v>0.25545454545454543</v>
      </c>
      <c r="S817">
        <v>93.666666666666671</v>
      </c>
      <c r="T817" t="s">
        <v>9229</v>
      </c>
      <c r="U817" t="s">
        <v>9261</v>
      </c>
      <c r="V817" s="10">
        <v>41846.978078703702</v>
      </c>
      <c r="W817" s="10">
        <v>41876.978078703702</v>
      </c>
    </row>
    <row r="818" spans="1:23" x14ac:dyDescent="0.25">
      <c r="A818">
        <v>2777</v>
      </c>
      <c r="B818" t="s">
        <v>2777</v>
      </c>
      <c r="C818" t="s">
        <v>6887</v>
      </c>
      <c r="D818">
        <v>3000</v>
      </c>
      <c r="E818">
        <v>10</v>
      </c>
      <c r="F818" t="s">
        <v>8221</v>
      </c>
      <c r="G818" t="s">
        <v>8224</v>
      </c>
      <c r="H818" t="s">
        <v>8246</v>
      </c>
      <c r="I818">
        <v>1</v>
      </c>
      <c r="J818">
        <v>3000</v>
      </c>
      <c r="K818">
        <v>10</v>
      </c>
      <c r="L818">
        <v>1437149004</v>
      </c>
      <c r="M818">
        <v>1434557004</v>
      </c>
      <c r="N818" t="b">
        <v>0</v>
      </c>
      <c r="O818">
        <v>1</v>
      </c>
      <c r="P818" t="b">
        <v>0</v>
      </c>
      <c r="Q818" t="s">
        <v>8304</v>
      </c>
      <c r="R818">
        <v>3.3333333333333335E-3</v>
      </c>
      <c r="S818">
        <v>10</v>
      </c>
      <c r="T818" t="s">
        <v>9229</v>
      </c>
      <c r="U818" t="s">
        <v>9261</v>
      </c>
      <c r="V818" s="10">
        <v>42172.669027777774</v>
      </c>
      <c r="W818" s="10">
        <v>42202.669027777774</v>
      </c>
    </row>
    <row r="819" spans="1:23" x14ac:dyDescent="0.25">
      <c r="A819">
        <v>2776</v>
      </c>
      <c r="B819" t="s">
        <v>2776</v>
      </c>
      <c r="C819" t="s">
        <v>6886</v>
      </c>
      <c r="D819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</v>
      </c>
      <c r="J819">
        <v>21000</v>
      </c>
      <c r="K819">
        <v>1655</v>
      </c>
      <c r="L819">
        <v>1434092876</v>
      </c>
      <c r="M819">
        <v>1431414476</v>
      </c>
      <c r="N819" t="b">
        <v>0</v>
      </c>
      <c r="O819">
        <v>36</v>
      </c>
      <c r="P819" t="b">
        <v>0</v>
      </c>
      <c r="Q819" t="s">
        <v>8304</v>
      </c>
      <c r="R819">
        <v>7.8809523809523815E-2</v>
      </c>
      <c r="S819">
        <v>45.972222222222221</v>
      </c>
      <c r="T819" t="s">
        <v>9229</v>
      </c>
      <c r="U819" t="s">
        <v>9261</v>
      </c>
      <c r="V819" s="10">
        <v>42136.297175925924</v>
      </c>
      <c r="W819" s="10">
        <v>42167.297175925924</v>
      </c>
    </row>
    <row r="820" spans="1:23" x14ac:dyDescent="0.25">
      <c r="A820">
        <v>2775</v>
      </c>
      <c r="B820" t="s">
        <v>2775</v>
      </c>
      <c r="C820" t="s">
        <v>6885</v>
      </c>
      <c r="D820">
        <v>5000</v>
      </c>
      <c r="E820">
        <v>150</v>
      </c>
      <c r="F820" t="s">
        <v>8221</v>
      </c>
      <c r="G820" t="s">
        <v>8224</v>
      </c>
      <c r="H820" t="s">
        <v>8246</v>
      </c>
      <c r="I820">
        <v>1</v>
      </c>
      <c r="J820">
        <v>5000</v>
      </c>
      <c r="K820">
        <v>150</v>
      </c>
      <c r="L820">
        <v>1323994754</v>
      </c>
      <c r="M820">
        <v>1321402754</v>
      </c>
      <c r="N820" t="b">
        <v>0</v>
      </c>
      <c r="O820">
        <v>2</v>
      </c>
      <c r="P820" t="b">
        <v>0</v>
      </c>
      <c r="Q820" t="s">
        <v>8304</v>
      </c>
      <c r="R820">
        <v>0.03</v>
      </c>
      <c r="S820">
        <v>75</v>
      </c>
      <c r="T820" t="s">
        <v>9229</v>
      </c>
      <c r="U820" t="s">
        <v>9261</v>
      </c>
      <c r="V820" s="10">
        <v>40863.013356481482</v>
      </c>
      <c r="W820" s="10">
        <v>40893.013356481482</v>
      </c>
    </row>
    <row r="821" spans="1:23" x14ac:dyDescent="0.25">
      <c r="A821">
        <v>2774</v>
      </c>
      <c r="B821" t="s">
        <v>2774</v>
      </c>
      <c r="C821" t="s">
        <v>6884</v>
      </c>
      <c r="D821">
        <v>4000</v>
      </c>
      <c r="E821">
        <v>570</v>
      </c>
      <c r="F821" t="s">
        <v>8221</v>
      </c>
      <c r="G821" t="s">
        <v>8224</v>
      </c>
      <c r="H821" t="s">
        <v>8246</v>
      </c>
      <c r="I821">
        <v>1</v>
      </c>
      <c r="J821">
        <v>4000</v>
      </c>
      <c r="K821">
        <v>570</v>
      </c>
      <c r="L821">
        <v>1362711728</v>
      </c>
      <c r="M821">
        <v>1360119728</v>
      </c>
      <c r="N821" t="b">
        <v>0</v>
      </c>
      <c r="O821">
        <v>13</v>
      </c>
      <c r="P821" t="b">
        <v>0</v>
      </c>
      <c r="Q821" t="s">
        <v>8304</v>
      </c>
      <c r="R821">
        <v>0.14249999999999999</v>
      </c>
      <c r="S821">
        <v>43.846153846153847</v>
      </c>
      <c r="T821" t="s">
        <v>9229</v>
      </c>
      <c r="U821" t="s">
        <v>9261</v>
      </c>
      <c r="V821" s="10">
        <v>41311.126481481479</v>
      </c>
      <c r="W821" s="10">
        <v>41341.126481481479</v>
      </c>
    </row>
    <row r="822" spans="1:23" x14ac:dyDescent="0.25">
      <c r="A822">
        <v>2773</v>
      </c>
      <c r="B822" t="s">
        <v>2773</v>
      </c>
      <c r="C822" t="s">
        <v>6883</v>
      </c>
      <c r="D822">
        <v>530</v>
      </c>
      <c r="E822">
        <v>1</v>
      </c>
      <c r="F822" t="s">
        <v>8221</v>
      </c>
      <c r="G822" t="s">
        <v>8229</v>
      </c>
      <c r="H822" t="s">
        <v>8251</v>
      </c>
      <c r="I822">
        <v>0.75062424999999999</v>
      </c>
      <c r="J822">
        <v>397.83085249999999</v>
      </c>
      <c r="K822">
        <v>0.75062424999999999</v>
      </c>
      <c r="L822">
        <v>1461530721</v>
      </c>
      <c r="M822">
        <v>1460666721</v>
      </c>
      <c r="N822" t="b">
        <v>0</v>
      </c>
      <c r="O822">
        <v>1</v>
      </c>
      <c r="P822" t="b">
        <v>0</v>
      </c>
      <c r="Q822" t="s">
        <v>8304</v>
      </c>
      <c r="R822">
        <v>1.8867924528301887E-3</v>
      </c>
      <c r="S822">
        <v>0.75062424999999999</v>
      </c>
      <c r="T822" t="s">
        <v>9229</v>
      </c>
      <c r="U822" t="s">
        <v>9261</v>
      </c>
      <c r="V822" s="10">
        <v>42474.86482638889</v>
      </c>
      <c r="W822" s="10">
        <v>42484.86482638889</v>
      </c>
    </row>
    <row r="823" spans="1:23" x14ac:dyDescent="0.25">
      <c r="A823">
        <v>2772</v>
      </c>
      <c r="B823" t="s">
        <v>2772</v>
      </c>
      <c r="C823" t="s">
        <v>6882</v>
      </c>
      <c r="D823">
        <v>8000</v>
      </c>
      <c r="E823">
        <v>0</v>
      </c>
      <c r="F823" t="s">
        <v>8221</v>
      </c>
      <c r="G823" t="s">
        <v>8224</v>
      </c>
      <c r="H823" t="s">
        <v>8246</v>
      </c>
      <c r="I823">
        <v>1</v>
      </c>
      <c r="J823">
        <v>8000</v>
      </c>
      <c r="K823">
        <v>0</v>
      </c>
      <c r="L823">
        <v>1381006294</v>
      </c>
      <c r="M823">
        <v>1379710294</v>
      </c>
      <c r="N823" t="b">
        <v>0</v>
      </c>
      <c r="O823">
        <v>0</v>
      </c>
      <c r="P823" t="b">
        <v>0</v>
      </c>
      <c r="Q823" t="s">
        <v>8304</v>
      </c>
      <c r="R823">
        <v>0</v>
      </c>
      <c r="S823" t="s">
        <v>9314</v>
      </c>
      <c r="T823" t="s">
        <v>9229</v>
      </c>
      <c r="U823" t="s">
        <v>9261</v>
      </c>
      <c r="V823" s="10">
        <v>41537.869143518517</v>
      </c>
      <c r="W823" s="10">
        <v>41552.869143518517</v>
      </c>
    </row>
    <row r="824" spans="1:23" x14ac:dyDescent="0.25">
      <c r="A824">
        <v>2771</v>
      </c>
      <c r="B824" t="s">
        <v>2771</v>
      </c>
      <c r="C824" t="s">
        <v>6881</v>
      </c>
      <c r="D824">
        <v>19980</v>
      </c>
      <c r="E824">
        <v>0</v>
      </c>
      <c r="F824" t="s">
        <v>8221</v>
      </c>
      <c r="G824" t="s">
        <v>8224</v>
      </c>
      <c r="H824" t="s">
        <v>8246</v>
      </c>
      <c r="I824">
        <v>1</v>
      </c>
      <c r="J824">
        <v>19980</v>
      </c>
      <c r="K824">
        <v>0</v>
      </c>
      <c r="L824">
        <v>1359738000</v>
      </c>
      <c r="M824">
        <v>1355489140</v>
      </c>
      <c r="N824" t="b">
        <v>0</v>
      </c>
      <c r="O824">
        <v>0</v>
      </c>
      <c r="P824" t="b">
        <v>0</v>
      </c>
      <c r="Q824" t="s">
        <v>8304</v>
      </c>
      <c r="R824">
        <v>0</v>
      </c>
      <c r="S824" t="s">
        <v>9314</v>
      </c>
      <c r="T824" t="s">
        <v>9229</v>
      </c>
      <c r="U824" t="s">
        <v>9261</v>
      </c>
      <c r="V824" s="10">
        <v>41257.531712962962</v>
      </c>
      <c r="W824" s="10">
        <v>41306.708333333336</v>
      </c>
    </row>
    <row r="825" spans="1:23" x14ac:dyDescent="0.25">
      <c r="A825">
        <v>2770</v>
      </c>
      <c r="B825" t="s">
        <v>2770</v>
      </c>
      <c r="C825" t="s">
        <v>6880</v>
      </c>
      <c r="D825">
        <v>20000</v>
      </c>
      <c r="E825">
        <v>2082.25</v>
      </c>
      <c r="F825" t="s">
        <v>8221</v>
      </c>
      <c r="G825" t="s">
        <v>8224</v>
      </c>
      <c r="H825" t="s">
        <v>8246</v>
      </c>
      <c r="I825">
        <v>1</v>
      </c>
      <c r="J825">
        <v>20000</v>
      </c>
      <c r="K825">
        <v>2082.25</v>
      </c>
      <c r="L825">
        <v>1395158130</v>
      </c>
      <c r="M825">
        <v>1392569730</v>
      </c>
      <c r="N825" t="b">
        <v>0</v>
      </c>
      <c r="O825">
        <v>33</v>
      </c>
      <c r="P825" t="b">
        <v>0</v>
      </c>
      <c r="Q825" t="s">
        <v>8304</v>
      </c>
      <c r="R825">
        <v>0.1041125</v>
      </c>
      <c r="S825">
        <v>63.098484848484851</v>
      </c>
      <c r="T825" t="s">
        <v>9229</v>
      </c>
      <c r="U825" t="s">
        <v>9261</v>
      </c>
      <c r="V825" s="10">
        <v>41686.705208333333</v>
      </c>
      <c r="W825" s="10">
        <v>41716.663541666669</v>
      </c>
    </row>
    <row r="826" spans="1:23" x14ac:dyDescent="0.25">
      <c r="A826">
        <v>2769</v>
      </c>
      <c r="B826" t="s">
        <v>2769</v>
      </c>
      <c r="C826" t="s">
        <v>6879</v>
      </c>
      <c r="D826">
        <v>800</v>
      </c>
      <c r="E826">
        <v>2</v>
      </c>
      <c r="F826" t="s">
        <v>8221</v>
      </c>
      <c r="G826" t="s">
        <v>8225</v>
      </c>
      <c r="H826" t="s">
        <v>8247</v>
      </c>
      <c r="I826">
        <v>1.29405719</v>
      </c>
      <c r="J826">
        <v>1035.245752</v>
      </c>
      <c r="K826">
        <v>2.5881143799999999</v>
      </c>
      <c r="L826">
        <v>1401997790</v>
      </c>
      <c r="M826">
        <v>1397677790</v>
      </c>
      <c r="N826" t="b">
        <v>0</v>
      </c>
      <c r="O826">
        <v>2</v>
      </c>
      <c r="P826" t="b">
        <v>0</v>
      </c>
      <c r="Q826" t="s">
        <v>8304</v>
      </c>
      <c r="R826">
        <v>2.5000000000000001E-3</v>
      </c>
      <c r="S826">
        <v>1.29405719</v>
      </c>
      <c r="T826" t="s">
        <v>9229</v>
      </c>
      <c r="U826" t="s">
        <v>9261</v>
      </c>
      <c r="V826" s="10">
        <v>41745.826273148145</v>
      </c>
      <c r="W826" s="10">
        <v>41795.826273148145</v>
      </c>
    </row>
    <row r="827" spans="1:23" x14ac:dyDescent="0.25">
      <c r="A827">
        <v>2768</v>
      </c>
      <c r="B827" t="s">
        <v>2768</v>
      </c>
      <c r="C827" t="s">
        <v>6878</v>
      </c>
      <c r="D827">
        <v>7000</v>
      </c>
      <c r="E827">
        <v>1002</v>
      </c>
      <c r="F827" t="s">
        <v>8221</v>
      </c>
      <c r="G827" t="s">
        <v>8224</v>
      </c>
      <c r="H827" t="s">
        <v>8246</v>
      </c>
      <c r="I827">
        <v>1</v>
      </c>
      <c r="J827">
        <v>7000</v>
      </c>
      <c r="K827">
        <v>1002</v>
      </c>
      <c r="L827">
        <v>1333028723</v>
      </c>
      <c r="M827">
        <v>1330440323</v>
      </c>
      <c r="N827" t="b">
        <v>0</v>
      </c>
      <c r="O827">
        <v>34</v>
      </c>
      <c r="P827" t="b">
        <v>0</v>
      </c>
      <c r="Q827" t="s">
        <v>8304</v>
      </c>
      <c r="R827">
        <v>0.14314285714285716</v>
      </c>
      <c r="S827">
        <v>29.470588235294116</v>
      </c>
      <c r="T827" t="s">
        <v>9229</v>
      </c>
      <c r="U827" t="s">
        <v>9261</v>
      </c>
      <c r="V827" s="10">
        <v>40967.614849537036</v>
      </c>
      <c r="W827" s="10">
        <v>40997.573182870372</v>
      </c>
    </row>
    <row r="828" spans="1:23" x14ac:dyDescent="0.25">
      <c r="A828">
        <v>2767</v>
      </c>
      <c r="B828" t="s">
        <v>2767</v>
      </c>
      <c r="C828" t="s">
        <v>6877</v>
      </c>
      <c r="D828">
        <v>4000</v>
      </c>
      <c r="E828">
        <v>34</v>
      </c>
      <c r="F828" t="s">
        <v>8221</v>
      </c>
      <c r="G828" t="s">
        <v>8229</v>
      </c>
      <c r="H828" t="s">
        <v>8251</v>
      </c>
      <c r="I828">
        <v>0.75062424999999999</v>
      </c>
      <c r="J828">
        <v>3002.4969999999998</v>
      </c>
      <c r="K828">
        <v>25.521224499999999</v>
      </c>
      <c r="L828">
        <v>1439766050</v>
      </c>
      <c r="M828">
        <v>1434582050</v>
      </c>
      <c r="N828" t="b">
        <v>0</v>
      </c>
      <c r="O828">
        <v>3</v>
      </c>
      <c r="P828" t="b">
        <v>0</v>
      </c>
      <c r="Q828" t="s">
        <v>8304</v>
      </c>
      <c r="R828">
        <v>8.5000000000000006E-3</v>
      </c>
      <c r="S828">
        <v>8.5070748333333324</v>
      </c>
      <c r="T828" t="s">
        <v>9229</v>
      </c>
      <c r="U828" t="s">
        <v>9261</v>
      </c>
      <c r="V828" s="10">
        <v>42172.958912037036</v>
      </c>
      <c r="W828" s="10">
        <v>42232.958912037036</v>
      </c>
    </row>
    <row r="829" spans="1:23" x14ac:dyDescent="0.25">
      <c r="A829">
        <v>2766</v>
      </c>
      <c r="B829" t="s">
        <v>2766</v>
      </c>
      <c r="C829" t="s">
        <v>6876</v>
      </c>
      <c r="D829">
        <v>5000</v>
      </c>
      <c r="E829">
        <v>100</v>
      </c>
      <c r="F829" t="s">
        <v>8221</v>
      </c>
      <c r="G829" t="s">
        <v>8224</v>
      </c>
      <c r="H829" t="s">
        <v>8246</v>
      </c>
      <c r="I829">
        <v>1</v>
      </c>
      <c r="J829">
        <v>5000</v>
      </c>
      <c r="K829">
        <v>100</v>
      </c>
      <c r="L829">
        <v>1313078518</v>
      </c>
      <c r="M829">
        <v>1310486518</v>
      </c>
      <c r="N829" t="b">
        <v>0</v>
      </c>
      <c r="O829">
        <v>4</v>
      </c>
      <c r="P829" t="b">
        <v>0</v>
      </c>
      <c r="Q829" t="s">
        <v>8304</v>
      </c>
      <c r="R829">
        <v>0.02</v>
      </c>
      <c r="S829">
        <v>25</v>
      </c>
      <c r="T829" t="s">
        <v>9229</v>
      </c>
      <c r="U829" t="s">
        <v>9261</v>
      </c>
      <c r="V829" s="10">
        <v>40736.668032407404</v>
      </c>
      <c r="W829" s="10">
        <v>40766.668032407404</v>
      </c>
    </row>
    <row r="830" spans="1:23" x14ac:dyDescent="0.25">
      <c r="A830">
        <v>2765</v>
      </c>
      <c r="B830" t="s">
        <v>2765</v>
      </c>
      <c r="C830" t="s">
        <v>6875</v>
      </c>
      <c r="D830">
        <v>4000</v>
      </c>
      <c r="E830">
        <v>0</v>
      </c>
      <c r="F830" t="s">
        <v>8221</v>
      </c>
      <c r="G830" t="s">
        <v>8224</v>
      </c>
      <c r="H830" t="s">
        <v>8246</v>
      </c>
      <c r="I830">
        <v>1</v>
      </c>
      <c r="J830">
        <v>4000</v>
      </c>
      <c r="K830">
        <v>0</v>
      </c>
      <c r="L830">
        <v>1351432428</v>
      </c>
      <c r="M830">
        <v>1350050028</v>
      </c>
      <c r="N830" t="b">
        <v>0</v>
      </c>
      <c r="O830">
        <v>0</v>
      </c>
      <c r="P830" t="b">
        <v>0</v>
      </c>
      <c r="Q830" t="s">
        <v>8304</v>
      </c>
      <c r="R830">
        <v>0</v>
      </c>
      <c r="S830" t="s">
        <v>9314</v>
      </c>
      <c r="T830" t="s">
        <v>9229</v>
      </c>
      <c r="U830" t="s">
        <v>9261</v>
      </c>
      <c r="V830" s="10">
        <v>41194.579027777778</v>
      </c>
      <c r="W830" s="10">
        <v>41210.579027777778</v>
      </c>
    </row>
    <row r="831" spans="1:23" x14ac:dyDescent="0.25">
      <c r="A831">
        <v>2764</v>
      </c>
      <c r="B831" t="s">
        <v>2764</v>
      </c>
      <c r="C831" t="s">
        <v>6874</v>
      </c>
      <c r="D831">
        <v>4000</v>
      </c>
      <c r="E831">
        <v>45</v>
      </c>
      <c r="F831" t="s">
        <v>8221</v>
      </c>
      <c r="G831" t="s">
        <v>8224</v>
      </c>
      <c r="H831" t="s">
        <v>8246</v>
      </c>
      <c r="I831">
        <v>1</v>
      </c>
      <c r="J831">
        <v>4000</v>
      </c>
      <c r="K831">
        <v>45</v>
      </c>
      <c r="L831">
        <v>1338404400</v>
      </c>
      <c r="M831">
        <v>1335855631</v>
      </c>
      <c r="N831" t="b">
        <v>0</v>
      </c>
      <c r="O831">
        <v>4</v>
      </c>
      <c r="P831" t="b">
        <v>0</v>
      </c>
      <c r="Q831" t="s">
        <v>8304</v>
      </c>
      <c r="R831">
        <v>1.125E-2</v>
      </c>
      <c r="S831">
        <v>11.25</v>
      </c>
      <c r="T831" t="s">
        <v>9229</v>
      </c>
      <c r="U831" t="s">
        <v>9261</v>
      </c>
      <c r="V831" s="10">
        <v>41030.292025462964</v>
      </c>
      <c r="W831" s="10">
        <v>41059.791666666664</v>
      </c>
    </row>
    <row r="832" spans="1:23" x14ac:dyDescent="0.25">
      <c r="A832">
        <v>2763</v>
      </c>
      <c r="B832" t="s">
        <v>2763</v>
      </c>
      <c r="C832" t="s">
        <v>6873</v>
      </c>
      <c r="D832">
        <v>39400</v>
      </c>
      <c r="E832">
        <v>90</v>
      </c>
      <c r="F832" t="s">
        <v>8221</v>
      </c>
      <c r="G832" t="s">
        <v>8224</v>
      </c>
      <c r="H832" t="s">
        <v>8246</v>
      </c>
      <c r="I832">
        <v>1</v>
      </c>
      <c r="J832">
        <v>39400</v>
      </c>
      <c r="K832">
        <v>90</v>
      </c>
      <c r="L832">
        <v>1369403684</v>
      </c>
      <c r="M832">
        <v>1365515684</v>
      </c>
      <c r="N832" t="b">
        <v>0</v>
      </c>
      <c r="O832">
        <v>3</v>
      </c>
      <c r="P832" t="b">
        <v>0</v>
      </c>
      <c r="Q832" t="s">
        <v>8304</v>
      </c>
      <c r="R832">
        <v>2.2842639593908631E-3</v>
      </c>
      <c r="S832">
        <v>30</v>
      </c>
      <c r="T832" t="s">
        <v>9229</v>
      </c>
      <c r="U832" t="s">
        <v>9261</v>
      </c>
      <c r="V832" s="10">
        <v>41373.579675925925</v>
      </c>
      <c r="W832" s="10">
        <v>41418.579675925925</v>
      </c>
    </row>
    <row r="833" spans="1:23" x14ac:dyDescent="0.25">
      <c r="A833">
        <v>2762</v>
      </c>
      <c r="B833" t="s">
        <v>2762</v>
      </c>
      <c r="C833" t="s">
        <v>6872</v>
      </c>
      <c r="D833">
        <v>3250</v>
      </c>
      <c r="E833">
        <v>25</v>
      </c>
      <c r="F833" t="s">
        <v>8221</v>
      </c>
      <c r="G833" t="s">
        <v>8224</v>
      </c>
      <c r="H833" t="s">
        <v>8246</v>
      </c>
      <c r="I833">
        <v>1</v>
      </c>
      <c r="J833">
        <v>3250</v>
      </c>
      <c r="K833">
        <v>25</v>
      </c>
      <c r="L833">
        <v>1332114795</v>
      </c>
      <c r="M833">
        <v>1326934395</v>
      </c>
      <c r="N833" t="b">
        <v>0</v>
      </c>
      <c r="O833">
        <v>1</v>
      </c>
      <c r="P833" t="b">
        <v>0</v>
      </c>
      <c r="Q833" t="s">
        <v>8304</v>
      </c>
      <c r="R833">
        <v>7.6923076923076927E-3</v>
      </c>
      <c r="S833">
        <v>25</v>
      </c>
      <c r="T833" t="s">
        <v>9229</v>
      </c>
      <c r="U833" t="s">
        <v>9261</v>
      </c>
      <c r="V833" s="10">
        <v>40927.036979166667</v>
      </c>
      <c r="W833" s="10">
        <v>40986.995312500003</v>
      </c>
    </row>
    <row r="834" spans="1:23" x14ac:dyDescent="0.25">
      <c r="A834">
        <v>2761</v>
      </c>
      <c r="B834" t="s">
        <v>2761</v>
      </c>
      <c r="C834" t="s">
        <v>6871</v>
      </c>
      <c r="D834">
        <v>5000</v>
      </c>
      <c r="E834">
        <v>36</v>
      </c>
      <c r="F834" t="s">
        <v>8221</v>
      </c>
      <c r="G834" t="s">
        <v>8224</v>
      </c>
      <c r="H834" t="s">
        <v>8246</v>
      </c>
      <c r="I834">
        <v>1</v>
      </c>
      <c r="J834">
        <v>5000</v>
      </c>
      <c r="K834">
        <v>36</v>
      </c>
      <c r="L834">
        <v>1357176693</v>
      </c>
      <c r="M834">
        <v>1354584693</v>
      </c>
      <c r="N834" t="b">
        <v>0</v>
      </c>
      <c r="O834">
        <v>4</v>
      </c>
      <c r="P834" t="b">
        <v>0</v>
      </c>
      <c r="Q834" t="s">
        <v>8304</v>
      </c>
      <c r="R834">
        <v>7.1999999999999998E-3</v>
      </c>
      <c r="S834">
        <v>9</v>
      </c>
      <c r="T834" t="s">
        <v>9229</v>
      </c>
      <c r="U834" t="s">
        <v>9261</v>
      </c>
      <c r="V834" s="10">
        <v>41247.063576388886</v>
      </c>
      <c r="W834" s="10">
        <v>41277.063576388886</v>
      </c>
    </row>
    <row r="835" spans="1:23" x14ac:dyDescent="0.25">
      <c r="A835">
        <v>2760</v>
      </c>
      <c r="B835" t="s">
        <v>2760</v>
      </c>
      <c r="C835" t="s">
        <v>6870</v>
      </c>
      <c r="D835">
        <v>5000</v>
      </c>
      <c r="E835">
        <v>0</v>
      </c>
      <c r="F835" t="s">
        <v>8221</v>
      </c>
      <c r="G835" t="s">
        <v>8225</v>
      </c>
      <c r="H835" t="s">
        <v>8247</v>
      </c>
      <c r="I835">
        <v>1.29405719</v>
      </c>
      <c r="J835">
        <v>6470.2859499999995</v>
      </c>
      <c r="K835">
        <v>0</v>
      </c>
      <c r="L835">
        <v>1371726258</v>
      </c>
      <c r="M835">
        <v>1369134258</v>
      </c>
      <c r="N835" t="b">
        <v>0</v>
      </c>
      <c r="O835">
        <v>0</v>
      </c>
      <c r="P835" t="b">
        <v>0</v>
      </c>
      <c r="Q835" t="s">
        <v>8304</v>
      </c>
      <c r="R835">
        <v>0</v>
      </c>
      <c r="S835" t="s">
        <v>9314</v>
      </c>
      <c r="T835" t="s">
        <v>9229</v>
      </c>
      <c r="U835" t="s">
        <v>9261</v>
      </c>
      <c r="V835" s="10">
        <v>41415.461319444446</v>
      </c>
      <c r="W835" s="10">
        <v>41445.461319444446</v>
      </c>
    </row>
    <row r="836" spans="1:23" x14ac:dyDescent="0.25">
      <c r="A836">
        <v>2759</v>
      </c>
      <c r="B836" t="s">
        <v>2759</v>
      </c>
      <c r="C836" t="s">
        <v>6869</v>
      </c>
      <c r="D836">
        <v>1000</v>
      </c>
      <c r="E836">
        <v>105</v>
      </c>
      <c r="F836" t="s">
        <v>8221</v>
      </c>
      <c r="G836" t="s">
        <v>8226</v>
      </c>
      <c r="H836" t="s">
        <v>8248</v>
      </c>
      <c r="I836">
        <v>0.70296422999999997</v>
      </c>
      <c r="J836">
        <v>702.96422999999993</v>
      </c>
      <c r="K836">
        <v>73.811244149999993</v>
      </c>
      <c r="L836">
        <v>1468658866</v>
      </c>
      <c r="M836">
        <v>1464943666</v>
      </c>
      <c r="N836" t="b">
        <v>0</v>
      </c>
      <c r="O836">
        <v>2</v>
      </c>
      <c r="P836" t="b">
        <v>0</v>
      </c>
      <c r="Q836" t="s">
        <v>8304</v>
      </c>
      <c r="R836">
        <v>0.105</v>
      </c>
      <c r="S836">
        <v>36.905622074999997</v>
      </c>
      <c r="T836" t="s">
        <v>9229</v>
      </c>
      <c r="U836" t="s">
        <v>9261</v>
      </c>
      <c r="V836" s="10">
        <v>42524.36650462963</v>
      </c>
      <c r="W836" s="10">
        <v>42567.36650462963</v>
      </c>
    </row>
    <row r="837" spans="1:23" x14ac:dyDescent="0.25">
      <c r="A837">
        <v>2758</v>
      </c>
      <c r="B837" t="s">
        <v>2758</v>
      </c>
      <c r="C837" t="s">
        <v>6868</v>
      </c>
      <c r="D837">
        <v>2000</v>
      </c>
      <c r="E837">
        <v>234</v>
      </c>
      <c r="F837" t="s">
        <v>8221</v>
      </c>
      <c r="G837" t="s">
        <v>8226</v>
      </c>
      <c r="H837" t="s">
        <v>8248</v>
      </c>
      <c r="I837">
        <v>0.70296422999999997</v>
      </c>
      <c r="J837">
        <v>1405.9284599999999</v>
      </c>
      <c r="K837">
        <v>164.49362982</v>
      </c>
      <c r="L837">
        <v>1476095783</v>
      </c>
      <c r="M837">
        <v>1474886183</v>
      </c>
      <c r="N837" t="b">
        <v>0</v>
      </c>
      <c r="O837">
        <v>6</v>
      </c>
      <c r="P837" t="b">
        <v>0</v>
      </c>
      <c r="Q837" t="s">
        <v>8304</v>
      </c>
      <c r="R837">
        <v>0.11700000000000001</v>
      </c>
      <c r="S837">
        <v>27.41560497</v>
      </c>
      <c r="T837" t="s">
        <v>9229</v>
      </c>
      <c r="U837" t="s">
        <v>9261</v>
      </c>
      <c r="V837" s="10">
        <v>42639.441932870373</v>
      </c>
      <c r="W837" s="10">
        <v>42653.441932870373</v>
      </c>
    </row>
    <row r="838" spans="1:23" x14ac:dyDescent="0.25">
      <c r="A838">
        <v>2757</v>
      </c>
      <c r="B838" t="s">
        <v>2757</v>
      </c>
      <c r="C838" t="s">
        <v>6867</v>
      </c>
      <c r="D838">
        <v>1500</v>
      </c>
      <c r="E838">
        <v>10</v>
      </c>
      <c r="F838" t="s">
        <v>8221</v>
      </c>
      <c r="G838" t="s">
        <v>8224</v>
      </c>
      <c r="H838" t="s">
        <v>8246</v>
      </c>
      <c r="I838">
        <v>1</v>
      </c>
      <c r="J838">
        <v>1500</v>
      </c>
      <c r="K838">
        <v>10</v>
      </c>
      <c r="L838">
        <v>1470498332</v>
      </c>
      <c r="M838">
        <v>1469202332</v>
      </c>
      <c r="N838" t="b">
        <v>0</v>
      </c>
      <c r="O838">
        <v>2</v>
      </c>
      <c r="P838" t="b">
        <v>0</v>
      </c>
      <c r="Q838" t="s">
        <v>8304</v>
      </c>
      <c r="R838">
        <v>6.6666666666666671E-3</v>
      </c>
      <c r="S838">
        <v>5</v>
      </c>
      <c r="T838" t="s">
        <v>9229</v>
      </c>
      <c r="U838" t="s">
        <v>9261</v>
      </c>
      <c r="V838" s="10">
        <v>42573.65662037037</v>
      </c>
      <c r="W838" s="10">
        <v>42588.65662037037</v>
      </c>
    </row>
    <row r="839" spans="1:23" x14ac:dyDescent="0.25">
      <c r="A839">
        <v>2756</v>
      </c>
      <c r="B839" t="s">
        <v>2756</v>
      </c>
      <c r="C839" t="s">
        <v>6866</v>
      </c>
      <c r="D839">
        <v>10000</v>
      </c>
      <c r="E839">
        <v>1048</v>
      </c>
      <c r="F839" t="s">
        <v>8221</v>
      </c>
      <c r="G839" t="s">
        <v>8224</v>
      </c>
      <c r="H839" t="s">
        <v>8246</v>
      </c>
      <c r="I839">
        <v>1</v>
      </c>
      <c r="J839">
        <v>10000</v>
      </c>
      <c r="K839">
        <v>1048</v>
      </c>
      <c r="L839">
        <v>1389476201</v>
      </c>
      <c r="M839">
        <v>1386884201</v>
      </c>
      <c r="N839" t="b">
        <v>0</v>
      </c>
      <c r="O839">
        <v>33</v>
      </c>
      <c r="P839" t="b">
        <v>0</v>
      </c>
      <c r="Q839" t="s">
        <v>8304</v>
      </c>
      <c r="R839">
        <v>0.1048</v>
      </c>
      <c r="S839">
        <v>31.757575757575758</v>
      </c>
      <c r="T839" t="s">
        <v>9229</v>
      </c>
      <c r="U839" t="s">
        <v>9261</v>
      </c>
      <c r="V839" s="10">
        <v>41620.90047453704</v>
      </c>
      <c r="W839" s="10">
        <v>41650.90047453704</v>
      </c>
    </row>
    <row r="840" spans="1:23" x14ac:dyDescent="0.25">
      <c r="A840">
        <v>2755</v>
      </c>
      <c r="B840" t="s">
        <v>2755</v>
      </c>
      <c r="C840" t="s">
        <v>6865</v>
      </c>
      <c r="D840">
        <v>500</v>
      </c>
      <c r="E840">
        <v>260</v>
      </c>
      <c r="F840" t="s">
        <v>8221</v>
      </c>
      <c r="G840" t="s">
        <v>8241</v>
      </c>
      <c r="H840" t="s">
        <v>8249</v>
      </c>
      <c r="I840">
        <v>1.1666915600000001</v>
      </c>
      <c r="J840">
        <v>583.34577999999999</v>
      </c>
      <c r="K840">
        <v>303.33980560000003</v>
      </c>
      <c r="L840">
        <v>1428519527</v>
      </c>
      <c r="M840">
        <v>1425927527</v>
      </c>
      <c r="N840" t="b">
        <v>0</v>
      </c>
      <c r="O840">
        <v>15</v>
      </c>
      <c r="P840" t="b">
        <v>0</v>
      </c>
      <c r="Q840" t="s">
        <v>8304</v>
      </c>
      <c r="R840">
        <v>0.52</v>
      </c>
      <c r="S840">
        <v>20.222653706666669</v>
      </c>
      <c r="T840" t="s">
        <v>9229</v>
      </c>
      <c r="U840" t="s">
        <v>9261</v>
      </c>
      <c r="V840" s="10">
        <v>42072.790821759256</v>
      </c>
      <c r="W840" s="10">
        <v>42102.790821759256</v>
      </c>
    </row>
    <row r="841" spans="1:23" x14ac:dyDescent="0.25">
      <c r="A841">
        <v>2754</v>
      </c>
      <c r="B841" t="s">
        <v>2754</v>
      </c>
      <c r="C841" t="s">
        <v>6864</v>
      </c>
      <c r="D841">
        <v>10000</v>
      </c>
      <c r="E841">
        <v>0</v>
      </c>
      <c r="F841" t="s">
        <v>8221</v>
      </c>
      <c r="G841" t="s">
        <v>8224</v>
      </c>
      <c r="H841" t="s">
        <v>8246</v>
      </c>
      <c r="I841">
        <v>1</v>
      </c>
      <c r="J841">
        <v>10000</v>
      </c>
      <c r="K841">
        <v>0</v>
      </c>
      <c r="L841">
        <v>1410448551</v>
      </c>
      <c r="M841">
        <v>1407856551</v>
      </c>
      <c r="N841" t="b">
        <v>0</v>
      </c>
      <c r="O841">
        <v>0</v>
      </c>
      <c r="P841" t="b">
        <v>0</v>
      </c>
      <c r="Q841" t="s">
        <v>8304</v>
      </c>
      <c r="R841">
        <v>0</v>
      </c>
      <c r="S841" t="s">
        <v>9314</v>
      </c>
      <c r="T841" t="s">
        <v>9229</v>
      </c>
      <c r="U841" t="s">
        <v>9261</v>
      </c>
      <c r="V841" s="10">
        <v>41863.636006944442</v>
      </c>
      <c r="W841" s="10">
        <v>41893.636006944442</v>
      </c>
    </row>
    <row r="842" spans="1:23" x14ac:dyDescent="0.25">
      <c r="A842">
        <v>2753</v>
      </c>
      <c r="B842" t="s">
        <v>2753</v>
      </c>
      <c r="C842" t="s">
        <v>6863</v>
      </c>
      <c r="D842">
        <v>2000</v>
      </c>
      <c r="E842">
        <v>380</v>
      </c>
      <c r="F842" t="s">
        <v>8221</v>
      </c>
      <c r="G842" t="s">
        <v>8224</v>
      </c>
      <c r="H842" t="s">
        <v>8246</v>
      </c>
      <c r="I842">
        <v>1</v>
      </c>
      <c r="J842">
        <v>2000</v>
      </c>
      <c r="K842">
        <v>380</v>
      </c>
      <c r="L842">
        <v>1346017023</v>
      </c>
      <c r="M842">
        <v>1343425023</v>
      </c>
      <c r="N842" t="b">
        <v>0</v>
      </c>
      <c r="O842">
        <v>8</v>
      </c>
      <c r="P842" t="b">
        <v>0</v>
      </c>
      <c r="Q842" t="s">
        <v>8304</v>
      </c>
      <c r="R842">
        <v>0.19</v>
      </c>
      <c r="S842">
        <v>47.5</v>
      </c>
      <c r="T842" t="s">
        <v>9229</v>
      </c>
      <c r="U842" t="s">
        <v>9261</v>
      </c>
      <c r="V842" s="10">
        <v>41117.900729166664</v>
      </c>
      <c r="W842" s="10">
        <v>41147.900729166664</v>
      </c>
    </row>
    <row r="843" spans="1:23" x14ac:dyDescent="0.25">
      <c r="A843">
        <v>2752</v>
      </c>
      <c r="B843" t="s">
        <v>2752</v>
      </c>
      <c r="C843" t="s">
        <v>6862</v>
      </c>
      <c r="D843">
        <v>4800</v>
      </c>
      <c r="E843">
        <v>550</v>
      </c>
      <c r="F843" t="s">
        <v>8221</v>
      </c>
      <c r="G843" t="s">
        <v>8224</v>
      </c>
      <c r="H843" t="s">
        <v>8246</v>
      </c>
      <c r="I843">
        <v>1</v>
      </c>
      <c r="J843">
        <v>4800</v>
      </c>
      <c r="K843">
        <v>550</v>
      </c>
      <c r="L843">
        <v>1324232504</v>
      </c>
      <c r="M843">
        <v>1320776504</v>
      </c>
      <c r="N843" t="b">
        <v>0</v>
      </c>
      <c r="O843">
        <v>14</v>
      </c>
      <c r="P843" t="b">
        <v>0</v>
      </c>
      <c r="Q843" t="s">
        <v>8304</v>
      </c>
      <c r="R843">
        <v>0.11458333333333333</v>
      </c>
      <c r="S843">
        <v>39.285714285714285</v>
      </c>
      <c r="T843" t="s">
        <v>9229</v>
      </c>
      <c r="U843" t="s">
        <v>9261</v>
      </c>
      <c r="V843" s="10">
        <v>40855.765092592592</v>
      </c>
      <c r="W843" s="10">
        <v>40895.765092592592</v>
      </c>
    </row>
    <row r="844" spans="1:23" x14ac:dyDescent="0.25">
      <c r="A844">
        <v>2751</v>
      </c>
      <c r="B844" t="s">
        <v>2751</v>
      </c>
      <c r="C844" t="s">
        <v>6861</v>
      </c>
      <c r="D844">
        <v>3274</v>
      </c>
      <c r="E844">
        <v>0</v>
      </c>
      <c r="F844" t="s">
        <v>8221</v>
      </c>
      <c r="G844" t="s">
        <v>8224</v>
      </c>
      <c r="H844" t="s">
        <v>8246</v>
      </c>
      <c r="I844">
        <v>1</v>
      </c>
      <c r="J844">
        <v>3274</v>
      </c>
      <c r="K844">
        <v>0</v>
      </c>
      <c r="L844">
        <v>1403039842</v>
      </c>
      <c r="M844">
        <v>1397855842</v>
      </c>
      <c r="N844" t="b">
        <v>0</v>
      </c>
      <c r="O844">
        <v>0</v>
      </c>
      <c r="P844" t="b">
        <v>0</v>
      </c>
      <c r="Q844" t="s">
        <v>8304</v>
      </c>
      <c r="R844">
        <v>0</v>
      </c>
      <c r="S844" t="s">
        <v>9314</v>
      </c>
      <c r="T844" t="s">
        <v>9229</v>
      </c>
      <c r="U844" t="s">
        <v>9261</v>
      </c>
      <c r="V844" s="10">
        <v>41747.887060185189</v>
      </c>
      <c r="W844" s="10">
        <v>41807.887060185189</v>
      </c>
    </row>
    <row r="845" spans="1:23" x14ac:dyDescent="0.25">
      <c r="A845">
        <v>2750</v>
      </c>
      <c r="B845" t="s">
        <v>2750</v>
      </c>
      <c r="C845" t="s">
        <v>6860</v>
      </c>
      <c r="D845">
        <v>1999</v>
      </c>
      <c r="E845">
        <v>0</v>
      </c>
      <c r="F845" t="s">
        <v>8221</v>
      </c>
      <c r="G845" t="s">
        <v>8224</v>
      </c>
      <c r="H845" t="s">
        <v>8246</v>
      </c>
      <c r="I845">
        <v>1</v>
      </c>
      <c r="J845">
        <v>1999</v>
      </c>
      <c r="K845">
        <v>0</v>
      </c>
      <c r="L845">
        <v>1341086400</v>
      </c>
      <c r="M845">
        <v>1340055345</v>
      </c>
      <c r="N845" t="b">
        <v>0</v>
      </c>
      <c r="O845">
        <v>0</v>
      </c>
      <c r="P845" t="b">
        <v>0</v>
      </c>
      <c r="Q845" t="s">
        <v>8304</v>
      </c>
      <c r="R845">
        <v>0</v>
      </c>
      <c r="S845" t="s">
        <v>9314</v>
      </c>
      <c r="T845" t="s">
        <v>9229</v>
      </c>
      <c r="U845" t="s">
        <v>9261</v>
      </c>
      <c r="V845" s="10">
        <v>41078.899826388886</v>
      </c>
      <c r="W845" s="10">
        <v>41090.833333333336</v>
      </c>
    </row>
    <row r="846" spans="1:23" x14ac:dyDescent="0.25">
      <c r="A846">
        <v>2749</v>
      </c>
      <c r="B846" t="s">
        <v>2749</v>
      </c>
      <c r="C846" t="s">
        <v>6859</v>
      </c>
      <c r="D846">
        <v>10000</v>
      </c>
      <c r="E846">
        <v>110</v>
      </c>
      <c r="F846" t="s">
        <v>8221</v>
      </c>
      <c r="G846" t="s">
        <v>8224</v>
      </c>
      <c r="H846" t="s">
        <v>8246</v>
      </c>
      <c r="I846">
        <v>1</v>
      </c>
      <c r="J846">
        <v>10000</v>
      </c>
      <c r="K846">
        <v>110</v>
      </c>
      <c r="L846">
        <v>1428171037</v>
      </c>
      <c r="M846">
        <v>1425582637</v>
      </c>
      <c r="N846" t="b">
        <v>0</v>
      </c>
      <c r="O846">
        <v>2</v>
      </c>
      <c r="P846" t="b">
        <v>0</v>
      </c>
      <c r="Q846" t="s">
        <v>8304</v>
      </c>
      <c r="R846">
        <v>1.0999999999999999E-2</v>
      </c>
      <c r="S846">
        <v>55</v>
      </c>
      <c r="T846" t="s">
        <v>9229</v>
      </c>
      <c r="U846" t="s">
        <v>9261</v>
      </c>
      <c r="V846" s="10">
        <v>42068.799039351848</v>
      </c>
      <c r="W846" s="10">
        <v>42098.757372685184</v>
      </c>
    </row>
    <row r="847" spans="1:23" x14ac:dyDescent="0.25">
      <c r="A847">
        <v>2748</v>
      </c>
      <c r="B847" t="s">
        <v>2748</v>
      </c>
      <c r="C847" t="s">
        <v>6858</v>
      </c>
      <c r="D847">
        <v>5000</v>
      </c>
      <c r="E847">
        <v>53</v>
      </c>
      <c r="F847" t="s">
        <v>8221</v>
      </c>
      <c r="G847" t="s">
        <v>8224</v>
      </c>
      <c r="H847" t="s">
        <v>8246</v>
      </c>
      <c r="I847">
        <v>1</v>
      </c>
      <c r="J847">
        <v>5000</v>
      </c>
      <c r="K847">
        <v>53</v>
      </c>
      <c r="L847">
        <v>1472835802</v>
      </c>
      <c r="M847">
        <v>1470243802</v>
      </c>
      <c r="N847" t="b">
        <v>0</v>
      </c>
      <c r="O847">
        <v>4</v>
      </c>
      <c r="P847" t="b">
        <v>0</v>
      </c>
      <c r="Q847" t="s">
        <v>8304</v>
      </c>
      <c r="R847">
        <v>1.06E-2</v>
      </c>
      <c r="S847">
        <v>13.25</v>
      </c>
      <c r="T847" t="s">
        <v>9229</v>
      </c>
      <c r="U847" t="s">
        <v>9261</v>
      </c>
      <c r="V847" s="10">
        <v>42585.7106712963</v>
      </c>
      <c r="W847" s="10">
        <v>42615.7106712963</v>
      </c>
    </row>
    <row r="848" spans="1:23" x14ac:dyDescent="0.25">
      <c r="A848">
        <v>2747</v>
      </c>
      <c r="B848" t="s">
        <v>2747</v>
      </c>
      <c r="C848" t="s">
        <v>6857</v>
      </c>
      <c r="D848">
        <v>500</v>
      </c>
      <c r="E848">
        <v>140</v>
      </c>
      <c r="F848" t="s">
        <v>8221</v>
      </c>
      <c r="G848" t="s">
        <v>8224</v>
      </c>
      <c r="H848" t="s">
        <v>8246</v>
      </c>
      <c r="I848">
        <v>1</v>
      </c>
      <c r="J848">
        <v>500</v>
      </c>
      <c r="K848">
        <v>140</v>
      </c>
      <c r="L848">
        <v>1339816200</v>
      </c>
      <c r="M848">
        <v>1337095997</v>
      </c>
      <c r="N848" t="b">
        <v>0</v>
      </c>
      <c r="O848">
        <v>4</v>
      </c>
      <c r="P848" t="b">
        <v>0</v>
      </c>
      <c r="Q848" t="s">
        <v>8304</v>
      </c>
      <c r="R848">
        <v>0.28000000000000003</v>
      </c>
      <c r="S848">
        <v>35</v>
      </c>
      <c r="T848" t="s">
        <v>9229</v>
      </c>
      <c r="U848" t="s">
        <v>9261</v>
      </c>
      <c r="V848" s="10">
        <v>41044.648113425923</v>
      </c>
      <c r="W848" s="10">
        <v>41076.131944444445</v>
      </c>
    </row>
    <row r="849" spans="1:23" x14ac:dyDescent="0.25">
      <c r="A849">
        <v>2746</v>
      </c>
      <c r="B849" t="s">
        <v>2746</v>
      </c>
      <c r="C849" t="s">
        <v>6856</v>
      </c>
      <c r="D849">
        <v>3000</v>
      </c>
      <c r="E849">
        <v>801</v>
      </c>
      <c r="F849" t="s">
        <v>8221</v>
      </c>
      <c r="G849" t="s">
        <v>8224</v>
      </c>
      <c r="H849" t="s">
        <v>8246</v>
      </c>
      <c r="I849">
        <v>1</v>
      </c>
      <c r="J849">
        <v>3000</v>
      </c>
      <c r="K849">
        <v>801</v>
      </c>
      <c r="L849">
        <v>1409337911</v>
      </c>
      <c r="M849">
        <v>1406745911</v>
      </c>
      <c r="N849" t="b">
        <v>0</v>
      </c>
      <c r="O849">
        <v>19</v>
      </c>
      <c r="P849" t="b">
        <v>0</v>
      </c>
      <c r="Q849" t="s">
        <v>8304</v>
      </c>
      <c r="R849">
        <v>0.26700000000000002</v>
      </c>
      <c r="S849">
        <v>42.157894736842103</v>
      </c>
      <c r="T849" t="s">
        <v>9229</v>
      </c>
      <c r="U849" t="s">
        <v>9261</v>
      </c>
      <c r="V849" s="10">
        <v>41850.781377314815</v>
      </c>
      <c r="W849" s="10">
        <v>41880.781377314815</v>
      </c>
    </row>
    <row r="850" spans="1:23" x14ac:dyDescent="0.25">
      <c r="A850">
        <v>2745</v>
      </c>
      <c r="B850" t="s">
        <v>2745</v>
      </c>
      <c r="C850" t="s">
        <v>6855</v>
      </c>
      <c r="D850">
        <v>8000</v>
      </c>
      <c r="E850">
        <v>1751</v>
      </c>
      <c r="F850" t="s">
        <v>8221</v>
      </c>
      <c r="G850" t="s">
        <v>8224</v>
      </c>
      <c r="H850" t="s">
        <v>8246</v>
      </c>
      <c r="I850">
        <v>1</v>
      </c>
      <c r="J850">
        <v>8000</v>
      </c>
      <c r="K850">
        <v>1751</v>
      </c>
      <c r="L850">
        <v>1342309368</v>
      </c>
      <c r="M850">
        <v>1337125368</v>
      </c>
      <c r="N850" t="b">
        <v>0</v>
      </c>
      <c r="O850">
        <v>49</v>
      </c>
      <c r="P850" t="b">
        <v>0</v>
      </c>
      <c r="Q850" t="s">
        <v>8304</v>
      </c>
      <c r="R850">
        <v>0.21887499999999999</v>
      </c>
      <c r="S850">
        <v>35.734693877551024</v>
      </c>
      <c r="T850" t="s">
        <v>9229</v>
      </c>
      <c r="U850" t="s">
        <v>9261</v>
      </c>
      <c r="V850" s="10">
        <v>41044.988055555557</v>
      </c>
      <c r="W850" s="10">
        <v>41104.988055555557</v>
      </c>
    </row>
    <row r="851" spans="1:23" x14ac:dyDescent="0.25">
      <c r="A851">
        <v>2744</v>
      </c>
      <c r="B851" t="s">
        <v>2744</v>
      </c>
      <c r="C851" t="s">
        <v>6854</v>
      </c>
      <c r="D851">
        <v>16000</v>
      </c>
      <c r="E851">
        <v>835</v>
      </c>
      <c r="F851" t="s">
        <v>8221</v>
      </c>
      <c r="G851" t="s">
        <v>8224</v>
      </c>
      <c r="H851" t="s">
        <v>8246</v>
      </c>
      <c r="I851">
        <v>1</v>
      </c>
      <c r="J851">
        <v>16000</v>
      </c>
      <c r="K851">
        <v>835</v>
      </c>
      <c r="L851">
        <v>1330478998</v>
      </c>
      <c r="M851">
        <v>1327886998</v>
      </c>
      <c r="N851" t="b">
        <v>0</v>
      </c>
      <c r="O851">
        <v>22</v>
      </c>
      <c r="P851" t="b">
        <v>0</v>
      </c>
      <c r="Q851" t="s">
        <v>8304</v>
      </c>
      <c r="R851">
        <v>5.2187499999999998E-2</v>
      </c>
      <c r="S851">
        <v>37.954545454545453</v>
      </c>
      <c r="T851" t="s">
        <v>9229</v>
      </c>
      <c r="U851" t="s">
        <v>9261</v>
      </c>
      <c r="V851" s="10">
        <v>40938.062476851854</v>
      </c>
      <c r="W851" s="10">
        <v>40968.062476851854</v>
      </c>
    </row>
    <row r="852" spans="1:23" x14ac:dyDescent="0.25">
      <c r="A852">
        <v>2743</v>
      </c>
      <c r="B852" t="s">
        <v>2743</v>
      </c>
      <c r="C852" s="3" t="s">
        <v>6853</v>
      </c>
      <c r="D852">
        <v>5999</v>
      </c>
      <c r="E852">
        <v>0</v>
      </c>
      <c r="F852" t="s">
        <v>8221</v>
      </c>
      <c r="G852" t="s">
        <v>8224</v>
      </c>
      <c r="H852" t="s">
        <v>8246</v>
      </c>
      <c r="I852">
        <v>1</v>
      </c>
      <c r="J852">
        <v>5999</v>
      </c>
      <c r="K852">
        <v>0</v>
      </c>
      <c r="L852">
        <v>1476863607</v>
      </c>
      <c r="M852">
        <v>1474271607</v>
      </c>
      <c r="N852" t="b">
        <v>0</v>
      </c>
      <c r="O852">
        <v>0</v>
      </c>
      <c r="P852" t="b">
        <v>0</v>
      </c>
      <c r="Q852" t="s">
        <v>8304</v>
      </c>
      <c r="R852">
        <v>0</v>
      </c>
      <c r="S852" t="s">
        <v>9314</v>
      </c>
      <c r="T852" t="s">
        <v>9229</v>
      </c>
      <c r="U852" t="s">
        <v>9261</v>
      </c>
      <c r="V852" s="10">
        <v>42632.328784722224</v>
      </c>
      <c r="W852" s="10">
        <v>42662.328784722224</v>
      </c>
    </row>
    <row r="853" spans="1:23" x14ac:dyDescent="0.25">
      <c r="A853">
        <v>2742</v>
      </c>
      <c r="B853" t="s">
        <v>2742</v>
      </c>
      <c r="C853" t="s">
        <v>6852</v>
      </c>
      <c r="D853">
        <v>2500</v>
      </c>
      <c r="E853">
        <v>731</v>
      </c>
      <c r="F853" t="s">
        <v>8221</v>
      </c>
      <c r="G853" t="s">
        <v>8224</v>
      </c>
      <c r="H853" t="s">
        <v>8246</v>
      </c>
      <c r="I853">
        <v>1</v>
      </c>
      <c r="J853">
        <v>2500</v>
      </c>
      <c r="K853">
        <v>731</v>
      </c>
      <c r="L853">
        <v>1337102187</v>
      </c>
      <c r="M853">
        <v>1335892587</v>
      </c>
      <c r="N853" t="b">
        <v>0</v>
      </c>
      <c r="O853">
        <v>18</v>
      </c>
      <c r="P853" t="b">
        <v>0</v>
      </c>
      <c r="Q853" t="s">
        <v>8304</v>
      </c>
      <c r="R853">
        <v>0.29239999999999999</v>
      </c>
      <c r="S853">
        <v>40.611111111111114</v>
      </c>
      <c r="T853" t="s">
        <v>9229</v>
      </c>
      <c r="U853" t="s">
        <v>9261</v>
      </c>
      <c r="V853" s="10">
        <v>41030.719756944447</v>
      </c>
      <c r="W853" s="10">
        <v>41044.719756944447</v>
      </c>
    </row>
    <row r="854" spans="1:23" x14ac:dyDescent="0.25">
      <c r="A854">
        <v>2741</v>
      </c>
      <c r="B854" t="s">
        <v>2741</v>
      </c>
      <c r="C854" t="s">
        <v>6851</v>
      </c>
      <c r="D854">
        <v>8000</v>
      </c>
      <c r="E854">
        <v>35</v>
      </c>
      <c r="F854" t="s">
        <v>8221</v>
      </c>
      <c r="G854" t="s">
        <v>8224</v>
      </c>
      <c r="H854" t="s">
        <v>8246</v>
      </c>
      <c r="I854">
        <v>1</v>
      </c>
      <c r="J854">
        <v>8000</v>
      </c>
      <c r="K854">
        <v>35</v>
      </c>
      <c r="L854">
        <v>1413770820</v>
      </c>
      <c r="M854">
        <v>1412005602</v>
      </c>
      <c r="N854" t="b">
        <v>0</v>
      </c>
      <c r="O854">
        <v>4</v>
      </c>
      <c r="P854" t="b">
        <v>0</v>
      </c>
      <c r="Q854" t="s">
        <v>8304</v>
      </c>
      <c r="R854">
        <v>4.3750000000000004E-3</v>
      </c>
      <c r="S854">
        <v>8.75</v>
      </c>
      <c r="T854" t="s">
        <v>9229</v>
      </c>
      <c r="U854" t="s">
        <v>9261</v>
      </c>
      <c r="V854" s="10">
        <v>41911.657430555555</v>
      </c>
      <c r="W854" s="10">
        <v>41932.088194444441</v>
      </c>
    </row>
    <row r="855" spans="1:23" x14ac:dyDescent="0.25">
      <c r="A855">
        <v>2700</v>
      </c>
      <c r="B855" t="s">
        <v>2700</v>
      </c>
      <c r="C855" t="s">
        <v>6810</v>
      </c>
      <c r="D855">
        <v>9999</v>
      </c>
      <c r="E855">
        <v>70</v>
      </c>
      <c r="F855" t="s">
        <v>8221</v>
      </c>
      <c r="G855" t="s">
        <v>8224</v>
      </c>
      <c r="H855" t="s">
        <v>8246</v>
      </c>
      <c r="I855">
        <v>1</v>
      </c>
      <c r="J855">
        <v>9999</v>
      </c>
      <c r="K855">
        <v>70</v>
      </c>
      <c r="L855">
        <v>1411073972</v>
      </c>
      <c r="M855">
        <v>1408481972</v>
      </c>
      <c r="N855" t="b">
        <v>0</v>
      </c>
      <c r="O855">
        <v>4</v>
      </c>
      <c r="P855" t="b">
        <v>0</v>
      </c>
      <c r="Q855" t="s">
        <v>8284</v>
      </c>
      <c r="R855">
        <v>7.0007000700070005E-3</v>
      </c>
      <c r="S855">
        <v>17.5</v>
      </c>
      <c r="T855" t="s">
        <v>9239</v>
      </c>
      <c r="U855" t="s">
        <v>9240</v>
      </c>
      <c r="V855" s="10">
        <v>41870.874675925923</v>
      </c>
      <c r="W855" s="10">
        <v>41900.874675925923</v>
      </c>
    </row>
    <row r="856" spans="1:23" x14ac:dyDescent="0.25">
      <c r="A856">
        <v>2699</v>
      </c>
      <c r="B856" t="s">
        <v>2699</v>
      </c>
      <c r="C856" t="s">
        <v>6809</v>
      </c>
      <c r="D856">
        <v>2</v>
      </c>
      <c r="E856">
        <v>0</v>
      </c>
      <c r="F856" t="s">
        <v>8221</v>
      </c>
      <c r="G856" t="s">
        <v>8229</v>
      </c>
      <c r="H856" t="s">
        <v>8251</v>
      </c>
      <c r="I856">
        <v>0.75062424999999999</v>
      </c>
      <c r="J856">
        <v>1.5012485</v>
      </c>
      <c r="K856">
        <v>0</v>
      </c>
      <c r="L856">
        <v>1407533463</v>
      </c>
      <c r="M856">
        <v>1404941463</v>
      </c>
      <c r="N856" t="b">
        <v>0</v>
      </c>
      <c r="O856">
        <v>0</v>
      </c>
      <c r="P856" t="b">
        <v>0</v>
      </c>
      <c r="Q856" t="s">
        <v>8284</v>
      </c>
      <c r="R856">
        <v>0</v>
      </c>
      <c r="S856" t="s">
        <v>9314</v>
      </c>
      <c r="T856" t="s">
        <v>9239</v>
      </c>
      <c r="U856" t="s">
        <v>9240</v>
      </c>
      <c r="V856" s="10">
        <v>41829.896562499998</v>
      </c>
      <c r="W856" s="10">
        <v>41859.896562499998</v>
      </c>
    </row>
    <row r="857" spans="1:23" x14ac:dyDescent="0.25">
      <c r="A857">
        <v>2698</v>
      </c>
      <c r="B857" t="s">
        <v>2698</v>
      </c>
      <c r="C857" t="s">
        <v>6808</v>
      </c>
      <c r="D857">
        <v>8000</v>
      </c>
      <c r="E857">
        <v>26.01</v>
      </c>
      <c r="F857" t="s">
        <v>8221</v>
      </c>
      <c r="G857" t="s">
        <v>8224</v>
      </c>
      <c r="H857" t="s">
        <v>8246</v>
      </c>
      <c r="I857">
        <v>1</v>
      </c>
      <c r="J857">
        <v>8000</v>
      </c>
      <c r="K857">
        <v>26.01</v>
      </c>
      <c r="L857">
        <v>1403904808</v>
      </c>
      <c r="M857">
        <v>1401312808</v>
      </c>
      <c r="N857" t="b">
        <v>0</v>
      </c>
      <c r="O857">
        <v>2</v>
      </c>
      <c r="P857" t="b">
        <v>0</v>
      </c>
      <c r="Q857" t="s">
        <v>8284</v>
      </c>
      <c r="R857">
        <v>3.2512500000000002E-3</v>
      </c>
      <c r="S857">
        <v>13.005000000000001</v>
      </c>
      <c r="T857" t="s">
        <v>9239</v>
      </c>
      <c r="U857" t="s">
        <v>9240</v>
      </c>
      <c r="V857" s="10">
        <v>41787.898240740738</v>
      </c>
      <c r="W857" s="10">
        <v>41817.898240740738</v>
      </c>
    </row>
    <row r="858" spans="1:23" x14ac:dyDescent="0.25">
      <c r="A858">
        <v>2697</v>
      </c>
      <c r="B858" t="s">
        <v>2697</v>
      </c>
      <c r="C858" t="s">
        <v>6807</v>
      </c>
      <c r="D858">
        <v>23000</v>
      </c>
      <c r="E858">
        <v>6061</v>
      </c>
      <c r="F858" t="s">
        <v>8221</v>
      </c>
      <c r="G858" t="s">
        <v>8224</v>
      </c>
      <c r="H858" t="s">
        <v>8246</v>
      </c>
      <c r="I858">
        <v>1</v>
      </c>
      <c r="J858">
        <v>23000</v>
      </c>
      <c r="K858">
        <v>6061</v>
      </c>
      <c r="L858">
        <v>1438552800</v>
      </c>
      <c r="M858">
        <v>1435876423</v>
      </c>
      <c r="N858" t="b">
        <v>0</v>
      </c>
      <c r="O858">
        <v>52</v>
      </c>
      <c r="P858" t="b">
        <v>0</v>
      </c>
      <c r="Q858" t="s">
        <v>8284</v>
      </c>
      <c r="R858">
        <v>0.26352173913043481</v>
      </c>
      <c r="S858">
        <v>116.55769230769231</v>
      </c>
      <c r="T858" t="s">
        <v>9239</v>
      </c>
      <c r="U858" t="s">
        <v>9240</v>
      </c>
      <c r="V858" s="10">
        <v>42187.940081018518</v>
      </c>
      <c r="W858" s="10">
        <v>42218.916666666664</v>
      </c>
    </row>
    <row r="859" spans="1:23" x14ac:dyDescent="0.25">
      <c r="A859">
        <v>2696</v>
      </c>
      <c r="B859" t="s">
        <v>2696</v>
      </c>
      <c r="C859" t="s">
        <v>6806</v>
      </c>
      <c r="D859">
        <v>60000</v>
      </c>
      <c r="E859">
        <v>3390</v>
      </c>
      <c r="F859" t="s">
        <v>8221</v>
      </c>
      <c r="G859" t="s">
        <v>8224</v>
      </c>
      <c r="H859" t="s">
        <v>8246</v>
      </c>
      <c r="I859">
        <v>1</v>
      </c>
      <c r="J859">
        <v>60000</v>
      </c>
      <c r="K859">
        <v>3390</v>
      </c>
      <c r="L859">
        <v>1419538560</v>
      </c>
      <c r="M859">
        <v>1416600960</v>
      </c>
      <c r="N859" t="b">
        <v>0</v>
      </c>
      <c r="O859">
        <v>38</v>
      </c>
      <c r="P859" t="b">
        <v>0</v>
      </c>
      <c r="Q859" t="s">
        <v>8284</v>
      </c>
      <c r="R859">
        <v>5.6500000000000002E-2</v>
      </c>
      <c r="S859">
        <v>89.21052631578948</v>
      </c>
      <c r="T859" t="s">
        <v>9239</v>
      </c>
      <c r="U859" t="s">
        <v>9240</v>
      </c>
      <c r="V859" s="10">
        <v>41964.844444444447</v>
      </c>
      <c r="W859" s="10">
        <v>41998.844444444447</v>
      </c>
    </row>
    <row r="860" spans="1:23" x14ac:dyDescent="0.25">
      <c r="A860">
        <v>2695</v>
      </c>
      <c r="B860" t="s">
        <v>2695</v>
      </c>
      <c r="C860" t="s">
        <v>6805</v>
      </c>
      <c r="D860">
        <v>15000</v>
      </c>
      <c r="E860">
        <v>71</v>
      </c>
      <c r="F860" t="s">
        <v>8221</v>
      </c>
      <c r="G860" t="s">
        <v>8224</v>
      </c>
      <c r="H860" t="s">
        <v>8246</v>
      </c>
      <c r="I860">
        <v>1</v>
      </c>
      <c r="J860">
        <v>15000</v>
      </c>
      <c r="K860">
        <v>71</v>
      </c>
      <c r="L860">
        <v>1428981718</v>
      </c>
      <c r="M860">
        <v>1423801318</v>
      </c>
      <c r="N860" t="b">
        <v>0</v>
      </c>
      <c r="O860">
        <v>3</v>
      </c>
      <c r="P860" t="b">
        <v>0</v>
      </c>
      <c r="Q860" t="s">
        <v>8284</v>
      </c>
      <c r="R860">
        <v>4.7333333333333333E-3</v>
      </c>
      <c r="S860">
        <v>23.666666666666668</v>
      </c>
      <c r="T860" t="s">
        <v>9239</v>
      </c>
      <c r="U860" t="s">
        <v>9240</v>
      </c>
      <c r="V860" s="10">
        <v>42048.181921296295</v>
      </c>
      <c r="W860" s="10">
        <v>42108.14025462963</v>
      </c>
    </row>
    <row r="861" spans="1:23" x14ac:dyDescent="0.25">
      <c r="A861">
        <v>2694</v>
      </c>
      <c r="B861" t="s">
        <v>2694</v>
      </c>
      <c r="C861" t="s">
        <v>6804</v>
      </c>
      <c r="D861">
        <v>30000</v>
      </c>
      <c r="E861">
        <v>1</v>
      </c>
      <c r="F861" t="s">
        <v>8221</v>
      </c>
      <c r="G861" t="s">
        <v>8224</v>
      </c>
      <c r="H861" t="s">
        <v>8246</v>
      </c>
      <c r="I861">
        <v>1</v>
      </c>
      <c r="J861">
        <v>30000</v>
      </c>
      <c r="K861">
        <v>1</v>
      </c>
      <c r="L861">
        <v>1411701739</v>
      </c>
      <c r="M861">
        <v>1409109739</v>
      </c>
      <c r="N861" t="b">
        <v>0</v>
      </c>
      <c r="O861">
        <v>1</v>
      </c>
      <c r="P861" t="b">
        <v>0</v>
      </c>
      <c r="Q861" t="s">
        <v>8284</v>
      </c>
      <c r="R861">
        <v>3.3333333333333335E-5</v>
      </c>
      <c r="S861">
        <v>1</v>
      </c>
      <c r="T861" t="s">
        <v>9239</v>
      </c>
      <c r="U861" t="s">
        <v>9240</v>
      </c>
      <c r="V861" s="10">
        <v>41878.140497685185</v>
      </c>
      <c r="W861" s="10">
        <v>41908.140497685185</v>
      </c>
    </row>
    <row r="862" spans="1:23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</v>
      </c>
      <c r="J862">
        <v>14000</v>
      </c>
      <c r="K862">
        <v>2540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8278</v>
      </c>
      <c r="R862">
        <v>0.18142857142857144</v>
      </c>
      <c r="S862">
        <v>52.916666666666664</v>
      </c>
      <c r="T862" t="s">
        <v>9214</v>
      </c>
      <c r="U862" t="s">
        <v>9232</v>
      </c>
      <c r="V862" s="10">
        <v>41570.482789351852</v>
      </c>
      <c r="W862" s="10">
        <v>41600.524456018517</v>
      </c>
    </row>
    <row r="863" spans="1:23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</v>
      </c>
      <c r="J863">
        <v>4500</v>
      </c>
      <c r="K863">
        <v>101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8278</v>
      </c>
      <c r="R863">
        <v>2.2444444444444444E-2</v>
      </c>
      <c r="S863">
        <v>50.5</v>
      </c>
      <c r="T863" t="s">
        <v>9214</v>
      </c>
      <c r="U863" t="s">
        <v>9232</v>
      </c>
      <c r="V863" s="10">
        <v>42599.965324074074</v>
      </c>
      <c r="W863" s="10">
        <v>42629.965324074074</v>
      </c>
    </row>
    <row r="864" spans="1:23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1.29405719</v>
      </c>
      <c r="J864">
        <v>64702.859499999999</v>
      </c>
      <c r="K864">
        <v>219.98972229999998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8278</v>
      </c>
      <c r="R864">
        <v>3.3999999999999998E-3</v>
      </c>
      <c r="S864">
        <v>54.997430574999996</v>
      </c>
      <c r="T864" t="s">
        <v>9214</v>
      </c>
      <c r="U864" t="s">
        <v>9232</v>
      </c>
      <c r="V864" s="10">
        <v>41559.5549537037</v>
      </c>
      <c r="W864" s="10">
        <v>41589.596620370372</v>
      </c>
    </row>
    <row r="865" spans="1:23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</v>
      </c>
      <c r="J865">
        <v>2000</v>
      </c>
      <c r="K865">
        <v>90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8278</v>
      </c>
      <c r="R865">
        <v>4.4999999999999998E-2</v>
      </c>
      <c r="S865">
        <v>18</v>
      </c>
      <c r="T865" t="s">
        <v>9214</v>
      </c>
      <c r="U865" t="s">
        <v>9232</v>
      </c>
      <c r="V865" s="10">
        <v>40921.117662037039</v>
      </c>
      <c r="W865" s="10">
        <v>40951.117662037039</v>
      </c>
    </row>
    <row r="866" spans="1:23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</v>
      </c>
      <c r="J866">
        <v>6500</v>
      </c>
      <c r="K866">
        <v>2700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8278</v>
      </c>
      <c r="R866">
        <v>0.41538461538461541</v>
      </c>
      <c r="S866">
        <v>34.177215189873415</v>
      </c>
      <c r="T866" t="s">
        <v>9214</v>
      </c>
      <c r="U866" t="s">
        <v>9232</v>
      </c>
      <c r="V866" s="10">
        <v>41541.106921296298</v>
      </c>
      <c r="W866" s="10">
        <v>41563.415972222225</v>
      </c>
    </row>
    <row r="867" spans="1:23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</v>
      </c>
      <c r="J867">
        <v>2200</v>
      </c>
      <c r="K867">
        <v>45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8278</v>
      </c>
      <c r="R867">
        <v>2.0454545454545454E-2</v>
      </c>
      <c r="S867">
        <v>22.5</v>
      </c>
      <c r="T867" t="s">
        <v>9214</v>
      </c>
      <c r="U867" t="s">
        <v>9232</v>
      </c>
      <c r="V867" s="10">
        <v>41230.773113425923</v>
      </c>
      <c r="W867" s="10">
        <v>41290.773113425923</v>
      </c>
    </row>
    <row r="868" spans="1:23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</v>
      </c>
      <c r="J868">
        <v>3500</v>
      </c>
      <c r="K868">
        <v>640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8278</v>
      </c>
      <c r="R868">
        <v>0.18285714285714286</v>
      </c>
      <c r="S868">
        <v>58.18181818181818</v>
      </c>
      <c r="T868" t="s">
        <v>9214</v>
      </c>
      <c r="U868" t="s">
        <v>9232</v>
      </c>
      <c r="V868" s="10">
        <v>42025.637939814813</v>
      </c>
      <c r="W868" s="10">
        <v>42063.631944444445</v>
      </c>
    </row>
    <row r="869" spans="1:23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</v>
      </c>
      <c r="J869">
        <v>5000</v>
      </c>
      <c r="K869">
        <v>1201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8278</v>
      </c>
      <c r="R869">
        <v>0.2402</v>
      </c>
      <c r="S869">
        <v>109.18181818181819</v>
      </c>
      <c r="T869" t="s">
        <v>9214</v>
      </c>
      <c r="U869" t="s">
        <v>9232</v>
      </c>
      <c r="V869" s="10">
        <v>40088.105393518519</v>
      </c>
      <c r="W869" s="10">
        <v>40148.207638888889</v>
      </c>
    </row>
    <row r="870" spans="1:23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</v>
      </c>
      <c r="J870">
        <v>45000</v>
      </c>
      <c r="K870">
        <v>50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8278</v>
      </c>
      <c r="R870">
        <v>1.1111111111111111E-3</v>
      </c>
      <c r="S870">
        <v>50</v>
      </c>
      <c r="T870" t="s">
        <v>9214</v>
      </c>
      <c r="U870" t="s">
        <v>9232</v>
      </c>
      <c r="V870" s="10">
        <v>41616.027754629627</v>
      </c>
      <c r="W870" s="10">
        <v>41646.027754629627</v>
      </c>
    </row>
    <row r="871" spans="1:23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</v>
      </c>
      <c r="J871">
        <v>8800</v>
      </c>
      <c r="K871">
        <v>1040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8278</v>
      </c>
      <c r="R871">
        <v>0.11818181818181818</v>
      </c>
      <c r="S871">
        <v>346.66666666666669</v>
      </c>
      <c r="T871" t="s">
        <v>9214</v>
      </c>
      <c r="U871" t="s">
        <v>9232</v>
      </c>
      <c r="V871" s="10">
        <v>41342.845567129632</v>
      </c>
      <c r="W871" s="10">
        <v>41372.803900462961</v>
      </c>
    </row>
    <row r="872" spans="1:23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1.29405719</v>
      </c>
      <c r="J872">
        <v>25881.143799999998</v>
      </c>
      <c r="K872">
        <v>80.231545780000005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8278</v>
      </c>
      <c r="R872">
        <v>3.0999999999999999E-3</v>
      </c>
      <c r="S872">
        <v>16.046309156</v>
      </c>
      <c r="T872" t="s">
        <v>9214</v>
      </c>
      <c r="U872" t="s">
        <v>9232</v>
      </c>
      <c r="V872" s="10">
        <v>41488.022256944445</v>
      </c>
      <c r="W872" s="10">
        <v>41518.022256944445</v>
      </c>
    </row>
    <row r="873" spans="1:23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</v>
      </c>
      <c r="J873">
        <v>6000</v>
      </c>
      <c r="K873">
        <v>325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8278</v>
      </c>
      <c r="R873">
        <v>5.4166666666666669E-2</v>
      </c>
      <c r="S873">
        <v>27.083333333333332</v>
      </c>
      <c r="T873" t="s">
        <v>9214</v>
      </c>
      <c r="U873" t="s">
        <v>9232</v>
      </c>
      <c r="V873" s="10">
        <v>41577.561284722222</v>
      </c>
      <c r="W873" s="10">
        <v>41607.602951388886</v>
      </c>
    </row>
    <row r="874" spans="1:23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</v>
      </c>
      <c r="J874">
        <v>8000</v>
      </c>
      <c r="K874">
        <v>65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8278</v>
      </c>
      <c r="R874">
        <v>8.1250000000000003E-3</v>
      </c>
      <c r="S874">
        <v>32.5</v>
      </c>
      <c r="T874" t="s">
        <v>9214</v>
      </c>
      <c r="U874" t="s">
        <v>9232</v>
      </c>
      <c r="V874" s="10">
        <v>40567.825543981482</v>
      </c>
      <c r="W874" s="10">
        <v>40612.825543981482</v>
      </c>
    </row>
    <row r="875" spans="1:23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</v>
      </c>
      <c r="J875">
        <v>3500</v>
      </c>
      <c r="K875">
        <v>45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8278</v>
      </c>
      <c r="R875">
        <v>1.2857142857142857E-2</v>
      </c>
      <c r="S875">
        <v>9</v>
      </c>
      <c r="T875" t="s">
        <v>9214</v>
      </c>
      <c r="U875" t="s">
        <v>9232</v>
      </c>
      <c r="V875" s="10">
        <v>41184.167129629626</v>
      </c>
      <c r="W875" s="10">
        <v>41224.208796296298</v>
      </c>
    </row>
    <row r="876" spans="1:23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</v>
      </c>
      <c r="J876">
        <v>3000</v>
      </c>
      <c r="K876">
        <v>730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8278</v>
      </c>
      <c r="R876">
        <v>0.24333333333333335</v>
      </c>
      <c r="S876">
        <v>34.761904761904759</v>
      </c>
      <c r="T876" t="s">
        <v>9214</v>
      </c>
      <c r="U876" t="s">
        <v>9232</v>
      </c>
      <c r="V876" s="10">
        <v>41368.583726851852</v>
      </c>
      <c r="W876" s="10">
        <v>41398.583726851852</v>
      </c>
    </row>
    <row r="877" spans="1:23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</v>
      </c>
      <c r="J877">
        <v>5000</v>
      </c>
      <c r="K877">
        <v>0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8278</v>
      </c>
      <c r="R877">
        <v>0</v>
      </c>
      <c r="S877" t="s">
        <v>9314</v>
      </c>
      <c r="T877" t="s">
        <v>9214</v>
      </c>
      <c r="U877" t="s">
        <v>9232</v>
      </c>
      <c r="V877" s="10">
        <v>42248.723738425928</v>
      </c>
      <c r="W877" s="10">
        <v>42268.723738425928</v>
      </c>
    </row>
    <row r="878" spans="1:23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1.29405719</v>
      </c>
      <c r="J878">
        <v>4078.8682628799997</v>
      </c>
      <c r="K878">
        <v>1664.15754634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8278</v>
      </c>
      <c r="R878">
        <v>0.40799492385786801</v>
      </c>
      <c r="S878">
        <v>36.981278807555555</v>
      </c>
      <c r="T878" t="s">
        <v>9214</v>
      </c>
      <c r="U878" t="s">
        <v>9232</v>
      </c>
      <c r="V878" s="10">
        <v>41276.496840277781</v>
      </c>
      <c r="W878" s="10">
        <v>41309.496840277781</v>
      </c>
    </row>
    <row r="879" spans="1:23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</v>
      </c>
      <c r="J879">
        <v>2000</v>
      </c>
      <c r="K879">
        <v>1351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8278</v>
      </c>
      <c r="R879">
        <v>0.67549999999999999</v>
      </c>
      <c r="S879">
        <v>46.586206896551722</v>
      </c>
      <c r="T879" t="s">
        <v>9214</v>
      </c>
      <c r="U879" t="s">
        <v>9232</v>
      </c>
      <c r="V879" s="10">
        <v>41597.788888888892</v>
      </c>
      <c r="W879" s="10">
        <v>41627.788888888892</v>
      </c>
    </row>
    <row r="880" spans="1:23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</v>
      </c>
      <c r="J880">
        <v>5000</v>
      </c>
      <c r="K880">
        <v>65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8278</v>
      </c>
      <c r="R880">
        <v>1.2999999999999999E-2</v>
      </c>
      <c r="S880">
        <v>32.5</v>
      </c>
      <c r="T880" t="s">
        <v>9214</v>
      </c>
      <c r="U880" t="s">
        <v>9232</v>
      </c>
      <c r="V880" s="10">
        <v>40505.232916666668</v>
      </c>
      <c r="W880" s="10">
        <v>40535.232916666668</v>
      </c>
    </row>
    <row r="881" spans="1:23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</v>
      </c>
      <c r="J881">
        <v>2100</v>
      </c>
      <c r="K881">
        <v>644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8278</v>
      </c>
      <c r="R881">
        <v>0.30666666666666664</v>
      </c>
      <c r="S881">
        <v>21.466666666666665</v>
      </c>
      <c r="T881" t="s">
        <v>9214</v>
      </c>
      <c r="U881" t="s">
        <v>9232</v>
      </c>
      <c r="V881" s="10">
        <v>41037.829918981479</v>
      </c>
      <c r="W881" s="10">
        <v>41058.829918981479</v>
      </c>
    </row>
    <row r="882" spans="1:23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</v>
      </c>
      <c r="J882">
        <v>3780</v>
      </c>
      <c r="K882">
        <v>113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8279</v>
      </c>
      <c r="R882">
        <v>2.9894179894179893E-2</v>
      </c>
      <c r="S882">
        <v>14.125</v>
      </c>
      <c r="T882" t="s">
        <v>9214</v>
      </c>
      <c r="U882" t="s">
        <v>9233</v>
      </c>
      <c r="V882" s="10">
        <v>41179.32104166667</v>
      </c>
      <c r="W882" s="10">
        <v>41212.32104166667</v>
      </c>
    </row>
    <row r="883" spans="1:23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</v>
      </c>
      <c r="J883">
        <v>3750</v>
      </c>
      <c r="K883">
        <v>30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8279</v>
      </c>
      <c r="R883">
        <v>8.0000000000000002E-3</v>
      </c>
      <c r="S883">
        <v>30</v>
      </c>
      <c r="T883" t="s">
        <v>9214</v>
      </c>
      <c r="U883" t="s">
        <v>9233</v>
      </c>
      <c r="V883" s="10">
        <v>40877.25099537037</v>
      </c>
      <c r="W883" s="10">
        <v>40922.25099537037</v>
      </c>
    </row>
    <row r="884" spans="1:23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</v>
      </c>
      <c r="J884">
        <v>1500</v>
      </c>
      <c r="K884">
        <v>302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8279</v>
      </c>
      <c r="R884">
        <v>0.20133333333333334</v>
      </c>
      <c r="S884">
        <v>21.571428571428573</v>
      </c>
      <c r="T884" t="s">
        <v>9214</v>
      </c>
      <c r="U884" t="s">
        <v>9233</v>
      </c>
      <c r="V884" s="10">
        <v>40759.860532407409</v>
      </c>
      <c r="W884" s="10">
        <v>40792.860532407409</v>
      </c>
    </row>
    <row r="885" spans="1:23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</v>
      </c>
      <c r="J885">
        <v>5000</v>
      </c>
      <c r="K885">
        <v>2001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8279</v>
      </c>
      <c r="R885">
        <v>0.4002</v>
      </c>
      <c r="S885">
        <v>83.375</v>
      </c>
      <c r="T885" t="s">
        <v>9214</v>
      </c>
      <c r="U885" t="s">
        <v>9233</v>
      </c>
      <c r="V885" s="10">
        <v>42371.935590277775</v>
      </c>
      <c r="W885" s="10">
        <v>42431.935590277775</v>
      </c>
    </row>
    <row r="886" spans="1:23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</v>
      </c>
      <c r="J886">
        <v>2000</v>
      </c>
      <c r="K886">
        <v>20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8279</v>
      </c>
      <c r="R886">
        <v>0.01</v>
      </c>
      <c r="S886">
        <v>10</v>
      </c>
      <c r="T886" t="s">
        <v>9214</v>
      </c>
      <c r="U886" t="s">
        <v>9233</v>
      </c>
      <c r="V886" s="10">
        <v>40981.802615740744</v>
      </c>
      <c r="W886" s="10">
        <v>41041.104861111111</v>
      </c>
    </row>
    <row r="887" spans="1:23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</v>
      </c>
      <c r="J887">
        <v>1000</v>
      </c>
      <c r="K887">
        <v>750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8279</v>
      </c>
      <c r="R887">
        <v>0.75</v>
      </c>
      <c r="S887">
        <v>35.714285714285715</v>
      </c>
      <c r="T887" t="s">
        <v>9214</v>
      </c>
      <c r="U887" t="s">
        <v>9233</v>
      </c>
      <c r="V887" s="10">
        <v>42713.941099537034</v>
      </c>
      <c r="W887" s="10">
        <v>42734.941099537034</v>
      </c>
    </row>
    <row r="888" spans="1:23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</v>
      </c>
      <c r="J888">
        <v>500</v>
      </c>
      <c r="K888">
        <v>205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8279</v>
      </c>
      <c r="R888">
        <v>0.41</v>
      </c>
      <c r="S888">
        <v>29.285714285714285</v>
      </c>
      <c r="T888" t="s">
        <v>9214</v>
      </c>
      <c r="U888" t="s">
        <v>9233</v>
      </c>
      <c r="V888" s="10">
        <v>42603.870520833334</v>
      </c>
      <c r="W888" s="10">
        <v>42628.870520833334</v>
      </c>
    </row>
    <row r="889" spans="1:23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</v>
      </c>
      <c r="J889">
        <v>1000</v>
      </c>
      <c r="K889">
        <v>0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8279</v>
      </c>
      <c r="R889">
        <v>0</v>
      </c>
      <c r="S889" t="s">
        <v>9314</v>
      </c>
      <c r="T889" t="s">
        <v>9214</v>
      </c>
      <c r="U889" t="s">
        <v>9233</v>
      </c>
      <c r="V889" s="10">
        <v>41026.958969907406</v>
      </c>
      <c r="W889" s="10">
        <v>41056.958969907406</v>
      </c>
    </row>
    <row r="890" spans="1:23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</v>
      </c>
      <c r="J890">
        <v>1000</v>
      </c>
      <c r="K890">
        <v>72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8279</v>
      </c>
      <c r="R890">
        <v>7.1999999999999995E-2</v>
      </c>
      <c r="S890">
        <v>18</v>
      </c>
      <c r="T890" t="s">
        <v>9214</v>
      </c>
      <c r="U890" t="s">
        <v>9233</v>
      </c>
      <c r="V890" s="10">
        <v>40751.753298611111</v>
      </c>
      <c r="W890" s="10">
        <v>40787.25</v>
      </c>
    </row>
    <row r="891" spans="1:23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</v>
      </c>
      <c r="J891">
        <v>25000</v>
      </c>
      <c r="K891">
        <v>2360.3200000000002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8279</v>
      </c>
      <c r="R891">
        <v>9.4412800000000005E-2</v>
      </c>
      <c r="S891">
        <v>73.760000000000005</v>
      </c>
      <c r="T891" t="s">
        <v>9214</v>
      </c>
      <c r="U891" t="s">
        <v>9233</v>
      </c>
      <c r="V891" s="10">
        <v>41887.784062500003</v>
      </c>
      <c r="W891" s="10">
        <v>41917.784062500003</v>
      </c>
    </row>
    <row r="892" spans="1:23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</v>
      </c>
      <c r="J892">
        <v>3000</v>
      </c>
      <c r="K892">
        <v>125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8279</v>
      </c>
      <c r="R892">
        <v>4.1666666666666664E-2</v>
      </c>
      <c r="S892">
        <v>31.25</v>
      </c>
      <c r="T892" t="s">
        <v>9214</v>
      </c>
      <c r="U892" t="s">
        <v>9233</v>
      </c>
      <c r="V892" s="10">
        <v>41569.698831018519</v>
      </c>
      <c r="W892" s="10">
        <v>41599.740497685183</v>
      </c>
    </row>
    <row r="893" spans="1:23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</v>
      </c>
      <c r="J893">
        <v>8000</v>
      </c>
      <c r="K893">
        <v>260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8279</v>
      </c>
      <c r="R893">
        <v>3.2500000000000001E-2</v>
      </c>
      <c r="S893">
        <v>28.888888888888889</v>
      </c>
      <c r="T893" t="s">
        <v>9214</v>
      </c>
      <c r="U893" t="s">
        <v>9233</v>
      </c>
      <c r="V893" s="10">
        <v>41842.031597222223</v>
      </c>
      <c r="W893" s="10">
        <v>41872.031597222223</v>
      </c>
    </row>
    <row r="894" spans="1:23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</v>
      </c>
      <c r="J894">
        <v>6000</v>
      </c>
      <c r="K894">
        <v>2445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8279</v>
      </c>
      <c r="R894">
        <v>0.40749999999999997</v>
      </c>
      <c r="S894">
        <v>143.8235294117647</v>
      </c>
      <c r="T894" t="s">
        <v>9214</v>
      </c>
      <c r="U894" t="s">
        <v>9233</v>
      </c>
      <c r="V894" s="10">
        <v>40304.20003472222</v>
      </c>
      <c r="W894" s="10">
        <v>40391.166666666664</v>
      </c>
    </row>
    <row r="895" spans="1:23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</v>
      </c>
      <c r="J895">
        <v>2000</v>
      </c>
      <c r="K895">
        <v>200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8279</v>
      </c>
      <c r="R895">
        <v>0.1</v>
      </c>
      <c r="S895">
        <v>40</v>
      </c>
      <c r="T895" t="s">
        <v>9214</v>
      </c>
      <c r="U895" t="s">
        <v>9233</v>
      </c>
      <c r="V895" s="10">
        <v>42065.897719907407</v>
      </c>
      <c r="W895" s="10">
        <v>42095.856053240743</v>
      </c>
    </row>
    <row r="896" spans="1:23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</v>
      </c>
      <c r="J896">
        <v>20000</v>
      </c>
      <c r="K896">
        <v>7834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8279</v>
      </c>
      <c r="R896">
        <v>0.39169999999999999</v>
      </c>
      <c r="S896">
        <v>147.81132075471697</v>
      </c>
      <c r="T896" t="s">
        <v>9214</v>
      </c>
      <c r="U896" t="s">
        <v>9233</v>
      </c>
      <c r="V896" s="10">
        <v>42496.98159722222</v>
      </c>
      <c r="W896" s="10">
        <v>42526.98159722222</v>
      </c>
    </row>
    <row r="897" spans="1:23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</v>
      </c>
      <c r="J897">
        <v>8000</v>
      </c>
      <c r="K897">
        <v>195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8279</v>
      </c>
      <c r="R897">
        <v>2.4375000000000001E-2</v>
      </c>
      <c r="S897">
        <v>27.857142857142858</v>
      </c>
      <c r="T897" t="s">
        <v>9214</v>
      </c>
      <c r="U897" t="s">
        <v>9233</v>
      </c>
      <c r="V897" s="10">
        <v>40431.127650462964</v>
      </c>
      <c r="W897" s="10">
        <v>40476.127650462964</v>
      </c>
    </row>
    <row r="898" spans="1:23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</v>
      </c>
      <c r="J898">
        <v>8000</v>
      </c>
      <c r="K898">
        <v>3200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8279</v>
      </c>
      <c r="R898">
        <v>0.4</v>
      </c>
      <c r="S898">
        <v>44.444444444444443</v>
      </c>
      <c r="T898" t="s">
        <v>9214</v>
      </c>
      <c r="U898" t="s">
        <v>9233</v>
      </c>
      <c r="V898" s="10">
        <v>42218.872986111113</v>
      </c>
      <c r="W898" s="10">
        <v>42244.166666666664</v>
      </c>
    </row>
    <row r="899" spans="1:23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</v>
      </c>
      <c r="J899">
        <v>3000</v>
      </c>
      <c r="K899">
        <v>0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8279</v>
      </c>
      <c r="R899">
        <v>0</v>
      </c>
      <c r="S899" t="s">
        <v>9314</v>
      </c>
      <c r="T899" t="s">
        <v>9214</v>
      </c>
      <c r="U899" t="s">
        <v>9233</v>
      </c>
      <c r="V899" s="10">
        <v>41211.688750000001</v>
      </c>
      <c r="W899" s="10">
        <v>41241.730416666665</v>
      </c>
    </row>
    <row r="900" spans="1:23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</v>
      </c>
      <c r="J900">
        <v>2500</v>
      </c>
      <c r="K900">
        <v>70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8279</v>
      </c>
      <c r="R900">
        <v>2.8000000000000001E-2</v>
      </c>
      <c r="S900">
        <v>35</v>
      </c>
      <c r="T900" t="s">
        <v>9214</v>
      </c>
      <c r="U900" t="s">
        <v>9233</v>
      </c>
      <c r="V900" s="10">
        <v>40878.758217592593</v>
      </c>
      <c r="W900" s="10">
        <v>40923.758217592593</v>
      </c>
    </row>
    <row r="901" spans="1:23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</v>
      </c>
      <c r="J901">
        <v>750</v>
      </c>
      <c r="K901">
        <v>280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8279</v>
      </c>
      <c r="R901">
        <v>0.37333333333333335</v>
      </c>
      <c r="S901">
        <v>35</v>
      </c>
      <c r="T901" t="s">
        <v>9214</v>
      </c>
      <c r="U901" t="s">
        <v>9233</v>
      </c>
      <c r="V901" s="10">
        <v>40646.099097222221</v>
      </c>
      <c r="W901" s="10">
        <v>40691.099097222221</v>
      </c>
    </row>
    <row r="902" spans="1:23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</v>
      </c>
      <c r="J902">
        <v>5000</v>
      </c>
      <c r="K902">
        <v>21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8278</v>
      </c>
      <c r="R902">
        <v>4.1999999999999997E-3</v>
      </c>
      <c r="S902">
        <v>10.5</v>
      </c>
      <c r="T902" t="s">
        <v>9214</v>
      </c>
      <c r="U902" t="s">
        <v>9232</v>
      </c>
      <c r="V902" s="10">
        <v>42429.849560185183</v>
      </c>
      <c r="W902" s="10">
        <v>42459.807893518519</v>
      </c>
    </row>
    <row r="903" spans="1:23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</v>
      </c>
      <c r="J903">
        <v>6500</v>
      </c>
      <c r="K903">
        <v>0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8278</v>
      </c>
      <c r="R903">
        <v>0</v>
      </c>
      <c r="S903" t="s">
        <v>9314</v>
      </c>
      <c r="T903" t="s">
        <v>9214</v>
      </c>
      <c r="U903" t="s">
        <v>9232</v>
      </c>
      <c r="V903" s="10">
        <v>40291.81150462963</v>
      </c>
      <c r="W903" s="10">
        <v>40337.799305555556</v>
      </c>
    </row>
    <row r="904" spans="1:23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</v>
      </c>
      <c r="J904">
        <v>30000</v>
      </c>
      <c r="K904">
        <v>90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8278</v>
      </c>
      <c r="R904">
        <v>3.0000000000000001E-3</v>
      </c>
      <c r="S904">
        <v>30</v>
      </c>
      <c r="T904" t="s">
        <v>9214</v>
      </c>
      <c r="U904" t="s">
        <v>9232</v>
      </c>
      <c r="V904" s="10">
        <v>41829.965532407405</v>
      </c>
      <c r="W904" s="10">
        <v>41881.645833333336</v>
      </c>
    </row>
    <row r="905" spans="1:23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</v>
      </c>
      <c r="J905">
        <v>5000</v>
      </c>
      <c r="K905">
        <v>160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8278</v>
      </c>
      <c r="R905">
        <v>3.2000000000000001E-2</v>
      </c>
      <c r="S905">
        <v>40</v>
      </c>
      <c r="T905" t="s">
        <v>9214</v>
      </c>
      <c r="U905" t="s">
        <v>9232</v>
      </c>
      <c r="V905" s="10">
        <v>41149.796064814815</v>
      </c>
      <c r="W905" s="10">
        <v>41175.100694444445</v>
      </c>
    </row>
    <row r="906" spans="1:23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</v>
      </c>
      <c r="J906">
        <v>50000</v>
      </c>
      <c r="K906">
        <v>151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8278</v>
      </c>
      <c r="R906">
        <v>3.0200000000000001E-3</v>
      </c>
      <c r="S906">
        <v>50.333333333333336</v>
      </c>
      <c r="T906" t="s">
        <v>9214</v>
      </c>
      <c r="U906" t="s">
        <v>9232</v>
      </c>
      <c r="V906" s="10">
        <v>42342.080289351848</v>
      </c>
      <c r="W906" s="10">
        <v>42372.080289351848</v>
      </c>
    </row>
    <row r="907" spans="1:23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</v>
      </c>
      <c r="J907">
        <v>6500</v>
      </c>
      <c r="K907">
        <v>196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8278</v>
      </c>
      <c r="R907">
        <v>3.0153846153846153E-2</v>
      </c>
      <c r="S907">
        <v>32.666666666666664</v>
      </c>
      <c r="T907" t="s">
        <v>9214</v>
      </c>
      <c r="U907" t="s">
        <v>9232</v>
      </c>
      <c r="V907" s="10">
        <v>40507.239884259259</v>
      </c>
      <c r="W907" s="10">
        <v>40567.239884259259</v>
      </c>
    </row>
    <row r="908" spans="1:23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</v>
      </c>
      <c r="J908">
        <v>15000</v>
      </c>
      <c r="K908">
        <v>0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8278</v>
      </c>
      <c r="R908">
        <v>0</v>
      </c>
      <c r="S908" t="s">
        <v>9314</v>
      </c>
      <c r="T908" t="s">
        <v>9214</v>
      </c>
      <c r="U908" t="s">
        <v>9232</v>
      </c>
      <c r="V908" s="10">
        <v>41681.189699074072</v>
      </c>
      <c r="W908" s="10">
        <v>41711.148032407407</v>
      </c>
    </row>
    <row r="909" spans="1:23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</v>
      </c>
      <c r="J909">
        <v>2900</v>
      </c>
      <c r="K909">
        <v>0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8278</v>
      </c>
      <c r="R909">
        <v>0</v>
      </c>
      <c r="S909" t="s">
        <v>9314</v>
      </c>
      <c r="T909" t="s">
        <v>9214</v>
      </c>
      <c r="U909" t="s">
        <v>9232</v>
      </c>
      <c r="V909" s="10">
        <v>40767.192395833335</v>
      </c>
      <c r="W909" s="10">
        <v>40797.192395833335</v>
      </c>
    </row>
    <row r="910" spans="1:23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</v>
      </c>
      <c r="J910">
        <v>2500</v>
      </c>
      <c r="K910">
        <v>0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8278</v>
      </c>
      <c r="R910">
        <v>0</v>
      </c>
      <c r="S910" t="s">
        <v>9314</v>
      </c>
      <c r="T910" t="s">
        <v>9214</v>
      </c>
      <c r="U910" t="s">
        <v>9232</v>
      </c>
      <c r="V910" s="10">
        <v>40340.801562499997</v>
      </c>
      <c r="W910" s="10">
        <v>40386.207638888889</v>
      </c>
    </row>
    <row r="911" spans="1:23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</v>
      </c>
      <c r="J911">
        <v>16000</v>
      </c>
      <c r="K911">
        <v>520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8278</v>
      </c>
      <c r="R911">
        <v>3.2500000000000001E-2</v>
      </c>
      <c r="S911">
        <v>65</v>
      </c>
      <c r="T911" t="s">
        <v>9214</v>
      </c>
      <c r="U911" t="s">
        <v>9232</v>
      </c>
      <c r="V911" s="10">
        <v>41081.69027777778</v>
      </c>
      <c r="W911" s="10">
        <v>41113.166666666664</v>
      </c>
    </row>
    <row r="912" spans="1:23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1.29405719</v>
      </c>
      <c r="J912">
        <v>711.73145449999993</v>
      </c>
      <c r="K912">
        <v>159.16903436999999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8278</v>
      </c>
      <c r="R912">
        <v>0.22363636363636363</v>
      </c>
      <c r="S912">
        <v>31.833806873999997</v>
      </c>
      <c r="T912" t="s">
        <v>9214</v>
      </c>
      <c r="U912" t="s">
        <v>9232</v>
      </c>
      <c r="V912" s="10">
        <v>42737.545358796298</v>
      </c>
      <c r="W912" s="10">
        <v>42797.545358796298</v>
      </c>
    </row>
    <row r="913" spans="1:23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</v>
      </c>
      <c r="J913">
        <v>100000</v>
      </c>
      <c r="K913">
        <v>0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8278</v>
      </c>
      <c r="R913">
        <v>0</v>
      </c>
      <c r="S913" t="s">
        <v>9314</v>
      </c>
      <c r="T913" t="s">
        <v>9214</v>
      </c>
      <c r="U913" t="s">
        <v>9232</v>
      </c>
      <c r="V913" s="10">
        <v>41642.005150462966</v>
      </c>
      <c r="W913" s="10">
        <v>41663.005150462966</v>
      </c>
    </row>
    <row r="914" spans="1:23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</v>
      </c>
      <c r="J914">
        <v>3500</v>
      </c>
      <c r="K914">
        <v>30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8278</v>
      </c>
      <c r="R914">
        <v>8.5714285714285719E-3</v>
      </c>
      <c r="S914">
        <v>15</v>
      </c>
      <c r="T914" t="s">
        <v>9214</v>
      </c>
      <c r="U914" t="s">
        <v>9232</v>
      </c>
      <c r="V914" s="10">
        <v>41194.109340277777</v>
      </c>
      <c r="W914" s="10">
        <v>41254.151006944441</v>
      </c>
    </row>
    <row r="915" spans="1:23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</v>
      </c>
      <c r="J915">
        <v>30000</v>
      </c>
      <c r="K915">
        <v>1982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8278</v>
      </c>
      <c r="R915">
        <v>6.6066666666666662E-2</v>
      </c>
      <c r="S915">
        <v>82.583333333333329</v>
      </c>
      <c r="T915" t="s">
        <v>9214</v>
      </c>
      <c r="U915" t="s">
        <v>9232</v>
      </c>
      <c r="V915" s="10">
        <v>41004.139108796298</v>
      </c>
      <c r="W915" s="10">
        <v>41034.139108796298</v>
      </c>
    </row>
    <row r="916" spans="1:23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</v>
      </c>
      <c r="J916">
        <v>1500</v>
      </c>
      <c r="K916">
        <v>0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8278</v>
      </c>
      <c r="R916">
        <v>0</v>
      </c>
      <c r="S916" t="s">
        <v>9314</v>
      </c>
      <c r="T916" t="s">
        <v>9214</v>
      </c>
      <c r="U916" t="s">
        <v>9232</v>
      </c>
      <c r="V916" s="10">
        <v>41116.763275462959</v>
      </c>
      <c r="W916" s="10">
        <v>41146.763275462959</v>
      </c>
    </row>
    <row r="917" spans="1:23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</v>
      </c>
      <c r="J917">
        <v>6500</v>
      </c>
      <c r="K917">
        <v>375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8278</v>
      </c>
      <c r="R917">
        <v>5.7692307692307696E-2</v>
      </c>
      <c r="S917">
        <v>41.666666666666664</v>
      </c>
      <c r="T917" t="s">
        <v>9214</v>
      </c>
      <c r="U917" t="s">
        <v>9232</v>
      </c>
      <c r="V917" s="10">
        <v>40937.679560185185</v>
      </c>
      <c r="W917" s="10">
        <v>40969.207638888889</v>
      </c>
    </row>
    <row r="918" spans="1:23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</v>
      </c>
      <c r="J918">
        <v>3300</v>
      </c>
      <c r="K918">
        <v>0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8278</v>
      </c>
      <c r="R918">
        <v>0</v>
      </c>
      <c r="S918" t="s">
        <v>9314</v>
      </c>
      <c r="T918" t="s">
        <v>9214</v>
      </c>
      <c r="U918" t="s">
        <v>9232</v>
      </c>
      <c r="V918" s="10">
        <v>40434.853402777779</v>
      </c>
      <c r="W918" s="10">
        <v>40473.208333333336</v>
      </c>
    </row>
    <row r="919" spans="1:23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</v>
      </c>
      <c r="J919">
        <v>5000</v>
      </c>
      <c r="K919">
        <v>30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8278</v>
      </c>
      <c r="R919">
        <v>6.0000000000000001E-3</v>
      </c>
      <c r="S919">
        <v>30</v>
      </c>
      <c r="T919" t="s">
        <v>9214</v>
      </c>
      <c r="U919" t="s">
        <v>9232</v>
      </c>
      <c r="V919" s="10">
        <v>41802.94363425926</v>
      </c>
      <c r="W919" s="10">
        <v>41834.104166666664</v>
      </c>
    </row>
    <row r="920" spans="1:23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1.29405719</v>
      </c>
      <c r="J920">
        <v>5046.8230409999996</v>
      </c>
      <c r="K920">
        <v>253.63520923999999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8278</v>
      </c>
      <c r="R920">
        <v>5.0256410256410255E-2</v>
      </c>
      <c r="S920">
        <v>25.363520923999999</v>
      </c>
      <c r="T920" t="s">
        <v>9214</v>
      </c>
      <c r="U920" t="s">
        <v>9232</v>
      </c>
      <c r="V920" s="10">
        <v>41944.916215277779</v>
      </c>
      <c r="W920" s="10">
        <v>41974.957881944443</v>
      </c>
    </row>
    <row r="921" spans="1:23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</v>
      </c>
      <c r="J921">
        <v>20000</v>
      </c>
      <c r="K921">
        <v>100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8278</v>
      </c>
      <c r="R921">
        <v>5.0000000000000001E-3</v>
      </c>
      <c r="S921">
        <v>100</v>
      </c>
      <c r="T921" t="s">
        <v>9214</v>
      </c>
      <c r="U921" t="s">
        <v>9232</v>
      </c>
      <c r="V921" s="10">
        <v>41227.641724537039</v>
      </c>
      <c r="W921" s="10">
        <v>41262.641724537039</v>
      </c>
    </row>
    <row r="922" spans="1:23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</v>
      </c>
      <c r="J922">
        <v>5500</v>
      </c>
      <c r="K922">
        <v>0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8278</v>
      </c>
      <c r="R922">
        <v>0</v>
      </c>
      <c r="S922" t="s">
        <v>9314</v>
      </c>
      <c r="T922" t="s">
        <v>9214</v>
      </c>
      <c r="U922" t="s">
        <v>9232</v>
      </c>
      <c r="V922" s="10">
        <v>41562.671550925923</v>
      </c>
      <c r="W922" s="10">
        <v>41592.713217592594</v>
      </c>
    </row>
    <row r="923" spans="1:23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</v>
      </c>
      <c r="J923">
        <v>15000</v>
      </c>
      <c r="K923">
        <v>4635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8278</v>
      </c>
      <c r="R923">
        <v>0.309</v>
      </c>
      <c r="S923">
        <v>231.75</v>
      </c>
      <c r="T923" t="s">
        <v>9214</v>
      </c>
      <c r="U923" t="s">
        <v>9232</v>
      </c>
      <c r="V923" s="10">
        <v>40847.171018518522</v>
      </c>
      <c r="W923" s="10">
        <v>40889.212685185186</v>
      </c>
    </row>
    <row r="924" spans="1:23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</v>
      </c>
      <c r="J924">
        <v>27000</v>
      </c>
      <c r="K924">
        <v>5680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8278</v>
      </c>
      <c r="R924">
        <v>0.21037037037037037</v>
      </c>
      <c r="S924">
        <v>189.33333333333334</v>
      </c>
      <c r="T924" t="s">
        <v>9214</v>
      </c>
      <c r="U924" t="s">
        <v>9232</v>
      </c>
      <c r="V924" s="10">
        <v>41878.530011574076</v>
      </c>
      <c r="W924" s="10">
        <v>41913.530011574076</v>
      </c>
    </row>
    <row r="925" spans="1:23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</v>
      </c>
      <c r="J925">
        <v>15000</v>
      </c>
      <c r="K925">
        <v>330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8278</v>
      </c>
      <c r="R925">
        <v>2.1999999999999999E-2</v>
      </c>
      <c r="S925">
        <v>55</v>
      </c>
      <c r="T925" t="s">
        <v>9214</v>
      </c>
      <c r="U925" t="s">
        <v>9232</v>
      </c>
      <c r="V925" s="10">
        <v>41934.959756944445</v>
      </c>
      <c r="W925" s="10">
        <v>41965.001423611109</v>
      </c>
    </row>
    <row r="926" spans="1:23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</v>
      </c>
      <c r="J926">
        <v>3000</v>
      </c>
      <c r="K926">
        <v>327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8278</v>
      </c>
      <c r="R926">
        <v>0.109</v>
      </c>
      <c r="S926">
        <v>21.8</v>
      </c>
      <c r="T926" t="s">
        <v>9214</v>
      </c>
      <c r="U926" t="s">
        <v>9232</v>
      </c>
      <c r="V926" s="10">
        <v>41288.942928240744</v>
      </c>
      <c r="W926" s="10">
        <v>41318.942928240744</v>
      </c>
    </row>
    <row r="927" spans="1:23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</v>
      </c>
      <c r="J927">
        <v>6000</v>
      </c>
      <c r="K927">
        <v>160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8278</v>
      </c>
      <c r="R927">
        <v>2.6666666666666668E-2</v>
      </c>
      <c r="S927">
        <v>32</v>
      </c>
      <c r="T927" t="s">
        <v>9214</v>
      </c>
      <c r="U927" t="s">
        <v>9232</v>
      </c>
      <c r="V927" s="10">
        <v>41575.880914351852</v>
      </c>
      <c r="W927" s="10">
        <v>41605.922581018516</v>
      </c>
    </row>
    <row r="928" spans="1:23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</v>
      </c>
      <c r="J928">
        <v>7000</v>
      </c>
      <c r="K928">
        <v>0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8278</v>
      </c>
      <c r="R928">
        <v>0</v>
      </c>
      <c r="S928" t="s">
        <v>9314</v>
      </c>
      <c r="T928" t="s">
        <v>9214</v>
      </c>
      <c r="U928" t="s">
        <v>9232</v>
      </c>
      <c r="V928" s="10">
        <v>40338.02002314815</v>
      </c>
      <c r="W928" s="10">
        <v>40367.944444444445</v>
      </c>
    </row>
    <row r="929" spans="1:23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</v>
      </c>
      <c r="J929">
        <v>20000</v>
      </c>
      <c r="K929">
        <v>0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8278</v>
      </c>
      <c r="R929">
        <v>0</v>
      </c>
      <c r="S929" t="s">
        <v>9314</v>
      </c>
      <c r="T929" t="s">
        <v>9214</v>
      </c>
      <c r="U929" t="s">
        <v>9232</v>
      </c>
      <c r="V929" s="10">
        <v>41013.822858796295</v>
      </c>
      <c r="W929" s="10">
        <v>41043.822858796295</v>
      </c>
    </row>
    <row r="930" spans="1:23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</v>
      </c>
      <c r="J930">
        <v>14500</v>
      </c>
      <c r="K930">
        <v>1575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8278</v>
      </c>
      <c r="R930">
        <v>0.10862068965517241</v>
      </c>
      <c r="S930">
        <v>56.25</v>
      </c>
      <c r="T930" t="s">
        <v>9214</v>
      </c>
      <c r="U930" t="s">
        <v>9232</v>
      </c>
      <c r="V930" s="10">
        <v>41180.86241898148</v>
      </c>
      <c r="W930" s="20">
        <v>41231</v>
      </c>
    </row>
    <row r="931" spans="1:23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</v>
      </c>
      <c r="J931">
        <v>500</v>
      </c>
      <c r="K931">
        <v>0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8278</v>
      </c>
      <c r="R931">
        <v>0</v>
      </c>
      <c r="S931" t="s">
        <v>9314</v>
      </c>
      <c r="T931" t="s">
        <v>9214</v>
      </c>
      <c r="U931" t="s">
        <v>9232</v>
      </c>
      <c r="V931" s="10">
        <v>40978.238067129627</v>
      </c>
      <c r="W931" s="10">
        <v>41008.196400462963</v>
      </c>
    </row>
    <row r="932" spans="1:23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</v>
      </c>
      <c r="J932">
        <v>900</v>
      </c>
      <c r="K932">
        <v>345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8278</v>
      </c>
      <c r="R932">
        <v>0.38333333333333336</v>
      </c>
      <c r="S932">
        <v>69</v>
      </c>
      <c r="T932" t="s">
        <v>9214</v>
      </c>
      <c r="U932" t="s">
        <v>9232</v>
      </c>
      <c r="V932" s="10">
        <v>40312.915578703702</v>
      </c>
      <c r="W932" s="10">
        <v>40354.897222222222</v>
      </c>
    </row>
    <row r="933" spans="1:23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1.29405719</v>
      </c>
      <c r="J933">
        <v>2588.11438</v>
      </c>
      <c r="K933">
        <v>169.52149188999999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8278</v>
      </c>
      <c r="R933">
        <v>6.5500000000000003E-2</v>
      </c>
      <c r="S933">
        <v>24.217355984285714</v>
      </c>
      <c r="T933" t="s">
        <v>9214</v>
      </c>
      <c r="U933" t="s">
        <v>9232</v>
      </c>
      <c r="V933" s="10">
        <v>41680.359976851854</v>
      </c>
      <c r="W933" s="10">
        <v>41714.916666666664</v>
      </c>
    </row>
    <row r="934" spans="1:23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</v>
      </c>
      <c r="J934">
        <v>9500</v>
      </c>
      <c r="K934">
        <v>1381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8278</v>
      </c>
      <c r="R934">
        <v>0.14536842105263159</v>
      </c>
      <c r="S934">
        <v>46.033333333333331</v>
      </c>
      <c r="T934" t="s">
        <v>9214</v>
      </c>
      <c r="U934" t="s">
        <v>9232</v>
      </c>
      <c r="V934" s="10">
        <v>41310.969270833331</v>
      </c>
      <c r="W934" s="10">
        <v>41355.927604166667</v>
      </c>
    </row>
    <row r="935" spans="1:23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</v>
      </c>
      <c r="J935">
        <v>2000</v>
      </c>
      <c r="K935">
        <v>120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8278</v>
      </c>
      <c r="R935">
        <v>0.06</v>
      </c>
      <c r="S935">
        <v>60</v>
      </c>
      <c r="T935" t="s">
        <v>9214</v>
      </c>
      <c r="U935" t="s">
        <v>9232</v>
      </c>
      <c r="V935" s="10">
        <v>41711.169085648151</v>
      </c>
      <c r="W935" s="10">
        <v>41771.169085648151</v>
      </c>
    </row>
    <row r="936" spans="1:23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0.75062424999999999</v>
      </c>
      <c r="J936">
        <v>3753.1212500000001</v>
      </c>
      <c r="K936">
        <v>1140.94886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8278</v>
      </c>
      <c r="R936">
        <v>0.30399999999999999</v>
      </c>
      <c r="S936">
        <v>38.031628666666663</v>
      </c>
      <c r="T936" t="s">
        <v>9214</v>
      </c>
      <c r="U936" t="s">
        <v>9232</v>
      </c>
      <c r="V936" s="10">
        <v>41733.737083333333</v>
      </c>
      <c r="W936" s="10">
        <v>41763.25</v>
      </c>
    </row>
    <row r="937" spans="1:23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</v>
      </c>
      <c r="J937">
        <v>3500</v>
      </c>
      <c r="K937">
        <v>50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8278</v>
      </c>
      <c r="R937">
        <v>1.4285714285714285E-2</v>
      </c>
      <c r="S937">
        <v>25</v>
      </c>
      <c r="T937" t="s">
        <v>9214</v>
      </c>
      <c r="U937" t="s">
        <v>9232</v>
      </c>
      <c r="V937" s="10">
        <v>42368.333668981482</v>
      </c>
      <c r="W937" s="10">
        <v>42398.333668981482</v>
      </c>
    </row>
    <row r="938" spans="1:23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</v>
      </c>
      <c r="J938">
        <v>1400</v>
      </c>
      <c r="K938">
        <v>0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8278</v>
      </c>
      <c r="R938">
        <v>0</v>
      </c>
      <c r="S938" t="s">
        <v>9314</v>
      </c>
      <c r="T938" t="s">
        <v>9214</v>
      </c>
      <c r="U938" t="s">
        <v>9232</v>
      </c>
      <c r="V938" s="10">
        <v>40883.024178240739</v>
      </c>
      <c r="W938" s="10">
        <v>40926.833333333336</v>
      </c>
    </row>
    <row r="939" spans="1:23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</v>
      </c>
      <c r="J939">
        <v>3500</v>
      </c>
      <c r="K939">
        <v>40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8278</v>
      </c>
      <c r="R939">
        <v>1.1428571428571429E-2</v>
      </c>
      <c r="S939">
        <v>20</v>
      </c>
      <c r="T939" t="s">
        <v>9214</v>
      </c>
      <c r="U939" t="s">
        <v>9232</v>
      </c>
      <c r="V939" s="10">
        <v>41551.798113425924</v>
      </c>
      <c r="W939" s="10">
        <v>41581.839780092596</v>
      </c>
    </row>
    <row r="940" spans="1:23" x14ac:dyDescent="0.25">
      <c r="A940">
        <v>938</v>
      </c>
      <c r="B940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</v>
      </c>
      <c r="J940">
        <v>7000</v>
      </c>
      <c r="K940">
        <v>25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8278</v>
      </c>
      <c r="R940">
        <v>3.5714285714285713E-3</v>
      </c>
      <c r="S940">
        <v>25</v>
      </c>
      <c r="T940" t="s">
        <v>9214</v>
      </c>
      <c r="U940" t="s">
        <v>9232</v>
      </c>
      <c r="V940" s="10">
        <v>41124.479722222219</v>
      </c>
      <c r="W940" s="10">
        <v>41154.479722222219</v>
      </c>
    </row>
    <row r="941" spans="1:23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</v>
      </c>
      <c r="J941">
        <v>2750</v>
      </c>
      <c r="K941">
        <v>40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8278</v>
      </c>
      <c r="R941">
        <v>1.4545454545454545E-2</v>
      </c>
      <c r="S941">
        <v>20</v>
      </c>
      <c r="T941" t="s">
        <v>9214</v>
      </c>
      <c r="U941" t="s">
        <v>9232</v>
      </c>
      <c r="V941" s="10">
        <v>41416.763171296298</v>
      </c>
      <c r="W941" s="10">
        <v>41455.831944444442</v>
      </c>
    </row>
    <row r="942" spans="1:23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</v>
      </c>
      <c r="J942">
        <v>9000</v>
      </c>
      <c r="K942">
        <v>1544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8273</v>
      </c>
      <c r="R942">
        <v>0.17155555555555554</v>
      </c>
      <c r="S942">
        <v>110.28571428571429</v>
      </c>
      <c r="T942" t="s">
        <v>9226</v>
      </c>
      <c r="U942" t="s">
        <v>9228</v>
      </c>
      <c r="V942" s="10">
        <v>42182.008402777778</v>
      </c>
      <c r="W942" s="10">
        <v>42227.008402777778</v>
      </c>
    </row>
    <row r="943" spans="1:23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</v>
      </c>
      <c r="J943">
        <v>50000</v>
      </c>
      <c r="K943">
        <v>1161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8273</v>
      </c>
      <c r="R943">
        <v>2.3220000000000001E-2</v>
      </c>
      <c r="S943">
        <v>37.451612903225808</v>
      </c>
      <c r="T943" t="s">
        <v>9226</v>
      </c>
      <c r="U943" t="s">
        <v>9228</v>
      </c>
      <c r="V943" s="10">
        <v>42746.096585648149</v>
      </c>
      <c r="W943" s="10">
        <v>42776.096585648149</v>
      </c>
    </row>
    <row r="944" spans="1:23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</v>
      </c>
      <c r="J944">
        <v>7500</v>
      </c>
      <c r="K944">
        <v>668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8273</v>
      </c>
      <c r="R944">
        <v>8.9066666666666669E-2</v>
      </c>
      <c r="S944">
        <v>41.75</v>
      </c>
      <c r="T944" t="s">
        <v>9226</v>
      </c>
      <c r="U944" t="s">
        <v>9228</v>
      </c>
      <c r="V944" s="10">
        <v>42382.843287037038</v>
      </c>
      <c r="W944" s="10">
        <v>42418.843287037038</v>
      </c>
    </row>
    <row r="945" spans="1:23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</v>
      </c>
      <c r="J945">
        <v>3000</v>
      </c>
      <c r="K945">
        <v>289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8273</v>
      </c>
      <c r="R945">
        <v>9.633333333333334E-2</v>
      </c>
      <c r="S945">
        <v>24.083333333333332</v>
      </c>
      <c r="T945" t="s">
        <v>9226</v>
      </c>
      <c r="U945" t="s">
        <v>9228</v>
      </c>
      <c r="V945" s="10">
        <v>42673.667881944442</v>
      </c>
      <c r="W945" s="10">
        <v>42703.709548611114</v>
      </c>
    </row>
    <row r="946" spans="1:23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</v>
      </c>
      <c r="J946">
        <v>50000</v>
      </c>
      <c r="K946">
        <v>6663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8273</v>
      </c>
      <c r="R946">
        <v>0.13325999999999999</v>
      </c>
      <c r="S946">
        <v>69.40625</v>
      </c>
      <c r="T946" t="s">
        <v>9226</v>
      </c>
      <c r="U946" t="s">
        <v>9228</v>
      </c>
      <c r="V946" s="10">
        <v>42444.583912037036</v>
      </c>
      <c r="W946" s="10">
        <v>42478.583333333336</v>
      </c>
    </row>
    <row r="947" spans="1:23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1.1666915600000001</v>
      </c>
      <c r="J947">
        <v>116669.156</v>
      </c>
      <c r="K947">
        <v>2898.06183504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8273</v>
      </c>
      <c r="R947">
        <v>2.4840000000000001E-2</v>
      </c>
      <c r="S947">
        <v>181.12886469</v>
      </c>
      <c r="T947" t="s">
        <v>9226</v>
      </c>
      <c r="U947" t="s">
        <v>9228</v>
      </c>
      <c r="V947" s="10">
        <v>42732.872986111113</v>
      </c>
      <c r="W947" s="10">
        <v>42784.999305555553</v>
      </c>
    </row>
    <row r="948" spans="1:23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</v>
      </c>
      <c r="J948">
        <v>15000</v>
      </c>
      <c r="K948">
        <v>286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8273</v>
      </c>
      <c r="R948">
        <v>1.9066666666666666E-2</v>
      </c>
      <c r="S948">
        <v>57.2</v>
      </c>
      <c r="T948" t="s">
        <v>9226</v>
      </c>
      <c r="U948" t="s">
        <v>9228</v>
      </c>
      <c r="V948" s="10">
        <v>42592.750555555554</v>
      </c>
      <c r="W948" s="10">
        <v>42622.750555555554</v>
      </c>
    </row>
    <row r="949" spans="1:23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</v>
      </c>
      <c r="J949">
        <v>850</v>
      </c>
      <c r="K949">
        <v>0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8273</v>
      </c>
      <c r="R949">
        <v>0</v>
      </c>
      <c r="S949" t="s">
        <v>9314</v>
      </c>
      <c r="T949" t="s">
        <v>9226</v>
      </c>
      <c r="U949" t="s">
        <v>9228</v>
      </c>
      <c r="V949" s="10">
        <v>42491.781319444446</v>
      </c>
      <c r="W949" s="10">
        <v>42551.781319444446</v>
      </c>
    </row>
    <row r="950" spans="1:23" x14ac:dyDescent="0.25">
      <c r="A950">
        <v>948</v>
      </c>
      <c r="B950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1.1666915600000001</v>
      </c>
      <c r="J950">
        <v>4666.7662399999999</v>
      </c>
      <c r="K950">
        <v>560.01194880000003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8273</v>
      </c>
      <c r="R950">
        <v>0.12</v>
      </c>
      <c r="S950">
        <v>70.001493600000003</v>
      </c>
      <c r="T950" t="s">
        <v>9226</v>
      </c>
      <c r="U950" t="s">
        <v>9228</v>
      </c>
      <c r="V950" s="10">
        <v>42411.828287037039</v>
      </c>
      <c r="W950" s="10">
        <v>42441.828287037039</v>
      </c>
    </row>
    <row r="951" spans="1:23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1.1666915600000001</v>
      </c>
      <c r="J951">
        <v>23333.831200000001</v>
      </c>
      <c r="K951">
        <v>318.50679588000003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8273</v>
      </c>
      <c r="R951">
        <v>1.3650000000000001E-2</v>
      </c>
      <c r="S951">
        <v>45.500970840000001</v>
      </c>
      <c r="T951" t="s">
        <v>9226</v>
      </c>
      <c r="U951" t="s">
        <v>9228</v>
      </c>
      <c r="V951" s="10">
        <v>42361.043703703705</v>
      </c>
      <c r="W951" s="10">
        <v>42421.043703703705</v>
      </c>
    </row>
    <row r="952" spans="1:23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0.75062424999999999</v>
      </c>
      <c r="J952">
        <v>3753.1212500000001</v>
      </c>
      <c r="K952">
        <v>1052.3751984999999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8273</v>
      </c>
      <c r="R952">
        <v>0.28039999999999998</v>
      </c>
      <c r="S952">
        <v>43.848966604166662</v>
      </c>
      <c r="T952" t="s">
        <v>9226</v>
      </c>
      <c r="U952" t="s">
        <v>9228</v>
      </c>
      <c r="V952" s="10">
        <v>42356.750706018516</v>
      </c>
      <c r="W952" s="10">
        <v>42386.750706018516</v>
      </c>
    </row>
    <row r="953" spans="1:23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</v>
      </c>
      <c r="J953">
        <v>50000</v>
      </c>
      <c r="K953">
        <v>19195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8273</v>
      </c>
      <c r="R953">
        <v>0.38390000000000002</v>
      </c>
      <c r="S953">
        <v>158.63636363636363</v>
      </c>
      <c r="T953" t="s">
        <v>9226</v>
      </c>
      <c r="U953" t="s">
        <v>9228</v>
      </c>
      <c r="V953" s="10">
        <v>42480.653611111113</v>
      </c>
      <c r="W953" s="10">
        <v>42525.653611111113</v>
      </c>
    </row>
    <row r="954" spans="1:23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</v>
      </c>
      <c r="J954">
        <v>49000</v>
      </c>
      <c r="K954">
        <v>19572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8273</v>
      </c>
      <c r="R954">
        <v>0.39942857142857141</v>
      </c>
      <c r="S954">
        <v>99.857142857142861</v>
      </c>
      <c r="T954" t="s">
        <v>9226</v>
      </c>
      <c r="U954" t="s">
        <v>9228</v>
      </c>
      <c r="V954" s="10">
        <v>42662.613564814812</v>
      </c>
      <c r="W954" s="10">
        <v>42692.655231481483</v>
      </c>
    </row>
    <row r="955" spans="1:23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</v>
      </c>
      <c r="J955">
        <v>15000</v>
      </c>
      <c r="K955">
        <v>126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8273</v>
      </c>
      <c r="R955">
        <v>8.3999999999999995E-3</v>
      </c>
      <c r="S955">
        <v>25.2</v>
      </c>
      <c r="T955" t="s">
        <v>9226</v>
      </c>
      <c r="U955" t="s">
        <v>9228</v>
      </c>
      <c r="V955" s="10">
        <v>41999.164340277777</v>
      </c>
      <c r="W955" s="10">
        <v>42029.164340277777</v>
      </c>
    </row>
    <row r="956" spans="1:23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</v>
      </c>
      <c r="J956">
        <v>15000</v>
      </c>
      <c r="K956">
        <v>6511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8273</v>
      </c>
      <c r="R956">
        <v>0.43406666666666666</v>
      </c>
      <c r="S956">
        <v>89.191780821917803</v>
      </c>
      <c r="T956" t="s">
        <v>9226</v>
      </c>
      <c r="U956" t="s">
        <v>9228</v>
      </c>
      <c r="V956" s="10">
        <v>42194.833784722221</v>
      </c>
      <c r="W956" s="10">
        <v>42236.833784722221</v>
      </c>
    </row>
    <row r="957" spans="1:23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</v>
      </c>
      <c r="J957">
        <v>300000</v>
      </c>
      <c r="K957">
        <v>16984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8273</v>
      </c>
      <c r="R957">
        <v>5.6613333333333335E-2</v>
      </c>
      <c r="S957">
        <v>182.6236559139785</v>
      </c>
      <c r="T957" t="s">
        <v>9226</v>
      </c>
      <c r="U957" t="s">
        <v>9228</v>
      </c>
      <c r="V957" s="10">
        <v>42586.295138888891</v>
      </c>
      <c r="W957" s="10">
        <v>42626.295138888891</v>
      </c>
    </row>
    <row r="958" spans="1:23" x14ac:dyDescent="0.25">
      <c r="A958">
        <v>956</v>
      </c>
      <c r="B958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</v>
      </c>
      <c r="J958">
        <v>50000</v>
      </c>
      <c r="K958">
        <v>861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8273</v>
      </c>
      <c r="R958">
        <v>1.7219999999999999E-2</v>
      </c>
      <c r="S958">
        <v>50.647058823529413</v>
      </c>
      <c r="T958" t="s">
        <v>9226</v>
      </c>
      <c r="U958" t="s">
        <v>9228</v>
      </c>
      <c r="V958" s="10">
        <v>42060.913877314815</v>
      </c>
      <c r="W958" s="10">
        <v>42120.872210648151</v>
      </c>
    </row>
    <row r="959" spans="1:23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</v>
      </c>
      <c r="J959">
        <v>12000</v>
      </c>
      <c r="K959">
        <v>233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8273</v>
      </c>
      <c r="R959">
        <v>1.9416666666666665E-2</v>
      </c>
      <c r="S959">
        <v>33.285714285714285</v>
      </c>
      <c r="T959" t="s">
        <v>9226</v>
      </c>
      <c r="U959" t="s">
        <v>9228</v>
      </c>
      <c r="V959" s="10">
        <v>42660.552465277775</v>
      </c>
      <c r="W959" s="10">
        <v>42691.594131944446</v>
      </c>
    </row>
    <row r="960" spans="1:23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</v>
      </c>
      <c r="J960">
        <v>7777</v>
      </c>
      <c r="K960">
        <v>881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8273</v>
      </c>
      <c r="R960">
        <v>0.11328275684711328</v>
      </c>
      <c r="S960">
        <v>51.823529411764703</v>
      </c>
      <c r="T960" t="s">
        <v>9226</v>
      </c>
      <c r="U960" t="s">
        <v>9228</v>
      </c>
      <c r="V960" s="10">
        <v>42082.802812499998</v>
      </c>
      <c r="W960" s="10">
        <v>42104.207638888889</v>
      </c>
    </row>
    <row r="961" spans="1:23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</v>
      </c>
      <c r="J961">
        <v>50000</v>
      </c>
      <c r="K961">
        <v>19430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8273</v>
      </c>
      <c r="R961">
        <v>0.3886</v>
      </c>
      <c r="S961">
        <v>113.62573099415205</v>
      </c>
      <c r="T961" t="s">
        <v>9226</v>
      </c>
      <c r="U961" t="s">
        <v>9228</v>
      </c>
      <c r="V961" s="10">
        <v>41993.174363425926</v>
      </c>
      <c r="W961" s="10">
        <v>42023.174363425926</v>
      </c>
    </row>
    <row r="962" spans="1:23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</v>
      </c>
      <c r="J962">
        <v>55650</v>
      </c>
      <c r="K962">
        <v>25655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8273</v>
      </c>
      <c r="R962">
        <v>0.46100628930817611</v>
      </c>
      <c r="S962">
        <v>136.46276595744681</v>
      </c>
      <c r="T962" t="s">
        <v>9226</v>
      </c>
      <c r="U962" t="s">
        <v>9228</v>
      </c>
      <c r="V962" s="10">
        <v>42766.626793981479</v>
      </c>
      <c r="W962" s="10">
        <v>42808.585127314815</v>
      </c>
    </row>
    <row r="963" spans="1:23" x14ac:dyDescent="0.25">
      <c r="A963">
        <v>961</v>
      </c>
      <c r="B96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</v>
      </c>
      <c r="J963">
        <v>95000</v>
      </c>
      <c r="K963">
        <v>40079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8273</v>
      </c>
      <c r="R963">
        <v>0.42188421052631581</v>
      </c>
      <c r="S963">
        <v>364.35454545454547</v>
      </c>
      <c r="T963" t="s">
        <v>9226</v>
      </c>
      <c r="U963" t="s">
        <v>9228</v>
      </c>
      <c r="V963" s="10">
        <v>42740.693692129629</v>
      </c>
      <c r="W963" s="10">
        <v>42786.791666666664</v>
      </c>
    </row>
    <row r="964" spans="1:23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</v>
      </c>
      <c r="J964">
        <v>2500</v>
      </c>
      <c r="K964">
        <v>712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8273</v>
      </c>
      <c r="R964">
        <v>0.2848</v>
      </c>
      <c r="S964">
        <v>19.243243243243242</v>
      </c>
      <c r="T964" t="s">
        <v>9226</v>
      </c>
      <c r="U964" t="s">
        <v>9228</v>
      </c>
      <c r="V964" s="10">
        <v>42373.712418981479</v>
      </c>
      <c r="W964" s="10">
        <v>42411.712418981479</v>
      </c>
    </row>
    <row r="965" spans="1:23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</v>
      </c>
      <c r="J965">
        <v>35000</v>
      </c>
      <c r="K965">
        <v>377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8273</v>
      </c>
      <c r="R965">
        <v>1.0771428571428571E-2</v>
      </c>
      <c r="S965">
        <v>41.888888888888886</v>
      </c>
      <c r="T965" t="s">
        <v>9226</v>
      </c>
      <c r="U965" t="s">
        <v>9228</v>
      </c>
      <c r="V965" s="10">
        <v>42625.635636574072</v>
      </c>
      <c r="W965" s="10">
        <v>42660.635636574072</v>
      </c>
    </row>
    <row r="966" spans="1:23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0.75062424999999999</v>
      </c>
      <c r="J966">
        <v>82568.667499999996</v>
      </c>
      <c r="K966">
        <v>659.79871575000004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8273</v>
      </c>
      <c r="R966">
        <v>7.9909090909090902E-3</v>
      </c>
      <c r="S966">
        <v>22.751679853448277</v>
      </c>
      <c r="T966" t="s">
        <v>9226</v>
      </c>
      <c r="U966" t="s">
        <v>9228</v>
      </c>
      <c r="V966" s="10">
        <v>42208.628692129627</v>
      </c>
      <c r="W966" s="10">
        <v>42248.628692129627</v>
      </c>
    </row>
    <row r="967" spans="1:23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</v>
      </c>
      <c r="J967">
        <v>25000</v>
      </c>
      <c r="K967">
        <v>298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8273</v>
      </c>
      <c r="R967">
        <v>1.192E-2</v>
      </c>
      <c r="S967">
        <v>49.666666666666664</v>
      </c>
      <c r="T967" t="s">
        <v>9226</v>
      </c>
      <c r="U967" t="s">
        <v>9228</v>
      </c>
      <c r="V967" s="10">
        <v>42637.016736111109</v>
      </c>
      <c r="W967" s="10">
        <v>42669.165972222225</v>
      </c>
    </row>
    <row r="968" spans="1:23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</v>
      </c>
      <c r="J968">
        <v>12000</v>
      </c>
      <c r="K968">
        <v>1776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8273</v>
      </c>
      <c r="R968">
        <v>0.14799999999999999</v>
      </c>
      <c r="S968">
        <v>59.2</v>
      </c>
      <c r="T968" t="s">
        <v>9226</v>
      </c>
      <c r="U968" t="s">
        <v>9228</v>
      </c>
      <c r="V968" s="10">
        <v>42619.635787037034</v>
      </c>
      <c r="W968" s="10">
        <v>42649.635787037034</v>
      </c>
    </row>
    <row r="969" spans="1:23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</v>
      </c>
      <c r="J969">
        <v>20000</v>
      </c>
      <c r="K969">
        <v>3562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8273</v>
      </c>
      <c r="R969">
        <v>0.17810000000000001</v>
      </c>
      <c r="S969">
        <v>43.97530864197531</v>
      </c>
      <c r="T969" t="s">
        <v>9226</v>
      </c>
      <c r="U969" t="s">
        <v>9228</v>
      </c>
      <c r="V969" s="10">
        <v>42422.254328703704</v>
      </c>
      <c r="W969" s="10">
        <v>42482.21266203704</v>
      </c>
    </row>
    <row r="970" spans="1:23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</v>
      </c>
      <c r="J970">
        <v>8000</v>
      </c>
      <c r="K970">
        <v>106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8273</v>
      </c>
      <c r="R970">
        <v>1.325E-2</v>
      </c>
      <c r="S970">
        <v>26.5</v>
      </c>
      <c r="T970" t="s">
        <v>9226</v>
      </c>
      <c r="U970" t="s">
        <v>9228</v>
      </c>
      <c r="V970" s="10">
        <v>41836.847615740742</v>
      </c>
      <c r="W970" s="10">
        <v>41866.847615740742</v>
      </c>
    </row>
    <row r="971" spans="1:23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4.7076029999999998E-2</v>
      </c>
      <c r="J971">
        <v>1412.2809</v>
      </c>
      <c r="K971">
        <v>659.06441999999993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8273</v>
      </c>
      <c r="R971">
        <v>0.46666666666666667</v>
      </c>
      <c r="S971">
        <v>59.914947272727268</v>
      </c>
      <c r="T971" t="s">
        <v>9226</v>
      </c>
      <c r="U971" t="s">
        <v>9228</v>
      </c>
      <c r="V971" s="10">
        <v>42742.30332175926</v>
      </c>
      <c r="W971" s="10">
        <v>42775.30332175926</v>
      </c>
    </row>
    <row r="972" spans="1:23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0.75062424999999999</v>
      </c>
      <c r="J972">
        <v>3753.1212500000001</v>
      </c>
      <c r="K972">
        <v>1723.433278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8273</v>
      </c>
      <c r="R972">
        <v>0.4592</v>
      </c>
      <c r="S972">
        <v>123.102377</v>
      </c>
      <c r="T972" t="s">
        <v>9226</v>
      </c>
      <c r="U972" t="s">
        <v>9228</v>
      </c>
      <c r="V972" s="10">
        <v>42721.220520833333</v>
      </c>
      <c r="W972" s="10">
        <v>42758.207638888889</v>
      </c>
    </row>
    <row r="973" spans="1:23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</v>
      </c>
      <c r="J973">
        <v>100000</v>
      </c>
      <c r="K973">
        <v>226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8273</v>
      </c>
      <c r="R973">
        <v>2.2599999999999999E-3</v>
      </c>
      <c r="S973">
        <v>45.2</v>
      </c>
      <c r="T973" t="s">
        <v>9226</v>
      </c>
      <c r="U973" t="s">
        <v>9228</v>
      </c>
      <c r="V973" s="10">
        <v>42111.709027777775</v>
      </c>
      <c r="W973" s="10">
        <v>42156.709027777775</v>
      </c>
    </row>
    <row r="974" spans="1:23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</v>
      </c>
      <c r="J974">
        <v>20000</v>
      </c>
      <c r="K974">
        <v>6925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8273</v>
      </c>
      <c r="R974">
        <v>0.34625</v>
      </c>
      <c r="S974">
        <v>153.88888888888889</v>
      </c>
      <c r="T974" t="s">
        <v>9226</v>
      </c>
      <c r="U974" t="s">
        <v>9228</v>
      </c>
      <c r="V974" s="10">
        <v>41856.865717592591</v>
      </c>
      <c r="W974" s="10">
        <v>41886.290972222225</v>
      </c>
    </row>
    <row r="975" spans="1:23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</v>
      </c>
      <c r="J975">
        <v>20000</v>
      </c>
      <c r="K975">
        <v>411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8273</v>
      </c>
      <c r="R975">
        <v>2.0549999999999999E-2</v>
      </c>
      <c r="S975">
        <v>51.375</v>
      </c>
      <c r="T975" t="s">
        <v>9226</v>
      </c>
      <c r="U975" t="s">
        <v>9228</v>
      </c>
      <c r="V975" s="10">
        <v>42257.014965277776</v>
      </c>
      <c r="W975" s="10">
        <v>42317.056631944448</v>
      </c>
    </row>
    <row r="976" spans="1:23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</v>
      </c>
      <c r="J976">
        <v>50000</v>
      </c>
      <c r="K976">
        <v>280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8273</v>
      </c>
      <c r="R976">
        <v>5.5999999999999999E-3</v>
      </c>
      <c r="S976">
        <v>93.333333333333329</v>
      </c>
      <c r="T976" t="s">
        <v>9226</v>
      </c>
      <c r="U976" t="s">
        <v>9228</v>
      </c>
      <c r="V976" s="10">
        <v>42424.749490740738</v>
      </c>
      <c r="W976" s="10">
        <v>42454.707824074074</v>
      </c>
    </row>
    <row r="977" spans="1:23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</v>
      </c>
      <c r="J977">
        <v>100000</v>
      </c>
      <c r="K977">
        <v>2607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8273</v>
      </c>
      <c r="R977">
        <v>2.6069999999999999E-2</v>
      </c>
      <c r="S977">
        <v>108.625</v>
      </c>
      <c r="T977" t="s">
        <v>9226</v>
      </c>
      <c r="U977" t="s">
        <v>9228</v>
      </c>
      <c r="V977" s="10">
        <v>42489.696585648147</v>
      </c>
      <c r="W977" s="10">
        <v>42549.696585648147</v>
      </c>
    </row>
    <row r="978" spans="1:23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0.70296422999999997</v>
      </c>
      <c r="J978">
        <v>105444.6345</v>
      </c>
      <c r="K978">
        <v>2030.86366047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8273</v>
      </c>
      <c r="R978">
        <v>1.9259999999999999E-2</v>
      </c>
      <c r="S978">
        <v>112.82575891499999</v>
      </c>
      <c r="T978" t="s">
        <v>9226</v>
      </c>
      <c r="U978" t="s">
        <v>9228</v>
      </c>
      <c r="V978" s="10">
        <v>42185.058993055558</v>
      </c>
      <c r="W978" s="10">
        <v>42230.058993055558</v>
      </c>
    </row>
    <row r="979" spans="1:23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1.1666915600000001</v>
      </c>
      <c r="J979">
        <v>3150.0672120000004</v>
      </c>
      <c r="K979">
        <v>1060.52262804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8273</v>
      </c>
      <c r="R979">
        <v>0.33666666666666667</v>
      </c>
      <c r="S979">
        <v>88.376885669999993</v>
      </c>
      <c r="T979" t="s">
        <v>9226</v>
      </c>
      <c r="U979" t="s">
        <v>9228</v>
      </c>
      <c r="V979" s="10">
        <v>42391.942094907405</v>
      </c>
      <c r="W979" s="10">
        <v>42421.942094907405</v>
      </c>
    </row>
    <row r="980" spans="1:23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0.11241174</v>
      </c>
      <c r="J980">
        <v>19434.753316859998</v>
      </c>
      <c r="K980">
        <v>10934.627185019999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8273</v>
      </c>
      <c r="R980">
        <v>0.5626326718299024</v>
      </c>
      <c r="S980">
        <v>88.899408008292681</v>
      </c>
      <c r="T980" t="s">
        <v>9226</v>
      </c>
      <c r="U980" t="s">
        <v>9228</v>
      </c>
      <c r="V980" s="10">
        <v>42395.309039351851</v>
      </c>
      <c r="W980" s="10">
        <v>42425.309039351851</v>
      </c>
    </row>
    <row r="981" spans="1:23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</v>
      </c>
      <c r="J981">
        <v>35000</v>
      </c>
      <c r="K981">
        <v>28986.16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8273</v>
      </c>
      <c r="R981">
        <v>0.82817600000000002</v>
      </c>
      <c r="S981">
        <v>301.93916666666667</v>
      </c>
      <c r="T981" t="s">
        <v>9226</v>
      </c>
      <c r="U981" t="s">
        <v>9228</v>
      </c>
      <c r="V981" s="10">
        <v>42506.416990740741</v>
      </c>
      <c r="W981" s="10">
        <v>42541.790972222225</v>
      </c>
    </row>
    <row r="982" spans="1:23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</v>
      </c>
      <c r="J982">
        <v>10000</v>
      </c>
      <c r="K982">
        <v>1486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8273</v>
      </c>
      <c r="R982">
        <v>0.14860000000000001</v>
      </c>
      <c r="S982">
        <v>47.935483870967744</v>
      </c>
      <c r="T982" t="s">
        <v>9226</v>
      </c>
      <c r="U982" t="s">
        <v>9228</v>
      </c>
      <c r="V982" s="10">
        <v>41928.904189814813</v>
      </c>
      <c r="W982" s="10">
        <v>41973.945856481485</v>
      </c>
    </row>
    <row r="983" spans="1:23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</v>
      </c>
      <c r="J983">
        <v>88888</v>
      </c>
      <c r="K983">
        <v>11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8273</v>
      </c>
      <c r="R983">
        <v>1.2375123751237513E-4</v>
      </c>
      <c r="S983">
        <v>2.75</v>
      </c>
      <c r="T983" t="s">
        <v>9226</v>
      </c>
      <c r="U983" t="s">
        <v>9228</v>
      </c>
      <c r="V983" s="10">
        <v>41830.947013888886</v>
      </c>
      <c r="W983" s="10">
        <v>41860.947013888886</v>
      </c>
    </row>
    <row r="984" spans="1:23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</v>
      </c>
      <c r="J984">
        <v>17500</v>
      </c>
      <c r="K984">
        <v>3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8273</v>
      </c>
      <c r="R984">
        <v>1.7142857142857143E-4</v>
      </c>
      <c r="S984">
        <v>1</v>
      </c>
      <c r="T984" t="s">
        <v>9226</v>
      </c>
      <c r="U984" t="s">
        <v>9228</v>
      </c>
      <c r="V984" s="10">
        <v>42615.753310185188</v>
      </c>
      <c r="W984" s="10">
        <v>42645.753310185188</v>
      </c>
    </row>
    <row r="985" spans="1:23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1.1666915600000001</v>
      </c>
      <c r="J985">
        <v>121591.42769164001</v>
      </c>
      <c r="K985">
        <v>35876.932161560006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8273</v>
      </c>
      <c r="R985">
        <v>0.2950613611721471</v>
      </c>
      <c r="S985">
        <v>200.42978861206706</v>
      </c>
      <c r="T985" t="s">
        <v>9226</v>
      </c>
      <c r="U985" t="s">
        <v>9228</v>
      </c>
      <c r="V985" s="10">
        <v>42574.667650462965</v>
      </c>
      <c r="W985" s="10">
        <v>42605.870833333334</v>
      </c>
    </row>
    <row r="986" spans="1:23" x14ac:dyDescent="0.25">
      <c r="A986">
        <v>984</v>
      </c>
      <c r="B986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</v>
      </c>
      <c r="J986">
        <v>10000</v>
      </c>
      <c r="K986">
        <v>106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8273</v>
      </c>
      <c r="R986">
        <v>1.06E-2</v>
      </c>
      <c r="S986">
        <v>35.333333333333336</v>
      </c>
      <c r="T986" t="s">
        <v>9226</v>
      </c>
      <c r="U986" t="s">
        <v>9228</v>
      </c>
      <c r="V986" s="10">
        <v>42061.115833333337</v>
      </c>
      <c r="W986" s="10">
        <v>42091.074166666665</v>
      </c>
    </row>
    <row r="987" spans="1:23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1.1666915600000001</v>
      </c>
      <c r="J987">
        <v>35000.746800000001</v>
      </c>
      <c r="K987">
        <v>2202.71366528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8273</v>
      </c>
      <c r="R987">
        <v>6.2933333333333327E-2</v>
      </c>
      <c r="S987">
        <v>95.770159359999994</v>
      </c>
      <c r="T987" t="s">
        <v>9226</v>
      </c>
      <c r="U987" t="s">
        <v>9228</v>
      </c>
      <c r="V987" s="10">
        <v>42339.96770833333</v>
      </c>
      <c r="W987" s="10">
        <v>42369.958333333336</v>
      </c>
    </row>
    <row r="988" spans="1:23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1.29405719</v>
      </c>
      <c r="J988">
        <v>25881.143799999998</v>
      </c>
      <c r="K988">
        <v>3299.8458344999999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8273</v>
      </c>
      <c r="R988">
        <v>0.1275</v>
      </c>
      <c r="S988">
        <v>143.47155802173913</v>
      </c>
      <c r="T988" t="s">
        <v>9226</v>
      </c>
      <c r="U988" t="s">
        <v>9228</v>
      </c>
      <c r="V988" s="10">
        <v>42324.767361111109</v>
      </c>
      <c r="W988" s="20">
        <v>42379</v>
      </c>
    </row>
    <row r="989" spans="1:23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1.1666915600000001</v>
      </c>
      <c r="J989">
        <v>58334.578000000001</v>
      </c>
      <c r="K989">
        <v>7711.8312116000006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8273</v>
      </c>
      <c r="R989">
        <v>0.13220000000000001</v>
      </c>
      <c r="S989">
        <v>188.09344418536588</v>
      </c>
      <c r="T989" t="s">
        <v>9226</v>
      </c>
      <c r="U989" t="s">
        <v>9228</v>
      </c>
      <c r="V989" s="10">
        <v>41773.294560185182</v>
      </c>
      <c r="W989" s="10">
        <v>41813.294560185182</v>
      </c>
    </row>
    <row r="990" spans="1:23" x14ac:dyDescent="0.25">
      <c r="A990">
        <v>988</v>
      </c>
      <c r="B990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1.1666915600000001</v>
      </c>
      <c r="J990">
        <v>5833.4578000000001</v>
      </c>
      <c r="K990">
        <v>0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8273</v>
      </c>
      <c r="R990">
        <v>0</v>
      </c>
      <c r="S990" t="s">
        <v>9314</v>
      </c>
      <c r="T990" t="s">
        <v>9226</v>
      </c>
      <c r="U990" t="s">
        <v>9228</v>
      </c>
      <c r="V990" s="10">
        <v>42614.356770833336</v>
      </c>
      <c r="W990" s="10">
        <v>42644.356770833336</v>
      </c>
    </row>
    <row r="991" spans="1:23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</v>
      </c>
      <c r="J991">
        <v>10000</v>
      </c>
      <c r="K991">
        <v>1677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8273</v>
      </c>
      <c r="R991">
        <v>0.16769999999999999</v>
      </c>
      <c r="S991">
        <v>52.40625</v>
      </c>
      <c r="T991" t="s">
        <v>9226</v>
      </c>
      <c r="U991" t="s">
        <v>9228</v>
      </c>
      <c r="V991" s="10">
        <v>42611.933969907404</v>
      </c>
      <c r="W991" s="10">
        <v>42641.933969907404</v>
      </c>
    </row>
    <row r="992" spans="1:23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</v>
      </c>
      <c r="J992">
        <v>25000</v>
      </c>
      <c r="K992">
        <v>26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8273</v>
      </c>
      <c r="R992">
        <v>1.0399999999999999E-3</v>
      </c>
      <c r="S992">
        <v>13</v>
      </c>
      <c r="T992" t="s">
        <v>9226</v>
      </c>
      <c r="U992" t="s">
        <v>9228</v>
      </c>
      <c r="V992" s="10">
        <v>41855.784305555557</v>
      </c>
      <c r="W992" s="10">
        <v>41885.784305555557</v>
      </c>
    </row>
    <row r="993" spans="1:23" x14ac:dyDescent="0.25">
      <c r="A993">
        <v>991</v>
      </c>
      <c r="B99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1.29405719</v>
      </c>
      <c r="J993">
        <v>6470.2859499999995</v>
      </c>
      <c r="K993">
        <v>274.34012428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8273</v>
      </c>
      <c r="R993">
        <v>4.24E-2</v>
      </c>
      <c r="S993">
        <v>39.191446325714288</v>
      </c>
      <c r="T993" t="s">
        <v>9226</v>
      </c>
      <c r="U993" t="s">
        <v>9228</v>
      </c>
      <c r="V993" s="10">
        <v>42538.756805555553</v>
      </c>
      <c r="W993" s="10">
        <v>42563.785416666666</v>
      </c>
    </row>
    <row r="994" spans="1:23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</v>
      </c>
      <c r="J994">
        <v>100000</v>
      </c>
      <c r="K994">
        <v>467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8273</v>
      </c>
      <c r="R994">
        <v>4.6699999999999997E-3</v>
      </c>
      <c r="S994">
        <v>116.75</v>
      </c>
      <c r="T994" t="s">
        <v>9226</v>
      </c>
      <c r="U994" t="s">
        <v>9228</v>
      </c>
      <c r="V994" s="10">
        <v>42437.924988425926</v>
      </c>
      <c r="W994" s="10">
        <v>42497.883321759262</v>
      </c>
    </row>
    <row r="995" spans="1:23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</v>
      </c>
      <c r="J995">
        <v>70000</v>
      </c>
      <c r="K995">
        <v>17561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8273</v>
      </c>
      <c r="R995">
        <v>0.25087142857142858</v>
      </c>
      <c r="S995">
        <v>89.59693877551021</v>
      </c>
      <c r="T995" t="s">
        <v>9226</v>
      </c>
      <c r="U995" t="s">
        <v>9228</v>
      </c>
      <c r="V995" s="10">
        <v>42652.964907407404</v>
      </c>
      <c r="W995" s="10">
        <v>42686.208333333336</v>
      </c>
    </row>
    <row r="996" spans="1:23" x14ac:dyDescent="0.25">
      <c r="A996">
        <v>994</v>
      </c>
      <c r="B996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</v>
      </c>
      <c r="J996">
        <v>200000</v>
      </c>
      <c r="K996">
        <v>4669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8273</v>
      </c>
      <c r="R996">
        <v>2.3345000000000001E-2</v>
      </c>
      <c r="S996">
        <v>424.45454545454544</v>
      </c>
      <c r="T996" t="s">
        <v>9226</v>
      </c>
      <c r="U996" t="s">
        <v>9228</v>
      </c>
      <c r="V996" s="10">
        <v>41921.263078703705</v>
      </c>
      <c r="W996" s="10">
        <v>41973.957638888889</v>
      </c>
    </row>
    <row r="997" spans="1:23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</v>
      </c>
      <c r="J997">
        <v>10000</v>
      </c>
      <c r="K997">
        <v>726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8273</v>
      </c>
      <c r="R997">
        <v>7.2599999999999998E-2</v>
      </c>
      <c r="S997">
        <v>80.666666666666671</v>
      </c>
      <c r="T997" t="s">
        <v>9226</v>
      </c>
      <c r="U997" t="s">
        <v>9228</v>
      </c>
      <c r="V997" s="10">
        <v>41947.940740740742</v>
      </c>
      <c r="W997" s="10">
        <v>41972.666666666664</v>
      </c>
    </row>
    <row r="998" spans="1:23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</v>
      </c>
      <c r="J998">
        <v>4000</v>
      </c>
      <c r="K998">
        <v>65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8273</v>
      </c>
      <c r="R998">
        <v>1.6250000000000001E-2</v>
      </c>
      <c r="S998">
        <v>13</v>
      </c>
      <c r="T998" t="s">
        <v>9226</v>
      </c>
      <c r="U998" t="s">
        <v>9228</v>
      </c>
      <c r="V998" s="10">
        <v>41817.866435185184</v>
      </c>
      <c r="W998" s="10">
        <v>41847.643750000003</v>
      </c>
    </row>
    <row r="999" spans="1:23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</v>
      </c>
      <c r="J999">
        <v>5000</v>
      </c>
      <c r="K999">
        <v>65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8273</v>
      </c>
      <c r="R999">
        <v>1.2999999999999999E-2</v>
      </c>
      <c r="S999">
        <v>8.125</v>
      </c>
      <c r="T999" t="s">
        <v>9226</v>
      </c>
      <c r="U999" t="s">
        <v>9228</v>
      </c>
      <c r="V999" s="10">
        <v>41941.10297453704</v>
      </c>
      <c r="W999" s="10">
        <v>41971.144641203704</v>
      </c>
    </row>
    <row r="1000" spans="1:23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0.75062424999999999</v>
      </c>
      <c r="J1000">
        <v>45037.455000000002</v>
      </c>
      <c r="K1000">
        <v>26373.18302375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8273</v>
      </c>
      <c r="R1000">
        <v>0.58558333333333334</v>
      </c>
      <c r="S1000">
        <v>115.16673809497817</v>
      </c>
      <c r="T1000" t="s">
        <v>9226</v>
      </c>
      <c r="U1000" t="s">
        <v>9228</v>
      </c>
      <c r="V1000" s="10">
        <v>42282.168993055559</v>
      </c>
      <c r="W1000" s="10">
        <v>42327.210659722223</v>
      </c>
    </row>
    <row r="1001" spans="1:23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0.75062424999999999</v>
      </c>
      <c r="J1001">
        <v>112593.6375</v>
      </c>
      <c r="K1001">
        <v>8769.5431127499996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8273</v>
      </c>
      <c r="R1001">
        <v>7.7886666666666673E-2</v>
      </c>
      <c r="S1001">
        <v>219.23857781875</v>
      </c>
      <c r="T1001" t="s">
        <v>9226</v>
      </c>
      <c r="U1001" t="s">
        <v>9228</v>
      </c>
      <c r="V1001" s="10">
        <v>41926.29965277778</v>
      </c>
      <c r="W1001" s="10">
        <v>41956.334722222222</v>
      </c>
    </row>
    <row r="1002" spans="1:23" x14ac:dyDescent="0.25">
      <c r="A1002">
        <v>2693</v>
      </c>
      <c r="B1002" t="s">
        <v>2693</v>
      </c>
      <c r="C1002" t="s">
        <v>6803</v>
      </c>
      <c r="D1002">
        <v>5000</v>
      </c>
      <c r="E1002">
        <v>40</v>
      </c>
      <c r="F1002" t="s">
        <v>8221</v>
      </c>
      <c r="G1002" t="s">
        <v>8224</v>
      </c>
      <c r="H1002" t="s">
        <v>8246</v>
      </c>
      <c r="I1002">
        <v>1</v>
      </c>
      <c r="J1002">
        <v>5000</v>
      </c>
      <c r="K1002">
        <v>40</v>
      </c>
      <c r="L1002">
        <v>1407899966</v>
      </c>
      <c r="M1002">
        <v>1405307966</v>
      </c>
      <c r="N1002" t="b">
        <v>0</v>
      </c>
      <c r="O1002">
        <v>3</v>
      </c>
      <c r="P1002" t="b">
        <v>0</v>
      </c>
      <c r="Q1002" t="s">
        <v>8284</v>
      </c>
      <c r="R1002">
        <v>8.0000000000000002E-3</v>
      </c>
      <c r="S1002">
        <v>13.333333333333334</v>
      </c>
      <c r="T1002" t="s">
        <v>9239</v>
      </c>
      <c r="U1002" t="s">
        <v>9240</v>
      </c>
      <c r="V1002" s="10">
        <v>41834.138495370367</v>
      </c>
      <c r="W1002" s="10">
        <v>41864.138495370367</v>
      </c>
    </row>
    <row r="1003" spans="1:23" x14ac:dyDescent="0.25">
      <c r="A1003">
        <v>2692</v>
      </c>
      <c r="B1003" t="s">
        <v>2692</v>
      </c>
      <c r="C1003" s="3" t="s">
        <v>6802</v>
      </c>
      <c r="D1003">
        <v>3500</v>
      </c>
      <c r="E1003">
        <v>25</v>
      </c>
      <c r="F1003" t="s">
        <v>8221</v>
      </c>
      <c r="G1003" t="s">
        <v>8224</v>
      </c>
      <c r="H1003" t="s">
        <v>8246</v>
      </c>
      <c r="I1003">
        <v>1</v>
      </c>
      <c r="J1003">
        <v>3500</v>
      </c>
      <c r="K1003">
        <v>25</v>
      </c>
      <c r="L1003">
        <v>1427266860</v>
      </c>
      <c r="M1003">
        <v>1424678460</v>
      </c>
      <c r="N1003" t="b">
        <v>0</v>
      </c>
      <c r="O1003">
        <v>1</v>
      </c>
      <c r="P1003" t="b">
        <v>0</v>
      </c>
      <c r="Q1003" t="s">
        <v>8284</v>
      </c>
      <c r="R1003">
        <v>7.1428571428571426E-3</v>
      </c>
      <c r="S1003">
        <v>25</v>
      </c>
      <c r="T1003" t="s">
        <v>9239</v>
      </c>
      <c r="U1003" t="s">
        <v>9240</v>
      </c>
      <c r="V1003" s="10">
        <v>42058.334027777775</v>
      </c>
      <c r="W1003" s="10">
        <v>42088.292361111111</v>
      </c>
    </row>
    <row r="1004" spans="1:23" x14ac:dyDescent="0.25">
      <c r="A1004">
        <v>2691</v>
      </c>
      <c r="B1004" t="s">
        <v>2691</v>
      </c>
      <c r="C1004" t="s">
        <v>6801</v>
      </c>
      <c r="D1004">
        <v>65000</v>
      </c>
      <c r="E1004">
        <v>35</v>
      </c>
      <c r="F1004" t="s">
        <v>8221</v>
      </c>
      <c r="G1004" t="s">
        <v>8229</v>
      </c>
      <c r="H1004" t="s">
        <v>8251</v>
      </c>
      <c r="I1004">
        <v>0.75062424999999999</v>
      </c>
      <c r="J1004">
        <v>48790.576249999998</v>
      </c>
      <c r="K1004">
        <v>26.27184875</v>
      </c>
      <c r="L1004">
        <v>1431278557</v>
      </c>
      <c r="M1004">
        <v>1427390557</v>
      </c>
      <c r="N1004" t="b">
        <v>0</v>
      </c>
      <c r="O1004">
        <v>2</v>
      </c>
      <c r="P1004" t="b">
        <v>0</v>
      </c>
      <c r="Q1004" t="s">
        <v>8284</v>
      </c>
      <c r="R1004">
        <v>5.3846153846153844E-4</v>
      </c>
      <c r="S1004">
        <v>13.135924375</v>
      </c>
      <c r="T1004" t="s">
        <v>9239</v>
      </c>
      <c r="U1004" t="s">
        <v>9240</v>
      </c>
      <c r="V1004" s="10">
        <v>42089.724039351851</v>
      </c>
      <c r="W1004" s="10">
        <v>42134.724039351851</v>
      </c>
    </row>
    <row r="1005" spans="1:23" x14ac:dyDescent="0.25">
      <c r="A1005">
        <v>2690</v>
      </c>
      <c r="B1005" t="s">
        <v>2690</v>
      </c>
      <c r="C1005" t="s">
        <v>6800</v>
      </c>
      <c r="D1005">
        <v>80000</v>
      </c>
      <c r="E1005">
        <v>8586</v>
      </c>
      <c r="F1005" t="s">
        <v>8221</v>
      </c>
      <c r="G1005" t="s">
        <v>8224</v>
      </c>
      <c r="H1005" t="s">
        <v>8246</v>
      </c>
      <c r="I1005">
        <v>1</v>
      </c>
      <c r="J1005">
        <v>80000</v>
      </c>
      <c r="K1005">
        <v>8586</v>
      </c>
      <c r="L1005">
        <v>1433298676</v>
      </c>
      <c r="M1005">
        <v>1429410676</v>
      </c>
      <c r="N1005" t="b">
        <v>0</v>
      </c>
      <c r="O1005">
        <v>118</v>
      </c>
      <c r="P1005" t="b">
        <v>0</v>
      </c>
      <c r="Q1005" t="s">
        <v>8284</v>
      </c>
      <c r="R1005">
        <v>0.107325</v>
      </c>
      <c r="S1005">
        <v>72.762711864406782</v>
      </c>
      <c r="T1005" t="s">
        <v>9239</v>
      </c>
      <c r="U1005" t="s">
        <v>9240</v>
      </c>
      <c r="V1005" s="10">
        <v>42113.105046296296</v>
      </c>
      <c r="W1005" s="10">
        <v>42158.105046296296</v>
      </c>
    </row>
    <row r="1006" spans="1:23" x14ac:dyDescent="0.25">
      <c r="A1006">
        <v>2689</v>
      </c>
      <c r="B1006" t="s">
        <v>2689</v>
      </c>
      <c r="C1006" t="s">
        <v>6799</v>
      </c>
      <c r="D1006">
        <v>35000</v>
      </c>
      <c r="E1006">
        <v>1</v>
      </c>
      <c r="F1006" t="s">
        <v>8221</v>
      </c>
      <c r="G1006" t="s">
        <v>8224</v>
      </c>
      <c r="H1006" t="s">
        <v>8246</v>
      </c>
      <c r="I1006">
        <v>1</v>
      </c>
      <c r="J1006">
        <v>35000</v>
      </c>
      <c r="K1006">
        <v>1</v>
      </c>
      <c r="L1006">
        <v>1469919890</v>
      </c>
      <c r="M1006">
        <v>1467327890</v>
      </c>
      <c r="N1006" t="b">
        <v>0</v>
      </c>
      <c r="O1006">
        <v>1</v>
      </c>
      <c r="P1006" t="b">
        <v>0</v>
      </c>
      <c r="Q1006" t="s">
        <v>8284</v>
      </c>
      <c r="R1006">
        <v>2.8571428571428571E-5</v>
      </c>
      <c r="S1006">
        <v>1</v>
      </c>
      <c r="T1006" t="s">
        <v>9239</v>
      </c>
      <c r="U1006" t="s">
        <v>9240</v>
      </c>
      <c r="V1006" s="10">
        <v>42551.961689814816</v>
      </c>
      <c r="W1006" s="10">
        <v>42581.961689814816</v>
      </c>
    </row>
    <row r="1007" spans="1:23" x14ac:dyDescent="0.25">
      <c r="A1007">
        <v>2688</v>
      </c>
      <c r="B1007" t="s">
        <v>2688</v>
      </c>
      <c r="C1007" t="s">
        <v>6798</v>
      </c>
      <c r="D1007">
        <v>50000</v>
      </c>
      <c r="E1007">
        <v>74</v>
      </c>
      <c r="F1007" t="s">
        <v>8221</v>
      </c>
      <c r="G1007" t="s">
        <v>8224</v>
      </c>
      <c r="H1007" t="s">
        <v>8246</v>
      </c>
      <c r="I1007">
        <v>1</v>
      </c>
      <c r="J1007">
        <v>50000</v>
      </c>
      <c r="K1007">
        <v>74</v>
      </c>
      <c r="L1007">
        <v>1424746800</v>
      </c>
      <c r="M1007">
        <v>1422067870</v>
      </c>
      <c r="N1007" t="b">
        <v>0</v>
      </c>
      <c r="O1007">
        <v>14</v>
      </c>
      <c r="P1007" t="b">
        <v>0</v>
      </c>
      <c r="Q1007" t="s">
        <v>8284</v>
      </c>
      <c r="R1007">
        <v>1.48E-3</v>
      </c>
      <c r="S1007">
        <v>5.2857142857142856</v>
      </c>
      <c r="T1007" t="s">
        <v>9239</v>
      </c>
      <c r="U1007" t="s">
        <v>9240</v>
      </c>
      <c r="V1007" s="10">
        <v>42028.11886574074</v>
      </c>
      <c r="W1007" s="10">
        <v>42059.125</v>
      </c>
    </row>
    <row r="1008" spans="1:23" x14ac:dyDescent="0.25">
      <c r="A1008">
        <v>2687</v>
      </c>
      <c r="B1008" t="s">
        <v>2687</v>
      </c>
      <c r="C1008" t="s">
        <v>6797</v>
      </c>
      <c r="D1008">
        <v>15000</v>
      </c>
      <c r="E1008">
        <v>0</v>
      </c>
      <c r="F1008" t="s">
        <v>8221</v>
      </c>
      <c r="G1008" t="s">
        <v>8224</v>
      </c>
      <c r="H1008" t="s">
        <v>8246</v>
      </c>
      <c r="I1008">
        <v>1</v>
      </c>
      <c r="J1008">
        <v>15000</v>
      </c>
      <c r="K1008">
        <v>0</v>
      </c>
      <c r="L1008">
        <v>1435591318</v>
      </c>
      <c r="M1008">
        <v>1432999318</v>
      </c>
      <c r="N1008" t="b">
        <v>0</v>
      </c>
      <c r="O1008">
        <v>0</v>
      </c>
      <c r="P1008" t="b">
        <v>0</v>
      </c>
      <c r="Q1008" t="s">
        <v>8284</v>
      </c>
      <c r="R1008">
        <v>0</v>
      </c>
      <c r="S1008" t="s">
        <v>9314</v>
      </c>
      <c r="T1008" t="s">
        <v>9239</v>
      </c>
      <c r="U1008" t="s">
        <v>9240</v>
      </c>
      <c r="V1008" s="10">
        <v>42154.64025462963</v>
      </c>
      <c r="W1008" s="10">
        <v>42184.64025462963</v>
      </c>
    </row>
    <row r="1009" spans="1:23" x14ac:dyDescent="0.25">
      <c r="A1009">
        <v>2686</v>
      </c>
      <c r="B1009" t="s">
        <v>2686</v>
      </c>
      <c r="C1009" t="s">
        <v>6796</v>
      </c>
      <c r="D1009">
        <v>30000</v>
      </c>
      <c r="E1009">
        <v>0</v>
      </c>
      <c r="F1009" t="s">
        <v>8221</v>
      </c>
      <c r="G1009" t="s">
        <v>8224</v>
      </c>
      <c r="H1009" t="s">
        <v>8246</v>
      </c>
      <c r="I1009">
        <v>1</v>
      </c>
      <c r="J1009">
        <v>30000</v>
      </c>
      <c r="K1009">
        <v>0</v>
      </c>
      <c r="L1009">
        <v>1412119423</v>
      </c>
      <c r="M1009">
        <v>1410391423</v>
      </c>
      <c r="N1009" t="b">
        <v>0</v>
      </c>
      <c r="O1009">
        <v>0</v>
      </c>
      <c r="P1009" t="b">
        <v>0</v>
      </c>
      <c r="Q1009" t="s">
        <v>8284</v>
      </c>
      <c r="R1009">
        <v>0</v>
      </c>
      <c r="S1009" t="s">
        <v>9314</v>
      </c>
      <c r="T1009" t="s">
        <v>9239</v>
      </c>
      <c r="U1009" t="s">
        <v>9240</v>
      </c>
      <c r="V1009" s="10">
        <v>41892.974803240744</v>
      </c>
      <c r="W1009" s="10">
        <v>41912.974803240744</v>
      </c>
    </row>
    <row r="1010" spans="1:23" x14ac:dyDescent="0.25">
      <c r="A1010">
        <v>2685</v>
      </c>
      <c r="B1010" t="s">
        <v>2685</v>
      </c>
      <c r="C1010" t="s">
        <v>6795</v>
      </c>
      <c r="D1010">
        <v>50000</v>
      </c>
      <c r="E1010">
        <v>10</v>
      </c>
      <c r="F1010" t="s">
        <v>8221</v>
      </c>
      <c r="G1010" t="s">
        <v>8224</v>
      </c>
      <c r="H1010" t="s">
        <v>8246</v>
      </c>
      <c r="I1010">
        <v>1</v>
      </c>
      <c r="J1010">
        <v>50000</v>
      </c>
      <c r="K1010">
        <v>10</v>
      </c>
      <c r="L1010">
        <v>1430149330</v>
      </c>
      <c r="M1010">
        <v>1424968930</v>
      </c>
      <c r="N1010" t="b">
        <v>0</v>
      </c>
      <c r="O1010">
        <v>1</v>
      </c>
      <c r="P1010" t="b">
        <v>0</v>
      </c>
      <c r="Q1010" t="s">
        <v>8284</v>
      </c>
      <c r="R1010">
        <v>2.0000000000000001E-4</v>
      </c>
      <c r="S1010">
        <v>10</v>
      </c>
      <c r="T1010" t="s">
        <v>9239</v>
      </c>
      <c r="U1010" t="s">
        <v>9240</v>
      </c>
      <c r="V1010" s="10">
        <v>42061.695949074077</v>
      </c>
      <c r="W1010" s="10">
        <v>42121.654282407406</v>
      </c>
    </row>
    <row r="1011" spans="1:23" x14ac:dyDescent="0.25">
      <c r="A1011">
        <v>2684</v>
      </c>
      <c r="B1011" t="s">
        <v>2684</v>
      </c>
      <c r="C1011" t="s">
        <v>6794</v>
      </c>
      <c r="D1011">
        <v>70000</v>
      </c>
      <c r="E1011">
        <v>800</v>
      </c>
      <c r="F1011" t="s">
        <v>8221</v>
      </c>
      <c r="G1011" t="s">
        <v>8224</v>
      </c>
      <c r="H1011" t="s">
        <v>8246</v>
      </c>
      <c r="I1011">
        <v>1</v>
      </c>
      <c r="J1011">
        <v>70000</v>
      </c>
      <c r="K1011">
        <v>800</v>
      </c>
      <c r="L1011">
        <v>1407621425</v>
      </c>
      <c r="M1011">
        <v>1404165425</v>
      </c>
      <c r="N1011" t="b">
        <v>0</v>
      </c>
      <c r="O1011">
        <v>4</v>
      </c>
      <c r="P1011" t="b">
        <v>0</v>
      </c>
      <c r="Q1011" t="s">
        <v>8284</v>
      </c>
      <c r="R1011">
        <v>1.1428571428571429E-2</v>
      </c>
      <c r="S1011">
        <v>200</v>
      </c>
      <c r="T1011" t="s">
        <v>9239</v>
      </c>
      <c r="U1011" t="s">
        <v>9240</v>
      </c>
      <c r="V1011" s="10">
        <v>41820.914641203701</v>
      </c>
      <c r="W1011" s="10">
        <v>41860.914641203701</v>
      </c>
    </row>
    <row r="1012" spans="1:23" x14ac:dyDescent="0.25">
      <c r="A1012">
        <v>2683</v>
      </c>
      <c r="B1012" t="s">
        <v>2683</v>
      </c>
      <c r="C1012" t="s">
        <v>6793</v>
      </c>
      <c r="D1012">
        <v>15000</v>
      </c>
      <c r="E1012">
        <v>36</v>
      </c>
      <c r="F1012" t="s">
        <v>8221</v>
      </c>
      <c r="G1012" t="s">
        <v>8224</v>
      </c>
      <c r="H1012" t="s">
        <v>8246</v>
      </c>
      <c r="I1012">
        <v>1</v>
      </c>
      <c r="J1012">
        <v>15000</v>
      </c>
      <c r="K1012">
        <v>36</v>
      </c>
      <c r="L1012">
        <v>1425233240</v>
      </c>
      <c r="M1012">
        <v>1422641240</v>
      </c>
      <c r="N1012" t="b">
        <v>0</v>
      </c>
      <c r="O1012">
        <v>3</v>
      </c>
      <c r="P1012" t="b">
        <v>0</v>
      </c>
      <c r="Q1012" t="s">
        <v>8284</v>
      </c>
      <c r="R1012">
        <v>2.3999999999999998E-3</v>
      </c>
      <c r="S1012">
        <v>12</v>
      </c>
      <c r="T1012" t="s">
        <v>9239</v>
      </c>
      <c r="U1012" t="s">
        <v>9240</v>
      </c>
      <c r="V1012" s="10">
        <v>42034.75509259259</v>
      </c>
      <c r="W1012" s="10">
        <v>42064.75509259259</v>
      </c>
    </row>
    <row r="1013" spans="1:23" x14ac:dyDescent="0.25">
      <c r="A1013">
        <v>2682</v>
      </c>
      <c r="B1013" t="s">
        <v>2682</v>
      </c>
      <c r="C1013" t="s">
        <v>6792</v>
      </c>
      <c r="D1013">
        <v>6000</v>
      </c>
      <c r="E1013">
        <v>1698</v>
      </c>
      <c r="F1013" t="s">
        <v>8221</v>
      </c>
      <c r="G1013" t="s">
        <v>8224</v>
      </c>
      <c r="H1013" t="s">
        <v>8246</v>
      </c>
      <c r="I1013">
        <v>1</v>
      </c>
      <c r="J1013">
        <v>6000</v>
      </c>
      <c r="K1013">
        <v>1698</v>
      </c>
      <c r="L1013">
        <v>1416635940</v>
      </c>
      <c r="M1013">
        <v>1413838540</v>
      </c>
      <c r="N1013" t="b">
        <v>0</v>
      </c>
      <c r="O1013">
        <v>20</v>
      </c>
      <c r="P1013" t="b">
        <v>0</v>
      </c>
      <c r="Q1013" t="s">
        <v>8284</v>
      </c>
      <c r="R1013">
        <v>0.28299999999999997</v>
      </c>
      <c r="S1013">
        <v>84.9</v>
      </c>
      <c r="T1013" t="s">
        <v>9239</v>
      </c>
      <c r="U1013" t="s">
        <v>9240</v>
      </c>
      <c r="V1013" s="10">
        <v>41932.871990740743</v>
      </c>
      <c r="W1013" s="10">
        <v>41965.249305555553</v>
      </c>
    </row>
    <row r="1014" spans="1:23" x14ac:dyDescent="0.25">
      <c r="A1014">
        <v>2681</v>
      </c>
      <c r="B1014" t="s">
        <v>2681</v>
      </c>
      <c r="C1014" t="s">
        <v>6791</v>
      </c>
      <c r="D1014">
        <v>8000</v>
      </c>
      <c r="E1014">
        <v>55</v>
      </c>
      <c r="F1014" t="s">
        <v>8221</v>
      </c>
      <c r="G1014" t="s">
        <v>8224</v>
      </c>
      <c r="H1014" t="s">
        <v>8246</v>
      </c>
      <c r="I1014">
        <v>1</v>
      </c>
      <c r="J1014">
        <v>8000</v>
      </c>
      <c r="K1014">
        <v>55</v>
      </c>
      <c r="L1014">
        <v>1405027750</v>
      </c>
      <c r="M1014">
        <v>1402867750</v>
      </c>
      <c r="N1014" t="b">
        <v>0</v>
      </c>
      <c r="O1014">
        <v>2</v>
      </c>
      <c r="P1014" t="b">
        <v>0</v>
      </c>
      <c r="Q1014" t="s">
        <v>8284</v>
      </c>
      <c r="R1014">
        <v>6.875E-3</v>
      </c>
      <c r="S1014">
        <v>27.5</v>
      </c>
      <c r="T1014" t="s">
        <v>9239</v>
      </c>
      <c r="U1014" t="s">
        <v>9240</v>
      </c>
      <c r="V1014" s="10">
        <v>41805.895254629628</v>
      </c>
      <c r="W1014" s="10">
        <v>41830.895254629628</v>
      </c>
    </row>
    <row r="1015" spans="1:23" x14ac:dyDescent="0.25">
      <c r="A1015">
        <v>2680</v>
      </c>
      <c r="B1015" t="s">
        <v>2680</v>
      </c>
      <c r="C1015" t="s">
        <v>6790</v>
      </c>
      <c r="D1015">
        <v>32000</v>
      </c>
      <c r="E1015">
        <v>276</v>
      </c>
      <c r="F1015" t="s">
        <v>8221</v>
      </c>
      <c r="G1015" t="s">
        <v>8227</v>
      </c>
      <c r="H1015" t="s">
        <v>8249</v>
      </c>
      <c r="I1015">
        <v>1.1666915600000001</v>
      </c>
      <c r="J1015">
        <v>37334.129919999999</v>
      </c>
      <c r="K1015">
        <v>322.00687056000004</v>
      </c>
      <c r="L1015">
        <v>1459915491</v>
      </c>
      <c r="M1015">
        <v>1457327091</v>
      </c>
      <c r="N1015" t="b">
        <v>0</v>
      </c>
      <c r="O1015">
        <v>4</v>
      </c>
      <c r="P1015" t="b">
        <v>0</v>
      </c>
      <c r="Q1015" t="s">
        <v>8302</v>
      </c>
      <c r="R1015">
        <v>8.6250000000000007E-3</v>
      </c>
      <c r="S1015">
        <v>80.50171764000001</v>
      </c>
      <c r="T1015" t="s">
        <v>9226</v>
      </c>
      <c r="U1015" t="s">
        <v>9259</v>
      </c>
      <c r="V1015" s="10">
        <v>42436.211701388886</v>
      </c>
      <c r="W1015" s="10">
        <v>42466.170034722221</v>
      </c>
    </row>
    <row r="1016" spans="1:23" x14ac:dyDescent="0.25">
      <c r="A1016">
        <v>2679</v>
      </c>
      <c r="B1016" t="s">
        <v>2679</v>
      </c>
      <c r="C1016" t="s">
        <v>6789</v>
      </c>
      <c r="D1016">
        <v>40000</v>
      </c>
      <c r="E1016">
        <v>132</v>
      </c>
      <c r="F1016" t="s">
        <v>8221</v>
      </c>
      <c r="G1016" t="s">
        <v>8224</v>
      </c>
      <c r="H1016" t="s">
        <v>8246</v>
      </c>
      <c r="I1016">
        <v>1</v>
      </c>
      <c r="J1016">
        <v>40000</v>
      </c>
      <c r="K1016">
        <v>132</v>
      </c>
      <c r="L1016">
        <v>1425081694</v>
      </c>
      <c r="M1016">
        <v>1422489694</v>
      </c>
      <c r="N1016" t="b">
        <v>0</v>
      </c>
      <c r="O1016">
        <v>3</v>
      </c>
      <c r="P1016" t="b">
        <v>0</v>
      </c>
      <c r="Q1016" t="s">
        <v>8302</v>
      </c>
      <c r="R1016">
        <v>3.3E-3</v>
      </c>
      <c r="S1016">
        <v>44</v>
      </c>
      <c r="T1016" t="s">
        <v>9226</v>
      </c>
      <c r="U1016" t="s">
        <v>9259</v>
      </c>
      <c r="V1016" s="10">
        <v>42033.001087962963</v>
      </c>
      <c r="W1016" s="10">
        <v>42063.001087962963</v>
      </c>
    </row>
    <row r="1017" spans="1:23" x14ac:dyDescent="0.25">
      <c r="A1017">
        <v>2678</v>
      </c>
      <c r="B1017" t="s">
        <v>2678</v>
      </c>
      <c r="C1017" t="s">
        <v>6788</v>
      </c>
      <c r="D1017">
        <v>8000000</v>
      </c>
      <c r="E1017">
        <v>1100</v>
      </c>
      <c r="F1017" t="s">
        <v>8221</v>
      </c>
      <c r="G1017" t="s">
        <v>8227</v>
      </c>
      <c r="H1017" t="s">
        <v>8249</v>
      </c>
      <c r="I1017">
        <v>1.1666915600000001</v>
      </c>
      <c r="J1017">
        <v>9333532.4800000004</v>
      </c>
      <c r="K1017">
        <v>1283.3607160000001</v>
      </c>
      <c r="L1017">
        <v>1443121765</v>
      </c>
      <c r="M1017">
        <v>1440529765</v>
      </c>
      <c r="N1017" t="b">
        <v>0</v>
      </c>
      <c r="O1017">
        <v>2</v>
      </c>
      <c r="P1017" t="b">
        <v>0</v>
      </c>
      <c r="Q1017" t="s">
        <v>8302</v>
      </c>
      <c r="R1017">
        <v>1.3750000000000001E-4</v>
      </c>
      <c r="S1017">
        <v>641.68035800000007</v>
      </c>
      <c r="T1017" t="s">
        <v>9226</v>
      </c>
      <c r="U1017" t="s">
        <v>9259</v>
      </c>
      <c r="V1017" s="10">
        <v>42241.798206018517</v>
      </c>
      <c r="W1017" s="10">
        <v>42271.798206018517</v>
      </c>
    </row>
    <row r="1018" spans="1:23" x14ac:dyDescent="0.25">
      <c r="A1018">
        <v>2677</v>
      </c>
      <c r="B1018" t="s">
        <v>2677</v>
      </c>
      <c r="C1018" t="s">
        <v>6787</v>
      </c>
      <c r="D1018">
        <v>19500</v>
      </c>
      <c r="E1018">
        <v>3415</v>
      </c>
      <c r="F1018" t="s">
        <v>8221</v>
      </c>
      <c r="G1018" t="s">
        <v>8224</v>
      </c>
      <c r="H1018" t="s">
        <v>8246</v>
      </c>
      <c r="I1018">
        <v>1</v>
      </c>
      <c r="J1018">
        <v>19500</v>
      </c>
      <c r="K1018">
        <v>3415</v>
      </c>
      <c r="L1018">
        <v>1404348143</v>
      </c>
      <c r="M1018">
        <v>1401756143</v>
      </c>
      <c r="N1018" t="b">
        <v>0</v>
      </c>
      <c r="O1018">
        <v>27</v>
      </c>
      <c r="P1018" t="b">
        <v>0</v>
      </c>
      <c r="Q1018" t="s">
        <v>8302</v>
      </c>
      <c r="R1018">
        <v>0.17512820512820512</v>
      </c>
      <c r="S1018">
        <v>126.48148148148148</v>
      </c>
      <c r="T1018" t="s">
        <v>9226</v>
      </c>
      <c r="U1018" t="s">
        <v>9259</v>
      </c>
      <c r="V1018" s="10">
        <v>41793.029432870368</v>
      </c>
      <c r="W1018" s="10">
        <v>41823.029432870368</v>
      </c>
    </row>
    <row r="1019" spans="1:23" x14ac:dyDescent="0.25">
      <c r="A1019">
        <v>2676</v>
      </c>
      <c r="B1019" t="s">
        <v>2676</v>
      </c>
      <c r="C1019" t="s">
        <v>6786</v>
      </c>
      <c r="D1019">
        <v>2100</v>
      </c>
      <c r="E1019">
        <v>1058</v>
      </c>
      <c r="F1019" t="s">
        <v>8221</v>
      </c>
      <c r="G1019" t="s">
        <v>8229</v>
      </c>
      <c r="H1019" t="s">
        <v>8251</v>
      </c>
      <c r="I1019">
        <v>0.75062424999999999</v>
      </c>
      <c r="J1019">
        <v>1576.310925</v>
      </c>
      <c r="K1019">
        <v>794.16045650000001</v>
      </c>
      <c r="L1019">
        <v>1463929174</v>
      </c>
      <c r="M1019">
        <v>1461337174</v>
      </c>
      <c r="N1019" t="b">
        <v>0</v>
      </c>
      <c r="O1019">
        <v>9</v>
      </c>
      <c r="P1019" t="b">
        <v>0</v>
      </c>
      <c r="Q1019" t="s">
        <v>8302</v>
      </c>
      <c r="R1019">
        <v>0.50380952380952382</v>
      </c>
      <c r="S1019">
        <v>88.240050722222222</v>
      </c>
      <c r="T1019" t="s">
        <v>9226</v>
      </c>
      <c r="U1019" t="s">
        <v>9259</v>
      </c>
      <c r="V1019" s="10">
        <v>42482.624699074076</v>
      </c>
      <c r="W1019" s="10">
        <v>42512.624699074076</v>
      </c>
    </row>
    <row r="1020" spans="1:23" x14ac:dyDescent="0.25">
      <c r="A1020">
        <v>2675</v>
      </c>
      <c r="B1020" t="s">
        <v>2675</v>
      </c>
      <c r="C1020" t="s">
        <v>6785</v>
      </c>
      <c r="D1020">
        <v>25000</v>
      </c>
      <c r="E1020">
        <v>1897</v>
      </c>
      <c r="F1020" t="s">
        <v>8221</v>
      </c>
      <c r="G1020" t="s">
        <v>8224</v>
      </c>
      <c r="H1020" t="s">
        <v>8246</v>
      </c>
      <c r="I1020">
        <v>1</v>
      </c>
      <c r="J1020">
        <v>25000</v>
      </c>
      <c r="K1020">
        <v>1897</v>
      </c>
      <c r="L1020">
        <v>1415655289</v>
      </c>
      <c r="M1020">
        <v>1413059689</v>
      </c>
      <c r="N1020" t="b">
        <v>1</v>
      </c>
      <c r="O1020">
        <v>29</v>
      </c>
      <c r="P1020" t="b">
        <v>0</v>
      </c>
      <c r="Q1020" t="s">
        <v>8302</v>
      </c>
      <c r="R1020">
        <v>7.5880000000000003E-2</v>
      </c>
      <c r="S1020">
        <v>65.41379310344827</v>
      </c>
      <c r="T1020" t="s">
        <v>9226</v>
      </c>
      <c r="U1020" t="s">
        <v>9259</v>
      </c>
      <c r="V1020" s="10">
        <v>41923.857511574075</v>
      </c>
      <c r="W1020" s="10">
        <v>41953.899178240739</v>
      </c>
    </row>
    <row r="1021" spans="1:23" x14ac:dyDescent="0.25">
      <c r="A1021">
        <v>2674</v>
      </c>
      <c r="B1021" t="s">
        <v>2674</v>
      </c>
      <c r="C1021" s="3" t="s">
        <v>6784</v>
      </c>
      <c r="D1021">
        <v>35000</v>
      </c>
      <c r="E1021">
        <v>21994</v>
      </c>
      <c r="F1021" t="s">
        <v>8221</v>
      </c>
      <c r="G1021" t="s">
        <v>8224</v>
      </c>
      <c r="H1021" t="s">
        <v>8246</v>
      </c>
      <c r="I1021">
        <v>1</v>
      </c>
      <c r="J1021">
        <v>35000</v>
      </c>
      <c r="K1021">
        <v>21994</v>
      </c>
      <c r="L1021">
        <v>1467694740</v>
      </c>
      <c r="M1021">
        <v>1465398670</v>
      </c>
      <c r="N1021" t="b">
        <v>1</v>
      </c>
      <c r="O1021">
        <v>171</v>
      </c>
      <c r="P1021" t="b">
        <v>0</v>
      </c>
      <c r="Q1021" t="s">
        <v>8302</v>
      </c>
      <c r="R1021">
        <v>0.62839999999999996</v>
      </c>
      <c r="S1021">
        <v>128.61988304093566</v>
      </c>
      <c r="T1021" t="s">
        <v>9226</v>
      </c>
      <c r="U1021" t="s">
        <v>9259</v>
      </c>
      <c r="V1021" s="10">
        <v>42529.632754629631</v>
      </c>
      <c r="W1021" s="10">
        <v>42556.207638888889</v>
      </c>
    </row>
    <row r="1022" spans="1:23" x14ac:dyDescent="0.25">
      <c r="A1022">
        <v>2673</v>
      </c>
      <c r="B1022" t="s">
        <v>2673</v>
      </c>
      <c r="C1022" t="s">
        <v>6783</v>
      </c>
      <c r="D1022">
        <v>40000</v>
      </c>
      <c r="E1022">
        <v>11032</v>
      </c>
      <c r="F1022" t="s">
        <v>8221</v>
      </c>
      <c r="G1022" t="s">
        <v>8224</v>
      </c>
      <c r="H1022" t="s">
        <v>8246</v>
      </c>
      <c r="I1022">
        <v>1</v>
      </c>
      <c r="J1022">
        <v>40000</v>
      </c>
      <c r="K1022">
        <v>11032</v>
      </c>
      <c r="L1022">
        <v>1414622700</v>
      </c>
      <c r="M1022">
        <v>1412081999</v>
      </c>
      <c r="N1022" t="b">
        <v>1</v>
      </c>
      <c r="O1022">
        <v>66</v>
      </c>
      <c r="P1022" t="b">
        <v>0</v>
      </c>
      <c r="Q1022" t="s">
        <v>8302</v>
      </c>
      <c r="R1022">
        <v>0.27579999999999999</v>
      </c>
      <c r="S1022">
        <v>167.15151515151516</v>
      </c>
      <c r="T1022" t="s">
        <v>9226</v>
      </c>
      <c r="U1022" t="s">
        <v>9259</v>
      </c>
      <c r="V1022" s="10">
        <v>41912.541655092595</v>
      </c>
      <c r="W1022" s="10">
        <v>41941.947916666664</v>
      </c>
    </row>
    <row r="1023" spans="1:23" x14ac:dyDescent="0.25">
      <c r="A1023">
        <v>2672</v>
      </c>
      <c r="B1023" t="s">
        <v>2672</v>
      </c>
      <c r="C1023" t="s">
        <v>6782</v>
      </c>
      <c r="D1023">
        <v>10000</v>
      </c>
      <c r="E1023">
        <v>3319</v>
      </c>
      <c r="F1023" t="s">
        <v>8221</v>
      </c>
      <c r="G1023" t="s">
        <v>8224</v>
      </c>
      <c r="H1023" t="s">
        <v>8246</v>
      </c>
      <c r="I1023">
        <v>1</v>
      </c>
      <c r="J1023">
        <v>10000</v>
      </c>
      <c r="K1023">
        <v>3319</v>
      </c>
      <c r="L1023">
        <v>1451282400</v>
      </c>
      <c r="M1023">
        <v>1449436390</v>
      </c>
      <c r="N1023" t="b">
        <v>1</v>
      </c>
      <c r="O1023">
        <v>47</v>
      </c>
      <c r="P1023" t="b">
        <v>0</v>
      </c>
      <c r="Q1023" t="s">
        <v>8302</v>
      </c>
      <c r="R1023">
        <v>0.33189999999999997</v>
      </c>
      <c r="S1023">
        <v>70.61702127659575</v>
      </c>
      <c r="T1023" t="s">
        <v>9226</v>
      </c>
      <c r="U1023" t="s">
        <v>9259</v>
      </c>
      <c r="V1023" s="10">
        <v>42344.884143518517</v>
      </c>
      <c r="W1023" s="10">
        <v>42366.25</v>
      </c>
    </row>
    <row r="1024" spans="1:23" x14ac:dyDescent="0.25">
      <c r="A1024">
        <v>2671</v>
      </c>
      <c r="B1024" t="s">
        <v>2671</v>
      </c>
      <c r="C1024" t="s">
        <v>6781</v>
      </c>
      <c r="D1024">
        <v>25000</v>
      </c>
      <c r="E1024">
        <v>2836</v>
      </c>
      <c r="F1024" t="s">
        <v>8221</v>
      </c>
      <c r="G1024" t="s">
        <v>8224</v>
      </c>
      <c r="H1024" t="s">
        <v>8246</v>
      </c>
      <c r="I1024">
        <v>1</v>
      </c>
      <c r="J1024">
        <v>25000</v>
      </c>
      <c r="K1024">
        <v>2836</v>
      </c>
      <c r="L1024">
        <v>1419017880</v>
      </c>
      <c r="M1024">
        <v>1416419916</v>
      </c>
      <c r="N1024" t="b">
        <v>1</v>
      </c>
      <c r="O1024">
        <v>84</v>
      </c>
      <c r="P1024" t="b">
        <v>0</v>
      </c>
      <c r="Q1024" t="s">
        <v>8302</v>
      </c>
      <c r="R1024">
        <v>0.11344</v>
      </c>
      <c r="S1024">
        <v>33.761904761904759</v>
      </c>
      <c r="T1024" t="s">
        <v>9226</v>
      </c>
      <c r="U1024" t="s">
        <v>9259</v>
      </c>
      <c r="V1024" s="10">
        <v>41962.749027777776</v>
      </c>
      <c r="W1024" s="10">
        <v>41992.818055555559</v>
      </c>
    </row>
    <row r="1025" spans="1:23" x14ac:dyDescent="0.25">
      <c r="A1025">
        <v>2670</v>
      </c>
      <c r="B1025" t="s">
        <v>2670</v>
      </c>
      <c r="C1025" t="s">
        <v>6780</v>
      </c>
      <c r="D1025">
        <v>38888</v>
      </c>
      <c r="E1025">
        <v>2495</v>
      </c>
      <c r="F1025" t="s">
        <v>8221</v>
      </c>
      <c r="G1025" t="s">
        <v>8226</v>
      </c>
      <c r="H1025" t="s">
        <v>8248</v>
      </c>
      <c r="I1025">
        <v>0.70296422999999997</v>
      </c>
      <c r="J1025">
        <v>27336.87297624</v>
      </c>
      <c r="K1025">
        <v>1753.8957538499999</v>
      </c>
      <c r="L1025">
        <v>1406593780</v>
      </c>
      <c r="M1025">
        <v>1404174580</v>
      </c>
      <c r="N1025" t="b">
        <v>1</v>
      </c>
      <c r="O1025">
        <v>60</v>
      </c>
      <c r="P1025" t="b">
        <v>0</v>
      </c>
      <c r="Q1025" t="s">
        <v>8302</v>
      </c>
      <c r="R1025">
        <v>6.4158609339642042E-2</v>
      </c>
      <c r="S1025">
        <v>29.231595897499997</v>
      </c>
      <c r="T1025" t="s">
        <v>9226</v>
      </c>
      <c r="U1025" t="s">
        <v>9259</v>
      </c>
      <c r="V1025" s="10">
        <v>41821.020601851851</v>
      </c>
      <c r="W1025" s="10">
        <v>41849.020601851851</v>
      </c>
    </row>
    <row r="1026" spans="1:23" x14ac:dyDescent="0.25">
      <c r="A1026">
        <v>2642</v>
      </c>
      <c r="B1026" t="s">
        <v>2642</v>
      </c>
      <c r="C1026" s="3" t="s">
        <v>6752</v>
      </c>
      <c r="D1026">
        <v>500000</v>
      </c>
      <c r="E1026">
        <v>0</v>
      </c>
      <c r="F1026" t="s">
        <v>8221</v>
      </c>
      <c r="G1026" t="s">
        <v>8236</v>
      </c>
      <c r="H1026" t="s">
        <v>8249</v>
      </c>
      <c r="I1026">
        <v>1.1666915600000001</v>
      </c>
      <c r="J1026">
        <v>583345.78</v>
      </c>
      <c r="K1026">
        <v>0</v>
      </c>
      <c r="L1026">
        <v>1468565820</v>
      </c>
      <c r="M1026">
        <v>1465970108</v>
      </c>
      <c r="N1026" t="b">
        <v>0</v>
      </c>
      <c r="O1026">
        <v>0</v>
      </c>
      <c r="P1026" t="b">
        <v>0</v>
      </c>
      <c r="Q1026" t="s">
        <v>8301</v>
      </c>
      <c r="R1026">
        <v>0</v>
      </c>
      <c r="S1026" t="s">
        <v>9314</v>
      </c>
      <c r="T1026" t="s">
        <v>9226</v>
      </c>
      <c r="U1026" t="s">
        <v>9258</v>
      </c>
      <c r="V1026" s="10">
        <v>42536.246620370373</v>
      </c>
      <c r="W1026" s="10">
        <v>42566.289583333331</v>
      </c>
    </row>
    <row r="1027" spans="1:23" x14ac:dyDescent="0.25">
      <c r="A1027">
        <v>2641</v>
      </c>
      <c r="B1027" t="s">
        <v>2641</v>
      </c>
      <c r="C1027" t="s">
        <v>6751</v>
      </c>
      <c r="D1027">
        <v>1500</v>
      </c>
      <c r="E1027">
        <v>15</v>
      </c>
      <c r="F1027" t="s">
        <v>8221</v>
      </c>
      <c r="G1027" t="s">
        <v>8224</v>
      </c>
      <c r="H1027" t="s">
        <v>8246</v>
      </c>
      <c r="I1027">
        <v>1</v>
      </c>
      <c r="J1027">
        <v>1500</v>
      </c>
      <c r="K1027">
        <v>15</v>
      </c>
      <c r="L1027">
        <v>1410811740</v>
      </c>
      <c r="M1027">
        <v>1409341863</v>
      </c>
      <c r="N1027" t="b">
        <v>0</v>
      </c>
      <c r="O1027">
        <v>1</v>
      </c>
      <c r="P1027" t="b">
        <v>0</v>
      </c>
      <c r="Q1027" t="s">
        <v>8301</v>
      </c>
      <c r="R1027">
        <v>0.01</v>
      </c>
      <c r="S1027">
        <v>15</v>
      </c>
      <c r="T1027" t="s">
        <v>9226</v>
      </c>
      <c r="U1027" t="s">
        <v>9258</v>
      </c>
      <c r="V1027" s="10">
        <v>41880.827118055553</v>
      </c>
      <c r="W1027" s="10">
        <v>41897.839583333334</v>
      </c>
    </row>
    <row r="1028" spans="1:23" x14ac:dyDescent="0.25">
      <c r="A1028">
        <v>2600</v>
      </c>
      <c r="B1028" t="s">
        <v>2600</v>
      </c>
      <c r="C1028" t="s">
        <v>6710</v>
      </c>
      <c r="D1028">
        <v>50000</v>
      </c>
      <c r="E1028">
        <v>3466</v>
      </c>
      <c r="F1028" t="s">
        <v>8221</v>
      </c>
      <c r="G1028" t="s">
        <v>8224</v>
      </c>
      <c r="H1028" t="s">
        <v>8246</v>
      </c>
      <c r="I1028">
        <v>1</v>
      </c>
      <c r="J1028">
        <v>50000</v>
      </c>
      <c r="K1028">
        <v>3466</v>
      </c>
      <c r="L1028">
        <v>1458938200</v>
      </c>
      <c r="M1028">
        <v>1453757800</v>
      </c>
      <c r="N1028" t="b">
        <v>0</v>
      </c>
      <c r="O1028">
        <v>30</v>
      </c>
      <c r="P1028" t="b">
        <v>0</v>
      </c>
      <c r="Q1028" t="s">
        <v>8284</v>
      </c>
      <c r="R1028">
        <v>6.9320000000000007E-2</v>
      </c>
      <c r="S1028">
        <v>115.53333333333333</v>
      </c>
      <c r="T1028" t="s">
        <v>9239</v>
      </c>
      <c r="U1028" t="s">
        <v>9240</v>
      </c>
      <c r="V1028" s="10">
        <v>42394.900462962964</v>
      </c>
      <c r="W1028" s="10">
        <v>42454.858796296299</v>
      </c>
    </row>
    <row r="1029" spans="1:23" x14ac:dyDescent="0.25">
      <c r="A1029">
        <v>2599</v>
      </c>
      <c r="B1029" t="s">
        <v>2599</v>
      </c>
      <c r="C1029" t="s">
        <v>6709</v>
      </c>
      <c r="D1029">
        <v>9041</v>
      </c>
      <c r="E1029">
        <v>90</v>
      </c>
      <c r="F1029" t="s">
        <v>8221</v>
      </c>
      <c r="G1029" t="s">
        <v>8224</v>
      </c>
      <c r="H1029" t="s">
        <v>8246</v>
      </c>
      <c r="I1029">
        <v>1</v>
      </c>
      <c r="J1029">
        <v>9041</v>
      </c>
      <c r="K1029">
        <v>90</v>
      </c>
      <c r="L1029">
        <v>1407089147</v>
      </c>
      <c r="M1029">
        <v>1403201147</v>
      </c>
      <c r="N1029" t="b">
        <v>0</v>
      </c>
      <c r="O1029">
        <v>5</v>
      </c>
      <c r="P1029" t="b">
        <v>0</v>
      </c>
      <c r="Q1029" t="s">
        <v>8284</v>
      </c>
      <c r="R1029">
        <v>9.9546510341776348E-3</v>
      </c>
      <c r="S1029">
        <v>18</v>
      </c>
      <c r="T1029" t="s">
        <v>9239</v>
      </c>
      <c r="U1029" t="s">
        <v>9240</v>
      </c>
      <c r="V1029" s="10">
        <v>41809.754016203704</v>
      </c>
      <c r="W1029" s="10">
        <v>41854.754016203704</v>
      </c>
    </row>
    <row r="1030" spans="1:23" x14ac:dyDescent="0.25">
      <c r="A1030">
        <v>2598</v>
      </c>
      <c r="B1030" t="s">
        <v>2598</v>
      </c>
      <c r="C1030" t="s">
        <v>6708</v>
      </c>
      <c r="D1030">
        <v>3000</v>
      </c>
      <c r="E1030">
        <v>1170</v>
      </c>
      <c r="F1030" t="s">
        <v>8221</v>
      </c>
      <c r="G1030" t="s">
        <v>8224</v>
      </c>
      <c r="H1030" t="s">
        <v>8246</v>
      </c>
      <c r="I1030">
        <v>1</v>
      </c>
      <c r="J1030">
        <v>3000</v>
      </c>
      <c r="K1030">
        <v>1170</v>
      </c>
      <c r="L1030">
        <v>1443039001</v>
      </c>
      <c r="M1030">
        <v>1440447001</v>
      </c>
      <c r="N1030" t="b">
        <v>0</v>
      </c>
      <c r="O1030">
        <v>14</v>
      </c>
      <c r="P1030" t="b">
        <v>0</v>
      </c>
      <c r="Q1030" t="s">
        <v>8284</v>
      </c>
      <c r="R1030">
        <v>0.39</v>
      </c>
      <c r="S1030">
        <v>83.571428571428569</v>
      </c>
      <c r="T1030" t="s">
        <v>9239</v>
      </c>
      <c r="U1030" t="s">
        <v>9240</v>
      </c>
      <c r="V1030" s="10">
        <v>42240.840289351851</v>
      </c>
      <c r="W1030" s="10">
        <v>42270.840289351851</v>
      </c>
    </row>
    <row r="1031" spans="1:23" x14ac:dyDescent="0.25">
      <c r="A1031">
        <v>2597</v>
      </c>
      <c r="B1031" t="s">
        <v>2597</v>
      </c>
      <c r="C1031" t="s">
        <v>6707</v>
      </c>
      <c r="D1031">
        <v>1500</v>
      </c>
      <c r="E1031">
        <v>85</v>
      </c>
      <c r="F1031" t="s">
        <v>8221</v>
      </c>
      <c r="G1031" t="s">
        <v>8225</v>
      </c>
      <c r="H1031" t="s">
        <v>8247</v>
      </c>
      <c r="I1031">
        <v>1.29405719</v>
      </c>
      <c r="J1031">
        <v>1941.085785</v>
      </c>
      <c r="K1031">
        <v>109.99486114999999</v>
      </c>
      <c r="L1031">
        <v>1466323917</v>
      </c>
      <c r="M1031">
        <v>1463731917</v>
      </c>
      <c r="N1031" t="b">
        <v>0</v>
      </c>
      <c r="O1031">
        <v>7</v>
      </c>
      <c r="P1031" t="b">
        <v>0</v>
      </c>
      <c r="Q1031" t="s">
        <v>8284</v>
      </c>
      <c r="R1031">
        <v>5.6666666666666664E-2</v>
      </c>
      <c r="S1031">
        <v>15.713551592857142</v>
      </c>
      <c r="T1031" t="s">
        <v>9239</v>
      </c>
      <c r="U1031" t="s">
        <v>9240</v>
      </c>
      <c r="V1031" s="10">
        <v>42510.341631944444</v>
      </c>
      <c r="W1031" s="10">
        <v>42540.341631944444</v>
      </c>
    </row>
    <row r="1032" spans="1:23" x14ac:dyDescent="0.25">
      <c r="A1032">
        <v>2596</v>
      </c>
      <c r="B1032" t="s">
        <v>2596</v>
      </c>
      <c r="C1032" t="s">
        <v>6706</v>
      </c>
      <c r="D1032">
        <v>35000</v>
      </c>
      <c r="E1032">
        <v>8256</v>
      </c>
      <c r="F1032" t="s">
        <v>8221</v>
      </c>
      <c r="G1032" t="s">
        <v>8229</v>
      </c>
      <c r="H1032" t="s">
        <v>8251</v>
      </c>
      <c r="I1032">
        <v>0.75062424999999999</v>
      </c>
      <c r="J1032">
        <v>26271.848750000001</v>
      </c>
      <c r="K1032">
        <v>6197.153808</v>
      </c>
      <c r="L1032">
        <v>1407427009</v>
      </c>
      <c r="M1032">
        <v>1404835009</v>
      </c>
      <c r="N1032" t="b">
        <v>0</v>
      </c>
      <c r="O1032">
        <v>27</v>
      </c>
      <c r="P1032" t="b">
        <v>0</v>
      </c>
      <c r="Q1032" t="s">
        <v>8284</v>
      </c>
      <c r="R1032">
        <v>0.23588571428571428</v>
      </c>
      <c r="S1032">
        <v>229.52421511111112</v>
      </c>
      <c r="T1032" t="s">
        <v>9239</v>
      </c>
      <c r="U1032" t="s">
        <v>9240</v>
      </c>
      <c r="V1032" s="10">
        <v>41828.664456018516</v>
      </c>
      <c r="W1032" s="10">
        <v>41858.664456018516</v>
      </c>
    </row>
    <row r="1033" spans="1:23" x14ac:dyDescent="0.25">
      <c r="A1033">
        <v>2595</v>
      </c>
      <c r="B1033" t="s">
        <v>2595</v>
      </c>
      <c r="C1033" t="s">
        <v>6705</v>
      </c>
      <c r="D1033">
        <v>15000</v>
      </c>
      <c r="E1033">
        <v>1825</v>
      </c>
      <c r="F1033" t="s">
        <v>8221</v>
      </c>
      <c r="G1033" t="s">
        <v>8224</v>
      </c>
      <c r="H1033" t="s">
        <v>8246</v>
      </c>
      <c r="I1033">
        <v>1</v>
      </c>
      <c r="J1033">
        <v>15000</v>
      </c>
      <c r="K1033">
        <v>1825</v>
      </c>
      <c r="L1033">
        <v>1487915500</v>
      </c>
      <c r="M1033">
        <v>1485323500</v>
      </c>
      <c r="N1033" t="b">
        <v>0</v>
      </c>
      <c r="O1033">
        <v>19</v>
      </c>
      <c r="P1033" t="b">
        <v>0</v>
      </c>
      <c r="Q1033" t="s">
        <v>8284</v>
      </c>
      <c r="R1033">
        <v>0.12166666666666667</v>
      </c>
      <c r="S1033">
        <v>96.05263157894737</v>
      </c>
      <c r="T1033" t="s">
        <v>9239</v>
      </c>
      <c r="U1033" t="s">
        <v>9240</v>
      </c>
      <c r="V1033" s="10">
        <v>42760.244212962964</v>
      </c>
      <c r="W1033" s="10">
        <v>42790.244212962964</v>
      </c>
    </row>
    <row r="1034" spans="1:23" x14ac:dyDescent="0.25">
      <c r="A1034">
        <v>2594</v>
      </c>
      <c r="B1034" t="s">
        <v>2594</v>
      </c>
      <c r="C1034" t="s">
        <v>6704</v>
      </c>
      <c r="D1034">
        <v>80000</v>
      </c>
      <c r="E1034">
        <v>1</v>
      </c>
      <c r="F1034" t="s">
        <v>8221</v>
      </c>
      <c r="G1034" t="s">
        <v>8224</v>
      </c>
      <c r="H1034" t="s">
        <v>8246</v>
      </c>
      <c r="I1034">
        <v>1</v>
      </c>
      <c r="J1034">
        <v>80000</v>
      </c>
      <c r="K1034">
        <v>1</v>
      </c>
      <c r="L1034">
        <v>1407453228</v>
      </c>
      <c r="M1034">
        <v>1404861228</v>
      </c>
      <c r="N1034" t="b">
        <v>0</v>
      </c>
      <c r="O1034">
        <v>1</v>
      </c>
      <c r="P1034" t="b">
        <v>0</v>
      </c>
      <c r="Q1034" t="s">
        <v>8284</v>
      </c>
      <c r="R1034">
        <v>1.2500000000000001E-5</v>
      </c>
      <c r="S1034">
        <v>1</v>
      </c>
      <c r="T1034" t="s">
        <v>9239</v>
      </c>
      <c r="U1034" t="s">
        <v>9240</v>
      </c>
      <c r="V1034" s="10">
        <v>41828.967916666668</v>
      </c>
      <c r="W1034" s="10">
        <v>41858.967916666668</v>
      </c>
    </row>
    <row r="1035" spans="1:23" x14ac:dyDescent="0.25">
      <c r="A1035">
        <v>2593</v>
      </c>
      <c r="B1035" t="s">
        <v>2593</v>
      </c>
      <c r="C1035" t="s">
        <v>6703</v>
      </c>
      <c r="D1035">
        <v>10000</v>
      </c>
      <c r="E1035">
        <v>0</v>
      </c>
      <c r="F1035" t="s">
        <v>8221</v>
      </c>
      <c r="G1035" t="s">
        <v>8224</v>
      </c>
      <c r="H1035" t="s">
        <v>8246</v>
      </c>
      <c r="I1035">
        <v>1</v>
      </c>
      <c r="J1035">
        <v>10000</v>
      </c>
      <c r="K1035">
        <v>0</v>
      </c>
      <c r="L1035">
        <v>1429993026</v>
      </c>
      <c r="M1035">
        <v>1427401026</v>
      </c>
      <c r="N1035" t="b">
        <v>0</v>
      </c>
      <c r="O1035">
        <v>0</v>
      </c>
      <c r="P1035" t="b">
        <v>0</v>
      </c>
      <c r="Q1035" t="s">
        <v>8284</v>
      </c>
      <c r="R1035">
        <v>0</v>
      </c>
      <c r="S1035" t="s">
        <v>9314</v>
      </c>
      <c r="T1035" t="s">
        <v>9239</v>
      </c>
      <c r="U1035" t="s">
        <v>9240</v>
      </c>
      <c r="V1035" s="10">
        <v>42089.845208333332</v>
      </c>
      <c r="W1035" s="10">
        <v>42119.845208333332</v>
      </c>
    </row>
    <row r="1036" spans="1:23" x14ac:dyDescent="0.25">
      <c r="A1036">
        <v>2592</v>
      </c>
      <c r="B1036" t="s">
        <v>2592</v>
      </c>
      <c r="C1036" t="s">
        <v>6702</v>
      </c>
      <c r="D1036">
        <v>30000</v>
      </c>
      <c r="E1036">
        <v>50</v>
      </c>
      <c r="F1036" t="s">
        <v>8221</v>
      </c>
      <c r="G1036" t="s">
        <v>8224</v>
      </c>
      <c r="H1036" t="s">
        <v>8246</v>
      </c>
      <c r="I1036">
        <v>1</v>
      </c>
      <c r="J1036">
        <v>30000</v>
      </c>
      <c r="K1036">
        <v>50</v>
      </c>
      <c r="L1036">
        <v>1412536421</v>
      </c>
      <c r="M1036">
        <v>1409944421</v>
      </c>
      <c r="N1036" t="b">
        <v>0</v>
      </c>
      <c r="O1036">
        <v>1</v>
      </c>
      <c r="P1036" t="b">
        <v>0</v>
      </c>
      <c r="Q1036" t="s">
        <v>8284</v>
      </c>
      <c r="R1036">
        <v>1.6666666666666668E-3</v>
      </c>
      <c r="S1036">
        <v>50</v>
      </c>
      <c r="T1036" t="s">
        <v>9239</v>
      </c>
      <c r="U1036" t="s">
        <v>9240</v>
      </c>
      <c r="V1036" s="10">
        <v>41887.801168981481</v>
      </c>
      <c r="W1036" s="10">
        <v>41917.801168981481</v>
      </c>
    </row>
    <row r="1037" spans="1:23" x14ac:dyDescent="0.25">
      <c r="A1037">
        <v>2591</v>
      </c>
      <c r="B1037" t="s">
        <v>2591</v>
      </c>
      <c r="C1037" t="s">
        <v>6701</v>
      </c>
      <c r="D1037">
        <v>1500</v>
      </c>
      <c r="E1037">
        <v>26</v>
      </c>
      <c r="F1037" t="s">
        <v>8221</v>
      </c>
      <c r="G1037" t="s">
        <v>8224</v>
      </c>
      <c r="H1037" t="s">
        <v>8246</v>
      </c>
      <c r="I1037">
        <v>1</v>
      </c>
      <c r="J1037">
        <v>1500</v>
      </c>
      <c r="K1037">
        <v>26</v>
      </c>
      <c r="L1037">
        <v>1457901924</v>
      </c>
      <c r="M1037">
        <v>1452721524</v>
      </c>
      <c r="N1037" t="b">
        <v>0</v>
      </c>
      <c r="O1037">
        <v>2</v>
      </c>
      <c r="P1037" t="b">
        <v>0</v>
      </c>
      <c r="Q1037" t="s">
        <v>8284</v>
      </c>
      <c r="R1037">
        <v>1.7333333333333333E-2</v>
      </c>
      <c r="S1037">
        <v>13</v>
      </c>
      <c r="T1037" t="s">
        <v>9239</v>
      </c>
      <c r="U1037" t="s">
        <v>9240</v>
      </c>
      <c r="V1037" s="10">
        <v>42382.906527777777</v>
      </c>
      <c r="W1037" s="10">
        <v>42442.864861111113</v>
      </c>
    </row>
    <row r="1038" spans="1:23" x14ac:dyDescent="0.25">
      <c r="A1038">
        <v>2590</v>
      </c>
      <c r="B1038" t="s">
        <v>2590</v>
      </c>
      <c r="C1038" t="s">
        <v>6700</v>
      </c>
      <c r="D1038">
        <v>3000</v>
      </c>
      <c r="E1038">
        <v>0</v>
      </c>
      <c r="F1038" t="s">
        <v>8221</v>
      </c>
      <c r="G1038" t="s">
        <v>8226</v>
      </c>
      <c r="H1038" t="s">
        <v>8248</v>
      </c>
      <c r="I1038">
        <v>0.70296422999999997</v>
      </c>
      <c r="J1038">
        <v>2108.8926900000001</v>
      </c>
      <c r="K1038">
        <v>0</v>
      </c>
      <c r="L1038">
        <v>1453817297</v>
      </c>
      <c r="M1038">
        <v>1453212497</v>
      </c>
      <c r="N1038" t="b">
        <v>0</v>
      </c>
      <c r="O1038">
        <v>0</v>
      </c>
      <c r="P1038" t="b">
        <v>0</v>
      </c>
      <c r="Q1038" t="s">
        <v>8284</v>
      </c>
      <c r="R1038">
        <v>0</v>
      </c>
      <c r="S1038" t="s">
        <v>9314</v>
      </c>
      <c r="T1038" t="s">
        <v>9239</v>
      </c>
      <c r="U1038" t="s">
        <v>9240</v>
      </c>
      <c r="V1038" s="10">
        <v>42388.589085648149</v>
      </c>
      <c r="W1038" s="10">
        <v>42395.589085648149</v>
      </c>
    </row>
    <row r="1039" spans="1:23" x14ac:dyDescent="0.25">
      <c r="A1039">
        <v>2589</v>
      </c>
      <c r="B1039" t="s">
        <v>2589</v>
      </c>
      <c r="C1039" t="s">
        <v>6699</v>
      </c>
      <c r="D1039">
        <v>50000</v>
      </c>
      <c r="E1039">
        <v>5</v>
      </c>
      <c r="F1039" t="s">
        <v>8221</v>
      </c>
      <c r="G1039" t="s">
        <v>8232</v>
      </c>
      <c r="H1039" t="s">
        <v>8253</v>
      </c>
      <c r="I1039">
        <v>0.15676623000000001</v>
      </c>
      <c r="J1039">
        <v>7838.3115000000007</v>
      </c>
      <c r="K1039">
        <v>0.78383115000000003</v>
      </c>
      <c r="L1039">
        <v>1458733927</v>
      </c>
      <c r="M1039">
        <v>1456145527</v>
      </c>
      <c r="N1039" t="b">
        <v>0</v>
      </c>
      <c r="O1039">
        <v>1</v>
      </c>
      <c r="P1039" t="b">
        <v>0</v>
      </c>
      <c r="Q1039" t="s">
        <v>8284</v>
      </c>
      <c r="R1039">
        <v>1E-4</v>
      </c>
      <c r="S1039">
        <v>0.78383115000000003</v>
      </c>
      <c r="T1039" t="s">
        <v>9239</v>
      </c>
      <c r="U1039" t="s">
        <v>9240</v>
      </c>
      <c r="V1039" s="10">
        <v>42422.536192129628</v>
      </c>
      <c r="W1039" s="10">
        <v>42452.494525462964</v>
      </c>
    </row>
    <row r="1040" spans="1:23" x14ac:dyDescent="0.25">
      <c r="A1040">
        <v>2588</v>
      </c>
      <c r="B1040" t="s">
        <v>2588</v>
      </c>
      <c r="C1040" t="s">
        <v>6698</v>
      </c>
      <c r="D1040">
        <v>6000</v>
      </c>
      <c r="E1040">
        <v>233</v>
      </c>
      <c r="F1040" t="s">
        <v>8221</v>
      </c>
      <c r="G1040" t="s">
        <v>8224</v>
      </c>
      <c r="H1040" t="s">
        <v>8246</v>
      </c>
      <c r="I1040">
        <v>1</v>
      </c>
      <c r="J1040">
        <v>6000</v>
      </c>
      <c r="K1040">
        <v>233</v>
      </c>
      <c r="L1040">
        <v>1427807640</v>
      </c>
      <c r="M1040">
        <v>1423325626</v>
      </c>
      <c r="N1040" t="b">
        <v>0</v>
      </c>
      <c r="O1040">
        <v>8</v>
      </c>
      <c r="P1040" t="b">
        <v>0</v>
      </c>
      <c r="Q1040" t="s">
        <v>8284</v>
      </c>
      <c r="R1040">
        <v>3.8833333333333331E-2</v>
      </c>
      <c r="S1040">
        <v>29.125</v>
      </c>
      <c r="T1040" t="s">
        <v>9239</v>
      </c>
      <c r="U1040" t="s">
        <v>9240</v>
      </c>
      <c r="V1040" s="10">
        <v>42042.676226851851</v>
      </c>
      <c r="W1040" s="10">
        <v>42094.551388888889</v>
      </c>
    </row>
    <row r="1041" spans="1:23" x14ac:dyDescent="0.25">
      <c r="A1041">
        <v>2587</v>
      </c>
      <c r="B1041" t="s">
        <v>2587</v>
      </c>
      <c r="C1041" t="s">
        <v>6697</v>
      </c>
      <c r="D1041">
        <v>50000</v>
      </c>
      <c r="E1041">
        <v>1217</v>
      </c>
      <c r="F1041" t="s">
        <v>8221</v>
      </c>
      <c r="G1041" t="s">
        <v>8224</v>
      </c>
      <c r="H1041" t="s">
        <v>8246</v>
      </c>
      <c r="I1041">
        <v>1</v>
      </c>
      <c r="J1041">
        <v>50000</v>
      </c>
      <c r="K1041">
        <v>1217</v>
      </c>
      <c r="L1041">
        <v>1451491953</v>
      </c>
      <c r="M1041">
        <v>1448899953</v>
      </c>
      <c r="N1041" t="b">
        <v>0</v>
      </c>
      <c r="O1041">
        <v>6</v>
      </c>
      <c r="P1041" t="b">
        <v>0</v>
      </c>
      <c r="Q1041" t="s">
        <v>8284</v>
      </c>
      <c r="R1041">
        <v>2.4340000000000001E-2</v>
      </c>
      <c r="S1041">
        <v>202.83333333333334</v>
      </c>
      <c r="T1041" t="s">
        <v>9239</v>
      </c>
      <c r="U1041" t="s">
        <v>9240</v>
      </c>
      <c r="V1041" s="10">
        <v>42338.675381944442</v>
      </c>
      <c r="W1041" s="10">
        <v>42368.675381944442</v>
      </c>
    </row>
    <row r="1042" spans="1:23" x14ac:dyDescent="0.25">
      <c r="A1042">
        <v>2586</v>
      </c>
      <c r="B1042" t="s">
        <v>2586</v>
      </c>
      <c r="C1042" t="s">
        <v>6696</v>
      </c>
      <c r="D1042">
        <v>3000</v>
      </c>
      <c r="E1042">
        <v>5</v>
      </c>
      <c r="F1042" t="s">
        <v>8221</v>
      </c>
      <c r="G1042" t="s">
        <v>8225</v>
      </c>
      <c r="H1042" t="s">
        <v>8247</v>
      </c>
      <c r="I1042">
        <v>1.29405719</v>
      </c>
      <c r="J1042">
        <v>3882.17157</v>
      </c>
      <c r="K1042">
        <v>6.4702859500000001</v>
      </c>
      <c r="L1042">
        <v>1451030136</v>
      </c>
      <c r="M1042">
        <v>1448438136</v>
      </c>
      <c r="N1042" t="b">
        <v>0</v>
      </c>
      <c r="O1042">
        <v>1</v>
      </c>
      <c r="P1042" t="b">
        <v>0</v>
      </c>
      <c r="Q1042" t="s">
        <v>8284</v>
      </c>
      <c r="R1042">
        <v>1.6666666666666668E-3</v>
      </c>
      <c r="S1042">
        <v>6.4702859500000001</v>
      </c>
      <c r="T1042" t="s">
        <v>9239</v>
      </c>
      <c r="U1042" t="s">
        <v>9240</v>
      </c>
      <c r="V1042" s="10">
        <v>42333.330277777779</v>
      </c>
      <c r="W1042" s="10">
        <v>42363.330277777779</v>
      </c>
    </row>
    <row r="1043" spans="1:23" x14ac:dyDescent="0.25">
      <c r="A1043">
        <v>2585</v>
      </c>
      <c r="B1043" t="s">
        <v>2585</v>
      </c>
      <c r="C1043" t="s">
        <v>6695</v>
      </c>
      <c r="D1043">
        <v>30000</v>
      </c>
      <c r="E1043">
        <v>50</v>
      </c>
      <c r="F1043" t="s">
        <v>8221</v>
      </c>
      <c r="G1043" t="s">
        <v>8224</v>
      </c>
      <c r="H1043" t="s">
        <v>8246</v>
      </c>
      <c r="I1043">
        <v>1</v>
      </c>
      <c r="J1043">
        <v>30000</v>
      </c>
      <c r="K1043">
        <v>50</v>
      </c>
      <c r="L1043">
        <v>1404601632</v>
      </c>
      <c r="M1043">
        <v>1402009632</v>
      </c>
      <c r="N1043" t="b">
        <v>0</v>
      </c>
      <c r="O1043">
        <v>1</v>
      </c>
      <c r="P1043" t="b">
        <v>0</v>
      </c>
      <c r="Q1043" t="s">
        <v>8284</v>
      </c>
      <c r="R1043">
        <v>1.6666666666666668E-3</v>
      </c>
      <c r="S1043">
        <v>50</v>
      </c>
      <c r="T1043" t="s">
        <v>9239</v>
      </c>
      <c r="U1043" t="s">
        <v>9240</v>
      </c>
      <c r="V1043" s="10">
        <v>41795.963333333333</v>
      </c>
      <c r="W1043" s="10">
        <v>41825.963333333333</v>
      </c>
    </row>
    <row r="1044" spans="1:23" x14ac:dyDescent="0.25">
      <c r="A1044">
        <v>2584</v>
      </c>
      <c r="B1044" t="s">
        <v>2584</v>
      </c>
      <c r="C1044" t="s">
        <v>6694</v>
      </c>
      <c r="D1044">
        <v>10000</v>
      </c>
      <c r="E1044">
        <v>0</v>
      </c>
      <c r="F1044" t="s">
        <v>8221</v>
      </c>
      <c r="G1044" t="s">
        <v>8224</v>
      </c>
      <c r="H1044" t="s">
        <v>8246</v>
      </c>
      <c r="I1044">
        <v>1</v>
      </c>
      <c r="J1044">
        <v>10000</v>
      </c>
      <c r="K1044">
        <v>0</v>
      </c>
      <c r="L1044">
        <v>1434341369</v>
      </c>
      <c r="M1044">
        <v>1431749369</v>
      </c>
      <c r="N1044" t="b">
        <v>0</v>
      </c>
      <c r="O1044">
        <v>0</v>
      </c>
      <c r="P1044" t="b">
        <v>0</v>
      </c>
      <c r="Q1044" t="s">
        <v>8284</v>
      </c>
      <c r="R1044">
        <v>0</v>
      </c>
      <c r="S1044" t="s">
        <v>9314</v>
      </c>
      <c r="T1044" t="s">
        <v>9239</v>
      </c>
      <c r="U1044" t="s">
        <v>9240</v>
      </c>
      <c r="V1044" s="10">
        <v>42140.173252314817</v>
      </c>
      <c r="W1044" s="10">
        <v>42170.173252314817</v>
      </c>
    </row>
    <row r="1045" spans="1:23" x14ac:dyDescent="0.25">
      <c r="A1045">
        <v>2583</v>
      </c>
      <c r="B1045" t="s">
        <v>2583</v>
      </c>
      <c r="C1045" t="s">
        <v>6693</v>
      </c>
      <c r="D1045">
        <v>1000</v>
      </c>
      <c r="E1045">
        <v>5</v>
      </c>
      <c r="F1045" t="s">
        <v>8221</v>
      </c>
      <c r="G1045" t="s">
        <v>8224</v>
      </c>
      <c r="H1045" t="s">
        <v>8246</v>
      </c>
      <c r="I1045">
        <v>1</v>
      </c>
      <c r="J1045">
        <v>1000</v>
      </c>
      <c r="K1045">
        <v>5</v>
      </c>
      <c r="L1045">
        <v>1426526880</v>
      </c>
      <c r="M1045">
        <v>1421346480</v>
      </c>
      <c r="N1045" t="b">
        <v>0</v>
      </c>
      <c r="O1045">
        <v>5</v>
      </c>
      <c r="P1045" t="b">
        <v>0</v>
      </c>
      <c r="Q1045" t="s">
        <v>8284</v>
      </c>
      <c r="R1045">
        <v>5.0000000000000001E-3</v>
      </c>
      <c r="S1045">
        <v>1</v>
      </c>
      <c r="T1045" t="s">
        <v>9239</v>
      </c>
      <c r="U1045" t="s">
        <v>9240</v>
      </c>
      <c r="V1045" s="10">
        <v>42019.769444444442</v>
      </c>
      <c r="W1045" s="10">
        <v>42079.727777777778</v>
      </c>
    </row>
    <row r="1046" spans="1:23" x14ac:dyDescent="0.25">
      <c r="A1046">
        <v>2582</v>
      </c>
      <c r="B1046" t="s">
        <v>2582</v>
      </c>
      <c r="C1046" t="s">
        <v>6692</v>
      </c>
      <c r="D1046">
        <v>90000</v>
      </c>
      <c r="E1046">
        <v>1</v>
      </c>
      <c r="F1046" t="s">
        <v>8221</v>
      </c>
      <c r="G1046" t="s">
        <v>8224</v>
      </c>
      <c r="H1046" t="s">
        <v>8246</v>
      </c>
      <c r="I1046">
        <v>1</v>
      </c>
      <c r="J1046">
        <v>90000</v>
      </c>
      <c r="K1046">
        <v>1</v>
      </c>
      <c r="L1046">
        <v>1477784634</v>
      </c>
      <c r="M1046">
        <v>1475192634</v>
      </c>
      <c r="N1046" t="b">
        <v>0</v>
      </c>
      <c r="O1046">
        <v>1</v>
      </c>
      <c r="P1046" t="b">
        <v>0</v>
      </c>
      <c r="Q1046" t="s">
        <v>8284</v>
      </c>
      <c r="R1046">
        <v>1.1111111111111112E-5</v>
      </c>
      <c r="S1046">
        <v>1</v>
      </c>
      <c r="T1046" t="s">
        <v>9239</v>
      </c>
      <c r="U1046" t="s">
        <v>9240</v>
      </c>
      <c r="V1046" s="10">
        <v>42642.988819444443</v>
      </c>
      <c r="W1046" s="10">
        <v>42672.988819444443</v>
      </c>
    </row>
    <row r="1047" spans="1:23" x14ac:dyDescent="0.25">
      <c r="A1047">
        <v>2581</v>
      </c>
      <c r="B1047" t="s">
        <v>2581</v>
      </c>
      <c r="C1047" t="s">
        <v>6691</v>
      </c>
      <c r="D1047">
        <v>5000</v>
      </c>
      <c r="E1047">
        <v>530</v>
      </c>
      <c r="F1047" t="s">
        <v>8221</v>
      </c>
      <c r="G1047" t="s">
        <v>8224</v>
      </c>
      <c r="H1047" t="s">
        <v>8246</v>
      </c>
      <c r="I1047">
        <v>1</v>
      </c>
      <c r="J1047">
        <v>5000</v>
      </c>
      <c r="K1047">
        <v>530</v>
      </c>
      <c r="L1047">
        <v>1447689898</v>
      </c>
      <c r="M1047">
        <v>1445094298</v>
      </c>
      <c r="N1047" t="b">
        <v>0</v>
      </c>
      <c r="O1047">
        <v>11</v>
      </c>
      <c r="P1047" t="b">
        <v>0</v>
      </c>
      <c r="Q1047" t="s">
        <v>8284</v>
      </c>
      <c r="R1047">
        <v>0.106</v>
      </c>
      <c r="S1047">
        <v>48.18181818181818</v>
      </c>
      <c r="T1047" t="s">
        <v>9239</v>
      </c>
      <c r="U1047" t="s">
        <v>9240</v>
      </c>
      <c r="V1047" s="10">
        <v>42294.628449074073</v>
      </c>
      <c r="W1047" s="10">
        <v>42324.670115740744</v>
      </c>
    </row>
    <row r="1048" spans="1:23" x14ac:dyDescent="0.25">
      <c r="A1048">
        <v>2520</v>
      </c>
      <c r="B1048" t="s">
        <v>2520</v>
      </c>
      <c r="C1048" t="s">
        <v>6630</v>
      </c>
      <c r="D1048">
        <v>100000</v>
      </c>
      <c r="E1048">
        <v>0</v>
      </c>
      <c r="F1048" t="s">
        <v>8221</v>
      </c>
      <c r="G1048" t="s">
        <v>8224</v>
      </c>
      <c r="H1048" t="s">
        <v>8246</v>
      </c>
      <c r="I1048">
        <v>1</v>
      </c>
      <c r="J1048">
        <v>100000</v>
      </c>
      <c r="K1048">
        <v>0</v>
      </c>
      <c r="L1048">
        <v>1476559260</v>
      </c>
      <c r="M1048">
        <v>1472567085</v>
      </c>
      <c r="N1048" t="b">
        <v>0</v>
      </c>
      <c r="O1048">
        <v>0</v>
      </c>
      <c r="P1048" t="b">
        <v>0</v>
      </c>
      <c r="Q1048" t="s">
        <v>8299</v>
      </c>
      <c r="R1048">
        <v>0</v>
      </c>
      <c r="S1048" t="s">
        <v>9314</v>
      </c>
      <c r="T1048" t="s">
        <v>9239</v>
      </c>
      <c r="U1048" t="s">
        <v>9256</v>
      </c>
      <c r="V1048" s="10">
        <v>42612.60052083333</v>
      </c>
      <c r="W1048" s="10">
        <v>42658.806250000001</v>
      </c>
    </row>
    <row r="1049" spans="1:23" x14ac:dyDescent="0.25">
      <c r="A1049">
        <v>2519</v>
      </c>
      <c r="B1049" t="s">
        <v>2519</v>
      </c>
      <c r="C1049" t="s">
        <v>6629</v>
      </c>
      <c r="D1049">
        <v>150000</v>
      </c>
      <c r="E1049">
        <v>65</v>
      </c>
      <c r="F1049" t="s">
        <v>8221</v>
      </c>
      <c r="G1049" t="s">
        <v>8224</v>
      </c>
      <c r="H1049" t="s">
        <v>8246</v>
      </c>
      <c r="I1049">
        <v>1</v>
      </c>
      <c r="J1049">
        <v>150000</v>
      </c>
      <c r="K1049">
        <v>65</v>
      </c>
      <c r="L1049">
        <v>1405741404</v>
      </c>
      <c r="M1049">
        <v>1403149404</v>
      </c>
      <c r="N1049" t="b">
        <v>0</v>
      </c>
      <c r="O1049">
        <v>4</v>
      </c>
      <c r="P1049" t="b">
        <v>0</v>
      </c>
      <c r="Q1049" t="s">
        <v>8299</v>
      </c>
      <c r="R1049">
        <v>4.3333333333333331E-4</v>
      </c>
      <c r="S1049">
        <v>16.25</v>
      </c>
      <c r="T1049" t="s">
        <v>9239</v>
      </c>
      <c r="U1049" t="s">
        <v>9256</v>
      </c>
      <c r="V1049" s="10">
        <v>41809.155138888891</v>
      </c>
      <c r="W1049" s="10">
        <v>41839.155138888891</v>
      </c>
    </row>
    <row r="1050" spans="1:23" x14ac:dyDescent="0.25">
      <c r="A1050">
        <v>2518</v>
      </c>
      <c r="B1050" t="s">
        <v>2518</v>
      </c>
      <c r="C1050" t="s">
        <v>6628</v>
      </c>
      <c r="D1050">
        <v>5000</v>
      </c>
      <c r="E1050">
        <v>0</v>
      </c>
      <c r="F1050" t="s">
        <v>8221</v>
      </c>
      <c r="G1050" t="s">
        <v>8224</v>
      </c>
      <c r="H1050" t="s">
        <v>8246</v>
      </c>
      <c r="I1050">
        <v>1</v>
      </c>
      <c r="J1050">
        <v>5000</v>
      </c>
      <c r="K1050">
        <v>0</v>
      </c>
      <c r="L1050">
        <v>1415899228</v>
      </c>
      <c r="M1050">
        <v>1413303628</v>
      </c>
      <c r="N1050" t="b">
        <v>0</v>
      </c>
      <c r="O1050">
        <v>0</v>
      </c>
      <c r="P1050" t="b">
        <v>0</v>
      </c>
      <c r="Q1050" t="s">
        <v>8299</v>
      </c>
      <c r="R1050">
        <v>0</v>
      </c>
      <c r="S1050" t="s">
        <v>9314</v>
      </c>
      <c r="T1050" t="s">
        <v>9239</v>
      </c>
      <c r="U1050" t="s">
        <v>9256</v>
      </c>
      <c r="V1050" s="10">
        <v>41926.680879629632</v>
      </c>
      <c r="W1050" s="10">
        <v>41956.722546296296</v>
      </c>
    </row>
    <row r="1051" spans="1:23" x14ac:dyDescent="0.25">
      <c r="A1051">
        <v>2517</v>
      </c>
      <c r="B1051" t="s">
        <v>2517</v>
      </c>
      <c r="C1051" t="s">
        <v>6627</v>
      </c>
      <c r="D1051">
        <v>18000</v>
      </c>
      <c r="E1051">
        <v>1767</v>
      </c>
      <c r="F1051" t="s">
        <v>8221</v>
      </c>
      <c r="G1051" t="s">
        <v>8229</v>
      </c>
      <c r="H1051" t="s">
        <v>8251</v>
      </c>
      <c r="I1051">
        <v>0.75062424999999999</v>
      </c>
      <c r="J1051">
        <v>13511.236499999999</v>
      </c>
      <c r="K1051">
        <v>1326.3530497500001</v>
      </c>
      <c r="L1051">
        <v>1426788930</v>
      </c>
      <c r="M1051">
        <v>1424200530</v>
      </c>
      <c r="N1051" t="b">
        <v>0</v>
      </c>
      <c r="O1051">
        <v>33</v>
      </c>
      <c r="P1051" t="b">
        <v>0</v>
      </c>
      <c r="Q1051" t="s">
        <v>8299</v>
      </c>
      <c r="R1051">
        <v>9.8166666666666666E-2</v>
      </c>
      <c r="S1051">
        <v>40.192516659090913</v>
      </c>
      <c r="T1051" t="s">
        <v>9239</v>
      </c>
      <c r="U1051" t="s">
        <v>9256</v>
      </c>
      <c r="V1051" s="10">
        <v>42052.802430555559</v>
      </c>
      <c r="W1051" s="10">
        <v>42082.760763888888</v>
      </c>
    </row>
    <row r="1052" spans="1:23" x14ac:dyDescent="0.25">
      <c r="A1052">
        <v>2516</v>
      </c>
      <c r="B1052" t="s">
        <v>2516</v>
      </c>
      <c r="C1052" t="s">
        <v>6626</v>
      </c>
      <c r="D1052">
        <v>22000</v>
      </c>
      <c r="E1052">
        <v>0</v>
      </c>
      <c r="F1052" t="s">
        <v>8221</v>
      </c>
      <c r="G1052" t="s">
        <v>8224</v>
      </c>
      <c r="H1052" t="s">
        <v>8246</v>
      </c>
      <c r="I1052">
        <v>1</v>
      </c>
      <c r="J1052">
        <v>22000</v>
      </c>
      <c r="K1052">
        <v>0</v>
      </c>
      <c r="L1052">
        <v>1417279252</v>
      </c>
      <c r="M1052">
        <v>1414683652</v>
      </c>
      <c r="N1052" t="b">
        <v>0</v>
      </c>
      <c r="O1052">
        <v>0</v>
      </c>
      <c r="P1052" t="b">
        <v>0</v>
      </c>
      <c r="Q1052" t="s">
        <v>8299</v>
      </c>
      <c r="R1052">
        <v>0</v>
      </c>
      <c r="S1052" t="s">
        <v>9314</v>
      </c>
      <c r="T1052" t="s">
        <v>9239</v>
      </c>
      <c r="U1052" t="s">
        <v>9256</v>
      </c>
      <c r="V1052" s="10">
        <v>41942.653379629628</v>
      </c>
      <c r="W1052" s="10">
        <v>41972.6950462963</v>
      </c>
    </row>
    <row r="1053" spans="1:23" x14ac:dyDescent="0.25">
      <c r="A1053">
        <v>2515</v>
      </c>
      <c r="B1053" t="s">
        <v>2515</v>
      </c>
      <c r="C1053" t="s">
        <v>6625</v>
      </c>
      <c r="D1053">
        <v>5000</v>
      </c>
      <c r="E1053">
        <v>930</v>
      </c>
      <c r="F1053" t="s">
        <v>8221</v>
      </c>
      <c r="G1053" t="s">
        <v>8224</v>
      </c>
      <c r="H1053" t="s">
        <v>8246</v>
      </c>
      <c r="I1053">
        <v>1</v>
      </c>
      <c r="J1053">
        <v>5000</v>
      </c>
      <c r="K1053">
        <v>930</v>
      </c>
      <c r="L1053">
        <v>1424635753</v>
      </c>
      <c r="M1053">
        <v>1422043753</v>
      </c>
      <c r="N1053" t="b">
        <v>0</v>
      </c>
      <c r="O1053">
        <v>12</v>
      </c>
      <c r="P1053" t="b">
        <v>0</v>
      </c>
      <c r="Q1053" t="s">
        <v>8299</v>
      </c>
      <c r="R1053">
        <v>0.186</v>
      </c>
      <c r="S1053">
        <v>77.5</v>
      </c>
      <c r="T1053" t="s">
        <v>9239</v>
      </c>
      <c r="U1053" t="s">
        <v>9256</v>
      </c>
      <c r="V1053" s="10">
        <v>42027.839733796296</v>
      </c>
      <c r="W1053" s="10">
        <v>42057.839733796296</v>
      </c>
    </row>
    <row r="1054" spans="1:23" x14ac:dyDescent="0.25">
      <c r="A1054">
        <v>2514</v>
      </c>
      <c r="B1054" t="s">
        <v>2514</v>
      </c>
      <c r="C1054" t="s">
        <v>6624</v>
      </c>
      <c r="D1054">
        <v>12000</v>
      </c>
      <c r="E1054">
        <v>210</v>
      </c>
      <c r="F1054" t="s">
        <v>8221</v>
      </c>
      <c r="G1054" t="s">
        <v>8224</v>
      </c>
      <c r="H1054" t="s">
        <v>8246</v>
      </c>
      <c r="I1054">
        <v>1</v>
      </c>
      <c r="J1054">
        <v>12000</v>
      </c>
      <c r="K1054">
        <v>210</v>
      </c>
      <c r="L1054">
        <v>1408526477</v>
      </c>
      <c r="M1054">
        <v>1407057677</v>
      </c>
      <c r="N1054" t="b">
        <v>0</v>
      </c>
      <c r="O1054">
        <v>4</v>
      </c>
      <c r="P1054" t="b">
        <v>0</v>
      </c>
      <c r="Q1054" t="s">
        <v>8299</v>
      </c>
      <c r="R1054">
        <v>1.7500000000000002E-2</v>
      </c>
      <c r="S1054">
        <v>52.5</v>
      </c>
      <c r="T1054" t="s">
        <v>9239</v>
      </c>
      <c r="U1054" t="s">
        <v>9256</v>
      </c>
      <c r="V1054" s="10">
        <v>41854.389780092592</v>
      </c>
      <c r="W1054" s="10">
        <v>41871.389780092592</v>
      </c>
    </row>
    <row r="1055" spans="1:23" x14ac:dyDescent="0.25">
      <c r="A1055">
        <v>2513</v>
      </c>
      <c r="B1055" t="s">
        <v>2513</v>
      </c>
      <c r="C1055" t="s">
        <v>6623</v>
      </c>
      <c r="D1055">
        <v>180000</v>
      </c>
      <c r="E1055">
        <v>0</v>
      </c>
      <c r="F1055" t="s">
        <v>8221</v>
      </c>
      <c r="G1055" t="s">
        <v>8236</v>
      </c>
      <c r="H1055" t="s">
        <v>8249</v>
      </c>
      <c r="I1055">
        <v>1.1666915600000001</v>
      </c>
      <c r="J1055">
        <v>210004.48080000002</v>
      </c>
      <c r="K1055">
        <v>0</v>
      </c>
      <c r="L1055">
        <v>1488067789</v>
      </c>
      <c r="M1055">
        <v>1482883789</v>
      </c>
      <c r="N1055" t="b">
        <v>0</v>
      </c>
      <c r="O1055">
        <v>0</v>
      </c>
      <c r="P1055" t="b">
        <v>0</v>
      </c>
      <c r="Q1055" t="s">
        <v>8299</v>
      </c>
      <c r="R1055">
        <v>0</v>
      </c>
      <c r="S1055" t="s">
        <v>9314</v>
      </c>
      <c r="T1055" t="s">
        <v>9239</v>
      </c>
      <c r="U1055" t="s">
        <v>9256</v>
      </c>
      <c r="V1055" s="10">
        <v>42732.00681712963</v>
      </c>
      <c r="W1055" s="10">
        <v>42792.00681712963</v>
      </c>
    </row>
    <row r="1056" spans="1:23" x14ac:dyDescent="0.25">
      <c r="A1056">
        <v>2512</v>
      </c>
      <c r="B1056" t="s">
        <v>2512</v>
      </c>
      <c r="C1056" t="s">
        <v>6622</v>
      </c>
      <c r="D1056">
        <v>1150</v>
      </c>
      <c r="E1056">
        <v>0</v>
      </c>
      <c r="F1056" t="s">
        <v>8221</v>
      </c>
      <c r="G1056" t="s">
        <v>8224</v>
      </c>
      <c r="H1056" t="s">
        <v>8246</v>
      </c>
      <c r="I1056">
        <v>1</v>
      </c>
      <c r="J1056">
        <v>1150</v>
      </c>
      <c r="K1056">
        <v>0</v>
      </c>
      <c r="L1056">
        <v>1418504561</v>
      </c>
      <c r="M1056">
        <v>1417208561</v>
      </c>
      <c r="N1056" t="b">
        <v>0</v>
      </c>
      <c r="O1056">
        <v>0</v>
      </c>
      <c r="P1056" t="b">
        <v>0</v>
      </c>
      <c r="Q1056" t="s">
        <v>8299</v>
      </c>
      <c r="R1056">
        <v>0</v>
      </c>
      <c r="S1056" t="s">
        <v>9314</v>
      </c>
      <c r="T1056" t="s">
        <v>9239</v>
      </c>
      <c r="U1056" t="s">
        <v>9256</v>
      </c>
      <c r="V1056" s="10">
        <v>41971.876863425925</v>
      </c>
      <c r="W1056" s="10">
        <v>41986.876863425925</v>
      </c>
    </row>
    <row r="1057" spans="1:23" x14ac:dyDescent="0.25">
      <c r="A1057">
        <v>2511</v>
      </c>
      <c r="B1057" t="s">
        <v>2511</v>
      </c>
      <c r="C1057" t="s">
        <v>6621</v>
      </c>
      <c r="D1057">
        <v>100000</v>
      </c>
      <c r="E1057">
        <v>0</v>
      </c>
      <c r="F1057" t="s">
        <v>8221</v>
      </c>
      <c r="G1057" t="s">
        <v>8225</v>
      </c>
      <c r="H1057" t="s">
        <v>8247</v>
      </c>
      <c r="I1057">
        <v>1.29405719</v>
      </c>
      <c r="J1057">
        <v>129405.719</v>
      </c>
      <c r="K1057">
        <v>0</v>
      </c>
      <c r="L1057">
        <v>1454323413</v>
      </c>
      <c r="M1057">
        <v>1451731413</v>
      </c>
      <c r="N1057" t="b">
        <v>0</v>
      </c>
      <c r="O1057">
        <v>0</v>
      </c>
      <c r="P1057" t="b">
        <v>0</v>
      </c>
      <c r="Q1057" t="s">
        <v>8299</v>
      </c>
      <c r="R1057">
        <v>0</v>
      </c>
      <c r="S1057" t="s">
        <v>9314</v>
      </c>
      <c r="T1057" t="s">
        <v>9239</v>
      </c>
      <c r="U1057" t="s">
        <v>9256</v>
      </c>
      <c r="V1057" s="10">
        <v>42371.446909722225</v>
      </c>
      <c r="W1057" s="10">
        <v>42401.446909722225</v>
      </c>
    </row>
    <row r="1058" spans="1:23" x14ac:dyDescent="0.25">
      <c r="A1058">
        <v>2510</v>
      </c>
      <c r="B1058" t="s">
        <v>2510</v>
      </c>
      <c r="C1058" t="s">
        <v>6620</v>
      </c>
      <c r="D1058">
        <v>50000</v>
      </c>
      <c r="E1058">
        <v>75</v>
      </c>
      <c r="F1058" t="s">
        <v>8221</v>
      </c>
      <c r="G1058" t="s">
        <v>8224</v>
      </c>
      <c r="H1058" t="s">
        <v>8246</v>
      </c>
      <c r="I1058">
        <v>1</v>
      </c>
      <c r="J1058">
        <v>50000</v>
      </c>
      <c r="K1058">
        <v>75</v>
      </c>
      <c r="L1058">
        <v>1431647772</v>
      </c>
      <c r="M1058">
        <v>1426463772</v>
      </c>
      <c r="N1058" t="b">
        <v>0</v>
      </c>
      <c r="O1058">
        <v>2</v>
      </c>
      <c r="P1058" t="b">
        <v>0</v>
      </c>
      <c r="Q1058" t="s">
        <v>8299</v>
      </c>
      <c r="R1058">
        <v>1.5E-3</v>
      </c>
      <c r="S1058">
        <v>37.5</v>
      </c>
      <c r="T1058" t="s">
        <v>9239</v>
      </c>
      <c r="U1058" t="s">
        <v>9256</v>
      </c>
      <c r="V1058" s="10">
        <v>42078.997361111113</v>
      </c>
      <c r="W1058" s="10">
        <v>42138.997361111113</v>
      </c>
    </row>
    <row r="1059" spans="1:23" x14ac:dyDescent="0.25">
      <c r="A1059">
        <v>2509</v>
      </c>
      <c r="B1059" t="s">
        <v>2509</v>
      </c>
      <c r="C1059" t="s">
        <v>6619</v>
      </c>
      <c r="D1059">
        <v>95000</v>
      </c>
      <c r="E1059">
        <v>1000</v>
      </c>
      <c r="F1059" t="s">
        <v>8221</v>
      </c>
      <c r="G1059" t="s">
        <v>8225</v>
      </c>
      <c r="H1059" t="s">
        <v>8247</v>
      </c>
      <c r="I1059">
        <v>1.29405719</v>
      </c>
      <c r="J1059">
        <v>122935.43304999999</v>
      </c>
      <c r="K1059">
        <v>1294.05719</v>
      </c>
      <c r="L1059">
        <v>1429554349</v>
      </c>
      <c r="M1059">
        <v>1424719549</v>
      </c>
      <c r="N1059" t="b">
        <v>0</v>
      </c>
      <c r="O1059">
        <v>28</v>
      </c>
      <c r="P1059" t="b">
        <v>0</v>
      </c>
      <c r="Q1059" t="s">
        <v>8299</v>
      </c>
      <c r="R1059">
        <v>1.0526315789473684E-2</v>
      </c>
      <c r="S1059">
        <v>46.216328214285717</v>
      </c>
      <c r="T1059" t="s">
        <v>9239</v>
      </c>
      <c r="U1059" t="s">
        <v>9256</v>
      </c>
      <c r="V1059" s="10">
        <v>42058.809594907405</v>
      </c>
      <c r="W1059" s="10">
        <v>42114.767928240741</v>
      </c>
    </row>
    <row r="1060" spans="1:23" x14ac:dyDescent="0.25">
      <c r="A1060">
        <v>2508</v>
      </c>
      <c r="B1060" t="s">
        <v>2508</v>
      </c>
      <c r="C1060" t="s">
        <v>6618</v>
      </c>
      <c r="D1060">
        <v>20000</v>
      </c>
      <c r="E1060">
        <v>0</v>
      </c>
      <c r="F1060" t="s">
        <v>8221</v>
      </c>
      <c r="G1060" t="s">
        <v>8224</v>
      </c>
      <c r="H1060" t="s">
        <v>8246</v>
      </c>
      <c r="I1060">
        <v>1</v>
      </c>
      <c r="J1060">
        <v>20000</v>
      </c>
      <c r="K1060">
        <v>0</v>
      </c>
      <c r="L1060">
        <v>1408056634</v>
      </c>
      <c r="M1060">
        <v>1405464634</v>
      </c>
      <c r="N1060" t="b">
        <v>0</v>
      </c>
      <c r="O1060">
        <v>0</v>
      </c>
      <c r="P1060" t="b">
        <v>0</v>
      </c>
      <c r="Q1060" t="s">
        <v>8299</v>
      </c>
      <c r="R1060">
        <v>0</v>
      </c>
      <c r="S1060" t="s">
        <v>9314</v>
      </c>
      <c r="T1060" t="s">
        <v>9239</v>
      </c>
      <c r="U1060" t="s">
        <v>9256</v>
      </c>
      <c r="V1060" s="10">
        <v>41835.951782407406</v>
      </c>
      <c r="W1060" s="10">
        <v>41865.951782407406</v>
      </c>
    </row>
    <row r="1061" spans="1:23" x14ac:dyDescent="0.25">
      <c r="A1061">
        <v>2507</v>
      </c>
      <c r="B1061" t="s">
        <v>2507</v>
      </c>
      <c r="C1061" t="s">
        <v>6617</v>
      </c>
      <c r="D1061">
        <v>42850</v>
      </c>
      <c r="E1061">
        <v>0</v>
      </c>
      <c r="F1061" t="s">
        <v>8221</v>
      </c>
      <c r="G1061" t="s">
        <v>8224</v>
      </c>
      <c r="H1061" t="s">
        <v>8246</v>
      </c>
      <c r="I1061">
        <v>1</v>
      </c>
      <c r="J1061">
        <v>42850</v>
      </c>
      <c r="K1061">
        <v>0</v>
      </c>
      <c r="L1061">
        <v>1431308704</v>
      </c>
      <c r="M1061">
        <v>1428716704</v>
      </c>
      <c r="N1061" t="b">
        <v>0</v>
      </c>
      <c r="O1061">
        <v>0</v>
      </c>
      <c r="P1061" t="b">
        <v>0</v>
      </c>
      <c r="Q1061" t="s">
        <v>8299</v>
      </c>
      <c r="R1061">
        <v>0</v>
      </c>
      <c r="S1061" t="s">
        <v>9314</v>
      </c>
      <c r="T1061" t="s">
        <v>9239</v>
      </c>
      <c r="U1061" t="s">
        <v>9256</v>
      </c>
      <c r="V1061" s="10">
        <v>42105.072962962964</v>
      </c>
      <c r="W1061" s="10">
        <v>42135.072962962964</v>
      </c>
    </row>
    <row r="1062" spans="1:23" x14ac:dyDescent="0.25">
      <c r="A1062">
        <v>2506</v>
      </c>
      <c r="B1062" t="s">
        <v>2506</v>
      </c>
      <c r="C1062" t="s">
        <v>6616</v>
      </c>
      <c r="D1062">
        <v>5000</v>
      </c>
      <c r="E1062">
        <v>30</v>
      </c>
      <c r="F1062" t="s">
        <v>8221</v>
      </c>
      <c r="G1062" t="s">
        <v>8225</v>
      </c>
      <c r="H1062" t="s">
        <v>8247</v>
      </c>
      <c r="I1062">
        <v>1.29405719</v>
      </c>
      <c r="J1062">
        <v>6470.2859499999995</v>
      </c>
      <c r="K1062">
        <v>38.821715699999999</v>
      </c>
      <c r="L1062">
        <v>1443906000</v>
      </c>
      <c r="M1062">
        <v>1441955269</v>
      </c>
      <c r="N1062" t="b">
        <v>0</v>
      </c>
      <c r="O1062">
        <v>2</v>
      </c>
      <c r="P1062" t="b">
        <v>0</v>
      </c>
      <c r="Q1062" t="s">
        <v>8299</v>
      </c>
      <c r="R1062">
        <v>6.0000000000000001E-3</v>
      </c>
      <c r="S1062">
        <v>19.410857849999999</v>
      </c>
      <c r="T1062" t="s">
        <v>9239</v>
      </c>
      <c r="U1062" t="s">
        <v>9256</v>
      </c>
      <c r="V1062" s="10">
        <v>42258.297094907408</v>
      </c>
      <c r="W1062" s="10">
        <v>42280.875</v>
      </c>
    </row>
    <row r="1063" spans="1:23" x14ac:dyDescent="0.25">
      <c r="A1063">
        <v>2505</v>
      </c>
      <c r="B1063" t="s">
        <v>2505</v>
      </c>
      <c r="C1063" s="3" t="s">
        <v>6615</v>
      </c>
      <c r="D1063">
        <v>7000</v>
      </c>
      <c r="E1063">
        <v>0</v>
      </c>
      <c r="F1063" t="s">
        <v>8221</v>
      </c>
      <c r="G1063" t="s">
        <v>8224</v>
      </c>
      <c r="H1063" t="s">
        <v>8246</v>
      </c>
      <c r="I1063">
        <v>1</v>
      </c>
      <c r="J1063">
        <v>7000</v>
      </c>
      <c r="K1063">
        <v>0</v>
      </c>
      <c r="L1063">
        <v>1426292416</v>
      </c>
      <c r="M1063">
        <v>1423704016</v>
      </c>
      <c r="N1063" t="b">
        <v>0</v>
      </c>
      <c r="O1063">
        <v>0</v>
      </c>
      <c r="P1063" t="b">
        <v>0</v>
      </c>
      <c r="Q1063" t="s">
        <v>8299</v>
      </c>
      <c r="R1063">
        <v>0</v>
      </c>
      <c r="S1063" t="s">
        <v>9314</v>
      </c>
      <c r="T1063" t="s">
        <v>9239</v>
      </c>
      <c r="U1063" t="s">
        <v>9256</v>
      </c>
      <c r="V1063" s="10">
        <v>42047.05574074074</v>
      </c>
      <c r="W1063" s="10">
        <v>42077.014074074075</v>
      </c>
    </row>
    <row r="1064" spans="1:23" x14ac:dyDescent="0.25">
      <c r="A1064">
        <v>2504</v>
      </c>
      <c r="B1064" t="s">
        <v>2504</v>
      </c>
      <c r="C1064" t="s">
        <v>6614</v>
      </c>
      <c r="D1064">
        <v>35000</v>
      </c>
      <c r="E1064">
        <v>0</v>
      </c>
      <c r="F1064" t="s">
        <v>8221</v>
      </c>
      <c r="G1064" t="s">
        <v>8224</v>
      </c>
      <c r="H1064" t="s">
        <v>8246</v>
      </c>
      <c r="I1064">
        <v>1</v>
      </c>
      <c r="J1064">
        <v>35000</v>
      </c>
      <c r="K1064">
        <v>0</v>
      </c>
      <c r="L1064">
        <v>1416014534</v>
      </c>
      <c r="M1064">
        <v>1413418934</v>
      </c>
      <c r="N1064" t="b">
        <v>0</v>
      </c>
      <c r="O1064">
        <v>0</v>
      </c>
      <c r="P1064" t="b">
        <v>0</v>
      </c>
      <c r="Q1064" t="s">
        <v>8299</v>
      </c>
      <c r="R1064">
        <v>0</v>
      </c>
      <c r="S1064" t="s">
        <v>9314</v>
      </c>
      <c r="T1064" t="s">
        <v>9239</v>
      </c>
      <c r="U1064" t="s">
        <v>9256</v>
      </c>
      <c r="V1064" s="10">
        <v>41928.015439814815</v>
      </c>
      <c r="W1064" s="10">
        <v>41958.057106481479</v>
      </c>
    </row>
    <row r="1065" spans="1:23" x14ac:dyDescent="0.25">
      <c r="A1065">
        <v>2503</v>
      </c>
      <c r="B1065" t="s">
        <v>2503</v>
      </c>
      <c r="C1065" t="s">
        <v>6613</v>
      </c>
      <c r="D1065">
        <v>10000</v>
      </c>
      <c r="E1065">
        <v>0</v>
      </c>
      <c r="F1065" t="s">
        <v>8221</v>
      </c>
      <c r="G1065" t="s">
        <v>8224</v>
      </c>
      <c r="H1065" t="s">
        <v>8246</v>
      </c>
      <c r="I1065">
        <v>1</v>
      </c>
      <c r="J1065">
        <v>10000</v>
      </c>
      <c r="K1065">
        <v>0</v>
      </c>
      <c r="L1065">
        <v>1465333560</v>
      </c>
      <c r="M1065">
        <v>1462743308</v>
      </c>
      <c r="N1065" t="b">
        <v>0</v>
      </c>
      <c r="O1065">
        <v>0</v>
      </c>
      <c r="P1065" t="b">
        <v>0</v>
      </c>
      <c r="Q1065" t="s">
        <v>8299</v>
      </c>
      <c r="R1065">
        <v>0</v>
      </c>
      <c r="S1065" t="s">
        <v>9314</v>
      </c>
      <c r="T1065" t="s">
        <v>9239</v>
      </c>
      <c r="U1065" t="s">
        <v>9256</v>
      </c>
      <c r="V1065" s="10">
        <v>42498.899398148147</v>
      </c>
      <c r="W1065" s="10">
        <v>42528.879166666666</v>
      </c>
    </row>
    <row r="1066" spans="1:23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</v>
      </c>
      <c r="J1066">
        <v>90000</v>
      </c>
      <c r="K1066">
        <v>8077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8282</v>
      </c>
      <c r="R1066">
        <v>8.9744444444444446E-2</v>
      </c>
      <c r="S1066">
        <v>65.666666666666671</v>
      </c>
      <c r="T1066" t="s">
        <v>9215</v>
      </c>
      <c r="U1066" t="s">
        <v>9237</v>
      </c>
      <c r="V1066" s="10">
        <v>41417.228043981479</v>
      </c>
      <c r="W1066" s="10">
        <v>41462.228043981479</v>
      </c>
    </row>
    <row r="1067" spans="1:23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0.70296422999999997</v>
      </c>
      <c r="J1067">
        <v>2108.8926900000001</v>
      </c>
      <c r="K1067">
        <v>56.940102629999998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8282</v>
      </c>
      <c r="R1067">
        <v>2.7E-2</v>
      </c>
      <c r="S1067">
        <v>11.388020526</v>
      </c>
      <c r="T1067" t="s">
        <v>9215</v>
      </c>
      <c r="U1067" t="s">
        <v>9237</v>
      </c>
      <c r="V1067" s="10">
        <v>41661.381041666667</v>
      </c>
      <c r="W1067" s="10">
        <v>41689.381041666667</v>
      </c>
    </row>
    <row r="1068" spans="1:23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</v>
      </c>
      <c r="J1068">
        <v>150000</v>
      </c>
      <c r="K1068">
        <v>5051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8282</v>
      </c>
      <c r="R1068">
        <v>3.3673333333333333E-2</v>
      </c>
      <c r="S1068">
        <v>34.128378378378379</v>
      </c>
      <c r="T1068" t="s">
        <v>9215</v>
      </c>
      <c r="U1068" t="s">
        <v>9237</v>
      </c>
      <c r="V1068" s="10">
        <v>41445.962754629632</v>
      </c>
      <c r="W1068" s="10">
        <v>41490.962754629632</v>
      </c>
    </row>
    <row r="1069" spans="1:23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</v>
      </c>
      <c r="J1069">
        <v>500</v>
      </c>
      <c r="K1069">
        <v>130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8282</v>
      </c>
      <c r="R1069">
        <v>0.26</v>
      </c>
      <c r="S1069">
        <v>13</v>
      </c>
      <c r="T1069" t="s">
        <v>9215</v>
      </c>
      <c r="U1069" t="s">
        <v>9237</v>
      </c>
      <c r="V1069" s="10">
        <v>41599.855682870373</v>
      </c>
      <c r="W1069" s="10">
        <v>41629.855682870373</v>
      </c>
    </row>
    <row r="1070" spans="1:23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</v>
      </c>
      <c r="J1070">
        <v>30000</v>
      </c>
      <c r="K1070">
        <v>45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8282</v>
      </c>
      <c r="R1070">
        <v>1.5E-3</v>
      </c>
      <c r="S1070">
        <v>11.25</v>
      </c>
      <c r="T1070" t="s">
        <v>9215</v>
      </c>
      <c r="U1070" t="s">
        <v>9237</v>
      </c>
      <c r="V1070" s="10">
        <v>42440.371111111112</v>
      </c>
      <c r="W1070" s="10">
        <v>42470.329444444447</v>
      </c>
    </row>
    <row r="1071" spans="1:23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</v>
      </c>
      <c r="J1071">
        <v>2200</v>
      </c>
      <c r="K1071">
        <v>850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8282</v>
      </c>
      <c r="R1071">
        <v>0.38636363636363635</v>
      </c>
      <c r="S1071">
        <v>40.476190476190474</v>
      </c>
      <c r="T1071" t="s">
        <v>9215</v>
      </c>
      <c r="U1071" t="s">
        <v>9237</v>
      </c>
      <c r="V1071" s="10">
        <v>41572.229849537034</v>
      </c>
      <c r="W1071" s="10">
        <v>41604.271516203706</v>
      </c>
    </row>
    <row r="1072" spans="1:23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</v>
      </c>
      <c r="J1072">
        <v>10000</v>
      </c>
      <c r="K1072">
        <v>70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8282</v>
      </c>
      <c r="R1072">
        <v>7.0000000000000001E-3</v>
      </c>
      <c r="S1072">
        <v>35</v>
      </c>
      <c r="T1072" t="s">
        <v>9215</v>
      </c>
      <c r="U1072" t="s">
        <v>9237</v>
      </c>
      <c r="V1072" s="10">
        <v>41163.011828703704</v>
      </c>
      <c r="W1072" s="10">
        <v>41183.011828703704</v>
      </c>
    </row>
    <row r="1073" spans="1:23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0.10503195999999999</v>
      </c>
      <c r="J1073">
        <v>10.503195999999999</v>
      </c>
      <c r="K1073">
        <v>0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8282</v>
      </c>
      <c r="R1073">
        <v>0</v>
      </c>
      <c r="S1073" t="s">
        <v>9314</v>
      </c>
      <c r="T1073" t="s">
        <v>9215</v>
      </c>
      <c r="U1073" t="s">
        <v>9237</v>
      </c>
      <c r="V1073" s="10">
        <v>42295.753391203703</v>
      </c>
      <c r="W1073" s="10">
        <v>42325.795057870368</v>
      </c>
    </row>
    <row r="1074" spans="1:23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</v>
      </c>
      <c r="J1074">
        <v>75000</v>
      </c>
      <c r="K1074">
        <v>51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8282</v>
      </c>
      <c r="R1074">
        <v>6.8000000000000005E-4</v>
      </c>
      <c r="S1074">
        <v>12.75</v>
      </c>
      <c r="T1074" t="s">
        <v>9215</v>
      </c>
      <c r="U1074" t="s">
        <v>9237</v>
      </c>
      <c r="V1074" s="10">
        <v>41645.832141203704</v>
      </c>
      <c r="W1074" s="10">
        <v>41675.832141203704</v>
      </c>
    </row>
    <row r="1075" spans="1:23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</v>
      </c>
      <c r="J1075">
        <v>750</v>
      </c>
      <c r="K1075">
        <v>10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8282</v>
      </c>
      <c r="R1075">
        <v>1.3333333333333334E-2</v>
      </c>
      <c r="S1075">
        <v>10</v>
      </c>
      <c r="T1075" t="s">
        <v>9215</v>
      </c>
      <c r="U1075" t="s">
        <v>9237</v>
      </c>
      <c r="V1075" s="10">
        <v>40802.964594907404</v>
      </c>
      <c r="W1075" s="10">
        <v>40832.964594907404</v>
      </c>
    </row>
    <row r="1076" spans="1:23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</v>
      </c>
      <c r="J1076">
        <v>54000</v>
      </c>
      <c r="K1076">
        <v>3407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8282</v>
      </c>
      <c r="R1076">
        <v>6.3092592592592589E-2</v>
      </c>
      <c r="S1076">
        <v>113.56666666666666</v>
      </c>
      <c r="T1076" t="s">
        <v>9215</v>
      </c>
      <c r="U1076" t="s">
        <v>9237</v>
      </c>
      <c r="V1076" s="10">
        <v>41613.172974537039</v>
      </c>
      <c r="W1076" s="10">
        <v>41643.172974537039</v>
      </c>
    </row>
    <row r="1077" spans="1:23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</v>
      </c>
      <c r="J1077">
        <v>1000</v>
      </c>
      <c r="K1077">
        <v>45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8282</v>
      </c>
      <c r="R1077">
        <v>4.4999999999999998E-2</v>
      </c>
      <c r="S1077">
        <v>15</v>
      </c>
      <c r="T1077" t="s">
        <v>9215</v>
      </c>
      <c r="U1077" t="s">
        <v>9237</v>
      </c>
      <c r="V1077" s="10">
        <v>41005.904120370367</v>
      </c>
      <c r="W1077" s="10">
        <v>41035.904120370367</v>
      </c>
    </row>
    <row r="1078" spans="1:23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</v>
      </c>
      <c r="J1078">
        <v>75000</v>
      </c>
      <c r="K1078">
        <v>47074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8282</v>
      </c>
      <c r="R1078">
        <v>0.62765333333333329</v>
      </c>
      <c r="S1078">
        <v>48.281025641025643</v>
      </c>
      <c r="T1078" t="s">
        <v>9215</v>
      </c>
      <c r="U1078" t="s">
        <v>9237</v>
      </c>
      <c r="V1078" s="10">
        <v>41838.377893518518</v>
      </c>
      <c r="W1078" s="10">
        <v>41893.377893518518</v>
      </c>
    </row>
    <row r="1079" spans="1:23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</v>
      </c>
      <c r="J1079">
        <v>25000</v>
      </c>
      <c r="K1079">
        <v>7344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8282</v>
      </c>
      <c r="R1079">
        <v>0.29376000000000002</v>
      </c>
      <c r="S1079">
        <v>43.976047904191617</v>
      </c>
      <c r="T1079" t="s">
        <v>9215</v>
      </c>
      <c r="U1079" t="s">
        <v>9237</v>
      </c>
      <c r="V1079" s="10">
        <v>42353.16679398148</v>
      </c>
      <c r="W1079" s="10">
        <v>42383.16679398148</v>
      </c>
    </row>
    <row r="1080" spans="1:23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</v>
      </c>
      <c r="J1080">
        <v>600</v>
      </c>
      <c r="K1080">
        <v>45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8282</v>
      </c>
      <c r="R1080">
        <v>7.4999999999999997E-2</v>
      </c>
      <c r="S1080">
        <v>9</v>
      </c>
      <c r="T1080" t="s">
        <v>9215</v>
      </c>
      <c r="U1080" t="s">
        <v>9237</v>
      </c>
      <c r="V1080" s="10">
        <v>40701.195844907408</v>
      </c>
      <c r="W1080" s="10">
        <v>40746.195844907408</v>
      </c>
    </row>
    <row r="1081" spans="1:23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1.1666915600000001</v>
      </c>
      <c r="J1081">
        <v>30333.980560000004</v>
      </c>
      <c r="K1081">
        <v>791.01687767999999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8282</v>
      </c>
      <c r="R1081">
        <v>2.6076923076923077E-2</v>
      </c>
      <c r="S1081">
        <v>43.945382093333336</v>
      </c>
      <c r="T1081" t="s">
        <v>9215</v>
      </c>
      <c r="U1081" t="s">
        <v>9237</v>
      </c>
      <c r="V1081" s="10">
        <v>42479.566388888888</v>
      </c>
      <c r="W1081" s="10">
        <v>42504.566388888888</v>
      </c>
    </row>
    <row r="1082" spans="1:23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</v>
      </c>
      <c r="J1082">
        <v>20000</v>
      </c>
      <c r="K1082">
        <v>1821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8282</v>
      </c>
      <c r="R1082">
        <v>9.1050000000000006E-2</v>
      </c>
      <c r="S1082">
        <v>18.581632653061224</v>
      </c>
      <c r="T1082" t="s">
        <v>9215</v>
      </c>
      <c r="U1082" t="s">
        <v>9237</v>
      </c>
      <c r="V1082" s="10">
        <v>41740.138113425928</v>
      </c>
      <c r="W1082" s="10">
        <v>41770.138113425928</v>
      </c>
    </row>
    <row r="1083" spans="1:23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</v>
      </c>
      <c r="J1083">
        <v>68000</v>
      </c>
      <c r="K1083">
        <v>12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8282</v>
      </c>
      <c r="R1083">
        <v>1.7647058823529413E-4</v>
      </c>
      <c r="S1083">
        <v>3</v>
      </c>
      <c r="T1083" t="s">
        <v>9215</v>
      </c>
      <c r="U1083" t="s">
        <v>9237</v>
      </c>
      <c r="V1083" s="10">
        <v>42002.926990740743</v>
      </c>
      <c r="W1083" s="10">
        <v>42032.926990740743</v>
      </c>
    </row>
    <row r="1084" spans="1:23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</v>
      </c>
      <c r="J1084">
        <v>10000</v>
      </c>
      <c r="K1084">
        <v>56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8282</v>
      </c>
      <c r="R1084">
        <v>5.5999999999999999E-3</v>
      </c>
      <c r="S1084">
        <v>18.666666666666668</v>
      </c>
      <c r="T1084" t="s">
        <v>9215</v>
      </c>
      <c r="U1084" t="s">
        <v>9237</v>
      </c>
      <c r="V1084" s="10">
        <v>41101.906111111108</v>
      </c>
      <c r="W1084" s="10">
        <v>41131.906111111108</v>
      </c>
    </row>
    <row r="1085" spans="1:23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0.75062424999999999</v>
      </c>
      <c r="J1085">
        <v>37531.212500000001</v>
      </c>
      <c r="K1085">
        <v>307.7559425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8282</v>
      </c>
      <c r="R1085">
        <v>8.2000000000000007E-3</v>
      </c>
      <c r="S1085">
        <v>307.7559425</v>
      </c>
      <c r="T1085" t="s">
        <v>9215</v>
      </c>
      <c r="U1085" t="s">
        <v>9237</v>
      </c>
      <c r="V1085" s="10">
        <v>41793.659525462965</v>
      </c>
      <c r="W1085" s="10">
        <v>41853.659525462965</v>
      </c>
    </row>
    <row r="1086" spans="1:23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</v>
      </c>
      <c r="J1086">
        <v>550</v>
      </c>
      <c r="K1086">
        <v>0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8282</v>
      </c>
      <c r="R1086">
        <v>0</v>
      </c>
      <c r="S1086" t="s">
        <v>9314</v>
      </c>
      <c r="T1086" t="s">
        <v>9215</v>
      </c>
      <c r="U1086" t="s">
        <v>9237</v>
      </c>
      <c r="V1086" s="10">
        <v>41829.912083333336</v>
      </c>
      <c r="W1086" s="10">
        <v>41859.912083333336</v>
      </c>
    </row>
    <row r="1087" spans="1:23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0.75062424999999999</v>
      </c>
      <c r="J1087">
        <v>22518.727500000001</v>
      </c>
      <c r="K1087">
        <v>770.14048049999997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8282</v>
      </c>
      <c r="R1087">
        <v>3.4200000000000001E-2</v>
      </c>
      <c r="S1087">
        <v>85.571164499999995</v>
      </c>
      <c r="T1087" t="s">
        <v>9215</v>
      </c>
      <c r="U1087" t="s">
        <v>9237</v>
      </c>
      <c r="V1087" s="10">
        <v>42413.671006944445</v>
      </c>
      <c r="W1087" s="10">
        <v>42443.629340277781</v>
      </c>
    </row>
    <row r="1088" spans="1:23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</v>
      </c>
      <c r="J1088">
        <v>18000</v>
      </c>
      <c r="K1088">
        <v>15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8282</v>
      </c>
      <c r="R1088">
        <v>8.3333333333333339E-4</v>
      </c>
      <c r="S1088">
        <v>7.5</v>
      </c>
      <c r="T1088" t="s">
        <v>9215</v>
      </c>
      <c r="U1088" t="s">
        <v>9237</v>
      </c>
      <c r="V1088" s="10">
        <v>41845.866793981484</v>
      </c>
      <c r="W1088" s="10">
        <v>41875.866793981484</v>
      </c>
    </row>
    <row r="1089" spans="1:23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</v>
      </c>
      <c r="J1089">
        <v>1100</v>
      </c>
      <c r="K1089">
        <v>0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8282</v>
      </c>
      <c r="R1089">
        <v>0</v>
      </c>
      <c r="S1089" t="s">
        <v>9314</v>
      </c>
      <c r="T1089" t="s">
        <v>9215</v>
      </c>
      <c r="U1089" t="s">
        <v>9237</v>
      </c>
      <c r="V1089" s="10">
        <v>41775.713969907411</v>
      </c>
      <c r="W1089" s="10">
        <v>41805.713969907411</v>
      </c>
    </row>
    <row r="1090" spans="1:23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</v>
      </c>
      <c r="J1090">
        <v>45000</v>
      </c>
      <c r="K1090">
        <v>6382.34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8282</v>
      </c>
      <c r="R1090">
        <v>0.14182977777777778</v>
      </c>
      <c r="S1090">
        <v>43.41727891156463</v>
      </c>
      <c r="T1090" t="s">
        <v>9215</v>
      </c>
      <c r="U1090" t="s">
        <v>9237</v>
      </c>
      <c r="V1090" s="10">
        <v>41723.799386574072</v>
      </c>
      <c r="W1090" s="10">
        <v>41753.799386574072</v>
      </c>
    </row>
    <row r="1091" spans="1:23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1.1666915600000001</v>
      </c>
      <c r="J1091">
        <v>17500.3734</v>
      </c>
      <c r="K1091">
        <v>1369.6958914400002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8282</v>
      </c>
      <c r="R1091">
        <v>7.8266666666666665E-2</v>
      </c>
      <c r="S1091">
        <v>27.952977376326533</v>
      </c>
      <c r="T1091" t="s">
        <v>9215</v>
      </c>
      <c r="U1091" t="s">
        <v>9237</v>
      </c>
      <c r="V1091" s="10">
        <v>42151.189525462964</v>
      </c>
      <c r="W1091" s="10">
        <v>42181.189525462964</v>
      </c>
    </row>
    <row r="1092" spans="1:23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0.70296422999999997</v>
      </c>
      <c r="J1092">
        <v>9137.8320257699997</v>
      </c>
      <c r="K1092">
        <v>3.5148211499999999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8282</v>
      </c>
      <c r="R1092">
        <v>3.8464497269020693E-4</v>
      </c>
      <c r="S1092">
        <v>3.5148211499999999</v>
      </c>
      <c r="T1092" t="s">
        <v>9215</v>
      </c>
      <c r="U1092" t="s">
        <v>9237</v>
      </c>
      <c r="V1092" s="10">
        <v>42123.185798611114</v>
      </c>
      <c r="W1092" s="10">
        <v>42153.185798611114</v>
      </c>
    </row>
    <row r="1093" spans="1:23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1.29405719</v>
      </c>
      <c r="J1093">
        <v>258.81143800000001</v>
      </c>
      <c r="K1093">
        <v>32.351429750000001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8282</v>
      </c>
      <c r="R1093">
        <v>0.125</v>
      </c>
      <c r="S1093">
        <v>16.175714875000001</v>
      </c>
      <c r="T1093" t="s">
        <v>9215</v>
      </c>
      <c r="U1093" t="s">
        <v>9237</v>
      </c>
      <c r="V1093" s="10">
        <v>42440.820277777777</v>
      </c>
      <c r="W1093" s="10">
        <v>42470.778611111113</v>
      </c>
    </row>
    <row r="1094" spans="1:23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</v>
      </c>
      <c r="J1094">
        <v>2000</v>
      </c>
      <c r="K1094">
        <v>21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8282</v>
      </c>
      <c r="R1094">
        <v>1.0500000000000001E-2</v>
      </c>
      <c r="S1094">
        <v>3</v>
      </c>
      <c r="T1094" t="s">
        <v>9215</v>
      </c>
      <c r="U1094" t="s">
        <v>9237</v>
      </c>
      <c r="V1094" s="10">
        <v>41250.025902777779</v>
      </c>
      <c r="W1094" s="10">
        <v>41280.025902777779</v>
      </c>
    </row>
    <row r="1095" spans="1:23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0.75062424999999999</v>
      </c>
      <c r="J1095">
        <v>225.187275</v>
      </c>
      <c r="K1095">
        <v>31.713874562499999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8282</v>
      </c>
      <c r="R1095">
        <v>0.14083333333333334</v>
      </c>
      <c r="S1095">
        <v>7.9284686406249998</v>
      </c>
      <c r="T1095" t="s">
        <v>9215</v>
      </c>
      <c r="U1095" t="s">
        <v>9237</v>
      </c>
      <c r="V1095" s="10">
        <v>42396.973807870374</v>
      </c>
      <c r="W1095" s="10">
        <v>42411.973807870374</v>
      </c>
    </row>
    <row r="1096" spans="1:23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</v>
      </c>
      <c r="J1096">
        <v>18000</v>
      </c>
      <c r="K1096">
        <v>3294.01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8282</v>
      </c>
      <c r="R1096">
        <v>0.18300055555555556</v>
      </c>
      <c r="S1096">
        <v>122.00037037037038</v>
      </c>
      <c r="T1096" t="s">
        <v>9215</v>
      </c>
      <c r="U1096" t="s">
        <v>9237</v>
      </c>
      <c r="V1096" s="10">
        <v>40795.71334490741</v>
      </c>
      <c r="W1096" s="10">
        <v>40825.71334490741</v>
      </c>
    </row>
    <row r="1097" spans="1:23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</v>
      </c>
      <c r="J1097">
        <v>500000</v>
      </c>
      <c r="K1097">
        <v>25174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8282</v>
      </c>
      <c r="R1097">
        <v>5.0347999999999997E-2</v>
      </c>
      <c r="S1097">
        <v>267.80851063829789</v>
      </c>
      <c r="T1097" t="s">
        <v>9215</v>
      </c>
      <c r="U1097" t="s">
        <v>9237</v>
      </c>
      <c r="V1097" s="10">
        <v>41486.537268518521</v>
      </c>
      <c r="W1097" s="10">
        <v>41516.537268518521</v>
      </c>
    </row>
    <row r="1098" spans="1:23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</v>
      </c>
      <c r="J1098">
        <v>12000</v>
      </c>
      <c r="K1098">
        <v>2152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8282</v>
      </c>
      <c r="R1098">
        <v>0.17933333333333334</v>
      </c>
      <c r="S1098">
        <v>74.206896551724142</v>
      </c>
      <c r="T1098" t="s">
        <v>9215</v>
      </c>
      <c r="U1098" t="s">
        <v>9237</v>
      </c>
      <c r="V1098" s="10">
        <v>41885.51798611111</v>
      </c>
      <c r="W1098" s="10">
        <v>41916.145833333336</v>
      </c>
    </row>
    <row r="1099" spans="1:23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</v>
      </c>
      <c r="J1099">
        <v>100000</v>
      </c>
      <c r="K1099">
        <v>47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8282</v>
      </c>
      <c r="R1099">
        <v>4.6999999999999999E-4</v>
      </c>
      <c r="S1099">
        <v>6.7142857142857144</v>
      </c>
      <c r="T1099" t="s">
        <v>9215</v>
      </c>
      <c r="U1099" t="s">
        <v>9237</v>
      </c>
      <c r="V1099" s="10">
        <v>41660.792557870373</v>
      </c>
      <c r="W1099" s="10">
        <v>41700.792557870373</v>
      </c>
    </row>
    <row r="1100" spans="1:23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</v>
      </c>
      <c r="J1100">
        <v>25000</v>
      </c>
      <c r="K1100">
        <v>1803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8282</v>
      </c>
      <c r="R1100">
        <v>7.2120000000000004E-2</v>
      </c>
      <c r="S1100">
        <v>81.954545454545453</v>
      </c>
      <c r="T1100" t="s">
        <v>9215</v>
      </c>
      <c r="U1100" t="s">
        <v>9237</v>
      </c>
      <c r="V1100" s="10">
        <v>41712.762673611112</v>
      </c>
      <c r="W1100" s="10">
        <v>41742.762673611112</v>
      </c>
    </row>
    <row r="1101" spans="1:23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1.29405719</v>
      </c>
      <c r="J1101">
        <v>6470.2859499999995</v>
      </c>
      <c r="K1101">
        <v>32.351429750000001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8282</v>
      </c>
      <c r="R1101">
        <v>5.0000000000000001E-3</v>
      </c>
      <c r="S1101">
        <v>32.351429750000001</v>
      </c>
      <c r="T1101" t="s">
        <v>9215</v>
      </c>
      <c r="U1101" t="s">
        <v>9237</v>
      </c>
      <c r="V1101" s="10">
        <v>42107.836435185185</v>
      </c>
      <c r="W1101" s="10">
        <v>42137.836435185185</v>
      </c>
    </row>
    <row r="1102" spans="1:23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1.1666915600000001</v>
      </c>
      <c r="J1102">
        <v>4666.7662399999999</v>
      </c>
      <c r="K1102">
        <v>116.669156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8282</v>
      </c>
      <c r="R1102">
        <v>2.5000000000000001E-2</v>
      </c>
      <c r="S1102">
        <v>11.666915599999999</v>
      </c>
      <c r="T1102" t="s">
        <v>9215</v>
      </c>
      <c r="U1102" t="s">
        <v>9237</v>
      </c>
      <c r="V1102" s="10">
        <v>42384.110775462963</v>
      </c>
      <c r="W1102" s="10">
        <v>42414.110775462963</v>
      </c>
    </row>
    <row r="1103" spans="1:23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</v>
      </c>
      <c r="J1103">
        <v>100000</v>
      </c>
      <c r="K1103">
        <v>41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8282</v>
      </c>
      <c r="R1103">
        <v>4.0999999999999999E-4</v>
      </c>
      <c r="S1103">
        <v>6.833333333333333</v>
      </c>
      <c r="T1103" t="s">
        <v>9215</v>
      </c>
      <c r="U1103" t="s">
        <v>9237</v>
      </c>
      <c r="V1103" s="10">
        <v>42538.772430555553</v>
      </c>
      <c r="W1103" s="10">
        <v>42565.758333333331</v>
      </c>
    </row>
    <row r="1104" spans="1:23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</v>
      </c>
      <c r="J1104">
        <v>8000</v>
      </c>
      <c r="K1104">
        <v>425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8282</v>
      </c>
      <c r="R1104">
        <v>5.3124999999999999E-2</v>
      </c>
      <c r="S1104">
        <v>17.708333333333332</v>
      </c>
      <c r="T1104" t="s">
        <v>9215</v>
      </c>
      <c r="U1104" t="s">
        <v>9237</v>
      </c>
      <c r="V1104" s="10">
        <v>41577.045428240737</v>
      </c>
      <c r="W1104" s="10">
        <v>41617.249305555553</v>
      </c>
    </row>
    <row r="1105" spans="1:23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</v>
      </c>
      <c r="J1105">
        <v>15000</v>
      </c>
      <c r="K1105">
        <v>243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8282</v>
      </c>
      <c r="R1105">
        <v>1.6199999999999999E-2</v>
      </c>
      <c r="S1105">
        <v>16.2</v>
      </c>
      <c r="T1105" t="s">
        <v>9215</v>
      </c>
      <c r="U1105" t="s">
        <v>9237</v>
      </c>
      <c r="V1105" s="10">
        <v>42479.22210648148</v>
      </c>
      <c r="W1105" s="10">
        <v>42539.22210648148</v>
      </c>
    </row>
    <row r="1106" spans="1:23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1.29405719</v>
      </c>
      <c r="J1106">
        <v>77643.431400000001</v>
      </c>
      <c r="K1106">
        <v>3844.6439114899999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8282</v>
      </c>
      <c r="R1106">
        <v>4.9516666666666667E-2</v>
      </c>
      <c r="S1106">
        <v>103.90929490513513</v>
      </c>
      <c r="T1106" t="s">
        <v>9215</v>
      </c>
      <c r="U1106" t="s">
        <v>9237</v>
      </c>
      <c r="V1106" s="10">
        <v>41771.40996527778</v>
      </c>
      <c r="W1106" s="10">
        <v>41801.40996527778</v>
      </c>
    </row>
    <row r="1107" spans="1:23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</v>
      </c>
      <c r="J1107">
        <v>900000</v>
      </c>
      <c r="K1107">
        <v>1431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8282</v>
      </c>
      <c r="R1107">
        <v>1.5900000000000001E-3</v>
      </c>
      <c r="S1107">
        <v>71.55</v>
      </c>
      <c r="T1107" t="s">
        <v>9215</v>
      </c>
      <c r="U1107" t="s">
        <v>9237</v>
      </c>
      <c r="V1107" s="10">
        <v>41692.135729166665</v>
      </c>
      <c r="W1107" s="10">
        <v>41722.0940625</v>
      </c>
    </row>
    <row r="1108" spans="1:23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</v>
      </c>
      <c r="J1108">
        <v>400</v>
      </c>
      <c r="K1108">
        <v>165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8282</v>
      </c>
      <c r="R1108">
        <v>0.41249999999999998</v>
      </c>
      <c r="S1108">
        <v>23.571428571428573</v>
      </c>
      <c r="T1108" t="s">
        <v>9215</v>
      </c>
      <c r="U1108" t="s">
        <v>9237</v>
      </c>
      <c r="V1108" s="10">
        <v>40973.740451388891</v>
      </c>
      <c r="W1108" s="10">
        <v>41003.698784722219</v>
      </c>
    </row>
    <row r="1109" spans="1:23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</v>
      </c>
      <c r="J1109">
        <v>10000</v>
      </c>
      <c r="K1109">
        <v>0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8282</v>
      </c>
      <c r="R1109">
        <v>0</v>
      </c>
      <c r="S1109" t="s">
        <v>9314</v>
      </c>
      <c r="T1109" t="s">
        <v>9215</v>
      </c>
      <c r="U1109" t="s">
        <v>9237</v>
      </c>
      <c r="V1109" s="10">
        <v>41813.861388888887</v>
      </c>
      <c r="W1109" s="10">
        <v>41843.861388888887</v>
      </c>
    </row>
    <row r="1110" spans="1:23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</v>
      </c>
      <c r="J1110">
        <v>25000</v>
      </c>
      <c r="K1110">
        <v>732.5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8282</v>
      </c>
      <c r="R1110">
        <v>2.93E-2</v>
      </c>
      <c r="S1110">
        <v>34.88095238095238</v>
      </c>
      <c r="T1110" t="s">
        <v>9215</v>
      </c>
      <c r="U1110" t="s">
        <v>9237</v>
      </c>
      <c r="V1110" s="10">
        <v>40952.636979166666</v>
      </c>
      <c r="W1110" s="10">
        <v>41012.595312500001</v>
      </c>
    </row>
    <row r="1111" spans="1:23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</v>
      </c>
      <c r="J1111">
        <v>10000</v>
      </c>
      <c r="K1111">
        <v>45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8282</v>
      </c>
      <c r="R1111">
        <v>4.4999999999999997E-3</v>
      </c>
      <c r="S1111">
        <v>15</v>
      </c>
      <c r="T1111" t="s">
        <v>9215</v>
      </c>
      <c r="U1111" t="s">
        <v>9237</v>
      </c>
      <c r="V1111" s="10">
        <v>42662.752199074072</v>
      </c>
      <c r="W1111" s="10">
        <v>42692.793865740743</v>
      </c>
    </row>
    <row r="1112" spans="1:23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</v>
      </c>
      <c r="J1112">
        <v>50000</v>
      </c>
      <c r="K1112">
        <v>255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8282</v>
      </c>
      <c r="R1112">
        <v>5.1000000000000004E-3</v>
      </c>
      <c r="S1112">
        <v>23.181818181818183</v>
      </c>
      <c r="T1112" t="s">
        <v>9215</v>
      </c>
      <c r="U1112" t="s">
        <v>9237</v>
      </c>
      <c r="V1112" s="10">
        <v>41220.933125000003</v>
      </c>
      <c r="W1112" s="10">
        <v>41250.933125000003</v>
      </c>
    </row>
    <row r="1113" spans="1:23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</v>
      </c>
      <c r="J1113">
        <v>2500</v>
      </c>
      <c r="K1113">
        <v>1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8282</v>
      </c>
      <c r="R1113">
        <v>4.0000000000000002E-4</v>
      </c>
      <c r="S1113">
        <v>1</v>
      </c>
      <c r="T1113" t="s">
        <v>9215</v>
      </c>
      <c r="U1113" t="s">
        <v>9237</v>
      </c>
      <c r="V1113" s="10">
        <v>42347.203587962962</v>
      </c>
      <c r="W1113" s="10">
        <v>42377.203587962962</v>
      </c>
    </row>
    <row r="1114" spans="1:23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</v>
      </c>
      <c r="J1114">
        <v>88000</v>
      </c>
      <c r="K1114">
        <v>31272.92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8282</v>
      </c>
      <c r="R1114">
        <v>0.35537409090909089</v>
      </c>
      <c r="S1114">
        <v>100.23371794871794</v>
      </c>
      <c r="T1114" t="s">
        <v>9215</v>
      </c>
      <c r="U1114" t="s">
        <v>9237</v>
      </c>
      <c r="V1114" s="10">
        <v>41963.759386574071</v>
      </c>
      <c r="W1114" s="10">
        <v>42023.354166666664</v>
      </c>
    </row>
    <row r="1115" spans="1:23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1.29405719</v>
      </c>
      <c r="J1115">
        <v>1294.05719</v>
      </c>
      <c r="K1115">
        <v>6.4702859500000001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8282</v>
      </c>
      <c r="R1115">
        <v>5.0000000000000001E-3</v>
      </c>
      <c r="S1115">
        <v>6.4702859500000001</v>
      </c>
      <c r="T1115" t="s">
        <v>9215</v>
      </c>
      <c r="U1115" t="s">
        <v>9237</v>
      </c>
      <c r="V1115" s="10">
        <v>41835.977083333331</v>
      </c>
      <c r="W1115" s="10">
        <v>41865.977083333331</v>
      </c>
    </row>
    <row r="1116" spans="1:23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1.29405719</v>
      </c>
      <c r="J1116">
        <v>7764.3431399999999</v>
      </c>
      <c r="K1116">
        <v>12.9405719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8282</v>
      </c>
      <c r="R1116">
        <v>1.6666666666666668E-3</v>
      </c>
      <c r="S1116">
        <v>4.3135239666666667</v>
      </c>
      <c r="T1116" t="s">
        <v>9215</v>
      </c>
      <c r="U1116" t="s">
        <v>9237</v>
      </c>
      <c r="V1116" s="10">
        <v>41526.345914351848</v>
      </c>
      <c r="W1116" s="10">
        <v>41556.345914351848</v>
      </c>
    </row>
    <row r="1117" spans="1:23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</v>
      </c>
      <c r="J1117">
        <v>40000</v>
      </c>
      <c r="K1117">
        <v>53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8282</v>
      </c>
      <c r="R1117">
        <v>1.325E-3</v>
      </c>
      <c r="S1117">
        <v>13.25</v>
      </c>
      <c r="T1117" t="s">
        <v>9215</v>
      </c>
      <c r="U1117" t="s">
        <v>9237</v>
      </c>
      <c r="V1117" s="10">
        <v>42429.695543981485</v>
      </c>
      <c r="W1117" s="10">
        <v>42459.653877314813</v>
      </c>
    </row>
    <row r="1118" spans="1:23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</v>
      </c>
      <c r="J1118">
        <v>500000</v>
      </c>
      <c r="K1118">
        <v>178.52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8282</v>
      </c>
      <c r="R1118">
        <v>3.5704000000000004E-4</v>
      </c>
      <c r="S1118">
        <v>17.852</v>
      </c>
      <c r="T1118" t="s">
        <v>9215</v>
      </c>
      <c r="U1118" t="s">
        <v>9237</v>
      </c>
      <c r="V1118" s="10">
        <v>41009.847314814811</v>
      </c>
      <c r="W1118" s="10">
        <v>41069.847314814811</v>
      </c>
    </row>
    <row r="1119" spans="1:23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1.1666915600000001</v>
      </c>
      <c r="J1119">
        <v>1166.69156</v>
      </c>
      <c r="K1119">
        <v>96.835399480000007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8282</v>
      </c>
      <c r="R1119">
        <v>8.3000000000000004E-2</v>
      </c>
      <c r="S1119">
        <v>12.104424935000001</v>
      </c>
      <c r="T1119" t="s">
        <v>9215</v>
      </c>
      <c r="U1119" t="s">
        <v>9237</v>
      </c>
      <c r="V1119" s="10">
        <v>42333.598530092589</v>
      </c>
      <c r="W1119" s="10">
        <v>42363.598530092589</v>
      </c>
    </row>
    <row r="1120" spans="1:23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0.70296422999999997</v>
      </c>
      <c r="J1120">
        <v>3163.339035</v>
      </c>
      <c r="K1120">
        <v>76.62310106999999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8282</v>
      </c>
      <c r="R1120">
        <v>2.4222222222222221E-2</v>
      </c>
      <c r="S1120">
        <v>25.541033689999995</v>
      </c>
      <c r="T1120" t="s">
        <v>9215</v>
      </c>
      <c r="U1120" t="s">
        <v>9237</v>
      </c>
      <c r="V1120" s="10">
        <v>41704.16642361111</v>
      </c>
      <c r="W1120" s="10">
        <v>41734.124756944446</v>
      </c>
    </row>
    <row r="1121" spans="1:23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</v>
      </c>
      <c r="J1121">
        <v>2100</v>
      </c>
      <c r="K1121">
        <v>5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8282</v>
      </c>
      <c r="R1121">
        <v>2.3809523809523812E-3</v>
      </c>
      <c r="S1121">
        <v>5</v>
      </c>
      <c r="T1121" t="s">
        <v>9215</v>
      </c>
      <c r="U1121" t="s">
        <v>9237</v>
      </c>
      <c r="V1121" s="10">
        <v>41722.792407407411</v>
      </c>
      <c r="W1121" s="10">
        <v>41735.792407407411</v>
      </c>
    </row>
    <row r="1122" spans="1:23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</v>
      </c>
      <c r="J1122">
        <v>25000</v>
      </c>
      <c r="K1122">
        <v>0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8282</v>
      </c>
      <c r="R1122">
        <v>0</v>
      </c>
      <c r="S1122" t="s">
        <v>9314</v>
      </c>
      <c r="T1122" t="s">
        <v>9215</v>
      </c>
      <c r="U1122" t="s">
        <v>9237</v>
      </c>
      <c r="V1122" s="10">
        <v>40799.872685185182</v>
      </c>
      <c r="W1122" s="10">
        <v>40844.872685185182</v>
      </c>
    </row>
    <row r="1123" spans="1:23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</v>
      </c>
      <c r="J1123">
        <v>250000</v>
      </c>
      <c r="K1123">
        <v>29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8282</v>
      </c>
      <c r="R1123">
        <v>1.16E-4</v>
      </c>
      <c r="S1123">
        <v>5.8</v>
      </c>
      <c r="T1123" t="s">
        <v>9215</v>
      </c>
      <c r="U1123" t="s">
        <v>9237</v>
      </c>
      <c r="V1123" s="10">
        <v>42412.934212962966</v>
      </c>
      <c r="W1123" s="10">
        <v>42442.892546296294</v>
      </c>
    </row>
    <row r="1124" spans="1:23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1.29405719</v>
      </c>
      <c r="J1124">
        <v>4140.9830080000002</v>
      </c>
      <c r="K1124">
        <v>0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8282</v>
      </c>
      <c r="R1124">
        <v>0</v>
      </c>
      <c r="S1124" t="s">
        <v>9314</v>
      </c>
      <c r="T1124" t="s">
        <v>9215</v>
      </c>
      <c r="U1124" t="s">
        <v>9237</v>
      </c>
      <c r="V1124" s="10">
        <v>41410.703993055555</v>
      </c>
      <c r="W1124" s="10">
        <v>41424.703993055555</v>
      </c>
    </row>
    <row r="1125" spans="1:23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</v>
      </c>
      <c r="J1125">
        <v>5000</v>
      </c>
      <c r="K1125">
        <v>11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8282</v>
      </c>
      <c r="R1125">
        <v>2.2000000000000001E-3</v>
      </c>
      <c r="S1125">
        <v>3.6666666666666665</v>
      </c>
      <c r="T1125" t="s">
        <v>9215</v>
      </c>
      <c r="U1125" t="s">
        <v>9237</v>
      </c>
      <c r="V1125" s="10">
        <v>41718.5237037037</v>
      </c>
      <c r="W1125" s="10">
        <v>41748.5237037037</v>
      </c>
    </row>
    <row r="1126" spans="1:23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</v>
      </c>
      <c r="J1126">
        <v>90000</v>
      </c>
      <c r="K1126">
        <v>425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8283</v>
      </c>
      <c r="R1126">
        <v>4.7222222222222223E-3</v>
      </c>
      <c r="S1126">
        <v>60.714285714285715</v>
      </c>
      <c r="T1126" t="s">
        <v>9215</v>
      </c>
      <c r="U1126" t="s">
        <v>9238</v>
      </c>
      <c r="V1126" s="10">
        <v>42094.667256944442</v>
      </c>
      <c r="W1126" s="10">
        <v>42124.667256944442</v>
      </c>
    </row>
    <row r="1127" spans="1:23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1.29405719</v>
      </c>
      <c r="J1127">
        <v>3882.17157</v>
      </c>
      <c r="K1127">
        <v>0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8283</v>
      </c>
      <c r="R1127">
        <v>0</v>
      </c>
      <c r="S1127" t="s">
        <v>9314</v>
      </c>
      <c r="T1127" t="s">
        <v>9215</v>
      </c>
      <c r="U1127" t="s">
        <v>9238</v>
      </c>
      <c r="V1127" s="10">
        <v>42212.624189814815</v>
      </c>
      <c r="W1127" s="10">
        <v>42272.624189814815</v>
      </c>
    </row>
    <row r="1128" spans="1:23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</v>
      </c>
      <c r="J1128">
        <v>2000</v>
      </c>
      <c r="K1128">
        <v>10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8283</v>
      </c>
      <c r="R1128">
        <v>5.0000000000000001E-3</v>
      </c>
      <c r="S1128">
        <v>5</v>
      </c>
      <c r="T1128" t="s">
        <v>9215</v>
      </c>
      <c r="U1128" t="s">
        <v>9238</v>
      </c>
      <c r="V1128" s="10">
        <v>42535.327476851853</v>
      </c>
      <c r="W1128" s="10">
        <v>42565.327476851853</v>
      </c>
    </row>
    <row r="1129" spans="1:23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</v>
      </c>
      <c r="J1129">
        <v>35000</v>
      </c>
      <c r="K1129">
        <v>585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8283</v>
      </c>
      <c r="R1129">
        <v>1.6714285714285713E-2</v>
      </c>
      <c r="S1129">
        <v>25.434782608695652</v>
      </c>
      <c r="T1129" t="s">
        <v>9215</v>
      </c>
      <c r="U1129" t="s">
        <v>9238</v>
      </c>
      <c r="V1129" s="10">
        <v>41926.854166666664</v>
      </c>
      <c r="W1129" s="10">
        <v>41957.895833333336</v>
      </c>
    </row>
    <row r="1130" spans="1:23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1.29405719</v>
      </c>
      <c r="J1130">
        <v>1294.05719</v>
      </c>
      <c r="K1130">
        <v>1.29405719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8283</v>
      </c>
      <c r="R1130">
        <v>1E-3</v>
      </c>
      <c r="S1130">
        <v>1.29405719</v>
      </c>
      <c r="T1130" t="s">
        <v>9215</v>
      </c>
      <c r="U1130" t="s">
        <v>9238</v>
      </c>
      <c r="V1130" s="10">
        <v>41828.649502314816</v>
      </c>
      <c r="W1130" s="10">
        <v>41858.649502314816</v>
      </c>
    </row>
    <row r="1131" spans="1:23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</v>
      </c>
      <c r="J1131">
        <v>20000</v>
      </c>
      <c r="K1131">
        <v>21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8283</v>
      </c>
      <c r="R1131">
        <v>1.0499999999999999E-3</v>
      </c>
      <c r="S1131">
        <v>10.5</v>
      </c>
      <c r="T1131" t="s">
        <v>9215</v>
      </c>
      <c r="U1131" t="s">
        <v>9238</v>
      </c>
      <c r="V1131" s="10">
        <v>42496.264965277776</v>
      </c>
      <c r="W1131" s="10">
        <v>42526.264965277776</v>
      </c>
    </row>
    <row r="1132" spans="1:23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</v>
      </c>
      <c r="J1132">
        <v>5000</v>
      </c>
      <c r="K1132">
        <v>11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8283</v>
      </c>
      <c r="R1132">
        <v>2.2000000000000001E-3</v>
      </c>
      <c r="S1132">
        <v>3.6666666666666665</v>
      </c>
      <c r="T1132" t="s">
        <v>9215</v>
      </c>
      <c r="U1132" t="s">
        <v>9238</v>
      </c>
      <c r="V1132" s="10">
        <v>41908.996527777781</v>
      </c>
      <c r="W1132" s="10">
        <v>41969.038194444445</v>
      </c>
    </row>
    <row r="1133" spans="1:23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0.70296422999999997</v>
      </c>
      <c r="J1133">
        <v>28118.569199999998</v>
      </c>
      <c r="K1133">
        <v>0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8283</v>
      </c>
      <c r="R1133">
        <v>0</v>
      </c>
      <c r="S1133" t="s">
        <v>9314</v>
      </c>
      <c r="T1133" t="s">
        <v>9215</v>
      </c>
      <c r="U1133" t="s">
        <v>9238</v>
      </c>
      <c r="V1133" s="10">
        <v>42332.908194444448</v>
      </c>
      <c r="W1133" s="10">
        <v>42362.908194444448</v>
      </c>
    </row>
    <row r="1134" spans="1:23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0.75062424999999999</v>
      </c>
      <c r="J1134">
        <v>7506.2425000000003</v>
      </c>
      <c r="K1134">
        <v>1079.3976714999999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8283</v>
      </c>
      <c r="R1134">
        <v>0.14380000000000001</v>
      </c>
      <c r="S1134">
        <v>83.030590115384612</v>
      </c>
      <c r="T1134" t="s">
        <v>9215</v>
      </c>
      <c r="U1134" t="s">
        <v>9238</v>
      </c>
      <c r="V1134" s="10">
        <v>42706.115405092591</v>
      </c>
      <c r="W1134" s="10">
        <v>42736.115405092591</v>
      </c>
    </row>
    <row r="1135" spans="1:23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1.29405719</v>
      </c>
      <c r="J1135">
        <v>3882.17157</v>
      </c>
      <c r="K1135">
        <v>25.8811438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8283</v>
      </c>
      <c r="R1135">
        <v>6.6666666666666671E-3</v>
      </c>
      <c r="S1135">
        <v>25.8811438</v>
      </c>
      <c r="T1135" t="s">
        <v>9215</v>
      </c>
      <c r="U1135" t="s">
        <v>9238</v>
      </c>
      <c r="V1135" s="10">
        <v>41821.407187500001</v>
      </c>
      <c r="W1135" s="10">
        <v>41851.407187500001</v>
      </c>
    </row>
    <row r="1136" spans="1:23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0.70296422999999997</v>
      </c>
      <c r="J1136">
        <v>17574.105749999999</v>
      </c>
      <c r="K1136">
        <v>0.70296422999999997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8283</v>
      </c>
      <c r="R1136">
        <v>4.0000000000000003E-5</v>
      </c>
      <c r="S1136">
        <v>0.70296422999999997</v>
      </c>
      <c r="T1136" t="s">
        <v>9215</v>
      </c>
      <c r="U1136" t="s">
        <v>9238</v>
      </c>
      <c r="V1136" s="10">
        <v>41958.285046296296</v>
      </c>
      <c r="W1136" s="10">
        <v>41972.189583333333</v>
      </c>
    </row>
    <row r="1137" spans="1:23" x14ac:dyDescent="0.25">
      <c r="A1137">
        <v>1135</v>
      </c>
      <c r="B1137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1.1666915600000001</v>
      </c>
      <c r="J1137">
        <v>1166.69156</v>
      </c>
      <c r="K1137">
        <v>58.334578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8283</v>
      </c>
      <c r="R1137">
        <v>0.05</v>
      </c>
      <c r="S1137">
        <v>58.334578</v>
      </c>
      <c r="T1137" t="s">
        <v>9215</v>
      </c>
      <c r="U1137" t="s">
        <v>9238</v>
      </c>
      <c r="V1137" s="10">
        <v>42558.98951388889</v>
      </c>
      <c r="W1137" s="10">
        <v>42588.98951388889</v>
      </c>
    </row>
    <row r="1138" spans="1:23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1.1666915600000001</v>
      </c>
      <c r="J1138">
        <v>4888.4376364</v>
      </c>
      <c r="K1138">
        <v>315.00672120000002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8283</v>
      </c>
      <c r="R1138">
        <v>6.4439140811455853E-2</v>
      </c>
      <c r="S1138">
        <v>52.501120200000003</v>
      </c>
      <c r="T1138" t="s">
        <v>9215</v>
      </c>
      <c r="U1138" t="s">
        <v>9238</v>
      </c>
      <c r="V1138" s="10">
        <v>42327.671631944446</v>
      </c>
      <c r="W1138" s="10">
        <v>42357.671631944446</v>
      </c>
    </row>
    <row r="1139" spans="1:23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</v>
      </c>
      <c r="J1139">
        <v>25000</v>
      </c>
      <c r="K1139">
        <v>9875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8283</v>
      </c>
      <c r="R1139">
        <v>0.39500000000000002</v>
      </c>
      <c r="S1139">
        <v>253.2051282051282</v>
      </c>
      <c r="T1139" t="s">
        <v>9215</v>
      </c>
      <c r="U1139" t="s">
        <v>9238</v>
      </c>
      <c r="V1139" s="10">
        <v>42453.819687499999</v>
      </c>
      <c r="W1139" s="10">
        <v>42483.819687499999</v>
      </c>
    </row>
    <row r="1140" spans="1:23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</v>
      </c>
      <c r="J1140">
        <v>35000</v>
      </c>
      <c r="K1140">
        <v>125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8283</v>
      </c>
      <c r="R1140">
        <v>3.5714285714285713E-3</v>
      </c>
      <c r="S1140">
        <v>31.25</v>
      </c>
      <c r="T1140" t="s">
        <v>9215</v>
      </c>
      <c r="U1140" t="s">
        <v>9238</v>
      </c>
      <c r="V1140" s="10">
        <v>42736.906608796293</v>
      </c>
      <c r="W1140" s="10">
        <v>42756.906608796293</v>
      </c>
    </row>
    <row r="1141" spans="1:23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</v>
      </c>
      <c r="J1141">
        <v>8000</v>
      </c>
      <c r="K1141">
        <v>5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8283</v>
      </c>
      <c r="R1141">
        <v>6.2500000000000001E-4</v>
      </c>
      <c r="S1141">
        <v>5</v>
      </c>
      <c r="T1141" t="s">
        <v>9215</v>
      </c>
      <c r="U1141" t="s">
        <v>9238</v>
      </c>
      <c r="V1141" s="10">
        <v>41975.34752314815</v>
      </c>
      <c r="W1141" s="10">
        <v>42005.34752314815</v>
      </c>
    </row>
    <row r="1142" spans="1:23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1.29405719</v>
      </c>
      <c r="J1142">
        <v>6470.2859499999995</v>
      </c>
      <c r="K1142">
        <v>0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8283</v>
      </c>
      <c r="R1142">
        <v>0</v>
      </c>
      <c r="S1142" t="s">
        <v>9314</v>
      </c>
      <c r="T1142" t="s">
        <v>9215</v>
      </c>
      <c r="U1142" t="s">
        <v>9238</v>
      </c>
      <c r="V1142" s="10">
        <v>42192.462048611109</v>
      </c>
      <c r="W1142" s="10">
        <v>42222.462048611109</v>
      </c>
    </row>
    <row r="1143" spans="1:23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1.1666915600000001</v>
      </c>
      <c r="J1143">
        <v>583.34577999999999</v>
      </c>
      <c r="K1143">
        <v>0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8283</v>
      </c>
      <c r="R1143">
        <v>0</v>
      </c>
      <c r="S1143" t="s">
        <v>9314</v>
      </c>
      <c r="T1143" t="s">
        <v>9215</v>
      </c>
      <c r="U1143" t="s">
        <v>9238</v>
      </c>
      <c r="V1143" s="10">
        <v>42164.699652777781</v>
      </c>
      <c r="W1143" s="10">
        <v>42194.699652777781</v>
      </c>
    </row>
    <row r="1144" spans="1:23" x14ac:dyDescent="0.25">
      <c r="A1144">
        <v>1142</v>
      </c>
      <c r="B1144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</v>
      </c>
      <c r="J1144">
        <v>4000</v>
      </c>
      <c r="K1144">
        <v>0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8283</v>
      </c>
      <c r="R1144">
        <v>0</v>
      </c>
      <c r="S1144" t="s">
        <v>9314</v>
      </c>
      <c r="T1144" t="s">
        <v>9215</v>
      </c>
      <c r="U1144" t="s">
        <v>9238</v>
      </c>
      <c r="V1144" s="10">
        <v>42022.006099537037</v>
      </c>
      <c r="W1144" s="10">
        <v>42052.006099537037</v>
      </c>
    </row>
    <row r="1145" spans="1:23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</v>
      </c>
      <c r="J1145">
        <v>45000</v>
      </c>
      <c r="K1145">
        <v>186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8283</v>
      </c>
      <c r="R1145">
        <v>4.1333333333333335E-3</v>
      </c>
      <c r="S1145">
        <v>23.25</v>
      </c>
      <c r="T1145" t="s">
        <v>9215</v>
      </c>
      <c r="U1145" t="s">
        <v>9238</v>
      </c>
      <c r="V1145" s="10">
        <v>42325.19358796296</v>
      </c>
      <c r="W1145" s="10">
        <v>42355.19358796296</v>
      </c>
    </row>
    <row r="1146" spans="1:23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</v>
      </c>
      <c r="J1146">
        <v>9300</v>
      </c>
      <c r="K1146">
        <v>0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8284</v>
      </c>
      <c r="R1146">
        <v>0</v>
      </c>
      <c r="S1146" t="s">
        <v>9314</v>
      </c>
      <c r="T1146" t="s">
        <v>9239</v>
      </c>
      <c r="U1146" t="s">
        <v>9240</v>
      </c>
      <c r="V1146" s="10">
        <v>42093.181944444441</v>
      </c>
      <c r="W1146" s="10">
        <v>42123.181944444441</v>
      </c>
    </row>
    <row r="1147" spans="1:23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</v>
      </c>
      <c r="J1147">
        <v>80000</v>
      </c>
      <c r="K1147">
        <v>100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8284</v>
      </c>
      <c r="R1147">
        <v>1.25E-3</v>
      </c>
      <c r="S1147">
        <v>100</v>
      </c>
      <c r="T1147" t="s">
        <v>9239</v>
      </c>
      <c r="U1147" t="s">
        <v>9240</v>
      </c>
      <c r="V1147" s="10">
        <v>41854.74759259259</v>
      </c>
      <c r="W1147" s="10">
        <v>41914.74759259259</v>
      </c>
    </row>
    <row r="1148" spans="1:23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</v>
      </c>
      <c r="J1148">
        <v>6000</v>
      </c>
      <c r="K1148">
        <v>530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8284</v>
      </c>
      <c r="R1148">
        <v>8.8333333333333333E-2</v>
      </c>
      <c r="S1148">
        <v>44.166666666666664</v>
      </c>
      <c r="T1148" t="s">
        <v>9239</v>
      </c>
      <c r="U1148" t="s">
        <v>9240</v>
      </c>
      <c r="V1148" s="10">
        <v>41723.9533912037</v>
      </c>
      <c r="W1148" s="10">
        <v>41761.9533912037</v>
      </c>
    </row>
    <row r="1149" spans="1:23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0.75062424999999999</v>
      </c>
      <c r="J1149">
        <v>18765.606250000001</v>
      </c>
      <c r="K1149">
        <v>0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8284</v>
      </c>
      <c r="R1149">
        <v>0</v>
      </c>
      <c r="S1149" t="s">
        <v>9314</v>
      </c>
      <c r="T1149" t="s">
        <v>9239</v>
      </c>
      <c r="U1149" t="s">
        <v>9240</v>
      </c>
      <c r="V1149" s="10">
        <v>41871.972025462965</v>
      </c>
      <c r="W1149" s="10">
        <v>41931.972025462965</v>
      </c>
    </row>
    <row r="1150" spans="1:23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</v>
      </c>
      <c r="J1150">
        <v>15000</v>
      </c>
      <c r="K1150">
        <v>73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8284</v>
      </c>
      <c r="R1150">
        <v>4.8666666666666667E-3</v>
      </c>
      <c r="S1150">
        <v>24.333333333333332</v>
      </c>
      <c r="T1150" t="s">
        <v>9239</v>
      </c>
      <c r="U1150" t="s">
        <v>9240</v>
      </c>
      <c r="V1150" s="10">
        <v>42675.171076388891</v>
      </c>
      <c r="W1150" s="10">
        <v>42705.212743055556</v>
      </c>
    </row>
    <row r="1151" spans="1:23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</v>
      </c>
      <c r="J1151">
        <v>50000</v>
      </c>
      <c r="K1151">
        <v>75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8284</v>
      </c>
      <c r="R1151">
        <v>1.5E-3</v>
      </c>
      <c r="S1151">
        <v>37.5</v>
      </c>
      <c r="T1151" t="s">
        <v>9239</v>
      </c>
      <c r="U1151" t="s">
        <v>9240</v>
      </c>
      <c r="V1151" s="10">
        <v>42507.71025462963</v>
      </c>
      <c r="W1151" s="10">
        <v>42537.71025462963</v>
      </c>
    </row>
    <row r="1152" spans="1:23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</v>
      </c>
      <c r="J1152">
        <v>2500</v>
      </c>
      <c r="K1152">
        <v>252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8284</v>
      </c>
      <c r="R1152">
        <v>0.1008</v>
      </c>
      <c r="S1152">
        <v>42</v>
      </c>
      <c r="T1152" t="s">
        <v>9239</v>
      </c>
      <c r="U1152" t="s">
        <v>9240</v>
      </c>
      <c r="V1152" s="10">
        <v>42317.954571759263</v>
      </c>
      <c r="W1152" s="10">
        <v>42377.954571759263</v>
      </c>
    </row>
    <row r="1153" spans="1:23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</v>
      </c>
      <c r="J1153">
        <v>25000</v>
      </c>
      <c r="K1153">
        <v>0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8284</v>
      </c>
      <c r="R1153">
        <v>0</v>
      </c>
      <c r="S1153" t="s">
        <v>9314</v>
      </c>
      <c r="T1153" t="s">
        <v>9239</v>
      </c>
      <c r="U1153" t="s">
        <v>9240</v>
      </c>
      <c r="V1153" s="10">
        <v>42224.102581018517</v>
      </c>
      <c r="W1153" s="10">
        <v>42254.102581018517</v>
      </c>
    </row>
    <row r="1154" spans="1:23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</v>
      </c>
      <c r="J1154">
        <v>16000</v>
      </c>
      <c r="K1154">
        <v>911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8284</v>
      </c>
      <c r="R1154">
        <v>5.6937500000000002E-2</v>
      </c>
      <c r="S1154">
        <v>60.733333333333334</v>
      </c>
      <c r="T1154" t="s">
        <v>9239</v>
      </c>
      <c r="U1154" t="s">
        <v>9240</v>
      </c>
      <c r="V1154" s="10">
        <v>42109.709629629629</v>
      </c>
      <c r="W1154" s="10">
        <v>42139.709629629629</v>
      </c>
    </row>
    <row r="1155" spans="1:23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</v>
      </c>
      <c r="J1155">
        <v>8000</v>
      </c>
      <c r="K1155">
        <v>50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8284</v>
      </c>
      <c r="R1155">
        <v>6.2500000000000003E-3</v>
      </c>
      <c r="S1155">
        <v>50</v>
      </c>
      <c r="T1155" t="s">
        <v>9239</v>
      </c>
      <c r="U1155" t="s">
        <v>9240</v>
      </c>
      <c r="V1155" s="10">
        <v>42143.714178240742</v>
      </c>
      <c r="W1155" s="10">
        <v>42173.714178240742</v>
      </c>
    </row>
    <row r="1156" spans="1:23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</v>
      </c>
      <c r="J1156">
        <v>5000</v>
      </c>
      <c r="K1156">
        <v>325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8284</v>
      </c>
      <c r="R1156">
        <v>6.5000000000000002E-2</v>
      </c>
      <c r="S1156">
        <v>108.33333333333333</v>
      </c>
      <c r="T1156" t="s">
        <v>9239</v>
      </c>
      <c r="U1156" t="s">
        <v>9240</v>
      </c>
      <c r="V1156" s="10">
        <v>42223.108865740738</v>
      </c>
      <c r="W1156" s="10">
        <v>42253.108865740738</v>
      </c>
    </row>
    <row r="1157" spans="1:23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</v>
      </c>
      <c r="J1157">
        <v>25000</v>
      </c>
      <c r="K1157">
        <v>188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8284</v>
      </c>
      <c r="R1157">
        <v>7.5199999999999998E-3</v>
      </c>
      <c r="S1157">
        <v>23.5</v>
      </c>
      <c r="T1157" t="s">
        <v>9239</v>
      </c>
      <c r="U1157" t="s">
        <v>9240</v>
      </c>
      <c r="V1157" s="10">
        <v>41835.763981481483</v>
      </c>
      <c r="W1157" s="10">
        <v>41865.763981481483</v>
      </c>
    </row>
    <row r="1158" spans="1:23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</v>
      </c>
      <c r="J1158">
        <v>6500</v>
      </c>
      <c r="K1158">
        <v>0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8284</v>
      </c>
      <c r="R1158">
        <v>0</v>
      </c>
      <c r="S1158" t="s">
        <v>9314</v>
      </c>
      <c r="T1158" t="s">
        <v>9239</v>
      </c>
      <c r="U1158" t="s">
        <v>9240</v>
      </c>
      <c r="V1158" s="10">
        <v>42029.071319444447</v>
      </c>
      <c r="W1158" s="10">
        <v>42059.071319444447</v>
      </c>
    </row>
    <row r="1159" spans="1:23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</v>
      </c>
      <c r="J1159">
        <v>10000</v>
      </c>
      <c r="K1159">
        <v>151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8284</v>
      </c>
      <c r="R1159">
        <v>1.5100000000000001E-2</v>
      </c>
      <c r="S1159">
        <v>50.333333333333336</v>
      </c>
      <c r="T1159" t="s">
        <v>9239</v>
      </c>
      <c r="U1159" t="s">
        <v>9240</v>
      </c>
      <c r="V1159" s="10">
        <v>41918.628240740742</v>
      </c>
      <c r="W1159" s="10">
        <v>41978.669907407406</v>
      </c>
    </row>
    <row r="1160" spans="1:23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</v>
      </c>
      <c r="J1160">
        <v>7500</v>
      </c>
      <c r="K1160">
        <v>35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8284</v>
      </c>
      <c r="R1160">
        <v>4.6666666666666671E-3</v>
      </c>
      <c r="S1160">
        <v>11.666666666666666</v>
      </c>
      <c r="T1160" t="s">
        <v>9239</v>
      </c>
      <c r="U1160" t="s">
        <v>9240</v>
      </c>
      <c r="V1160" s="10">
        <v>41952.09175925926</v>
      </c>
      <c r="W1160" s="10">
        <v>41982.09175925926</v>
      </c>
    </row>
    <row r="1161" spans="1:23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</v>
      </c>
      <c r="J1161">
        <v>6750</v>
      </c>
      <c r="K1161">
        <v>0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8284</v>
      </c>
      <c r="R1161">
        <v>0</v>
      </c>
      <c r="S1161" t="s">
        <v>9314</v>
      </c>
      <c r="T1161" t="s">
        <v>9239</v>
      </c>
      <c r="U1161" t="s">
        <v>9240</v>
      </c>
      <c r="V1161" s="10">
        <v>42154.726446759261</v>
      </c>
      <c r="W1161" s="10">
        <v>42185.65625</v>
      </c>
    </row>
    <row r="1162" spans="1:23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</v>
      </c>
      <c r="J1162">
        <v>30000</v>
      </c>
      <c r="K1162">
        <v>1155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8284</v>
      </c>
      <c r="R1162">
        <v>3.85E-2</v>
      </c>
      <c r="S1162">
        <v>60.789473684210527</v>
      </c>
      <c r="T1162" t="s">
        <v>9239</v>
      </c>
      <c r="U1162" t="s">
        <v>9240</v>
      </c>
      <c r="V1162" s="10">
        <v>42061.154930555553</v>
      </c>
      <c r="W1162" s="10">
        <v>42091.113263888888</v>
      </c>
    </row>
    <row r="1163" spans="1:23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</v>
      </c>
      <c r="J1163">
        <v>18000</v>
      </c>
      <c r="K1163">
        <v>0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8284</v>
      </c>
      <c r="R1163">
        <v>0</v>
      </c>
      <c r="S1163" t="s">
        <v>9314</v>
      </c>
      <c r="T1163" t="s">
        <v>9239</v>
      </c>
      <c r="U1163" t="s">
        <v>9240</v>
      </c>
      <c r="V1163" s="10">
        <v>42122.629502314812</v>
      </c>
      <c r="W1163" s="10">
        <v>42143.629502314812</v>
      </c>
    </row>
    <row r="1164" spans="1:23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</v>
      </c>
      <c r="J1164">
        <v>60000</v>
      </c>
      <c r="K1164">
        <v>35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8284</v>
      </c>
      <c r="R1164">
        <v>5.8333333333333338E-4</v>
      </c>
      <c r="S1164">
        <v>17.5</v>
      </c>
      <c r="T1164" t="s">
        <v>9239</v>
      </c>
      <c r="U1164" t="s">
        <v>9240</v>
      </c>
      <c r="V1164" s="10">
        <v>41876.683611111112</v>
      </c>
      <c r="W1164" s="10">
        <v>41907.683611111112</v>
      </c>
    </row>
    <row r="1165" spans="1:23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</v>
      </c>
      <c r="J1165">
        <v>5200</v>
      </c>
      <c r="K1165">
        <v>0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8284</v>
      </c>
      <c r="R1165">
        <v>0</v>
      </c>
      <c r="S1165" t="s">
        <v>9314</v>
      </c>
      <c r="T1165" t="s">
        <v>9239</v>
      </c>
      <c r="U1165" t="s">
        <v>9240</v>
      </c>
      <c r="V1165" s="10">
        <v>41830.723611111112</v>
      </c>
      <c r="W1165" s="10">
        <v>41860.723611111112</v>
      </c>
    </row>
    <row r="1166" spans="1:23" x14ac:dyDescent="0.25">
      <c r="A1166">
        <v>1164</v>
      </c>
      <c r="B1166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</v>
      </c>
      <c r="J1166">
        <v>10000</v>
      </c>
      <c r="K1166">
        <v>0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8284</v>
      </c>
      <c r="R1166">
        <v>0</v>
      </c>
      <c r="S1166" t="s">
        <v>9314</v>
      </c>
      <c r="T1166" t="s">
        <v>9239</v>
      </c>
      <c r="U1166" t="s">
        <v>9240</v>
      </c>
      <c r="V1166" s="10">
        <v>42509.724328703705</v>
      </c>
      <c r="W1166" s="10">
        <v>42539.724328703705</v>
      </c>
    </row>
    <row r="1167" spans="1:23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</v>
      </c>
      <c r="J1167">
        <v>10000</v>
      </c>
      <c r="K1167">
        <v>2070.5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8284</v>
      </c>
      <c r="R1167">
        <v>0.20705000000000001</v>
      </c>
      <c r="S1167">
        <v>82.82</v>
      </c>
      <c r="T1167" t="s">
        <v>9239</v>
      </c>
      <c r="U1167" t="s">
        <v>9240</v>
      </c>
      <c r="V1167" s="10">
        <v>41792.214467592596</v>
      </c>
      <c r="W1167" s="10">
        <v>41826.214467592596</v>
      </c>
    </row>
    <row r="1168" spans="1:23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</v>
      </c>
      <c r="J1168">
        <v>15000</v>
      </c>
      <c r="K1168">
        <v>2871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8284</v>
      </c>
      <c r="R1168">
        <v>0.19139999999999999</v>
      </c>
      <c r="S1168">
        <v>358.875</v>
      </c>
      <c r="T1168" t="s">
        <v>9239</v>
      </c>
      <c r="U1168" t="s">
        <v>9240</v>
      </c>
      <c r="V1168" s="10">
        <v>42150.485439814816</v>
      </c>
      <c r="W1168" s="10">
        <v>42181.166666666664</v>
      </c>
    </row>
    <row r="1169" spans="1:23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</v>
      </c>
      <c r="J1169">
        <v>60000</v>
      </c>
      <c r="K1169">
        <v>979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8284</v>
      </c>
      <c r="R1169">
        <v>1.6316666666666667E-2</v>
      </c>
      <c r="S1169">
        <v>61.1875</v>
      </c>
      <c r="T1169" t="s">
        <v>9239</v>
      </c>
      <c r="U1169" t="s">
        <v>9240</v>
      </c>
      <c r="V1169" s="10">
        <v>41863.734895833331</v>
      </c>
      <c r="W1169" s="10">
        <v>41894.734895833331</v>
      </c>
    </row>
    <row r="1170" spans="1:23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</v>
      </c>
      <c r="J1170">
        <v>18000</v>
      </c>
      <c r="K1170">
        <v>1020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8284</v>
      </c>
      <c r="R1170">
        <v>5.6666666666666664E-2</v>
      </c>
      <c r="S1170">
        <v>340</v>
      </c>
      <c r="T1170" t="s">
        <v>9239</v>
      </c>
      <c r="U1170" t="s">
        <v>9240</v>
      </c>
      <c r="V1170" s="10">
        <v>42605.053993055553</v>
      </c>
      <c r="W1170" s="10">
        <v>42635.053993055553</v>
      </c>
    </row>
    <row r="1171" spans="1:23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</v>
      </c>
      <c r="J1171">
        <v>10000</v>
      </c>
      <c r="K1171">
        <v>17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8284</v>
      </c>
      <c r="R1171">
        <v>1.6999999999999999E-3</v>
      </c>
      <c r="S1171">
        <v>5.666666666666667</v>
      </c>
      <c r="T1171" t="s">
        <v>9239</v>
      </c>
      <c r="U1171" t="s">
        <v>9240</v>
      </c>
      <c r="V1171" s="10">
        <v>42027.353738425925</v>
      </c>
      <c r="W1171" s="10">
        <v>42057.353738425925</v>
      </c>
    </row>
    <row r="1172" spans="1:23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1.29405719</v>
      </c>
      <c r="J1172">
        <v>32351.429749999999</v>
      </c>
      <c r="K1172">
        <v>129.405719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8284</v>
      </c>
      <c r="R1172">
        <v>4.0000000000000001E-3</v>
      </c>
      <c r="S1172">
        <v>64.702859500000002</v>
      </c>
      <c r="T1172" t="s">
        <v>9239</v>
      </c>
      <c r="U1172" t="s">
        <v>9240</v>
      </c>
      <c r="V1172" s="10">
        <v>42124.893182870372</v>
      </c>
      <c r="W1172" s="10">
        <v>42154.893182870372</v>
      </c>
    </row>
    <row r="1173" spans="1:23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</v>
      </c>
      <c r="J1173">
        <v>25000</v>
      </c>
      <c r="K1173">
        <v>25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8284</v>
      </c>
      <c r="R1173">
        <v>1E-3</v>
      </c>
      <c r="S1173">
        <v>25</v>
      </c>
      <c r="T1173" t="s">
        <v>9239</v>
      </c>
      <c r="U1173" t="s">
        <v>9240</v>
      </c>
      <c r="V1173" s="10">
        <v>41938.804710648146</v>
      </c>
      <c r="W1173" s="10">
        <v>41956.846377314818</v>
      </c>
    </row>
    <row r="1174" spans="1:23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</v>
      </c>
      <c r="J1174">
        <v>9000</v>
      </c>
      <c r="K1174">
        <v>0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8284</v>
      </c>
      <c r="R1174">
        <v>0</v>
      </c>
      <c r="S1174" t="s">
        <v>9314</v>
      </c>
      <c r="T1174" t="s">
        <v>9239</v>
      </c>
      <c r="U1174" t="s">
        <v>9240</v>
      </c>
      <c r="V1174" s="10">
        <v>41841.682314814818</v>
      </c>
      <c r="W1174" s="10">
        <v>41871.682314814818</v>
      </c>
    </row>
    <row r="1175" spans="1:23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</v>
      </c>
      <c r="J1175">
        <v>125000</v>
      </c>
      <c r="K1175">
        <v>30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8284</v>
      </c>
      <c r="R1175">
        <v>2.4000000000000001E-4</v>
      </c>
      <c r="S1175">
        <v>30</v>
      </c>
      <c r="T1175" t="s">
        <v>9239</v>
      </c>
      <c r="U1175" t="s">
        <v>9240</v>
      </c>
      <c r="V1175" s="10">
        <v>42184.185844907406</v>
      </c>
      <c r="W1175" s="10">
        <v>42219.185844907406</v>
      </c>
    </row>
    <row r="1176" spans="1:23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</v>
      </c>
      <c r="J1176">
        <v>15000</v>
      </c>
      <c r="K1176">
        <v>886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8284</v>
      </c>
      <c r="R1176">
        <v>5.906666666666667E-2</v>
      </c>
      <c r="S1176">
        <v>46.631578947368418</v>
      </c>
      <c r="T1176" t="s">
        <v>9239</v>
      </c>
      <c r="U1176" t="s">
        <v>9240</v>
      </c>
      <c r="V1176" s="10">
        <v>42468.841747685183</v>
      </c>
      <c r="W1176" s="10">
        <v>42498.841747685183</v>
      </c>
    </row>
    <row r="1177" spans="1:23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</v>
      </c>
      <c r="J1177">
        <v>20000</v>
      </c>
      <c r="K1177">
        <v>585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8284</v>
      </c>
      <c r="R1177">
        <v>2.9250000000000002E-2</v>
      </c>
      <c r="S1177">
        <v>65</v>
      </c>
      <c r="T1177" t="s">
        <v>9239</v>
      </c>
      <c r="U1177" t="s">
        <v>9240</v>
      </c>
      <c r="V1177" s="10">
        <v>42170.728460648148</v>
      </c>
      <c r="W1177" s="10">
        <v>42200.728460648148</v>
      </c>
    </row>
    <row r="1178" spans="1:23" x14ac:dyDescent="0.25">
      <c r="A1178">
        <v>1176</v>
      </c>
      <c r="B1178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0.70296422999999997</v>
      </c>
      <c r="J1178">
        <v>123018.74024999999</v>
      </c>
      <c r="K1178">
        <v>7.0296422999999999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8284</v>
      </c>
      <c r="R1178">
        <v>5.7142857142857142E-5</v>
      </c>
      <c r="S1178">
        <v>7.0296422999999999</v>
      </c>
      <c r="T1178" t="s">
        <v>9239</v>
      </c>
      <c r="U1178" t="s">
        <v>9240</v>
      </c>
      <c r="V1178" s="10">
        <v>42746.019652777781</v>
      </c>
      <c r="W1178" s="10">
        <v>42800.541666666664</v>
      </c>
    </row>
    <row r="1179" spans="1:23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1.29405719</v>
      </c>
      <c r="J1179">
        <v>7764.3431399999999</v>
      </c>
      <c r="K1179">
        <v>0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8284</v>
      </c>
      <c r="R1179">
        <v>0</v>
      </c>
      <c r="S1179" t="s">
        <v>9314</v>
      </c>
      <c r="T1179" t="s">
        <v>9239</v>
      </c>
      <c r="U1179" t="s">
        <v>9240</v>
      </c>
      <c r="V1179" s="10">
        <v>41897.660833333335</v>
      </c>
      <c r="W1179" s="10">
        <v>41927.660833333335</v>
      </c>
    </row>
    <row r="1180" spans="1:23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</v>
      </c>
      <c r="J1180">
        <v>75000</v>
      </c>
      <c r="K1180">
        <v>5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8284</v>
      </c>
      <c r="R1180">
        <v>6.666666666666667E-5</v>
      </c>
      <c r="S1180">
        <v>5</v>
      </c>
      <c r="T1180" t="s">
        <v>9239</v>
      </c>
      <c r="U1180" t="s">
        <v>9240</v>
      </c>
      <c r="V1180" s="10">
        <v>41837.905694444446</v>
      </c>
      <c r="W1180" s="10">
        <v>41867.905694444446</v>
      </c>
    </row>
    <row r="1181" spans="1:23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0.75062424999999999</v>
      </c>
      <c r="J1181">
        <v>45037.455000000002</v>
      </c>
      <c r="K1181">
        <v>2401.9976000000001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8284</v>
      </c>
      <c r="R1181">
        <v>5.3333333333333337E-2</v>
      </c>
      <c r="S1181">
        <v>480.39952000000005</v>
      </c>
      <c r="T1181" t="s">
        <v>9239</v>
      </c>
      <c r="U1181" t="s">
        <v>9240</v>
      </c>
      <c r="V1181" s="10">
        <v>42275.720219907409</v>
      </c>
      <c r="W1181" s="10">
        <v>42305.720219907409</v>
      </c>
    </row>
    <row r="1182" spans="1:23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</v>
      </c>
      <c r="J1182">
        <v>50000</v>
      </c>
      <c r="K1182">
        <v>5875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8284</v>
      </c>
      <c r="R1182">
        <v>0.11749999999999999</v>
      </c>
      <c r="S1182">
        <v>69.117647058823536</v>
      </c>
      <c r="T1182" t="s">
        <v>9239</v>
      </c>
      <c r="U1182" t="s">
        <v>9240</v>
      </c>
      <c r="V1182" s="10">
        <v>41781.806875000002</v>
      </c>
      <c r="W1182" s="10">
        <v>41818.806875000002</v>
      </c>
    </row>
    <row r="1183" spans="1:23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</v>
      </c>
      <c r="J1183">
        <v>50000</v>
      </c>
      <c r="K1183">
        <v>4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8284</v>
      </c>
      <c r="R1183">
        <v>8.0000000000000007E-5</v>
      </c>
      <c r="S1183">
        <v>1.3333333333333333</v>
      </c>
      <c r="T1183" t="s">
        <v>9239</v>
      </c>
      <c r="U1183" t="s">
        <v>9240</v>
      </c>
      <c r="V1183" s="10">
        <v>42034.339363425926</v>
      </c>
      <c r="W1183" s="10">
        <v>42064.339363425926</v>
      </c>
    </row>
    <row r="1184" spans="1:23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</v>
      </c>
      <c r="J1184">
        <v>1000</v>
      </c>
      <c r="K1184">
        <v>42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8284</v>
      </c>
      <c r="R1184">
        <v>4.2000000000000003E-2</v>
      </c>
      <c r="S1184">
        <v>10.5</v>
      </c>
      <c r="T1184" t="s">
        <v>9239</v>
      </c>
      <c r="U1184" t="s">
        <v>9240</v>
      </c>
      <c r="V1184" s="10">
        <v>42728.827407407407</v>
      </c>
      <c r="W1184" s="10">
        <v>42747.695833333331</v>
      </c>
    </row>
    <row r="1185" spans="1:23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</v>
      </c>
      <c r="J1185">
        <v>2500</v>
      </c>
      <c r="K1185">
        <v>100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8284</v>
      </c>
      <c r="R1185">
        <v>0.04</v>
      </c>
      <c r="S1185">
        <v>33.333333333333336</v>
      </c>
      <c r="T1185" t="s">
        <v>9239</v>
      </c>
      <c r="U1185" t="s">
        <v>9240</v>
      </c>
      <c r="V1185" s="10">
        <v>42656.861377314817</v>
      </c>
      <c r="W1185" s="10">
        <v>42676.165972222225</v>
      </c>
    </row>
    <row r="1186" spans="1:23" x14ac:dyDescent="0.25">
      <c r="A1186">
        <v>2502</v>
      </c>
      <c r="B1186" t="s">
        <v>2502</v>
      </c>
      <c r="C1186" t="s">
        <v>6612</v>
      </c>
      <c r="D1186">
        <v>110000</v>
      </c>
      <c r="E1186">
        <v>86</v>
      </c>
      <c r="F1186" t="s">
        <v>8221</v>
      </c>
      <c r="G1186" t="s">
        <v>8224</v>
      </c>
      <c r="H1186" t="s">
        <v>8246</v>
      </c>
      <c r="I1186">
        <v>1</v>
      </c>
      <c r="J1186">
        <v>110000</v>
      </c>
      <c r="K1186">
        <v>86</v>
      </c>
      <c r="L1186">
        <v>1411328918</v>
      </c>
      <c r="M1186">
        <v>1407440918</v>
      </c>
      <c r="N1186" t="b">
        <v>0</v>
      </c>
      <c r="O1186">
        <v>5</v>
      </c>
      <c r="P1186" t="b">
        <v>0</v>
      </c>
      <c r="Q1186" t="s">
        <v>8299</v>
      </c>
      <c r="R1186">
        <v>7.8181818181818181E-4</v>
      </c>
      <c r="S1186">
        <v>17.2</v>
      </c>
      <c r="T1186" t="s">
        <v>9239</v>
      </c>
      <c r="U1186" t="s">
        <v>9256</v>
      </c>
      <c r="V1186" s="10">
        <v>41858.825439814813</v>
      </c>
      <c r="W1186" s="10">
        <v>41903.825439814813</v>
      </c>
    </row>
    <row r="1187" spans="1:23" x14ac:dyDescent="0.25">
      <c r="A1187">
        <v>2501</v>
      </c>
      <c r="B1187" t="s">
        <v>2501</v>
      </c>
      <c r="C1187" t="s">
        <v>6611</v>
      </c>
      <c r="D1187">
        <v>11000</v>
      </c>
      <c r="E1187">
        <v>281</v>
      </c>
      <c r="F1187" t="s">
        <v>8221</v>
      </c>
      <c r="G1187" t="s">
        <v>8229</v>
      </c>
      <c r="H1187" t="s">
        <v>8251</v>
      </c>
      <c r="I1187">
        <v>0.75062424999999999</v>
      </c>
      <c r="J1187">
        <v>8256.8667499999992</v>
      </c>
      <c r="K1187">
        <v>210.92541424999999</v>
      </c>
      <c r="L1187">
        <v>1443379104</v>
      </c>
      <c r="M1187">
        <v>1440787104</v>
      </c>
      <c r="N1187" t="b">
        <v>0</v>
      </c>
      <c r="O1187">
        <v>7</v>
      </c>
      <c r="P1187" t="b">
        <v>0</v>
      </c>
      <c r="Q1187" t="s">
        <v>8299</v>
      </c>
      <c r="R1187">
        <v>2.5545454545454545E-2</v>
      </c>
      <c r="S1187">
        <v>30.132202035714283</v>
      </c>
      <c r="T1187" t="s">
        <v>9239</v>
      </c>
      <c r="U1187" t="s">
        <v>9256</v>
      </c>
      <c r="V1187" s="10">
        <v>42244.776666666665</v>
      </c>
      <c r="W1187" s="10">
        <v>42274.776666666665</v>
      </c>
    </row>
    <row r="1188" spans="1:23" x14ac:dyDescent="0.25">
      <c r="A1188">
        <v>2440</v>
      </c>
      <c r="B1188" t="s">
        <v>2441</v>
      </c>
      <c r="C1188" t="s">
        <v>6550</v>
      </c>
      <c r="D1188">
        <v>5000</v>
      </c>
      <c r="E1188">
        <v>10</v>
      </c>
      <c r="F1188" t="s">
        <v>8221</v>
      </c>
      <c r="G1188" t="s">
        <v>8242</v>
      </c>
      <c r="H1188" t="s">
        <v>8249</v>
      </c>
      <c r="I1188">
        <v>1.1666915600000001</v>
      </c>
      <c r="J1188">
        <v>5833.4578000000001</v>
      </c>
      <c r="K1188">
        <v>11.666915600000001</v>
      </c>
      <c r="L1188">
        <v>1455399313</v>
      </c>
      <c r="M1188">
        <v>1452807313</v>
      </c>
      <c r="N1188" t="b">
        <v>0</v>
      </c>
      <c r="O1188">
        <v>2</v>
      </c>
      <c r="P1188" t="b">
        <v>0</v>
      </c>
      <c r="Q1188" t="s">
        <v>8284</v>
      </c>
      <c r="R1188">
        <v>2E-3</v>
      </c>
      <c r="S1188">
        <v>5.8334578000000006</v>
      </c>
      <c r="T1188" t="s">
        <v>9239</v>
      </c>
      <c r="U1188" t="s">
        <v>9240</v>
      </c>
      <c r="V1188" s="10">
        <v>42383.899456018517</v>
      </c>
      <c r="W1188" s="10">
        <v>42413.899456018517</v>
      </c>
    </row>
    <row r="1189" spans="1:23" x14ac:dyDescent="0.25">
      <c r="A1189">
        <v>2439</v>
      </c>
      <c r="B1189" t="s">
        <v>2440</v>
      </c>
      <c r="C1189" s="3" t="s">
        <v>6549</v>
      </c>
      <c r="D1189">
        <v>10000</v>
      </c>
      <c r="E1189">
        <v>0</v>
      </c>
      <c r="F1189" t="s">
        <v>8221</v>
      </c>
      <c r="G1189" t="s">
        <v>8224</v>
      </c>
      <c r="H1189" t="s">
        <v>8246</v>
      </c>
      <c r="I1189">
        <v>1</v>
      </c>
      <c r="J1189">
        <v>10000</v>
      </c>
      <c r="K1189">
        <v>0</v>
      </c>
      <c r="L1189">
        <v>1445197129</v>
      </c>
      <c r="M1189">
        <v>1442605129</v>
      </c>
      <c r="N1189" t="b">
        <v>0</v>
      </c>
      <c r="O1189">
        <v>0</v>
      </c>
      <c r="P1189" t="b">
        <v>0</v>
      </c>
      <c r="Q1189" t="s">
        <v>8284</v>
      </c>
      <c r="R1189">
        <v>0</v>
      </c>
      <c r="S1189" t="s">
        <v>9314</v>
      </c>
      <c r="T1189" t="s">
        <v>9239</v>
      </c>
      <c r="U1189" t="s">
        <v>9240</v>
      </c>
      <c r="V1189" s="10">
        <v>42265.818622685183</v>
      </c>
      <c r="W1189" s="10">
        <v>42295.818622685183</v>
      </c>
    </row>
    <row r="1190" spans="1:23" x14ac:dyDescent="0.25">
      <c r="A1190">
        <v>2438</v>
      </c>
      <c r="B1190" t="s">
        <v>2439</v>
      </c>
      <c r="C1190" s="3" t="s">
        <v>6548</v>
      </c>
      <c r="D1190">
        <v>15000</v>
      </c>
      <c r="E1190">
        <v>50</v>
      </c>
      <c r="F1190" t="s">
        <v>8221</v>
      </c>
      <c r="G1190" t="s">
        <v>8224</v>
      </c>
      <c r="H1190" t="s">
        <v>8246</v>
      </c>
      <c r="I1190">
        <v>1</v>
      </c>
      <c r="J1190">
        <v>15000</v>
      </c>
      <c r="K1190">
        <v>50</v>
      </c>
      <c r="L1190">
        <v>1449529062</v>
      </c>
      <c r="M1190">
        <v>1444341462</v>
      </c>
      <c r="N1190" t="b">
        <v>0</v>
      </c>
      <c r="O1190">
        <v>1</v>
      </c>
      <c r="P1190" t="b">
        <v>0</v>
      </c>
      <c r="Q1190" t="s">
        <v>8284</v>
      </c>
      <c r="R1190">
        <v>3.3333333333333335E-3</v>
      </c>
      <c r="S1190">
        <v>50</v>
      </c>
      <c r="T1190" t="s">
        <v>9239</v>
      </c>
      <c r="U1190" t="s">
        <v>9240</v>
      </c>
      <c r="V1190" s="10">
        <v>42285.915069444447</v>
      </c>
      <c r="W1190" s="10">
        <v>42345.956736111111</v>
      </c>
    </row>
    <row r="1191" spans="1:23" x14ac:dyDescent="0.25">
      <c r="A1191">
        <v>2437</v>
      </c>
      <c r="B1191" t="s">
        <v>2438</v>
      </c>
      <c r="C1191" t="s">
        <v>6547</v>
      </c>
      <c r="D1191">
        <v>8000</v>
      </c>
      <c r="E1191">
        <v>0</v>
      </c>
      <c r="F1191" t="s">
        <v>8221</v>
      </c>
      <c r="G1191" t="s">
        <v>8224</v>
      </c>
      <c r="H1191" t="s">
        <v>8246</v>
      </c>
      <c r="I1191">
        <v>1</v>
      </c>
      <c r="J1191">
        <v>8000</v>
      </c>
      <c r="K1191">
        <v>0</v>
      </c>
      <c r="L1191">
        <v>1426615200</v>
      </c>
      <c r="M1191">
        <v>1422400188</v>
      </c>
      <c r="N1191" t="b">
        <v>0</v>
      </c>
      <c r="O1191">
        <v>0</v>
      </c>
      <c r="P1191" t="b">
        <v>0</v>
      </c>
      <c r="Q1191" t="s">
        <v>8284</v>
      </c>
      <c r="R1191">
        <v>0</v>
      </c>
      <c r="S1191" t="s">
        <v>9314</v>
      </c>
      <c r="T1191" t="s">
        <v>9239</v>
      </c>
      <c r="U1191" t="s">
        <v>9240</v>
      </c>
      <c r="V1191" s="10">
        <v>42031.965138888889</v>
      </c>
      <c r="W1191" s="10">
        <v>42080.75</v>
      </c>
    </row>
    <row r="1192" spans="1:23" x14ac:dyDescent="0.25">
      <c r="A1192">
        <v>2436</v>
      </c>
      <c r="B1192" t="s">
        <v>2437</v>
      </c>
      <c r="C1192" t="s">
        <v>6546</v>
      </c>
      <c r="D1192">
        <v>117000</v>
      </c>
      <c r="E1192">
        <v>45</v>
      </c>
      <c r="F1192" t="s">
        <v>8221</v>
      </c>
      <c r="G1192" t="s">
        <v>8229</v>
      </c>
      <c r="H1192" t="s">
        <v>8251</v>
      </c>
      <c r="I1192">
        <v>0.75062424999999999</v>
      </c>
      <c r="J1192">
        <v>87823.037249999994</v>
      </c>
      <c r="K1192">
        <v>33.778091250000003</v>
      </c>
      <c r="L1192">
        <v>1454078770</v>
      </c>
      <c r="M1192">
        <v>1448894770</v>
      </c>
      <c r="N1192" t="b">
        <v>0</v>
      </c>
      <c r="O1192">
        <v>2</v>
      </c>
      <c r="P1192" t="b">
        <v>0</v>
      </c>
      <c r="Q1192" t="s">
        <v>8284</v>
      </c>
      <c r="R1192">
        <v>3.8461538461538462E-4</v>
      </c>
      <c r="S1192">
        <v>16.889045625000001</v>
      </c>
      <c r="T1192" t="s">
        <v>9239</v>
      </c>
      <c r="U1192" t="s">
        <v>9240</v>
      </c>
      <c r="V1192" s="10">
        <v>42338.615393518521</v>
      </c>
      <c r="W1192" s="10">
        <v>42398.615393518521</v>
      </c>
    </row>
    <row r="1193" spans="1:23" x14ac:dyDescent="0.25">
      <c r="A1193">
        <v>2435</v>
      </c>
      <c r="B1193" t="s">
        <v>2436</v>
      </c>
      <c r="C1193" t="s">
        <v>6545</v>
      </c>
      <c r="D1193">
        <v>250000</v>
      </c>
      <c r="E1193">
        <v>1224</v>
      </c>
      <c r="F1193" t="s">
        <v>8221</v>
      </c>
      <c r="G1193" t="s">
        <v>8235</v>
      </c>
      <c r="H1193" t="s">
        <v>8255</v>
      </c>
      <c r="I1193">
        <v>0.11241174</v>
      </c>
      <c r="J1193">
        <v>28102.934999999998</v>
      </c>
      <c r="K1193">
        <v>137.59196975999998</v>
      </c>
      <c r="L1193">
        <v>1444027186</v>
      </c>
      <c r="M1193">
        <v>1441435186</v>
      </c>
      <c r="N1193" t="b">
        <v>0</v>
      </c>
      <c r="O1193">
        <v>4</v>
      </c>
      <c r="P1193" t="b">
        <v>0</v>
      </c>
      <c r="Q1193" t="s">
        <v>8284</v>
      </c>
      <c r="R1193">
        <v>4.8960000000000002E-3</v>
      </c>
      <c r="S1193">
        <v>34.397992439999996</v>
      </c>
      <c r="T1193" t="s">
        <v>9239</v>
      </c>
      <c r="U1193" t="s">
        <v>9240</v>
      </c>
      <c r="V1193" s="10">
        <v>42252.277615740742</v>
      </c>
      <c r="W1193" s="10">
        <v>42282.277615740742</v>
      </c>
    </row>
    <row r="1194" spans="1:23" x14ac:dyDescent="0.25">
      <c r="A1194">
        <v>2434</v>
      </c>
      <c r="B1194" t="s">
        <v>2435</v>
      </c>
      <c r="C1194" t="s">
        <v>6544</v>
      </c>
      <c r="D1194">
        <v>20000</v>
      </c>
      <c r="E1194">
        <v>26</v>
      </c>
      <c r="F1194" t="s">
        <v>8221</v>
      </c>
      <c r="G1194" t="s">
        <v>8224</v>
      </c>
      <c r="H1194" t="s">
        <v>8246</v>
      </c>
      <c r="I1194">
        <v>1</v>
      </c>
      <c r="J1194">
        <v>20000</v>
      </c>
      <c r="K1194">
        <v>26</v>
      </c>
      <c r="L1194">
        <v>1438662474</v>
      </c>
      <c r="M1194">
        <v>1435206474</v>
      </c>
      <c r="N1194" t="b">
        <v>0</v>
      </c>
      <c r="O1194">
        <v>2</v>
      </c>
      <c r="P1194" t="b">
        <v>0</v>
      </c>
      <c r="Q1194" t="s">
        <v>8284</v>
      </c>
      <c r="R1194">
        <v>1.2999999999999999E-3</v>
      </c>
      <c r="S1194">
        <v>13</v>
      </c>
      <c r="T1194" t="s">
        <v>9239</v>
      </c>
      <c r="U1194" t="s">
        <v>9240</v>
      </c>
      <c r="V1194" s="10">
        <v>42180.186041666668</v>
      </c>
      <c r="W1194" s="10">
        <v>42220.186041666668</v>
      </c>
    </row>
    <row r="1195" spans="1:23" x14ac:dyDescent="0.25">
      <c r="A1195">
        <v>2433</v>
      </c>
      <c r="B1195" t="s">
        <v>2434</v>
      </c>
      <c r="C1195" t="s">
        <v>6543</v>
      </c>
      <c r="D1195">
        <v>10000</v>
      </c>
      <c r="E1195">
        <v>0</v>
      </c>
      <c r="F1195" t="s">
        <v>8221</v>
      </c>
      <c r="G1195" t="s">
        <v>8224</v>
      </c>
      <c r="H1195" t="s">
        <v>8246</v>
      </c>
      <c r="I1195">
        <v>1</v>
      </c>
      <c r="J1195">
        <v>10000</v>
      </c>
      <c r="K1195">
        <v>0</v>
      </c>
      <c r="L1195">
        <v>1456608943</v>
      </c>
      <c r="M1195">
        <v>1454016943</v>
      </c>
      <c r="N1195" t="b">
        <v>0</v>
      </c>
      <c r="O1195">
        <v>0</v>
      </c>
      <c r="P1195" t="b">
        <v>0</v>
      </c>
      <c r="Q1195" t="s">
        <v>8284</v>
      </c>
      <c r="R1195">
        <v>0</v>
      </c>
      <c r="S1195" t="s">
        <v>9314</v>
      </c>
      <c r="T1195" t="s">
        <v>9239</v>
      </c>
      <c r="U1195" t="s">
        <v>9240</v>
      </c>
      <c r="V1195" s="10">
        <v>42397.89980324074</v>
      </c>
      <c r="W1195" s="10">
        <v>42427.89980324074</v>
      </c>
    </row>
    <row r="1196" spans="1:23" x14ac:dyDescent="0.25">
      <c r="A1196">
        <v>2432</v>
      </c>
      <c r="B1196" t="s">
        <v>2433</v>
      </c>
      <c r="C1196" t="s">
        <v>6542</v>
      </c>
      <c r="D1196">
        <v>14000</v>
      </c>
      <c r="E1196">
        <v>2</v>
      </c>
      <c r="F1196" t="s">
        <v>8221</v>
      </c>
      <c r="G1196" t="s">
        <v>8224</v>
      </c>
      <c r="H1196" t="s">
        <v>8246</v>
      </c>
      <c r="I1196">
        <v>1</v>
      </c>
      <c r="J1196">
        <v>14000</v>
      </c>
      <c r="K1196">
        <v>2</v>
      </c>
      <c r="L1196">
        <v>1425791697</v>
      </c>
      <c r="M1196">
        <v>1423199697</v>
      </c>
      <c r="N1196" t="b">
        <v>0</v>
      </c>
      <c r="O1196">
        <v>2</v>
      </c>
      <c r="P1196" t="b">
        <v>0</v>
      </c>
      <c r="Q1196" t="s">
        <v>8284</v>
      </c>
      <c r="R1196">
        <v>1.4285714285714287E-4</v>
      </c>
      <c r="S1196">
        <v>1</v>
      </c>
      <c r="T1196" t="s">
        <v>9239</v>
      </c>
      <c r="U1196" t="s">
        <v>9240</v>
      </c>
      <c r="V1196" s="10">
        <v>42041.218715277777</v>
      </c>
      <c r="W1196" s="10">
        <v>42071.218715277777</v>
      </c>
    </row>
    <row r="1197" spans="1:23" x14ac:dyDescent="0.25">
      <c r="A1197">
        <v>2431</v>
      </c>
      <c r="B1197" t="s">
        <v>2432</v>
      </c>
      <c r="C1197" t="s">
        <v>6541</v>
      </c>
      <c r="D1197">
        <v>100000</v>
      </c>
      <c r="E1197">
        <v>2</v>
      </c>
      <c r="F1197" t="s">
        <v>8221</v>
      </c>
      <c r="G1197" t="s">
        <v>8224</v>
      </c>
      <c r="H1197" t="s">
        <v>8246</v>
      </c>
      <c r="I1197">
        <v>1</v>
      </c>
      <c r="J1197">
        <v>100000</v>
      </c>
      <c r="K1197">
        <v>2</v>
      </c>
      <c r="L1197">
        <v>1467080613</v>
      </c>
      <c r="M1197">
        <v>1461896613</v>
      </c>
      <c r="N1197" t="b">
        <v>0</v>
      </c>
      <c r="O1197">
        <v>2</v>
      </c>
      <c r="P1197" t="b">
        <v>0</v>
      </c>
      <c r="Q1197" t="s">
        <v>8284</v>
      </c>
      <c r="R1197">
        <v>2.0000000000000002E-5</v>
      </c>
      <c r="S1197">
        <v>1</v>
      </c>
      <c r="T1197" t="s">
        <v>9239</v>
      </c>
      <c r="U1197" t="s">
        <v>9240</v>
      </c>
      <c r="V1197" s="10">
        <v>42489.099687499998</v>
      </c>
      <c r="W1197" s="10">
        <v>42549.099687499998</v>
      </c>
    </row>
    <row r="1198" spans="1:23" x14ac:dyDescent="0.25">
      <c r="A1198">
        <v>2430</v>
      </c>
      <c r="B1198" t="s">
        <v>2431</v>
      </c>
      <c r="C1198" t="s">
        <v>6540</v>
      </c>
      <c r="D1198">
        <v>3000</v>
      </c>
      <c r="E1198">
        <v>21</v>
      </c>
      <c r="F1198" t="s">
        <v>8221</v>
      </c>
      <c r="G1198" t="s">
        <v>8224</v>
      </c>
      <c r="H1198" t="s">
        <v>8246</v>
      </c>
      <c r="I1198">
        <v>1</v>
      </c>
      <c r="J1198">
        <v>3000</v>
      </c>
      <c r="K1198">
        <v>21</v>
      </c>
      <c r="L1198">
        <v>1455246504</v>
      </c>
      <c r="M1198">
        <v>1452654504</v>
      </c>
      <c r="N1198" t="b">
        <v>0</v>
      </c>
      <c r="O1198">
        <v>2</v>
      </c>
      <c r="P1198" t="b">
        <v>0</v>
      </c>
      <c r="Q1198" t="s">
        <v>8284</v>
      </c>
      <c r="R1198">
        <v>7.0000000000000001E-3</v>
      </c>
      <c r="S1198">
        <v>10.5</v>
      </c>
      <c r="T1198" t="s">
        <v>9239</v>
      </c>
      <c r="U1198" t="s">
        <v>9240</v>
      </c>
      <c r="V1198" s="10">
        <v>42382.130833333336</v>
      </c>
      <c r="W1198" s="10">
        <v>42412.130833333336</v>
      </c>
    </row>
    <row r="1199" spans="1:23" x14ac:dyDescent="0.25">
      <c r="A1199">
        <v>2429</v>
      </c>
      <c r="B1199" t="s">
        <v>2430</v>
      </c>
      <c r="C1199" t="s">
        <v>6539</v>
      </c>
      <c r="D1199">
        <v>140000</v>
      </c>
      <c r="E1199">
        <v>2005</v>
      </c>
      <c r="F1199" t="s">
        <v>8221</v>
      </c>
      <c r="G1199" t="s">
        <v>8234</v>
      </c>
      <c r="H1199" t="s">
        <v>8254</v>
      </c>
      <c r="I1199">
        <v>0.10503195999999999</v>
      </c>
      <c r="J1199">
        <v>14704.474399999999</v>
      </c>
      <c r="K1199">
        <v>210.58907979999998</v>
      </c>
      <c r="L1199">
        <v>1486313040</v>
      </c>
      <c r="M1199">
        <v>1483131966</v>
      </c>
      <c r="N1199" t="b">
        <v>0</v>
      </c>
      <c r="O1199">
        <v>4</v>
      </c>
      <c r="P1199" t="b">
        <v>0</v>
      </c>
      <c r="Q1199" t="s">
        <v>8284</v>
      </c>
      <c r="R1199">
        <v>1.4321428571428572E-2</v>
      </c>
      <c r="S1199">
        <v>52.647269949999995</v>
      </c>
      <c r="T1199" t="s">
        <v>9239</v>
      </c>
      <c r="U1199" t="s">
        <v>9240</v>
      </c>
      <c r="V1199" s="10">
        <v>42734.879236111112</v>
      </c>
      <c r="W1199" s="10">
        <v>42771.697222222225</v>
      </c>
    </row>
    <row r="1200" spans="1:23" x14ac:dyDescent="0.25">
      <c r="A1200">
        <v>2428</v>
      </c>
      <c r="B1200" t="s">
        <v>2429</v>
      </c>
      <c r="C1200" t="s">
        <v>6538</v>
      </c>
      <c r="D1200">
        <v>35000</v>
      </c>
      <c r="E1200">
        <v>1</v>
      </c>
      <c r="F1200" t="s">
        <v>8221</v>
      </c>
      <c r="G1200" t="s">
        <v>8224</v>
      </c>
      <c r="H1200" t="s">
        <v>8246</v>
      </c>
      <c r="I1200">
        <v>1</v>
      </c>
      <c r="J1200">
        <v>35000</v>
      </c>
      <c r="K1200">
        <v>1</v>
      </c>
      <c r="L1200">
        <v>1426182551</v>
      </c>
      <c r="M1200">
        <v>1423594151</v>
      </c>
      <c r="N1200" t="b">
        <v>0</v>
      </c>
      <c r="O1200">
        <v>1</v>
      </c>
      <c r="P1200" t="b">
        <v>0</v>
      </c>
      <c r="Q1200" t="s">
        <v>8284</v>
      </c>
      <c r="R1200">
        <v>2.8571428571428571E-5</v>
      </c>
      <c r="S1200">
        <v>1</v>
      </c>
      <c r="T1200" t="s">
        <v>9239</v>
      </c>
      <c r="U1200" t="s">
        <v>9240</v>
      </c>
      <c r="V1200" s="10">
        <v>42045.784155092595</v>
      </c>
      <c r="W1200" s="10">
        <v>42075.742488425924</v>
      </c>
    </row>
    <row r="1201" spans="1:23" x14ac:dyDescent="0.25">
      <c r="A1201">
        <v>2427</v>
      </c>
      <c r="B1201" t="s">
        <v>2428</v>
      </c>
      <c r="C1201" t="s">
        <v>6537</v>
      </c>
      <c r="D1201">
        <v>50000</v>
      </c>
      <c r="E1201">
        <v>1</v>
      </c>
      <c r="F1201" t="s">
        <v>8221</v>
      </c>
      <c r="G1201" t="s">
        <v>8224</v>
      </c>
      <c r="H1201" t="s">
        <v>8246</v>
      </c>
      <c r="I1201">
        <v>1</v>
      </c>
      <c r="J1201">
        <v>50000</v>
      </c>
      <c r="K1201">
        <v>1</v>
      </c>
      <c r="L1201">
        <v>1458715133</v>
      </c>
      <c r="M1201">
        <v>1455262733</v>
      </c>
      <c r="N1201" t="b">
        <v>0</v>
      </c>
      <c r="O1201">
        <v>1</v>
      </c>
      <c r="P1201" t="b">
        <v>0</v>
      </c>
      <c r="Q1201" t="s">
        <v>8284</v>
      </c>
      <c r="R1201">
        <v>2.0000000000000002E-5</v>
      </c>
      <c r="S1201">
        <v>1</v>
      </c>
      <c r="T1201" t="s">
        <v>9239</v>
      </c>
      <c r="U1201" t="s">
        <v>9240</v>
      </c>
      <c r="V1201" s="10">
        <v>42412.318668981483</v>
      </c>
      <c r="W1201" s="10">
        <v>42452.277002314811</v>
      </c>
    </row>
    <row r="1202" spans="1:23" x14ac:dyDescent="0.25">
      <c r="A1202">
        <v>2426</v>
      </c>
      <c r="B1202" t="s">
        <v>2427</v>
      </c>
      <c r="C1202" t="s">
        <v>6536</v>
      </c>
      <c r="D1202">
        <v>20000</v>
      </c>
      <c r="E1202">
        <v>0</v>
      </c>
      <c r="F1202" t="s">
        <v>8221</v>
      </c>
      <c r="G1202" t="s">
        <v>8224</v>
      </c>
      <c r="H1202" t="s">
        <v>8246</v>
      </c>
      <c r="I1202">
        <v>1</v>
      </c>
      <c r="J1202">
        <v>20000</v>
      </c>
      <c r="K1202">
        <v>0</v>
      </c>
      <c r="L1202">
        <v>1439006692</v>
      </c>
      <c r="M1202">
        <v>1433822692</v>
      </c>
      <c r="N1202" t="b">
        <v>0</v>
      </c>
      <c r="O1202">
        <v>0</v>
      </c>
      <c r="P1202" t="b">
        <v>0</v>
      </c>
      <c r="Q1202" t="s">
        <v>8284</v>
      </c>
      <c r="R1202">
        <v>0</v>
      </c>
      <c r="S1202" t="s">
        <v>9314</v>
      </c>
      <c r="T1202" t="s">
        <v>9239</v>
      </c>
      <c r="U1202" t="s">
        <v>9240</v>
      </c>
      <c r="V1202" s="10">
        <v>42164.170046296298</v>
      </c>
      <c r="W1202" s="10">
        <v>42224.170046296298</v>
      </c>
    </row>
    <row r="1203" spans="1:23" x14ac:dyDescent="0.25">
      <c r="A1203">
        <v>2425</v>
      </c>
      <c r="B1203" t="s">
        <v>2426</v>
      </c>
      <c r="C1203" t="s">
        <v>6535</v>
      </c>
      <c r="D1203">
        <v>3500</v>
      </c>
      <c r="E1203">
        <v>1</v>
      </c>
      <c r="F1203" t="s">
        <v>8221</v>
      </c>
      <c r="G1203" t="s">
        <v>8224</v>
      </c>
      <c r="H1203" t="s">
        <v>8246</v>
      </c>
      <c r="I1203">
        <v>1</v>
      </c>
      <c r="J1203">
        <v>3500</v>
      </c>
      <c r="K1203">
        <v>1</v>
      </c>
      <c r="L1203">
        <v>1464386640</v>
      </c>
      <c r="M1203">
        <v>1463090149</v>
      </c>
      <c r="N1203" t="b">
        <v>0</v>
      </c>
      <c r="O1203">
        <v>1</v>
      </c>
      <c r="P1203" t="b">
        <v>0</v>
      </c>
      <c r="Q1203" t="s">
        <v>8284</v>
      </c>
      <c r="R1203">
        <v>2.8571428571428574E-4</v>
      </c>
      <c r="S1203">
        <v>1</v>
      </c>
      <c r="T1203" t="s">
        <v>9239</v>
      </c>
      <c r="U1203" t="s">
        <v>9240</v>
      </c>
      <c r="V1203" s="10">
        <v>42502.913761574076</v>
      </c>
      <c r="W1203" s="10">
        <v>42517.919444444444</v>
      </c>
    </row>
    <row r="1204" spans="1:23" x14ac:dyDescent="0.25">
      <c r="A1204">
        <v>2424</v>
      </c>
      <c r="B1204" t="s">
        <v>2425</v>
      </c>
      <c r="C1204" t="s">
        <v>6534</v>
      </c>
      <c r="D1204">
        <v>25000</v>
      </c>
      <c r="E1204">
        <v>310</v>
      </c>
      <c r="F1204" t="s">
        <v>8221</v>
      </c>
      <c r="G1204" t="s">
        <v>8224</v>
      </c>
      <c r="H1204" t="s">
        <v>8246</v>
      </c>
      <c r="I1204">
        <v>1</v>
      </c>
      <c r="J1204">
        <v>25000</v>
      </c>
      <c r="K1204">
        <v>310</v>
      </c>
      <c r="L1204">
        <v>1414445108</v>
      </c>
      <c r="M1204">
        <v>1411853108</v>
      </c>
      <c r="N1204" t="b">
        <v>0</v>
      </c>
      <c r="O1204">
        <v>9</v>
      </c>
      <c r="P1204" t="b">
        <v>0</v>
      </c>
      <c r="Q1204" t="s">
        <v>8284</v>
      </c>
      <c r="R1204">
        <v>1.24E-2</v>
      </c>
      <c r="S1204">
        <v>34.444444444444443</v>
      </c>
      <c r="T1204" t="s">
        <v>9239</v>
      </c>
      <c r="U1204" t="s">
        <v>9240</v>
      </c>
      <c r="V1204" s="10">
        <v>41909.892453703702</v>
      </c>
      <c r="W1204" s="10">
        <v>41939.892453703702</v>
      </c>
    </row>
    <row r="1205" spans="1:23" x14ac:dyDescent="0.25">
      <c r="A1205">
        <v>2423</v>
      </c>
      <c r="B1205" t="s">
        <v>2424</v>
      </c>
      <c r="C1205" t="s">
        <v>6533</v>
      </c>
      <c r="D1205">
        <v>60000</v>
      </c>
      <c r="E1205">
        <v>8</v>
      </c>
      <c r="F1205" t="s">
        <v>8221</v>
      </c>
      <c r="G1205" t="s">
        <v>8224</v>
      </c>
      <c r="H1205" t="s">
        <v>8246</v>
      </c>
      <c r="I1205">
        <v>1</v>
      </c>
      <c r="J1205">
        <v>60000</v>
      </c>
      <c r="K1205">
        <v>8</v>
      </c>
      <c r="L1205">
        <v>1420044890</v>
      </c>
      <c r="M1205">
        <v>1417452890</v>
      </c>
      <c r="N1205" t="b">
        <v>0</v>
      </c>
      <c r="O1205">
        <v>1</v>
      </c>
      <c r="P1205" t="b">
        <v>0</v>
      </c>
      <c r="Q1205" t="s">
        <v>8284</v>
      </c>
      <c r="R1205">
        <v>1.3333333333333334E-4</v>
      </c>
      <c r="S1205">
        <v>8</v>
      </c>
      <c r="T1205" t="s">
        <v>9239</v>
      </c>
      <c r="U1205" t="s">
        <v>9240</v>
      </c>
      <c r="V1205" s="10">
        <v>41974.704745370371</v>
      </c>
      <c r="W1205" s="10">
        <v>42004.704745370371</v>
      </c>
    </row>
    <row r="1206" spans="1:23" x14ac:dyDescent="0.25">
      <c r="A1206">
        <v>2422</v>
      </c>
      <c r="B1206" t="s">
        <v>2423</v>
      </c>
      <c r="C1206" t="s">
        <v>6532</v>
      </c>
      <c r="D1206">
        <v>500</v>
      </c>
      <c r="E1206">
        <v>1</v>
      </c>
      <c r="F1206" t="s">
        <v>8221</v>
      </c>
      <c r="G1206" t="s">
        <v>8224</v>
      </c>
      <c r="H1206" t="s">
        <v>8246</v>
      </c>
      <c r="I1206">
        <v>1</v>
      </c>
      <c r="J1206">
        <v>500</v>
      </c>
      <c r="K1206">
        <v>1</v>
      </c>
      <c r="L1206">
        <v>1426091036</v>
      </c>
      <c r="M1206">
        <v>1423502636</v>
      </c>
      <c r="N1206" t="b">
        <v>0</v>
      </c>
      <c r="O1206">
        <v>1</v>
      </c>
      <c r="P1206" t="b">
        <v>0</v>
      </c>
      <c r="Q1206" t="s">
        <v>8284</v>
      </c>
      <c r="R1206">
        <v>2E-3</v>
      </c>
      <c r="S1206">
        <v>1</v>
      </c>
      <c r="T1206" t="s">
        <v>9239</v>
      </c>
      <c r="U1206" t="s">
        <v>9240</v>
      </c>
      <c r="V1206" s="10">
        <v>42044.724953703706</v>
      </c>
      <c r="W1206" s="10">
        <v>42074.683287037034</v>
      </c>
    </row>
    <row r="1207" spans="1:23" x14ac:dyDescent="0.25">
      <c r="A1207">
        <v>2421</v>
      </c>
      <c r="B1207" t="s">
        <v>2422</v>
      </c>
      <c r="C1207" t="s">
        <v>6531</v>
      </c>
      <c r="D1207">
        <v>6000</v>
      </c>
      <c r="E1207">
        <v>1</v>
      </c>
      <c r="F1207" t="s">
        <v>8221</v>
      </c>
      <c r="G1207" t="s">
        <v>8224</v>
      </c>
      <c r="H1207" t="s">
        <v>8246</v>
      </c>
      <c r="I1207">
        <v>1</v>
      </c>
      <c r="J1207">
        <v>6000</v>
      </c>
      <c r="K1207">
        <v>1</v>
      </c>
      <c r="L1207">
        <v>1424536196</v>
      </c>
      <c r="M1207">
        <v>1421944196</v>
      </c>
      <c r="N1207" t="b">
        <v>0</v>
      </c>
      <c r="O1207">
        <v>1</v>
      </c>
      <c r="P1207" t="b">
        <v>0</v>
      </c>
      <c r="Q1207" t="s">
        <v>8284</v>
      </c>
      <c r="R1207">
        <v>1.6666666666666666E-4</v>
      </c>
      <c r="S1207">
        <v>1</v>
      </c>
      <c r="T1207" t="s">
        <v>9239</v>
      </c>
      <c r="U1207" t="s">
        <v>9240</v>
      </c>
      <c r="V1207" s="10">
        <v>42026.6874537037</v>
      </c>
      <c r="W1207" s="10">
        <v>42056.6874537037</v>
      </c>
    </row>
    <row r="1208" spans="1:23" x14ac:dyDescent="0.25">
      <c r="A1208">
        <v>2420</v>
      </c>
      <c r="B1208" t="s">
        <v>2421</v>
      </c>
      <c r="C1208" t="s">
        <v>6530</v>
      </c>
      <c r="D1208">
        <v>16870</v>
      </c>
      <c r="E1208">
        <v>2501</v>
      </c>
      <c r="F1208" t="s">
        <v>8221</v>
      </c>
      <c r="G1208" t="s">
        <v>8224</v>
      </c>
      <c r="H1208" t="s">
        <v>8246</v>
      </c>
      <c r="I1208">
        <v>1</v>
      </c>
      <c r="J1208">
        <v>16870</v>
      </c>
      <c r="K1208">
        <v>2501</v>
      </c>
      <c r="L1208">
        <v>1415583695</v>
      </c>
      <c r="M1208">
        <v>1410396095</v>
      </c>
      <c r="N1208" t="b">
        <v>0</v>
      </c>
      <c r="O1208">
        <v>36</v>
      </c>
      <c r="P1208" t="b">
        <v>0</v>
      </c>
      <c r="Q1208" t="s">
        <v>8284</v>
      </c>
      <c r="R1208">
        <v>0.14825133372851215</v>
      </c>
      <c r="S1208">
        <v>69.472222222222229</v>
      </c>
      <c r="T1208" t="s">
        <v>9239</v>
      </c>
      <c r="U1208" t="s">
        <v>9240</v>
      </c>
      <c r="V1208" s="10">
        <v>41893.028877314813</v>
      </c>
      <c r="W1208" s="10">
        <v>41953.070543981485</v>
      </c>
    </row>
    <row r="1209" spans="1:23" x14ac:dyDescent="0.25">
      <c r="A1209">
        <v>2419</v>
      </c>
      <c r="B1209" t="s">
        <v>2420</v>
      </c>
      <c r="C1209" t="s">
        <v>6529</v>
      </c>
      <c r="D1209">
        <v>3000</v>
      </c>
      <c r="E1209">
        <v>0</v>
      </c>
      <c r="F1209" t="s">
        <v>8221</v>
      </c>
      <c r="G1209" t="s">
        <v>8224</v>
      </c>
      <c r="H1209" t="s">
        <v>8246</v>
      </c>
      <c r="I1209">
        <v>1</v>
      </c>
      <c r="J1209">
        <v>3000</v>
      </c>
      <c r="K1209">
        <v>0</v>
      </c>
      <c r="L1209">
        <v>1424281389</v>
      </c>
      <c r="M1209">
        <v>1419097389</v>
      </c>
      <c r="N1209" t="b">
        <v>0</v>
      </c>
      <c r="O1209">
        <v>0</v>
      </c>
      <c r="P1209" t="b">
        <v>0</v>
      </c>
      <c r="Q1209" t="s">
        <v>8284</v>
      </c>
      <c r="R1209">
        <v>0</v>
      </c>
      <c r="S1209" t="s">
        <v>9314</v>
      </c>
      <c r="T1209" t="s">
        <v>9239</v>
      </c>
      <c r="U1209" t="s">
        <v>9240</v>
      </c>
      <c r="V1209" s="10">
        <v>41993.738298611112</v>
      </c>
      <c r="W1209" s="10">
        <v>42053.738298611112</v>
      </c>
    </row>
    <row r="1210" spans="1:23" x14ac:dyDescent="0.25">
      <c r="A1210">
        <v>2418</v>
      </c>
      <c r="B1210" t="s">
        <v>2419</v>
      </c>
      <c r="C1210" t="s">
        <v>6528</v>
      </c>
      <c r="D1210">
        <v>25000</v>
      </c>
      <c r="E1210">
        <v>5</v>
      </c>
      <c r="F1210" t="s">
        <v>8221</v>
      </c>
      <c r="G1210" t="s">
        <v>8224</v>
      </c>
      <c r="H1210" t="s">
        <v>8246</v>
      </c>
      <c r="I1210">
        <v>1</v>
      </c>
      <c r="J1210">
        <v>25000</v>
      </c>
      <c r="K1210">
        <v>5</v>
      </c>
      <c r="L1210">
        <v>1427225644</v>
      </c>
      <c r="M1210">
        <v>1422045244</v>
      </c>
      <c r="N1210" t="b">
        <v>0</v>
      </c>
      <c r="O1210">
        <v>5</v>
      </c>
      <c r="P1210" t="b">
        <v>0</v>
      </c>
      <c r="Q1210" t="s">
        <v>8284</v>
      </c>
      <c r="R1210">
        <v>2.0000000000000001E-4</v>
      </c>
      <c r="S1210">
        <v>1</v>
      </c>
      <c r="T1210" t="s">
        <v>9239</v>
      </c>
      <c r="U1210" t="s">
        <v>9240</v>
      </c>
      <c r="V1210" s="10">
        <v>42027.856990740744</v>
      </c>
      <c r="W1210" s="10">
        <v>42087.815324074072</v>
      </c>
    </row>
    <row r="1211" spans="1:23" x14ac:dyDescent="0.25">
      <c r="A1211">
        <v>2417</v>
      </c>
      <c r="B1211" t="s">
        <v>2418</v>
      </c>
      <c r="C1211" t="s">
        <v>6527</v>
      </c>
      <c r="D1211">
        <v>1000</v>
      </c>
      <c r="E1211">
        <v>0</v>
      </c>
      <c r="F1211" t="s">
        <v>8221</v>
      </c>
      <c r="G1211" t="s">
        <v>8224</v>
      </c>
      <c r="H1211" t="s">
        <v>8246</v>
      </c>
      <c r="I1211">
        <v>1</v>
      </c>
      <c r="J1211">
        <v>1000</v>
      </c>
      <c r="K1211">
        <v>0</v>
      </c>
      <c r="L1211">
        <v>1407705187</v>
      </c>
      <c r="M1211">
        <v>1405113187</v>
      </c>
      <c r="N1211" t="b">
        <v>0</v>
      </c>
      <c r="O1211">
        <v>0</v>
      </c>
      <c r="P1211" t="b">
        <v>0</v>
      </c>
      <c r="Q1211" t="s">
        <v>8284</v>
      </c>
      <c r="R1211">
        <v>0</v>
      </c>
      <c r="S1211" t="s">
        <v>9314</v>
      </c>
      <c r="T1211" t="s">
        <v>9239</v>
      </c>
      <c r="U1211" t="s">
        <v>9240</v>
      </c>
      <c r="V1211" s="10">
        <v>41831.884108796294</v>
      </c>
      <c r="W1211" s="10">
        <v>41861.884108796294</v>
      </c>
    </row>
    <row r="1212" spans="1:23" x14ac:dyDescent="0.25">
      <c r="A1212">
        <v>2416</v>
      </c>
      <c r="B1212" t="s">
        <v>2417</v>
      </c>
      <c r="C1212" t="s">
        <v>6526</v>
      </c>
      <c r="D1212">
        <v>20000</v>
      </c>
      <c r="E1212">
        <v>5</v>
      </c>
      <c r="F1212" t="s">
        <v>8221</v>
      </c>
      <c r="G1212" t="s">
        <v>8224</v>
      </c>
      <c r="H1212" t="s">
        <v>8246</v>
      </c>
      <c r="I1212">
        <v>1</v>
      </c>
      <c r="J1212">
        <v>20000</v>
      </c>
      <c r="K1212">
        <v>5</v>
      </c>
      <c r="L1212">
        <v>1426345200</v>
      </c>
      <c r="M1212">
        <v>1421343743</v>
      </c>
      <c r="N1212" t="b">
        <v>0</v>
      </c>
      <c r="O1212">
        <v>1</v>
      </c>
      <c r="P1212" t="b">
        <v>0</v>
      </c>
      <c r="Q1212" t="s">
        <v>8284</v>
      </c>
      <c r="R1212">
        <v>2.5000000000000001E-4</v>
      </c>
      <c r="S1212">
        <v>5</v>
      </c>
      <c r="T1212" t="s">
        <v>9239</v>
      </c>
      <c r="U1212" t="s">
        <v>9240</v>
      </c>
      <c r="V1212" s="10">
        <v>42019.737766203703</v>
      </c>
      <c r="W1212" s="10">
        <v>42077.625</v>
      </c>
    </row>
    <row r="1213" spans="1:23" x14ac:dyDescent="0.25">
      <c r="A1213">
        <v>2415</v>
      </c>
      <c r="B1213" t="s">
        <v>2416</v>
      </c>
      <c r="C1213" t="s">
        <v>6525</v>
      </c>
      <c r="D1213">
        <v>60000</v>
      </c>
      <c r="E1213">
        <v>335</v>
      </c>
      <c r="F1213" t="s">
        <v>8221</v>
      </c>
      <c r="G1213" t="s">
        <v>8224</v>
      </c>
      <c r="H1213" t="s">
        <v>8246</v>
      </c>
      <c r="I1213">
        <v>1</v>
      </c>
      <c r="J1213">
        <v>60000</v>
      </c>
      <c r="K1213">
        <v>335</v>
      </c>
      <c r="L1213">
        <v>1468615346</v>
      </c>
      <c r="M1213">
        <v>1466023346</v>
      </c>
      <c r="N1213" t="b">
        <v>0</v>
      </c>
      <c r="O1213">
        <v>6</v>
      </c>
      <c r="P1213" t="b">
        <v>0</v>
      </c>
      <c r="Q1213" t="s">
        <v>8284</v>
      </c>
      <c r="R1213">
        <v>5.5833333333333334E-3</v>
      </c>
      <c r="S1213">
        <v>55.833333333333336</v>
      </c>
      <c r="T1213" t="s">
        <v>9239</v>
      </c>
      <c r="U1213" t="s">
        <v>9240</v>
      </c>
      <c r="V1213" s="10">
        <v>42536.862800925926</v>
      </c>
      <c r="W1213" s="10">
        <v>42566.862800925926</v>
      </c>
    </row>
    <row r="1214" spans="1:23" x14ac:dyDescent="0.25">
      <c r="A1214">
        <v>2414</v>
      </c>
      <c r="B1214" t="s">
        <v>2415</v>
      </c>
      <c r="C1214" t="s">
        <v>6524</v>
      </c>
      <c r="D1214">
        <v>15000</v>
      </c>
      <c r="E1214">
        <v>460</v>
      </c>
      <c r="F1214" t="s">
        <v>8221</v>
      </c>
      <c r="G1214" t="s">
        <v>8224</v>
      </c>
      <c r="H1214" t="s">
        <v>8246</v>
      </c>
      <c r="I1214">
        <v>1</v>
      </c>
      <c r="J1214">
        <v>15000</v>
      </c>
      <c r="K1214">
        <v>460</v>
      </c>
      <c r="L1214">
        <v>1440215940</v>
      </c>
      <c r="M1214">
        <v>1436805660</v>
      </c>
      <c r="N1214" t="b">
        <v>0</v>
      </c>
      <c r="O1214">
        <v>13</v>
      </c>
      <c r="P1214" t="b">
        <v>0</v>
      </c>
      <c r="Q1214" t="s">
        <v>8284</v>
      </c>
      <c r="R1214">
        <v>3.0666666666666665E-2</v>
      </c>
      <c r="S1214">
        <v>35.384615384615387</v>
      </c>
      <c r="T1214" t="s">
        <v>9239</v>
      </c>
      <c r="U1214" t="s">
        <v>9240</v>
      </c>
      <c r="V1214" s="10">
        <v>42198.695138888892</v>
      </c>
      <c r="W1214" s="10">
        <v>42238.165972222225</v>
      </c>
    </row>
    <row r="1215" spans="1:23" x14ac:dyDescent="0.25">
      <c r="A1215">
        <v>2413</v>
      </c>
      <c r="B1215" t="s">
        <v>2414</v>
      </c>
      <c r="C1215" t="s">
        <v>6523</v>
      </c>
      <c r="D1215">
        <v>3000</v>
      </c>
      <c r="E1215">
        <v>25</v>
      </c>
      <c r="F1215" t="s">
        <v>8221</v>
      </c>
      <c r="G1215" t="s">
        <v>8224</v>
      </c>
      <c r="H1215" t="s">
        <v>8246</v>
      </c>
      <c r="I1215">
        <v>1</v>
      </c>
      <c r="J1215">
        <v>3000</v>
      </c>
      <c r="K1215">
        <v>25</v>
      </c>
      <c r="L1215">
        <v>1401579000</v>
      </c>
      <c r="M1215">
        <v>1398911882</v>
      </c>
      <c r="N1215" t="b">
        <v>0</v>
      </c>
      <c r="O1215">
        <v>3</v>
      </c>
      <c r="P1215" t="b">
        <v>0</v>
      </c>
      <c r="Q1215" t="s">
        <v>8284</v>
      </c>
      <c r="R1215">
        <v>8.3333333333333332E-3</v>
      </c>
      <c r="S1215">
        <v>8.3333333333333339</v>
      </c>
      <c r="T1215" t="s">
        <v>9239</v>
      </c>
      <c r="U1215" t="s">
        <v>9240</v>
      </c>
      <c r="V1215" s="10">
        <v>41760.10974537037</v>
      </c>
      <c r="W1215" s="10">
        <v>41790.979166666664</v>
      </c>
    </row>
    <row r="1216" spans="1:23" x14ac:dyDescent="0.25">
      <c r="A1216">
        <v>2412</v>
      </c>
      <c r="B1216" t="s">
        <v>2413</v>
      </c>
      <c r="C1216" t="s">
        <v>6522</v>
      </c>
      <c r="D1216">
        <v>8000</v>
      </c>
      <c r="E1216">
        <v>0</v>
      </c>
      <c r="F1216" t="s">
        <v>8221</v>
      </c>
      <c r="G1216" t="s">
        <v>8230</v>
      </c>
      <c r="H1216" t="s">
        <v>8249</v>
      </c>
      <c r="I1216">
        <v>1.1666915600000001</v>
      </c>
      <c r="J1216">
        <v>9333.5324799999999</v>
      </c>
      <c r="K1216">
        <v>0</v>
      </c>
      <c r="L1216">
        <v>1480185673</v>
      </c>
      <c r="M1216">
        <v>1476294073</v>
      </c>
      <c r="N1216" t="b">
        <v>0</v>
      </c>
      <c r="O1216">
        <v>0</v>
      </c>
      <c r="P1216" t="b">
        <v>0</v>
      </c>
      <c r="Q1216" t="s">
        <v>8284</v>
      </c>
      <c r="R1216">
        <v>0</v>
      </c>
      <c r="S1216" t="s">
        <v>9314</v>
      </c>
      <c r="T1216" t="s">
        <v>9239</v>
      </c>
      <c r="U1216" t="s">
        <v>9240</v>
      </c>
      <c r="V1216" s="10">
        <v>42655.736956018518</v>
      </c>
      <c r="W1216" s="10">
        <v>42700.778622685182</v>
      </c>
    </row>
    <row r="1217" spans="1:23" x14ac:dyDescent="0.25">
      <c r="A1217">
        <v>2411</v>
      </c>
      <c r="B1217" t="s">
        <v>2412</v>
      </c>
      <c r="C1217" t="s">
        <v>6521</v>
      </c>
      <c r="D1217">
        <v>25000</v>
      </c>
      <c r="E1217">
        <v>151</v>
      </c>
      <c r="F1217" t="s">
        <v>8221</v>
      </c>
      <c r="G1217" t="s">
        <v>8224</v>
      </c>
      <c r="H1217" t="s">
        <v>8246</v>
      </c>
      <c r="I1217">
        <v>1</v>
      </c>
      <c r="J1217">
        <v>25000</v>
      </c>
      <c r="K1217">
        <v>151</v>
      </c>
      <c r="L1217">
        <v>1440524082</v>
      </c>
      <c r="M1217">
        <v>1437932082</v>
      </c>
      <c r="N1217" t="b">
        <v>0</v>
      </c>
      <c r="O1217">
        <v>3</v>
      </c>
      <c r="P1217" t="b">
        <v>0</v>
      </c>
      <c r="Q1217" t="s">
        <v>8284</v>
      </c>
      <c r="R1217">
        <v>6.0400000000000002E-3</v>
      </c>
      <c r="S1217">
        <v>50.333333333333336</v>
      </c>
      <c r="T1217" t="s">
        <v>9239</v>
      </c>
      <c r="U1217" t="s">
        <v>9240</v>
      </c>
      <c r="V1217" s="10">
        <v>42211.732430555552</v>
      </c>
      <c r="W1217" s="10">
        <v>42241.732430555552</v>
      </c>
    </row>
    <row r="1218" spans="1:23" x14ac:dyDescent="0.25">
      <c r="A1218">
        <v>2410</v>
      </c>
      <c r="B1218" t="s">
        <v>2411</v>
      </c>
      <c r="C1218" s="3" t="s">
        <v>6520</v>
      </c>
      <c r="D1218">
        <v>15000</v>
      </c>
      <c r="E1218">
        <v>0</v>
      </c>
      <c r="F1218" t="s">
        <v>8221</v>
      </c>
      <c r="G1218" t="s">
        <v>8226</v>
      </c>
      <c r="H1218" t="s">
        <v>8248</v>
      </c>
      <c r="I1218">
        <v>0.70296422999999997</v>
      </c>
      <c r="J1218">
        <v>10544.463449999999</v>
      </c>
      <c r="K1218">
        <v>0</v>
      </c>
      <c r="L1218">
        <v>1441619275</v>
      </c>
      <c r="M1218">
        <v>1439027275</v>
      </c>
      <c r="N1218" t="b">
        <v>0</v>
      </c>
      <c r="O1218">
        <v>0</v>
      </c>
      <c r="P1218" t="b">
        <v>0</v>
      </c>
      <c r="Q1218" t="s">
        <v>8284</v>
      </c>
      <c r="R1218">
        <v>0</v>
      </c>
      <c r="S1218" t="s">
        <v>9314</v>
      </c>
      <c r="T1218" t="s">
        <v>9239</v>
      </c>
      <c r="U1218" t="s">
        <v>9240</v>
      </c>
      <c r="V1218" s="10">
        <v>42224.408275462964</v>
      </c>
      <c r="W1218" s="10">
        <v>42254.408275462964</v>
      </c>
    </row>
    <row r="1219" spans="1:23" x14ac:dyDescent="0.25">
      <c r="A1219">
        <v>2409</v>
      </c>
      <c r="B1219" t="s">
        <v>2410</v>
      </c>
      <c r="C1219" t="s">
        <v>6519</v>
      </c>
      <c r="D1219">
        <v>25000</v>
      </c>
      <c r="E1219">
        <v>460</v>
      </c>
      <c r="F1219" t="s">
        <v>8221</v>
      </c>
      <c r="G1219" t="s">
        <v>8224</v>
      </c>
      <c r="H1219" t="s">
        <v>8246</v>
      </c>
      <c r="I1219">
        <v>1</v>
      </c>
      <c r="J1219">
        <v>25000</v>
      </c>
      <c r="K1219">
        <v>460</v>
      </c>
      <c r="L1219">
        <v>1439931675</v>
      </c>
      <c r="M1219">
        <v>1437339675</v>
      </c>
      <c r="N1219" t="b">
        <v>0</v>
      </c>
      <c r="O1219">
        <v>6</v>
      </c>
      <c r="P1219" t="b">
        <v>0</v>
      </c>
      <c r="Q1219" t="s">
        <v>8284</v>
      </c>
      <c r="R1219">
        <v>1.84E-2</v>
      </c>
      <c r="S1219">
        <v>76.666666666666671</v>
      </c>
      <c r="T1219" t="s">
        <v>9239</v>
      </c>
      <c r="U1219" t="s">
        <v>9240</v>
      </c>
      <c r="V1219" s="10">
        <v>42204.875868055555</v>
      </c>
      <c r="W1219" s="10">
        <v>42234.875868055555</v>
      </c>
    </row>
    <row r="1220" spans="1:23" x14ac:dyDescent="0.25">
      <c r="A1220">
        <v>2408</v>
      </c>
      <c r="B1220" t="s">
        <v>2409</v>
      </c>
      <c r="C1220" t="s">
        <v>6518</v>
      </c>
      <c r="D1220">
        <v>15000</v>
      </c>
      <c r="E1220">
        <v>30</v>
      </c>
      <c r="F1220" t="s">
        <v>8221</v>
      </c>
      <c r="G1220" t="s">
        <v>8224</v>
      </c>
      <c r="H1220" t="s">
        <v>8246</v>
      </c>
      <c r="I1220">
        <v>1</v>
      </c>
      <c r="J1220">
        <v>15000</v>
      </c>
      <c r="K1220">
        <v>30</v>
      </c>
      <c r="L1220">
        <v>1415247757</v>
      </c>
      <c r="M1220">
        <v>1412652157</v>
      </c>
      <c r="N1220" t="b">
        <v>0</v>
      </c>
      <c r="O1220">
        <v>2</v>
      </c>
      <c r="P1220" t="b">
        <v>0</v>
      </c>
      <c r="Q1220" t="s">
        <v>8284</v>
      </c>
      <c r="R1220">
        <v>2E-3</v>
      </c>
      <c r="S1220">
        <v>15</v>
      </c>
      <c r="T1220" t="s">
        <v>9239</v>
      </c>
      <c r="U1220" t="s">
        <v>9240</v>
      </c>
      <c r="V1220" s="10">
        <v>41919.140706018516</v>
      </c>
      <c r="W1220" s="10">
        <v>41949.182372685187</v>
      </c>
    </row>
    <row r="1221" spans="1:23" x14ac:dyDescent="0.25">
      <c r="A1221">
        <v>2407</v>
      </c>
      <c r="B1221" t="s">
        <v>2408</v>
      </c>
      <c r="C1221" s="3" t="s">
        <v>6517</v>
      </c>
      <c r="D1221">
        <v>22000</v>
      </c>
      <c r="E1221">
        <v>5557</v>
      </c>
      <c r="F1221" t="s">
        <v>8221</v>
      </c>
      <c r="G1221" t="s">
        <v>8224</v>
      </c>
      <c r="H1221" t="s">
        <v>8246</v>
      </c>
      <c r="I1221">
        <v>1</v>
      </c>
      <c r="J1221">
        <v>22000</v>
      </c>
      <c r="K1221">
        <v>5557</v>
      </c>
      <c r="L1221">
        <v>1428732000</v>
      </c>
      <c r="M1221">
        <v>1426772928</v>
      </c>
      <c r="N1221" t="b">
        <v>0</v>
      </c>
      <c r="O1221">
        <v>33</v>
      </c>
      <c r="P1221" t="b">
        <v>0</v>
      </c>
      <c r="Q1221" t="s">
        <v>8284</v>
      </c>
      <c r="R1221">
        <v>0.25259090909090909</v>
      </c>
      <c r="S1221">
        <v>168.39393939393941</v>
      </c>
      <c r="T1221" t="s">
        <v>9239</v>
      </c>
      <c r="U1221" t="s">
        <v>9240</v>
      </c>
      <c r="V1221" s="10">
        <v>42082.575555555559</v>
      </c>
      <c r="W1221" s="10">
        <v>42105.25</v>
      </c>
    </row>
    <row r="1222" spans="1:23" x14ac:dyDescent="0.25">
      <c r="A1222">
        <v>2406</v>
      </c>
      <c r="B1222" t="s">
        <v>2407</v>
      </c>
      <c r="C1222" t="s">
        <v>6516</v>
      </c>
      <c r="D1222">
        <v>3250</v>
      </c>
      <c r="E1222">
        <v>1345</v>
      </c>
      <c r="F1222" t="s">
        <v>8221</v>
      </c>
      <c r="G1222" t="s">
        <v>8224</v>
      </c>
      <c r="H1222" t="s">
        <v>8246</v>
      </c>
      <c r="I1222">
        <v>1</v>
      </c>
      <c r="J1222">
        <v>3250</v>
      </c>
      <c r="K1222">
        <v>1345</v>
      </c>
      <c r="L1222">
        <v>1421635190</v>
      </c>
      <c r="M1222">
        <v>1418179190</v>
      </c>
      <c r="N1222" t="b">
        <v>0</v>
      </c>
      <c r="O1222">
        <v>16</v>
      </c>
      <c r="P1222" t="b">
        <v>0</v>
      </c>
      <c r="Q1222" t="s">
        <v>8284</v>
      </c>
      <c r="R1222">
        <v>0.41384615384615386</v>
      </c>
      <c r="S1222">
        <v>84.0625</v>
      </c>
      <c r="T1222" t="s">
        <v>9239</v>
      </c>
      <c r="U1222" t="s">
        <v>9240</v>
      </c>
      <c r="V1222" s="10">
        <v>41983.110995370371</v>
      </c>
      <c r="W1222" s="10">
        <v>42023.110995370371</v>
      </c>
    </row>
    <row r="1223" spans="1:23" x14ac:dyDescent="0.25">
      <c r="A1223">
        <v>2405</v>
      </c>
      <c r="B1223" t="s">
        <v>2406</v>
      </c>
      <c r="C1223" t="s">
        <v>6515</v>
      </c>
      <c r="D1223">
        <v>5000</v>
      </c>
      <c r="E1223">
        <v>1126</v>
      </c>
      <c r="F1223" t="s">
        <v>8221</v>
      </c>
      <c r="G1223" t="s">
        <v>8224</v>
      </c>
      <c r="H1223" t="s">
        <v>8246</v>
      </c>
      <c r="I1223">
        <v>1</v>
      </c>
      <c r="J1223">
        <v>5000</v>
      </c>
      <c r="K1223">
        <v>1126</v>
      </c>
      <c r="L1223">
        <v>1472911375</v>
      </c>
      <c r="M1223">
        <v>1471096975</v>
      </c>
      <c r="N1223" t="b">
        <v>0</v>
      </c>
      <c r="O1223">
        <v>20</v>
      </c>
      <c r="P1223" t="b">
        <v>0</v>
      </c>
      <c r="Q1223" t="s">
        <v>8284</v>
      </c>
      <c r="R1223">
        <v>0.22520000000000001</v>
      </c>
      <c r="S1223">
        <v>56.3</v>
      </c>
      <c r="T1223" t="s">
        <v>9239</v>
      </c>
      <c r="U1223" t="s">
        <v>9240</v>
      </c>
      <c r="V1223" s="10">
        <v>42595.585358796299</v>
      </c>
      <c r="W1223" s="10">
        <v>42616.585358796299</v>
      </c>
    </row>
    <row r="1224" spans="1:23" x14ac:dyDescent="0.25">
      <c r="A1224">
        <v>2404</v>
      </c>
      <c r="B1224" t="s">
        <v>2405</v>
      </c>
      <c r="C1224" t="s">
        <v>6514</v>
      </c>
      <c r="D1224">
        <v>15000</v>
      </c>
      <c r="E1224">
        <v>0</v>
      </c>
      <c r="F1224" t="s">
        <v>8221</v>
      </c>
      <c r="G1224" t="s">
        <v>8224</v>
      </c>
      <c r="H1224" t="s">
        <v>8246</v>
      </c>
      <c r="I1224">
        <v>1</v>
      </c>
      <c r="J1224">
        <v>15000</v>
      </c>
      <c r="K1224">
        <v>0</v>
      </c>
      <c r="L1224">
        <v>1451782607</v>
      </c>
      <c r="M1224">
        <v>1449190607</v>
      </c>
      <c r="N1224" t="b">
        <v>0</v>
      </c>
      <c r="O1224">
        <v>0</v>
      </c>
      <c r="P1224" t="b">
        <v>0</v>
      </c>
      <c r="Q1224" t="s">
        <v>8284</v>
      </c>
      <c r="R1224">
        <v>0</v>
      </c>
      <c r="S1224" t="s">
        <v>9314</v>
      </c>
      <c r="T1224" t="s">
        <v>9239</v>
      </c>
      <c r="U1224" t="s">
        <v>9240</v>
      </c>
      <c r="V1224" s="10">
        <v>42342.03943287037</v>
      </c>
      <c r="W1224" s="10">
        <v>42372.03943287037</v>
      </c>
    </row>
    <row r="1225" spans="1:23" x14ac:dyDescent="0.25">
      <c r="A1225">
        <v>2403</v>
      </c>
      <c r="B1225" t="s">
        <v>2404</v>
      </c>
      <c r="C1225" t="s">
        <v>6513</v>
      </c>
      <c r="D1225">
        <v>1200</v>
      </c>
      <c r="E1225">
        <v>202</v>
      </c>
      <c r="F1225" t="s">
        <v>8221</v>
      </c>
      <c r="G1225" t="s">
        <v>8225</v>
      </c>
      <c r="H1225" t="s">
        <v>8247</v>
      </c>
      <c r="I1225">
        <v>1.29405719</v>
      </c>
      <c r="J1225">
        <v>1552.8686279999999</v>
      </c>
      <c r="K1225">
        <v>261.39955237999999</v>
      </c>
      <c r="L1225">
        <v>1459368658</v>
      </c>
      <c r="M1225">
        <v>1454188258</v>
      </c>
      <c r="N1225" t="b">
        <v>0</v>
      </c>
      <c r="O1225">
        <v>12</v>
      </c>
      <c r="P1225" t="b">
        <v>0</v>
      </c>
      <c r="Q1225" t="s">
        <v>8284</v>
      </c>
      <c r="R1225">
        <v>0.16833333333333333</v>
      </c>
      <c r="S1225">
        <v>21.783296031666666</v>
      </c>
      <c r="T1225" t="s">
        <v>9239</v>
      </c>
      <c r="U1225" t="s">
        <v>9240</v>
      </c>
      <c r="V1225" s="10">
        <v>42399.882615740738</v>
      </c>
      <c r="W1225" s="10">
        <v>42459.840949074074</v>
      </c>
    </row>
    <row r="1226" spans="1:23" x14ac:dyDescent="0.25">
      <c r="A1226">
        <v>2402</v>
      </c>
      <c r="B1226" t="s">
        <v>2403</v>
      </c>
      <c r="C1226" t="s">
        <v>6512</v>
      </c>
      <c r="D1226">
        <v>12000</v>
      </c>
      <c r="E1226">
        <v>52</v>
      </c>
      <c r="F1226" t="s">
        <v>8221</v>
      </c>
      <c r="G1226" t="s">
        <v>8224</v>
      </c>
      <c r="H1226" t="s">
        <v>8246</v>
      </c>
      <c r="I1226">
        <v>1</v>
      </c>
      <c r="J1226">
        <v>12000</v>
      </c>
      <c r="K1226">
        <v>52</v>
      </c>
      <c r="L1226">
        <v>1431533931</v>
      </c>
      <c r="M1226">
        <v>1428941931</v>
      </c>
      <c r="N1226" t="b">
        <v>0</v>
      </c>
      <c r="O1226">
        <v>1</v>
      </c>
      <c r="P1226" t="b">
        <v>0</v>
      </c>
      <c r="Q1226" t="s">
        <v>8284</v>
      </c>
      <c r="R1226">
        <v>4.3333333333333331E-3</v>
      </c>
      <c r="S1226">
        <v>52</v>
      </c>
      <c r="T1226" t="s">
        <v>9239</v>
      </c>
      <c r="U1226" t="s">
        <v>9240</v>
      </c>
      <c r="V1226" s="10">
        <v>42107.679756944446</v>
      </c>
      <c r="W1226" s="10">
        <v>42137.679756944446</v>
      </c>
    </row>
    <row r="1227" spans="1:23" x14ac:dyDescent="0.25">
      <c r="A1227">
        <v>2401</v>
      </c>
      <c r="B1227" t="s">
        <v>2402</v>
      </c>
      <c r="C1227" t="s">
        <v>6511</v>
      </c>
      <c r="D1227">
        <v>28000</v>
      </c>
      <c r="E1227">
        <v>201</v>
      </c>
      <c r="F1227" t="s">
        <v>8221</v>
      </c>
      <c r="G1227" t="s">
        <v>8224</v>
      </c>
      <c r="H1227" t="s">
        <v>8246</v>
      </c>
      <c r="I1227">
        <v>1</v>
      </c>
      <c r="J1227">
        <v>28000</v>
      </c>
      <c r="K1227">
        <v>201</v>
      </c>
      <c r="L1227">
        <v>1457207096</v>
      </c>
      <c r="M1227">
        <v>1452023096</v>
      </c>
      <c r="N1227" t="b">
        <v>0</v>
      </c>
      <c r="O1227">
        <v>9</v>
      </c>
      <c r="P1227" t="b">
        <v>0</v>
      </c>
      <c r="Q1227" t="s">
        <v>8284</v>
      </c>
      <c r="R1227">
        <v>7.1785714285714283E-3</v>
      </c>
      <c r="S1227">
        <v>22.333333333333332</v>
      </c>
      <c r="T1227" t="s">
        <v>9239</v>
      </c>
      <c r="U1227" t="s">
        <v>9240</v>
      </c>
      <c r="V1227" s="10">
        <v>42374.822870370372</v>
      </c>
      <c r="W1227" s="10">
        <v>42434.822870370372</v>
      </c>
    </row>
    <row r="1228" spans="1:23" x14ac:dyDescent="0.25">
      <c r="A1228">
        <v>2160</v>
      </c>
      <c r="B1228" t="s">
        <v>2161</v>
      </c>
      <c r="C1228" t="s">
        <v>6270</v>
      </c>
      <c r="D1228">
        <v>10000</v>
      </c>
      <c r="E1228">
        <v>85</v>
      </c>
      <c r="F1228" t="s">
        <v>8221</v>
      </c>
      <c r="G1228" t="s">
        <v>8224</v>
      </c>
      <c r="H1228" t="s">
        <v>8246</v>
      </c>
      <c r="I1228">
        <v>1</v>
      </c>
      <c r="J1228">
        <v>10000</v>
      </c>
      <c r="K1228">
        <v>85</v>
      </c>
      <c r="L1228">
        <v>1337447105</v>
      </c>
      <c r="M1228">
        <v>1334855105</v>
      </c>
      <c r="N1228" t="b">
        <v>0</v>
      </c>
      <c r="O1228">
        <v>16</v>
      </c>
      <c r="P1228" t="b">
        <v>0</v>
      </c>
      <c r="Q1228" t="s">
        <v>8282</v>
      </c>
      <c r="R1228">
        <v>8.5000000000000006E-3</v>
      </c>
      <c r="S1228">
        <v>5.3125</v>
      </c>
      <c r="T1228" t="s">
        <v>9215</v>
      </c>
      <c r="U1228" t="s">
        <v>9237</v>
      </c>
      <c r="V1228" s="10">
        <v>41018.711863425924</v>
      </c>
      <c r="W1228" s="10">
        <v>41048.711863425924</v>
      </c>
    </row>
    <row r="1229" spans="1:23" x14ac:dyDescent="0.25">
      <c r="A1229">
        <v>2159</v>
      </c>
      <c r="B1229" t="s">
        <v>2160</v>
      </c>
      <c r="C1229" s="3" t="s">
        <v>6269</v>
      </c>
      <c r="D1229">
        <v>3600</v>
      </c>
      <c r="E1229">
        <v>26</v>
      </c>
      <c r="F1229" t="s">
        <v>8221</v>
      </c>
      <c r="G1229" t="s">
        <v>8224</v>
      </c>
      <c r="H1229" t="s">
        <v>8246</v>
      </c>
      <c r="I1229">
        <v>1</v>
      </c>
      <c r="J1229">
        <v>3600</v>
      </c>
      <c r="K1229">
        <v>26</v>
      </c>
      <c r="L1229">
        <v>1310837574</v>
      </c>
      <c r="M1229">
        <v>1308245574</v>
      </c>
      <c r="N1229" t="b">
        <v>0</v>
      </c>
      <c r="O1229">
        <v>2</v>
      </c>
      <c r="P1229" t="b">
        <v>0</v>
      </c>
      <c r="Q1229" t="s">
        <v>8282</v>
      </c>
      <c r="R1229">
        <v>7.2222222222222219E-3</v>
      </c>
      <c r="S1229">
        <v>13</v>
      </c>
      <c r="T1229" t="s">
        <v>9215</v>
      </c>
      <c r="U1229" t="s">
        <v>9237</v>
      </c>
      <c r="V1229" s="10">
        <v>40710.731180555558</v>
      </c>
      <c r="W1229" s="10">
        <v>40740.731180555558</v>
      </c>
    </row>
    <row r="1230" spans="1:23" x14ac:dyDescent="0.25">
      <c r="A1230">
        <v>2158</v>
      </c>
      <c r="B1230" t="s">
        <v>2159</v>
      </c>
      <c r="C1230" t="s">
        <v>6268</v>
      </c>
      <c r="D1230">
        <v>300000</v>
      </c>
      <c r="E1230">
        <v>19770.11</v>
      </c>
      <c r="F1230" t="s">
        <v>8221</v>
      </c>
      <c r="G1230" t="s">
        <v>8224</v>
      </c>
      <c r="H1230" t="s">
        <v>8246</v>
      </c>
      <c r="I1230">
        <v>1</v>
      </c>
      <c r="J1230">
        <v>300000</v>
      </c>
      <c r="K1230">
        <v>19770.11</v>
      </c>
      <c r="L1230">
        <v>1360009774</v>
      </c>
      <c r="M1230">
        <v>1356121774</v>
      </c>
      <c r="N1230" t="b">
        <v>0</v>
      </c>
      <c r="O1230">
        <v>311</v>
      </c>
      <c r="P1230" t="b">
        <v>0</v>
      </c>
      <c r="Q1230" t="s">
        <v>8282</v>
      </c>
      <c r="R1230">
        <v>6.5900366666666668E-2</v>
      </c>
      <c r="S1230">
        <v>63.569485530546629</v>
      </c>
      <c r="T1230" t="s">
        <v>9215</v>
      </c>
      <c r="U1230" t="s">
        <v>9237</v>
      </c>
      <c r="V1230" s="10">
        <v>41264.853865740741</v>
      </c>
      <c r="W1230" s="10">
        <v>41309.853865740741</v>
      </c>
    </row>
    <row r="1231" spans="1:23" x14ac:dyDescent="0.25">
      <c r="A1231">
        <v>2157</v>
      </c>
      <c r="B1231" t="s">
        <v>2158</v>
      </c>
      <c r="C1231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</v>
      </c>
      <c r="J1231">
        <v>75000</v>
      </c>
      <c r="K1231">
        <v>21144</v>
      </c>
      <c r="L1231">
        <v>1482479940</v>
      </c>
      <c r="M1231">
        <v>1479684783</v>
      </c>
      <c r="N1231" t="b">
        <v>0</v>
      </c>
      <c r="O1231">
        <v>57</v>
      </c>
      <c r="P1231" t="b">
        <v>0</v>
      </c>
      <c r="Q1231" t="s">
        <v>8282</v>
      </c>
      <c r="R1231">
        <v>0.28192</v>
      </c>
      <c r="S1231">
        <v>370.94736842105266</v>
      </c>
      <c r="T1231" t="s">
        <v>9215</v>
      </c>
      <c r="U1231" t="s">
        <v>9237</v>
      </c>
      <c r="V1231" s="10">
        <v>42694.98128472222</v>
      </c>
      <c r="W1231" s="10">
        <v>42727.332638888889</v>
      </c>
    </row>
    <row r="1232" spans="1:23" x14ac:dyDescent="0.25">
      <c r="A1232">
        <v>2156</v>
      </c>
      <c r="B1232" t="s">
        <v>2157</v>
      </c>
      <c r="C1232" t="s">
        <v>6266</v>
      </c>
      <c r="D1232">
        <v>56000</v>
      </c>
      <c r="E1232">
        <v>1493</v>
      </c>
      <c r="F1232" t="s">
        <v>8221</v>
      </c>
      <c r="G1232" t="s">
        <v>8224</v>
      </c>
      <c r="H1232" t="s">
        <v>8246</v>
      </c>
      <c r="I1232">
        <v>1</v>
      </c>
      <c r="J1232">
        <v>56000</v>
      </c>
      <c r="K1232">
        <v>1493</v>
      </c>
      <c r="L1232">
        <v>1379363406</v>
      </c>
      <c r="M1232">
        <v>1375475406</v>
      </c>
      <c r="N1232" t="b">
        <v>0</v>
      </c>
      <c r="O1232">
        <v>83</v>
      </c>
      <c r="P1232" t="b">
        <v>0</v>
      </c>
      <c r="Q1232" t="s">
        <v>8282</v>
      </c>
      <c r="R1232">
        <v>2.6660714285714284E-2</v>
      </c>
      <c r="S1232">
        <v>17.987951807228917</v>
      </c>
      <c r="T1232" t="s">
        <v>9215</v>
      </c>
      <c r="U1232" t="s">
        <v>9237</v>
      </c>
      <c r="V1232" s="10">
        <v>41488.85423611111</v>
      </c>
      <c r="W1232" s="10">
        <v>41533.85423611111</v>
      </c>
    </row>
    <row r="1233" spans="1:23" x14ac:dyDescent="0.25">
      <c r="A1233">
        <v>2155</v>
      </c>
      <c r="B1233" t="s">
        <v>2156</v>
      </c>
      <c r="C1233" t="s">
        <v>6265</v>
      </c>
      <c r="D1233">
        <v>5000</v>
      </c>
      <c r="E1233">
        <v>115</v>
      </c>
      <c r="F1233" t="s">
        <v>8221</v>
      </c>
      <c r="G1233" t="s">
        <v>8225</v>
      </c>
      <c r="H1233" t="s">
        <v>8247</v>
      </c>
      <c r="I1233">
        <v>1.29405719</v>
      </c>
      <c r="J1233">
        <v>6470.2859499999995</v>
      </c>
      <c r="K1233">
        <v>148.81657684999999</v>
      </c>
      <c r="L1233">
        <v>1459443385</v>
      </c>
      <c r="M1233">
        <v>1456854985</v>
      </c>
      <c r="N1233" t="b">
        <v>0</v>
      </c>
      <c r="O1233">
        <v>5</v>
      </c>
      <c r="P1233" t="b">
        <v>0</v>
      </c>
      <c r="Q1233" t="s">
        <v>8282</v>
      </c>
      <c r="R1233">
        <v>2.3E-2</v>
      </c>
      <c r="S1233">
        <v>29.763315369999997</v>
      </c>
      <c r="T1233" t="s">
        <v>9215</v>
      </c>
      <c r="U1233" t="s">
        <v>9237</v>
      </c>
      <c r="V1233" s="10">
        <v>42430.747511574074</v>
      </c>
      <c r="W1233" s="10">
        <v>42460.70584490741</v>
      </c>
    </row>
    <row r="1234" spans="1:23" x14ac:dyDescent="0.25">
      <c r="A1234">
        <v>2154</v>
      </c>
      <c r="B1234" t="s">
        <v>2155</v>
      </c>
      <c r="C1234" t="s">
        <v>6264</v>
      </c>
      <c r="D1234">
        <v>250</v>
      </c>
      <c r="E1234">
        <v>2</v>
      </c>
      <c r="F1234" t="s">
        <v>8221</v>
      </c>
      <c r="G1234" t="s">
        <v>8224</v>
      </c>
      <c r="H1234" t="s">
        <v>8246</v>
      </c>
      <c r="I1234">
        <v>1</v>
      </c>
      <c r="J1234">
        <v>250</v>
      </c>
      <c r="K1234">
        <v>2</v>
      </c>
      <c r="L1234">
        <v>1390921827</v>
      </c>
      <c r="M1234">
        <v>1389193827</v>
      </c>
      <c r="N1234" t="b">
        <v>0</v>
      </c>
      <c r="O1234">
        <v>2</v>
      </c>
      <c r="P1234" t="b">
        <v>0</v>
      </c>
      <c r="Q1234" t="s">
        <v>8282</v>
      </c>
      <c r="R1234">
        <v>8.0000000000000002E-3</v>
      </c>
      <c r="S1234">
        <v>1</v>
      </c>
      <c r="T1234" t="s">
        <v>9215</v>
      </c>
      <c r="U1234" t="s">
        <v>9237</v>
      </c>
      <c r="V1234" s="10">
        <v>41647.632256944446</v>
      </c>
      <c r="W1234" s="10">
        <v>41667.632256944446</v>
      </c>
    </row>
    <row r="1235" spans="1:23" x14ac:dyDescent="0.25">
      <c r="A1235">
        <v>2153</v>
      </c>
      <c r="B1235" t="s">
        <v>2154</v>
      </c>
      <c r="C1235" t="s">
        <v>6263</v>
      </c>
      <c r="D1235">
        <v>372625</v>
      </c>
      <c r="E1235">
        <v>34</v>
      </c>
      <c r="F1235" t="s">
        <v>8221</v>
      </c>
      <c r="G1235" t="s">
        <v>8224</v>
      </c>
      <c r="H1235" t="s">
        <v>8246</v>
      </c>
      <c r="I1235">
        <v>1</v>
      </c>
      <c r="J1235">
        <v>372625</v>
      </c>
      <c r="K1235">
        <v>34</v>
      </c>
      <c r="L1235">
        <v>1420876740</v>
      </c>
      <c r="M1235">
        <v>1417470718</v>
      </c>
      <c r="N1235" t="b">
        <v>0</v>
      </c>
      <c r="O1235">
        <v>4</v>
      </c>
      <c r="P1235" t="b">
        <v>0</v>
      </c>
      <c r="Q1235" t="s">
        <v>8282</v>
      </c>
      <c r="R1235">
        <v>9.1244548809124457E-5</v>
      </c>
      <c r="S1235">
        <v>8.5</v>
      </c>
      <c r="T1235" t="s">
        <v>9215</v>
      </c>
      <c r="U1235" t="s">
        <v>9237</v>
      </c>
      <c r="V1235" s="10">
        <v>41974.911087962966</v>
      </c>
      <c r="W1235" s="10">
        <v>42014.332638888889</v>
      </c>
    </row>
    <row r="1236" spans="1:23" x14ac:dyDescent="0.25">
      <c r="A1236">
        <v>2152</v>
      </c>
      <c r="B1236" t="s">
        <v>2153</v>
      </c>
      <c r="C1236" t="s">
        <v>6262</v>
      </c>
      <c r="D1236">
        <v>30000</v>
      </c>
      <c r="E1236">
        <v>50</v>
      </c>
      <c r="F1236" t="s">
        <v>8221</v>
      </c>
      <c r="G1236" t="s">
        <v>8224</v>
      </c>
      <c r="H1236" t="s">
        <v>8246</v>
      </c>
      <c r="I1236">
        <v>1</v>
      </c>
      <c r="J1236">
        <v>30000</v>
      </c>
      <c r="K1236">
        <v>50</v>
      </c>
      <c r="L1236">
        <v>1394909909</v>
      </c>
      <c r="M1236">
        <v>1392321509</v>
      </c>
      <c r="N1236" t="b">
        <v>0</v>
      </c>
      <c r="O1236">
        <v>4</v>
      </c>
      <c r="P1236" t="b">
        <v>0</v>
      </c>
      <c r="Q1236" t="s">
        <v>8282</v>
      </c>
      <c r="R1236">
        <v>1.6666666666666668E-3</v>
      </c>
      <c r="S1236">
        <v>12.5</v>
      </c>
      <c r="T1236" t="s">
        <v>9215</v>
      </c>
      <c r="U1236" t="s">
        <v>9237</v>
      </c>
      <c r="V1236" s="10">
        <v>41683.832280092596</v>
      </c>
      <c r="W1236" s="10">
        <v>41713.790613425925</v>
      </c>
    </row>
    <row r="1237" spans="1:23" x14ac:dyDescent="0.25">
      <c r="A1237">
        <v>2151</v>
      </c>
      <c r="B1237" t="s">
        <v>2152</v>
      </c>
      <c r="C1237" t="s">
        <v>6261</v>
      </c>
      <c r="D1237">
        <v>45000</v>
      </c>
      <c r="E1237">
        <v>118</v>
      </c>
      <c r="F1237" t="s">
        <v>8221</v>
      </c>
      <c r="G1237" t="s">
        <v>8224</v>
      </c>
      <c r="H1237" t="s">
        <v>8246</v>
      </c>
      <c r="I1237">
        <v>1</v>
      </c>
      <c r="J1237">
        <v>45000</v>
      </c>
      <c r="K1237">
        <v>118</v>
      </c>
      <c r="L1237">
        <v>1467231614</v>
      </c>
      <c r="M1237">
        <v>1464639614</v>
      </c>
      <c r="N1237" t="b">
        <v>0</v>
      </c>
      <c r="O1237">
        <v>6</v>
      </c>
      <c r="P1237" t="b">
        <v>0</v>
      </c>
      <c r="Q1237" t="s">
        <v>8282</v>
      </c>
      <c r="R1237">
        <v>2.6222222222222224E-3</v>
      </c>
      <c r="S1237">
        <v>19.666666666666668</v>
      </c>
      <c r="T1237" t="s">
        <v>9215</v>
      </c>
      <c r="U1237" t="s">
        <v>9237</v>
      </c>
      <c r="V1237" s="10">
        <v>42520.847384259258</v>
      </c>
      <c r="W1237" s="10">
        <v>42550.847384259258</v>
      </c>
    </row>
    <row r="1238" spans="1:23" x14ac:dyDescent="0.25">
      <c r="A1238">
        <v>2150</v>
      </c>
      <c r="B1238" t="s">
        <v>2151</v>
      </c>
      <c r="C1238" t="s">
        <v>6260</v>
      </c>
      <c r="D1238">
        <v>50000</v>
      </c>
      <c r="E1238">
        <v>405</v>
      </c>
      <c r="F1238" t="s">
        <v>8221</v>
      </c>
      <c r="G1238" t="s">
        <v>8234</v>
      </c>
      <c r="H1238" t="s">
        <v>8254</v>
      </c>
      <c r="I1238">
        <v>0.10503195999999999</v>
      </c>
      <c r="J1238">
        <v>5251.598</v>
      </c>
      <c r="K1238">
        <v>42.537943800000001</v>
      </c>
      <c r="L1238">
        <v>1468392599</v>
      </c>
      <c r="M1238">
        <v>1465800599</v>
      </c>
      <c r="N1238" t="b">
        <v>0</v>
      </c>
      <c r="O1238">
        <v>4</v>
      </c>
      <c r="P1238" t="b">
        <v>0</v>
      </c>
      <c r="Q1238" t="s">
        <v>8282</v>
      </c>
      <c r="R1238">
        <v>8.0999999999999996E-3</v>
      </c>
      <c r="S1238">
        <v>10.63448595</v>
      </c>
      <c r="T1238" t="s">
        <v>9215</v>
      </c>
      <c r="U1238" t="s">
        <v>9237</v>
      </c>
      <c r="V1238" s="10">
        <v>42534.284710648149</v>
      </c>
      <c r="W1238" s="10">
        <v>42564.284710648149</v>
      </c>
    </row>
    <row r="1239" spans="1:23" x14ac:dyDescent="0.25">
      <c r="A1239">
        <v>2149</v>
      </c>
      <c r="B1239" t="s">
        <v>2150</v>
      </c>
      <c r="C1239" t="s">
        <v>6259</v>
      </c>
      <c r="D1239">
        <v>2000</v>
      </c>
      <c r="E1239">
        <v>0</v>
      </c>
      <c r="F1239" t="s">
        <v>8221</v>
      </c>
      <c r="G1239" t="s">
        <v>8224</v>
      </c>
      <c r="H1239" t="s">
        <v>8246</v>
      </c>
      <c r="I1239">
        <v>1</v>
      </c>
      <c r="J1239">
        <v>2000</v>
      </c>
      <c r="K1239">
        <v>0</v>
      </c>
      <c r="L1239">
        <v>1280534400</v>
      </c>
      <c r="M1239">
        <v>1277512556</v>
      </c>
      <c r="N1239" t="b">
        <v>0</v>
      </c>
      <c r="O1239">
        <v>0</v>
      </c>
      <c r="P1239" t="b">
        <v>0</v>
      </c>
      <c r="Q1239" t="s">
        <v>8282</v>
      </c>
      <c r="R1239">
        <v>0</v>
      </c>
      <c r="S1239" t="s">
        <v>9314</v>
      </c>
      <c r="T1239" t="s">
        <v>9215</v>
      </c>
      <c r="U1239" t="s">
        <v>9237</v>
      </c>
      <c r="V1239" s="10">
        <v>40355.024953703702</v>
      </c>
      <c r="W1239" s="20">
        <v>40390</v>
      </c>
    </row>
    <row r="1240" spans="1:23" x14ac:dyDescent="0.25">
      <c r="A1240">
        <v>2148</v>
      </c>
      <c r="B1240" t="s">
        <v>2149</v>
      </c>
      <c r="C1240" t="s">
        <v>6258</v>
      </c>
      <c r="D1240">
        <v>100</v>
      </c>
      <c r="E1240">
        <v>2</v>
      </c>
      <c r="F1240" t="s">
        <v>8221</v>
      </c>
      <c r="G1240" t="s">
        <v>8225</v>
      </c>
      <c r="H1240" t="s">
        <v>8247</v>
      </c>
      <c r="I1240">
        <v>1.29405719</v>
      </c>
      <c r="J1240">
        <v>129.405719</v>
      </c>
      <c r="K1240">
        <v>2.5881143799999999</v>
      </c>
      <c r="L1240">
        <v>1427992582</v>
      </c>
      <c r="M1240">
        <v>1425404182</v>
      </c>
      <c r="N1240" t="b">
        <v>0</v>
      </c>
      <c r="O1240">
        <v>2</v>
      </c>
      <c r="P1240" t="b">
        <v>0</v>
      </c>
      <c r="Q1240" t="s">
        <v>8282</v>
      </c>
      <c r="R1240">
        <v>0.02</v>
      </c>
      <c r="S1240">
        <v>1.29405719</v>
      </c>
      <c r="T1240" t="s">
        <v>9215</v>
      </c>
      <c r="U1240" t="s">
        <v>9237</v>
      </c>
      <c r="V1240" s="10">
        <v>42066.733587962961</v>
      </c>
      <c r="W1240" s="10">
        <v>42096.691921296297</v>
      </c>
    </row>
    <row r="1241" spans="1:23" x14ac:dyDescent="0.25">
      <c r="A1241">
        <v>2147</v>
      </c>
      <c r="B1241" t="s">
        <v>2148</v>
      </c>
      <c r="C1241" t="s">
        <v>6257</v>
      </c>
      <c r="D1241">
        <v>390000</v>
      </c>
      <c r="E1241">
        <v>2716</v>
      </c>
      <c r="F1241" t="s">
        <v>8221</v>
      </c>
      <c r="G1241" t="s">
        <v>8224</v>
      </c>
      <c r="H1241" t="s">
        <v>8246</v>
      </c>
      <c r="I1241">
        <v>1</v>
      </c>
      <c r="J1241">
        <v>390000</v>
      </c>
      <c r="K1241">
        <v>2716</v>
      </c>
      <c r="L1241">
        <v>1416125148</v>
      </c>
      <c r="M1241">
        <v>1413356748</v>
      </c>
      <c r="N1241" t="b">
        <v>0</v>
      </c>
      <c r="O1241">
        <v>55</v>
      </c>
      <c r="P1241" t="b">
        <v>0</v>
      </c>
      <c r="Q1241" t="s">
        <v>8282</v>
      </c>
      <c r="R1241">
        <v>6.9641025641025639E-3</v>
      </c>
      <c r="S1241">
        <v>49.381818181818183</v>
      </c>
      <c r="T1241" t="s">
        <v>9215</v>
      </c>
      <c r="U1241" t="s">
        <v>9237</v>
      </c>
      <c r="V1241" s="10">
        <v>41927.295694444445</v>
      </c>
      <c r="W1241" s="10">
        <v>41959.337361111109</v>
      </c>
    </row>
    <row r="1242" spans="1:23" x14ac:dyDescent="0.25">
      <c r="A1242">
        <v>2146</v>
      </c>
      <c r="B1242" t="s">
        <v>2147</v>
      </c>
      <c r="C1242" t="s">
        <v>6256</v>
      </c>
      <c r="D1242">
        <v>5000</v>
      </c>
      <c r="E1242">
        <v>1</v>
      </c>
      <c r="F1242" t="s">
        <v>8221</v>
      </c>
      <c r="G1242" t="s">
        <v>8224</v>
      </c>
      <c r="H1242" t="s">
        <v>8246</v>
      </c>
      <c r="I1242">
        <v>1</v>
      </c>
      <c r="J1242">
        <v>5000</v>
      </c>
      <c r="K1242">
        <v>1</v>
      </c>
      <c r="L1242">
        <v>1455207510</v>
      </c>
      <c r="M1242">
        <v>1453997910</v>
      </c>
      <c r="N1242" t="b">
        <v>0</v>
      </c>
      <c r="O1242">
        <v>1</v>
      </c>
      <c r="P1242" t="b">
        <v>0</v>
      </c>
      <c r="Q1242" t="s">
        <v>8282</v>
      </c>
      <c r="R1242">
        <v>2.0000000000000001E-4</v>
      </c>
      <c r="S1242">
        <v>1</v>
      </c>
      <c r="T1242" t="s">
        <v>9215</v>
      </c>
      <c r="U1242" t="s">
        <v>9237</v>
      </c>
      <c r="V1242" s="10">
        <v>42397.679513888892</v>
      </c>
      <c r="W1242" s="10">
        <v>42411.679513888892</v>
      </c>
    </row>
    <row r="1243" spans="1:23" x14ac:dyDescent="0.25">
      <c r="A1243">
        <v>2145</v>
      </c>
      <c r="B1243" t="s">
        <v>2146</v>
      </c>
      <c r="C1243" t="s">
        <v>6255</v>
      </c>
      <c r="D1243">
        <v>15000</v>
      </c>
      <c r="E1243">
        <v>4565</v>
      </c>
      <c r="F1243" t="s">
        <v>8221</v>
      </c>
      <c r="G1243" t="s">
        <v>8224</v>
      </c>
      <c r="H1243" t="s">
        <v>8246</v>
      </c>
      <c r="I1243">
        <v>1</v>
      </c>
      <c r="J1243">
        <v>15000</v>
      </c>
      <c r="K1243">
        <v>4565</v>
      </c>
      <c r="L1243">
        <v>1385534514</v>
      </c>
      <c r="M1243">
        <v>1382938914</v>
      </c>
      <c r="N1243" t="b">
        <v>0</v>
      </c>
      <c r="O1243">
        <v>89</v>
      </c>
      <c r="P1243" t="b">
        <v>0</v>
      </c>
      <c r="Q1243" t="s">
        <v>8282</v>
      </c>
      <c r="R1243">
        <v>0.30433333333333334</v>
      </c>
      <c r="S1243">
        <v>51.292134831460672</v>
      </c>
      <c r="T1243" t="s">
        <v>9215</v>
      </c>
      <c r="U1243" t="s">
        <v>9237</v>
      </c>
      <c r="V1243" s="10">
        <v>41575.237430555557</v>
      </c>
      <c r="W1243" s="10">
        <v>41605.279097222221</v>
      </c>
    </row>
    <row r="1244" spans="1:23" x14ac:dyDescent="0.25">
      <c r="A1244">
        <v>2144</v>
      </c>
      <c r="B1244" t="s">
        <v>2145</v>
      </c>
      <c r="C1244" t="s">
        <v>6254</v>
      </c>
      <c r="D1244">
        <v>35500</v>
      </c>
      <c r="E1244">
        <v>607</v>
      </c>
      <c r="F1244" t="s">
        <v>8221</v>
      </c>
      <c r="G1244" t="s">
        <v>8224</v>
      </c>
      <c r="H1244" t="s">
        <v>8246</v>
      </c>
      <c r="I1244">
        <v>1</v>
      </c>
      <c r="J1244">
        <v>35500</v>
      </c>
      <c r="K1244">
        <v>607</v>
      </c>
      <c r="L1244">
        <v>1379164040</v>
      </c>
      <c r="M1244">
        <v>1376399240</v>
      </c>
      <c r="N1244" t="b">
        <v>0</v>
      </c>
      <c r="O1244">
        <v>24</v>
      </c>
      <c r="P1244" t="b">
        <v>0</v>
      </c>
      <c r="Q1244" t="s">
        <v>8282</v>
      </c>
      <c r="R1244">
        <v>1.7098591549295775E-2</v>
      </c>
      <c r="S1244">
        <v>25.291666666666668</v>
      </c>
      <c r="T1244" t="s">
        <v>9215</v>
      </c>
      <c r="U1244" t="s">
        <v>9237</v>
      </c>
      <c r="V1244" s="10">
        <v>41499.546759259261</v>
      </c>
      <c r="W1244" s="10">
        <v>41531.546759259261</v>
      </c>
    </row>
    <row r="1245" spans="1:23" x14ac:dyDescent="0.25">
      <c r="A1245">
        <v>2143</v>
      </c>
      <c r="B1245" t="s">
        <v>2144</v>
      </c>
      <c r="C1245" t="s">
        <v>6253</v>
      </c>
      <c r="D1245">
        <v>2000</v>
      </c>
      <c r="E1245">
        <v>225</v>
      </c>
      <c r="F1245" t="s">
        <v>8221</v>
      </c>
      <c r="G1245" t="s">
        <v>8224</v>
      </c>
      <c r="H1245" t="s">
        <v>8246</v>
      </c>
      <c r="I1245">
        <v>1</v>
      </c>
      <c r="J1245">
        <v>2000</v>
      </c>
      <c r="K1245">
        <v>225</v>
      </c>
      <c r="L1245">
        <v>1279738800</v>
      </c>
      <c r="M1245">
        <v>1275599812</v>
      </c>
      <c r="N1245" t="b">
        <v>0</v>
      </c>
      <c r="O1245">
        <v>5</v>
      </c>
      <c r="P1245" t="b">
        <v>0</v>
      </c>
      <c r="Q1245" t="s">
        <v>8282</v>
      </c>
      <c r="R1245">
        <v>0.1125</v>
      </c>
      <c r="S1245">
        <v>45</v>
      </c>
      <c r="T1245" t="s">
        <v>9215</v>
      </c>
      <c r="U1245" t="s">
        <v>9237</v>
      </c>
      <c r="V1245" s="10">
        <v>40332.886712962965</v>
      </c>
      <c r="W1245" s="10">
        <v>40380.791666666664</v>
      </c>
    </row>
    <row r="1246" spans="1:23" x14ac:dyDescent="0.25">
      <c r="A1246">
        <v>2142</v>
      </c>
      <c r="B1246" t="s">
        <v>2143</v>
      </c>
      <c r="C1246" t="s">
        <v>6252</v>
      </c>
      <c r="D1246">
        <v>10500</v>
      </c>
      <c r="E1246">
        <v>601</v>
      </c>
      <c r="F1246" t="s">
        <v>8221</v>
      </c>
      <c r="G1246" t="s">
        <v>8236</v>
      </c>
      <c r="H1246" t="s">
        <v>8249</v>
      </c>
      <c r="I1246">
        <v>1.1666915600000001</v>
      </c>
      <c r="J1246">
        <v>12250.26138</v>
      </c>
      <c r="K1246">
        <v>701.18162756000004</v>
      </c>
      <c r="L1246">
        <v>1451494210</v>
      </c>
      <c r="M1246">
        <v>1449075010</v>
      </c>
      <c r="N1246" t="b">
        <v>0</v>
      </c>
      <c r="O1246">
        <v>12</v>
      </c>
      <c r="P1246" t="b">
        <v>0</v>
      </c>
      <c r="Q1246" t="s">
        <v>8282</v>
      </c>
      <c r="R1246">
        <v>5.7238095238095241E-2</v>
      </c>
      <c r="S1246">
        <v>58.431802296666667</v>
      </c>
      <c r="T1246" t="s">
        <v>9215</v>
      </c>
      <c r="U1246" t="s">
        <v>9237</v>
      </c>
      <c r="V1246" s="10">
        <v>42340.701504629629</v>
      </c>
      <c r="W1246" s="10">
        <v>42368.701504629629</v>
      </c>
    </row>
    <row r="1247" spans="1:23" x14ac:dyDescent="0.25">
      <c r="A1247">
        <v>2141</v>
      </c>
      <c r="B1247" t="s">
        <v>2142</v>
      </c>
      <c r="C1247" t="s">
        <v>6251</v>
      </c>
      <c r="D1247">
        <v>15000</v>
      </c>
      <c r="E1247">
        <v>0</v>
      </c>
      <c r="F1247" t="s">
        <v>8221</v>
      </c>
      <c r="G1247" t="s">
        <v>8224</v>
      </c>
      <c r="H1247" t="s">
        <v>8246</v>
      </c>
      <c r="I1247">
        <v>1</v>
      </c>
      <c r="J1247">
        <v>15000</v>
      </c>
      <c r="K1247">
        <v>0</v>
      </c>
      <c r="L1247">
        <v>1415947159</v>
      </c>
      <c r="M1247">
        <v>1413351559</v>
      </c>
      <c r="N1247" t="b">
        <v>0</v>
      </c>
      <c r="O1247">
        <v>0</v>
      </c>
      <c r="P1247" t="b">
        <v>0</v>
      </c>
      <c r="Q1247" t="s">
        <v>8282</v>
      </c>
      <c r="R1247">
        <v>0</v>
      </c>
      <c r="S1247" t="s">
        <v>9314</v>
      </c>
      <c r="T1247" t="s">
        <v>9215</v>
      </c>
      <c r="U1247" t="s">
        <v>9237</v>
      </c>
      <c r="V1247" s="10">
        <v>41927.235636574071</v>
      </c>
      <c r="W1247" s="10">
        <v>41957.277303240742</v>
      </c>
    </row>
    <row r="1248" spans="1:23" x14ac:dyDescent="0.25">
      <c r="A1248">
        <v>2140</v>
      </c>
      <c r="B1248" t="s">
        <v>2141</v>
      </c>
      <c r="C1248" t="s">
        <v>6250</v>
      </c>
      <c r="D1248">
        <v>500000</v>
      </c>
      <c r="E1248">
        <v>560</v>
      </c>
      <c r="F1248" t="s">
        <v>8221</v>
      </c>
      <c r="G1248" t="s">
        <v>8224</v>
      </c>
      <c r="H1248" t="s">
        <v>8246</v>
      </c>
      <c r="I1248">
        <v>1</v>
      </c>
      <c r="J1248">
        <v>500000</v>
      </c>
      <c r="K1248">
        <v>560</v>
      </c>
      <c r="L1248">
        <v>1357934424</v>
      </c>
      <c r="M1248">
        <v>1355342424</v>
      </c>
      <c r="N1248" t="b">
        <v>0</v>
      </c>
      <c r="O1248">
        <v>11</v>
      </c>
      <c r="P1248" t="b">
        <v>0</v>
      </c>
      <c r="Q1248" t="s">
        <v>8282</v>
      </c>
      <c r="R1248">
        <v>1.1199999999999999E-3</v>
      </c>
      <c r="S1248">
        <v>50.909090909090907</v>
      </c>
      <c r="T1248" t="s">
        <v>9215</v>
      </c>
      <c r="U1248" t="s">
        <v>9237</v>
      </c>
      <c r="V1248" s="10">
        <v>41255.833611111113</v>
      </c>
      <c r="W1248" s="10">
        <v>41285.833611111113</v>
      </c>
    </row>
    <row r="1249" spans="1:23" x14ac:dyDescent="0.25">
      <c r="A1249">
        <v>2139</v>
      </c>
      <c r="B1249" t="s">
        <v>2140</v>
      </c>
      <c r="C1249" t="s">
        <v>6249</v>
      </c>
      <c r="D1249">
        <v>30000</v>
      </c>
      <c r="E1249">
        <v>1626</v>
      </c>
      <c r="F1249" t="s">
        <v>8221</v>
      </c>
      <c r="G1249" t="s">
        <v>8224</v>
      </c>
      <c r="H1249" t="s">
        <v>8246</v>
      </c>
      <c r="I1249">
        <v>1</v>
      </c>
      <c r="J1249">
        <v>30000</v>
      </c>
      <c r="K1249">
        <v>1626</v>
      </c>
      <c r="L1249">
        <v>1478196008</v>
      </c>
      <c r="M1249">
        <v>1475604008</v>
      </c>
      <c r="N1249" t="b">
        <v>0</v>
      </c>
      <c r="O1249">
        <v>56</v>
      </c>
      <c r="P1249" t="b">
        <v>0</v>
      </c>
      <c r="Q1249" t="s">
        <v>8282</v>
      </c>
      <c r="R1249">
        <v>5.4199999999999998E-2</v>
      </c>
      <c r="S1249">
        <v>29.035714285714285</v>
      </c>
      <c r="T1249" t="s">
        <v>9215</v>
      </c>
      <c r="U1249" t="s">
        <v>9237</v>
      </c>
      <c r="V1249" s="10">
        <v>42647.750092592592</v>
      </c>
      <c r="W1249" s="10">
        <v>42677.750092592592</v>
      </c>
    </row>
    <row r="1250" spans="1:23" x14ac:dyDescent="0.25">
      <c r="A1250">
        <v>2138</v>
      </c>
      <c r="B1250" t="s">
        <v>2139</v>
      </c>
      <c r="C1250" t="s">
        <v>6248</v>
      </c>
      <c r="D1250">
        <v>1000</v>
      </c>
      <c r="E1250">
        <v>128</v>
      </c>
      <c r="F1250" t="s">
        <v>8221</v>
      </c>
      <c r="G1250" t="s">
        <v>8225</v>
      </c>
      <c r="H1250" t="s">
        <v>8247</v>
      </c>
      <c r="I1250">
        <v>1.29405719</v>
      </c>
      <c r="J1250">
        <v>1294.05719</v>
      </c>
      <c r="K1250">
        <v>165.63932032</v>
      </c>
      <c r="L1250">
        <v>1383959939</v>
      </c>
      <c r="M1250">
        <v>1381364339</v>
      </c>
      <c r="N1250" t="b">
        <v>0</v>
      </c>
      <c r="O1250">
        <v>12</v>
      </c>
      <c r="P1250" t="b">
        <v>0</v>
      </c>
      <c r="Q1250" t="s">
        <v>8282</v>
      </c>
      <c r="R1250">
        <v>0.128</v>
      </c>
      <c r="S1250">
        <v>13.803276693333332</v>
      </c>
      <c r="T1250" t="s">
        <v>9215</v>
      </c>
      <c r="U1250" t="s">
        <v>9237</v>
      </c>
      <c r="V1250" s="10">
        <v>41557.013182870367</v>
      </c>
      <c r="W1250" s="10">
        <v>41587.054849537039</v>
      </c>
    </row>
    <row r="1251" spans="1:23" x14ac:dyDescent="0.25">
      <c r="A1251">
        <v>2137</v>
      </c>
      <c r="B1251" t="s">
        <v>2138</v>
      </c>
      <c r="C1251" t="s">
        <v>6247</v>
      </c>
      <c r="D1251">
        <v>50000</v>
      </c>
      <c r="E1251">
        <v>14203</v>
      </c>
      <c r="F1251" t="s">
        <v>8221</v>
      </c>
      <c r="G1251" t="s">
        <v>8229</v>
      </c>
      <c r="H1251" t="s">
        <v>8251</v>
      </c>
      <c r="I1251">
        <v>0.75062424999999999</v>
      </c>
      <c r="J1251">
        <v>37531.212500000001</v>
      </c>
      <c r="K1251">
        <v>10661.116222749999</v>
      </c>
      <c r="L1251">
        <v>1417804229</v>
      </c>
      <c r="M1251">
        <v>1415212229</v>
      </c>
      <c r="N1251" t="b">
        <v>0</v>
      </c>
      <c r="O1251">
        <v>534</v>
      </c>
      <c r="P1251" t="b">
        <v>0</v>
      </c>
      <c r="Q1251" t="s">
        <v>8282</v>
      </c>
      <c r="R1251">
        <v>0.28405999999999998</v>
      </c>
      <c r="S1251">
        <v>19.964637121254679</v>
      </c>
      <c r="T1251" t="s">
        <v>9215</v>
      </c>
      <c r="U1251" t="s">
        <v>9237</v>
      </c>
      <c r="V1251" s="10">
        <v>41948.771168981482</v>
      </c>
      <c r="W1251" s="10">
        <v>41978.771168981482</v>
      </c>
    </row>
    <row r="1252" spans="1:23" x14ac:dyDescent="0.25">
      <c r="A1252">
        <v>2136</v>
      </c>
      <c r="B1252" t="s">
        <v>2137</v>
      </c>
      <c r="C1252" t="s">
        <v>6246</v>
      </c>
      <c r="D1252">
        <v>80000</v>
      </c>
      <c r="E1252">
        <v>47.69</v>
      </c>
      <c r="F1252" t="s">
        <v>8221</v>
      </c>
      <c r="G1252" t="s">
        <v>8224</v>
      </c>
      <c r="H1252" t="s">
        <v>8246</v>
      </c>
      <c r="I1252">
        <v>1</v>
      </c>
      <c r="J1252">
        <v>80000</v>
      </c>
      <c r="K1252">
        <v>47.69</v>
      </c>
      <c r="L1252">
        <v>1382184786</v>
      </c>
      <c r="M1252">
        <v>1379592786</v>
      </c>
      <c r="N1252" t="b">
        <v>0</v>
      </c>
      <c r="O1252">
        <v>4</v>
      </c>
      <c r="P1252" t="b">
        <v>0</v>
      </c>
      <c r="Q1252" t="s">
        <v>8282</v>
      </c>
      <c r="R1252">
        <v>5.9612499999999998E-4</v>
      </c>
      <c r="S1252">
        <v>11.922499999999999</v>
      </c>
      <c r="T1252" t="s">
        <v>9215</v>
      </c>
      <c r="U1252" t="s">
        <v>9237</v>
      </c>
      <c r="V1252" s="10">
        <v>41536.509097222224</v>
      </c>
      <c r="W1252" s="10">
        <v>41566.509097222224</v>
      </c>
    </row>
    <row r="1253" spans="1:23" x14ac:dyDescent="0.25">
      <c r="A1253">
        <v>2135</v>
      </c>
      <c r="B1253" t="s">
        <v>2136</v>
      </c>
      <c r="C1253" t="s">
        <v>6245</v>
      </c>
      <c r="D1253">
        <v>5000</v>
      </c>
      <c r="E1253">
        <v>478</v>
      </c>
      <c r="F1253" t="s">
        <v>8221</v>
      </c>
      <c r="G1253" t="s">
        <v>8224</v>
      </c>
      <c r="H1253" t="s">
        <v>8246</v>
      </c>
      <c r="I1253">
        <v>1</v>
      </c>
      <c r="J1253">
        <v>5000</v>
      </c>
      <c r="K1253">
        <v>478</v>
      </c>
      <c r="L1253">
        <v>1349392033</v>
      </c>
      <c r="M1253">
        <v>1346800033</v>
      </c>
      <c r="N1253" t="b">
        <v>0</v>
      </c>
      <c r="O1253">
        <v>22</v>
      </c>
      <c r="P1253" t="b">
        <v>0</v>
      </c>
      <c r="Q1253" t="s">
        <v>8282</v>
      </c>
      <c r="R1253">
        <v>9.5600000000000004E-2</v>
      </c>
      <c r="S1253">
        <v>21.727272727272727</v>
      </c>
      <c r="T1253" t="s">
        <v>9215</v>
      </c>
      <c r="U1253" t="s">
        <v>9237</v>
      </c>
      <c r="V1253" s="10">
        <v>41156.96334490741</v>
      </c>
      <c r="W1253" s="10">
        <v>41186.96334490741</v>
      </c>
    </row>
    <row r="1254" spans="1:23" x14ac:dyDescent="0.25">
      <c r="A1254">
        <v>2134</v>
      </c>
      <c r="B1254" t="s">
        <v>2135</v>
      </c>
      <c r="C1254" t="s">
        <v>6244</v>
      </c>
      <c r="D1254">
        <v>6000</v>
      </c>
      <c r="E1254">
        <v>104</v>
      </c>
      <c r="F1254" t="s">
        <v>8221</v>
      </c>
      <c r="G1254" t="s">
        <v>8224</v>
      </c>
      <c r="H1254" t="s">
        <v>8246</v>
      </c>
      <c r="I1254">
        <v>1</v>
      </c>
      <c r="J1254">
        <v>6000</v>
      </c>
      <c r="K1254">
        <v>104</v>
      </c>
      <c r="L1254">
        <v>1367097391</v>
      </c>
      <c r="M1254">
        <v>1364505391</v>
      </c>
      <c r="N1254" t="b">
        <v>0</v>
      </c>
      <c r="O1254">
        <v>3</v>
      </c>
      <c r="P1254" t="b">
        <v>0</v>
      </c>
      <c r="Q1254" t="s">
        <v>8282</v>
      </c>
      <c r="R1254">
        <v>1.7333333333333333E-2</v>
      </c>
      <c r="S1254">
        <v>34.666666666666664</v>
      </c>
      <c r="T1254" t="s">
        <v>9215</v>
      </c>
      <c r="U1254" t="s">
        <v>9237</v>
      </c>
      <c r="V1254" s="10">
        <v>41361.886469907404</v>
      </c>
      <c r="W1254" s="10">
        <v>41391.886469907404</v>
      </c>
    </row>
    <row r="1255" spans="1:23" x14ac:dyDescent="0.25">
      <c r="A1255">
        <v>2133</v>
      </c>
      <c r="B1255" t="s">
        <v>2134</v>
      </c>
      <c r="C1255" t="s">
        <v>6243</v>
      </c>
      <c r="D1255">
        <v>1000</v>
      </c>
      <c r="E1255">
        <v>16</v>
      </c>
      <c r="F1255" t="s">
        <v>8221</v>
      </c>
      <c r="G1255" t="s">
        <v>8224</v>
      </c>
      <c r="H1255" t="s">
        <v>8246</v>
      </c>
      <c r="I1255">
        <v>1</v>
      </c>
      <c r="J1255">
        <v>1000</v>
      </c>
      <c r="K1255">
        <v>16</v>
      </c>
      <c r="L1255">
        <v>1303628340</v>
      </c>
      <c r="M1255">
        <v>1300328399</v>
      </c>
      <c r="N1255" t="b">
        <v>0</v>
      </c>
      <c r="O1255">
        <v>3</v>
      </c>
      <c r="P1255" t="b">
        <v>0</v>
      </c>
      <c r="Q1255" t="s">
        <v>8282</v>
      </c>
      <c r="R1255">
        <v>1.6E-2</v>
      </c>
      <c r="S1255">
        <v>5.333333333333333</v>
      </c>
      <c r="T1255" t="s">
        <v>9215</v>
      </c>
      <c r="U1255" t="s">
        <v>9237</v>
      </c>
      <c r="V1255" s="10">
        <v>40619.097210648149</v>
      </c>
      <c r="W1255" s="10">
        <v>40657.290972222225</v>
      </c>
    </row>
    <row r="1256" spans="1:23" x14ac:dyDescent="0.25">
      <c r="A1256">
        <v>2132</v>
      </c>
      <c r="B1256" t="s">
        <v>2133</v>
      </c>
      <c r="C1256" t="s">
        <v>6242</v>
      </c>
      <c r="D1256">
        <v>100000</v>
      </c>
      <c r="E1256">
        <v>2112.9899999999998</v>
      </c>
      <c r="F1256" t="s">
        <v>8221</v>
      </c>
      <c r="G1256" t="s">
        <v>8224</v>
      </c>
      <c r="H1256" t="s">
        <v>8246</v>
      </c>
      <c r="I1256">
        <v>1</v>
      </c>
      <c r="J1256">
        <v>100000</v>
      </c>
      <c r="K1256">
        <v>2112.9899999999998</v>
      </c>
      <c r="L1256">
        <v>1391427692</v>
      </c>
      <c r="M1256">
        <v>1388835692</v>
      </c>
      <c r="N1256" t="b">
        <v>0</v>
      </c>
      <c r="O1256">
        <v>99</v>
      </c>
      <c r="P1256" t="b">
        <v>0</v>
      </c>
      <c r="Q1256" t="s">
        <v>8282</v>
      </c>
      <c r="R1256">
        <v>2.1129899999999997E-2</v>
      </c>
      <c r="S1256">
        <v>21.34333333333333</v>
      </c>
      <c r="T1256" t="s">
        <v>9215</v>
      </c>
      <c r="U1256" t="s">
        <v>9237</v>
      </c>
      <c r="V1256" s="10">
        <v>41643.487175925926</v>
      </c>
      <c r="W1256" s="10">
        <v>41673.487175925926</v>
      </c>
    </row>
    <row r="1257" spans="1:23" x14ac:dyDescent="0.25">
      <c r="A1257">
        <v>2131</v>
      </c>
      <c r="B1257" t="s">
        <v>2132</v>
      </c>
      <c r="C1257" t="s">
        <v>6241</v>
      </c>
      <c r="D1257">
        <v>500</v>
      </c>
      <c r="E1257">
        <v>25</v>
      </c>
      <c r="F1257" t="s">
        <v>8221</v>
      </c>
      <c r="G1257" t="s">
        <v>8224</v>
      </c>
      <c r="H1257" t="s">
        <v>8246</v>
      </c>
      <c r="I1257">
        <v>1</v>
      </c>
      <c r="J1257">
        <v>500</v>
      </c>
      <c r="K1257">
        <v>25</v>
      </c>
      <c r="L1257">
        <v>1436677091</v>
      </c>
      <c r="M1257">
        <v>1434085091</v>
      </c>
      <c r="N1257" t="b">
        <v>0</v>
      </c>
      <c r="O1257">
        <v>3</v>
      </c>
      <c r="P1257" t="b">
        <v>0</v>
      </c>
      <c r="Q1257" t="s">
        <v>8282</v>
      </c>
      <c r="R1257">
        <v>0.05</v>
      </c>
      <c r="S1257">
        <v>8.3333333333333339</v>
      </c>
      <c r="T1257" t="s">
        <v>9215</v>
      </c>
      <c r="U1257" t="s">
        <v>9237</v>
      </c>
      <c r="V1257" s="10">
        <v>42167.207071759258</v>
      </c>
      <c r="W1257" s="10">
        <v>42197.207071759258</v>
      </c>
    </row>
    <row r="1258" spans="1:23" x14ac:dyDescent="0.25">
      <c r="A1258">
        <v>2130</v>
      </c>
      <c r="B1258" t="s">
        <v>2131</v>
      </c>
      <c r="C1258" t="s">
        <v>6240</v>
      </c>
      <c r="D1258">
        <v>42000</v>
      </c>
      <c r="E1258">
        <v>85</v>
      </c>
      <c r="F1258" t="s">
        <v>8221</v>
      </c>
      <c r="G1258" t="s">
        <v>8224</v>
      </c>
      <c r="H1258" t="s">
        <v>8246</v>
      </c>
      <c r="I1258">
        <v>1</v>
      </c>
      <c r="J1258">
        <v>42000</v>
      </c>
      <c r="K1258">
        <v>85</v>
      </c>
      <c r="L1258">
        <v>1408154663</v>
      </c>
      <c r="M1258">
        <v>1405130663</v>
      </c>
      <c r="N1258" t="b">
        <v>0</v>
      </c>
      <c r="O1258">
        <v>4</v>
      </c>
      <c r="P1258" t="b">
        <v>0</v>
      </c>
      <c r="Q1258" t="s">
        <v>8282</v>
      </c>
      <c r="R1258">
        <v>2.0238095238095236E-3</v>
      </c>
      <c r="S1258">
        <v>21.25</v>
      </c>
      <c r="T1258" t="s">
        <v>9215</v>
      </c>
      <c r="U1258" t="s">
        <v>9237</v>
      </c>
      <c r="V1258" s="10">
        <v>41832.086377314816</v>
      </c>
      <c r="W1258" s="10">
        <v>41867.086377314816</v>
      </c>
    </row>
    <row r="1259" spans="1:23" x14ac:dyDescent="0.25">
      <c r="A1259">
        <v>2129</v>
      </c>
      <c r="B1259" t="s">
        <v>2130</v>
      </c>
      <c r="C1259" t="s">
        <v>6239</v>
      </c>
      <c r="D1259">
        <v>2000</v>
      </c>
      <c r="E1259">
        <v>236</v>
      </c>
      <c r="F1259" t="s">
        <v>8221</v>
      </c>
      <c r="G1259" t="s">
        <v>8224</v>
      </c>
      <c r="H1259" t="s">
        <v>8246</v>
      </c>
      <c r="I1259">
        <v>1</v>
      </c>
      <c r="J1259">
        <v>2000</v>
      </c>
      <c r="K1259">
        <v>236</v>
      </c>
      <c r="L1259">
        <v>1457570100</v>
      </c>
      <c r="M1259">
        <v>1454978100</v>
      </c>
      <c r="N1259" t="b">
        <v>0</v>
      </c>
      <c r="O1259">
        <v>12</v>
      </c>
      <c r="P1259" t="b">
        <v>0</v>
      </c>
      <c r="Q1259" t="s">
        <v>8282</v>
      </c>
      <c r="R1259">
        <v>0.11799999999999999</v>
      </c>
      <c r="S1259">
        <v>19.666666666666668</v>
      </c>
      <c r="T1259" t="s">
        <v>9215</v>
      </c>
      <c r="U1259" t="s">
        <v>9237</v>
      </c>
      <c r="V1259" s="10">
        <v>42409.024305555555</v>
      </c>
      <c r="W1259" s="10">
        <v>42439.024305555555</v>
      </c>
    </row>
    <row r="1260" spans="1:23" x14ac:dyDescent="0.25">
      <c r="A1260">
        <v>2128</v>
      </c>
      <c r="B1260" t="s">
        <v>2129</v>
      </c>
      <c r="C1260" t="s">
        <v>6238</v>
      </c>
      <c r="D1260">
        <v>15000</v>
      </c>
      <c r="E1260">
        <v>25</v>
      </c>
      <c r="F1260" t="s">
        <v>8221</v>
      </c>
      <c r="G1260" t="s">
        <v>8229</v>
      </c>
      <c r="H1260" t="s">
        <v>8251</v>
      </c>
      <c r="I1260">
        <v>0.75062424999999999</v>
      </c>
      <c r="J1260">
        <v>11259.36375</v>
      </c>
      <c r="K1260">
        <v>18.765606250000001</v>
      </c>
      <c r="L1260">
        <v>1411324369</v>
      </c>
      <c r="M1260">
        <v>1406140369</v>
      </c>
      <c r="N1260" t="b">
        <v>0</v>
      </c>
      <c r="O1260">
        <v>1</v>
      </c>
      <c r="P1260" t="b">
        <v>0</v>
      </c>
      <c r="Q1260" t="s">
        <v>8282</v>
      </c>
      <c r="R1260">
        <v>1.6666666666666668E-3</v>
      </c>
      <c r="S1260">
        <v>18.765606250000001</v>
      </c>
      <c r="T1260" t="s">
        <v>9215</v>
      </c>
      <c r="U1260" t="s">
        <v>9237</v>
      </c>
      <c r="V1260" s="10">
        <v>41843.772789351853</v>
      </c>
      <c r="W1260" s="10">
        <v>41903.772789351853</v>
      </c>
    </row>
    <row r="1261" spans="1:23" x14ac:dyDescent="0.25">
      <c r="A1261">
        <v>2127</v>
      </c>
      <c r="B1261" t="s">
        <v>2128</v>
      </c>
      <c r="C1261" t="s">
        <v>6237</v>
      </c>
      <c r="D1261">
        <v>28000</v>
      </c>
      <c r="E1261">
        <v>8076</v>
      </c>
      <c r="F1261" t="s">
        <v>8221</v>
      </c>
      <c r="G1261" t="s">
        <v>8225</v>
      </c>
      <c r="H1261" t="s">
        <v>8247</v>
      </c>
      <c r="I1261">
        <v>1.29405719</v>
      </c>
      <c r="J1261">
        <v>36233.601320000002</v>
      </c>
      <c r="K1261">
        <v>10450.80586644</v>
      </c>
      <c r="L1261">
        <v>1426158463</v>
      </c>
      <c r="M1261">
        <v>1423570063</v>
      </c>
      <c r="N1261" t="b">
        <v>0</v>
      </c>
      <c r="O1261">
        <v>236</v>
      </c>
      <c r="P1261" t="b">
        <v>0</v>
      </c>
      <c r="Q1261" t="s">
        <v>8282</v>
      </c>
      <c r="R1261">
        <v>0.28842857142857142</v>
      </c>
      <c r="S1261">
        <v>44.283075705254234</v>
      </c>
      <c r="T1261" t="s">
        <v>9215</v>
      </c>
      <c r="U1261" t="s">
        <v>9237</v>
      </c>
      <c r="V1261" s="10">
        <v>42045.505358796298</v>
      </c>
      <c r="W1261" s="10">
        <v>42075.463692129626</v>
      </c>
    </row>
    <row r="1262" spans="1:23" x14ac:dyDescent="0.25">
      <c r="A1262">
        <v>2126</v>
      </c>
      <c r="B1262" t="s">
        <v>2127</v>
      </c>
      <c r="C1262" t="s">
        <v>6236</v>
      </c>
      <c r="D1262">
        <v>20000</v>
      </c>
      <c r="E1262">
        <v>10</v>
      </c>
      <c r="F1262" t="s">
        <v>8221</v>
      </c>
      <c r="G1262" t="s">
        <v>8224</v>
      </c>
      <c r="H1262" t="s">
        <v>8246</v>
      </c>
      <c r="I1262">
        <v>1</v>
      </c>
      <c r="J1262">
        <v>20000</v>
      </c>
      <c r="K1262">
        <v>10</v>
      </c>
      <c r="L1262">
        <v>1418080887</v>
      </c>
      <c r="M1262">
        <v>1415488887</v>
      </c>
      <c r="N1262" t="b">
        <v>0</v>
      </c>
      <c r="O1262">
        <v>2</v>
      </c>
      <c r="P1262" t="b">
        <v>0</v>
      </c>
      <c r="Q1262" t="s">
        <v>8282</v>
      </c>
      <c r="R1262">
        <v>5.0000000000000001E-4</v>
      </c>
      <c r="S1262">
        <v>5</v>
      </c>
      <c r="T1262" t="s">
        <v>9215</v>
      </c>
      <c r="U1262" t="s">
        <v>9237</v>
      </c>
      <c r="V1262" s="10">
        <v>41951.973229166666</v>
      </c>
      <c r="W1262" s="10">
        <v>41981.973229166666</v>
      </c>
    </row>
    <row r="1263" spans="1:23" x14ac:dyDescent="0.25">
      <c r="A1263">
        <v>2125</v>
      </c>
      <c r="B1263" t="s">
        <v>2126</v>
      </c>
      <c r="C1263" t="s">
        <v>6235</v>
      </c>
      <c r="D1263">
        <v>60000</v>
      </c>
      <c r="E1263">
        <v>852</v>
      </c>
      <c r="F1263" t="s">
        <v>8221</v>
      </c>
      <c r="G1263" t="s">
        <v>8224</v>
      </c>
      <c r="H1263" t="s">
        <v>8246</v>
      </c>
      <c r="I1263">
        <v>1</v>
      </c>
      <c r="J1263">
        <v>60000</v>
      </c>
      <c r="K1263">
        <v>852</v>
      </c>
      <c r="L1263">
        <v>1438734833</v>
      </c>
      <c r="M1263">
        <v>1436142833</v>
      </c>
      <c r="N1263" t="b">
        <v>0</v>
      </c>
      <c r="O1263">
        <v>27</v>
      </c>
      <c r="P1263" t="b">
        <v>0</v>
      </c>
      <c r="Q1263" t="s">
        <v>8282</v>
      </c>
      <c r="R1263">
        <v>1.4200000000000001E-2</v>
      </c>
      <c r="S1263">
        <v>31.555555555555557</v>
      </c>
      <c r="T1263" t="s">
        <v>9215</v>
      </c>
      <c r="U1263" t="s">
        <v>9237</v>
      </c>
      <c r="V1263" s="10">
        <v>42191.023530092592</v>
      </c>
      <c r="W1263" s="10">
        <v>42221.023530092592</v>
      </c>
    </row>
    <row r="1264" spans="1:23" x14ac:dyDescent="0.25">
      <c r="A1264">
        <v>2124</v>
      </c>
      <c r="B1264" t="s">
        <v>2125</v>
      </c>
      <c r="C1264" t="s">
        <v>6234</v>
      </c>
      <c r="D1264">
        <v>1100</v>
      </c>
      <c r="E1264">
        <v>115</v>
      </c>
      <c r="F1264" t="s">
        <v>8221</v>
      </c>
      <c r="G1264" t="s">
        <v>8224</v>
      </c>
      <c r="H1264" t="s">
        <v>8246</v>
      </c>
      <c r="I1264">
        <v>1</v>
      </c>
      <c r="J1264">
        <v>1100</v>
      </c>
      <c r="K1264">
        <v>115</v>
      </c>
      <c r="L1264">
        <v>1291093200</v>
      </c>
      <c r="M1264">
        <v>1286930435</v>
      </c>
      <c r="N1264" t="b">
        <v>0</v>
      </c>
      <c r="O1264">
        <v>5</v>
      </c>
      <c r="P1264" t="b">
        <v>0</v>
      </c>
      <c r="Q1264" t="s">
        <v>8282</v>
      </c>
      <c r="R1264">
        <v>0.10454545454545454</v>
      </c>
      <c r="S1264">
        <v>23</v>
      </c>
      <c r="T1264" t="s">
        <v>9215</v>
      </c>
      <c r="U1264" t="s">
        <v>9237</v>
      </c>
      <c r="V1264" s="10">
        <v>40464.028182870374</v>
      </c>
      <c r="W1264" s="10">
        <v>40512.208333333336</v>
      </c>
    </row>
    <row r="1265" spans="1:23" x14ac:dyDescent="0.25">
      <c r="A1265">
        <v>2123</v>
      </c>
      <c r="B1265" t="s">
        <v>2124</v>
      </c>
      <c r="C1265" t="s">
        <v>6233</v>
      </c>
      <c r="D1265">
        <v>500</v>
      </c>
      <c r="E1265">
        <v>50</v>
      </c>
      <c r="F1265" t="s">
        <v>8221</v>
      </c>
      <c r="G1265" t="s">
        <v>8224</v>
      </c>
      <c r="H1265" t="s">
        <v>8246</v>
      </c>
      <c r="I1265">
        <v>1</v>
      </c>
      <c r="J1265">
        <v>500</v>
      </c>
      <c r="K1265">
        <v>50</v>
      </c>
      <c r="L1265">
        <v>1268636340</v>
      </c>
      <c r="M1265">
        <v>1263982307</v>
      </c>
      <c r="N1265" t="b">
        <v>0</v>
      </c>
      <c r="O1265">
        <v>5</v>
      </c>
      <c r="P1265" t="b">
        <v>0</v>
      </c>
      <c r="Q1265" t="s">
        <v>8282</v>
      </c>
      <c r="R1265">
        <v>0.1</v>
      </c>
      <c r="S1265">
        <v>10</v>
      </c>
      <c r="T1265" t="s">
        <v>9215</v>
      </c>
      <c r="U1265" t="s">
        <v>9237</v>
      </c>
      <c r="V1265" s="10">
        <v>40198.424849537034</v>
      </c>
      <c r="W1265" s="10">
        <v>40252.290972222225</v>
      </c>
    </row>
    <row r="1266" spans="1:23" x14ac:dyDescent="0.25">
      <c r="A1266">
        <v>2122</v>
      </c>
      <c r="B1266" t="s">
        <v>2123</v>
      </c>
      <c r="C1266" t="s">
        <v>6232</v>
      </c>
      <c r="D1266">
        <v>80000</v>
      </c>
      <c r="E1266">
        <v>310</v>
      </c>
      <c r="F1266" t="s">
        <v>8221</v>
      </c>
      <c r="G1266" t="s">
        <v>8238</v>
      </c>
      <c r="H1266" t="s">
        <v>8256</v>
      </c>
      <c r="I1266">
        <v>4.7076029999999998E-2</v>
      </c>
      <c r="J1266">
        <v>3766.0823999999998</v>
      </c>
      <c r="K1266">
        <v>14.593569299999999</v>
      </c>
      <c r="L1266">
        <v>1483773169</v>
      </c>
      <c r="M1266">
        <v>1481181169</v>
      </c>
      <c r="N1266" t="b">
        <v>0</v>
      </c>
      <c r="O1266">
        <v>3</v>
      </c>
      <c r="P1266" t="b">
        <v>0</v>
      </c>
      <c r="Q1266" t="s">
        <v>8282</v>
      </c>
      <c r="R1266">
        <v>3.875E-3</v>
      </c>
      <c r="S1266">
        <v>4.8645230999999995</v>
      </c>
      <c r="T1266" t="s">
        <v>9215</v>
      </c>
      <c r="U1266" t="s">
        <v>9237</v>
      </c>
      <c r="V1266" s="10">
        <v>42712.300567129627</v>
      </c>
      <c r="W1266" s="10">
        <v>42742.300567129627</v>
      </c>
    </row>
    <row r="1267" spans="1:23" x14ac:dyDescent="0.25">
      <c r="A1267">
        <v>2121</v>
      </c>
      <c r="B1267" t="s">
        <v>2122</v>
      </c>
      <c r="C1267" t="s">
        <v>6231</v>
      </c>
      <c r="D1267">
        <v>50000</v>
      </c>
      <c r="E1267">
        <v>284</v>
      </c>
      <c r="F1267" t="s">
        <v>8221</v>
      </c>
      <c r="G1267" t="s">
        <v>8240</v>
      </c>
      <c r="H1267" t="s">
        <v>8257</v>
      </c>
      <c r="I1267">
        <v>1.09120561</v>
      </c>
      <c r="J1267">
        <v>54560.280500000001</v>
      </c>
      <c r="K1267">
        <v>309.90239324000004</v>
      </c>
      <c r="L1267">
        <v>1484156948</v>
      </c>
      <c r="M1267">
        <v>1481564948</v>
      </c>
      <c r="N1267" t="b">
        <v>0</v>
      </c>
      <c r="O1267">
        <v>10</v>
      </c>
      <c r="P1267" t="b">
        <v>0</v>
      </c>
      <c r="Q1267" t="s">
        <v>8282</v>
      </c>
      <c r="R1267">
        <v>5.6800000000000002E-3</v>
      </c>
      <c r="S1267">
        <v>30.990239324000004</v>
      </c>
      <c r="T1267" t="s">
        <v>9215</v>
      </c>
      <c r="U1267" t="s">
        <v>9237</v>
      </c>
      <c r="V1267" s="10">
        <v>42716.7424537037</v>
      </c>
      <c r="W1267" s="10">
        <v>42746.7424537037</v>
      </c>
    </row>
    <row r="1268" spans="1:23" x14ac:dyDescent="0.25">
      <c r="A1268">
        <v>2000</v>
      </c>
      <c r="B1268" t="s">
        <v>2001</v>
      </c>
      <c r="C1268" t="s">
        <v>6110</v>
      </c>
      <c r="D1268">
        <v>5000</v>
      </c>
      <c r="E1268">
        <v>625</v>
      </c>
      <c r="F1268" t="s">
        <v>8221</v>
      </c>
      <c r="G1268" t="s">
        <v>8229</v>
      </c>
      <c r="H1268" t="s">
        <v>8251</v>
      </c>
      <c r="I1268">
        <v>0.75062424999999999</v>
      </c>
      <c r="J1268">
        <v>3753.1212500000001</v>
      </c>
      <c r="K1268">
        <v>469.14015625000002</v>
      </c>
      <c r="L1268">
        <v>1452120613</v>
      </c>
      <c r="M1268">
        <v>1449528613</v>
      </c>
      <c r="N1268" t="b">
        <v>0</v>
      </c>
      <c r="O1268">
        <v>25</v>
      </c>
      <c r="P1268" t="b">
        <v>0</v>
      </c>
      <c r="Q1268" t="s">
        <v>8296</v>
      </c>
      <c r="R1268">
        <v>0.125</v>
      </c>
      <c r="S1268">
        <v>18.765606250000001</v>
      </c>
      <c r="T1268" t="s">
        <v>9241</v>
      </c>
      <c r="U1268" t="s">
        <v>9253</v>
      </c>
      <c r="V1268" s="10">
        <v>42345.951539351852</v>
      </c>
      <c r="W1268" s="10">
        <v>42375.951539351852</v>
      </c>
    </row>
    <row r="1269" spans="1:23" x14ac:dyDescent="0.25">
      <c r="A1269">
        <v>1999</v>
      </c>
      <c r="B1269" t="s">
        <v>2000</v>
      </c>
      <c r="C1269" t="s">
        <v>6109</v>
      </c>
      <c r="D1269">
        <v>31000</v>
      </c>
      <c r="E1269">
        <v>236</v>
      </c>
      <c r="F1269" t="s">
        <v>8221</v>
      </c>
      <c r="G1269" t="s">
        <v>8225</v>
      </c>
      <c r="H1269" t="s">
        <v>8247</v>
      </c>
      <c r="I1269">
        <v>1.29405719</v>
      </c>
      <c r="J1269">
        <v>40115.77289</v>
      </c>
      <c r="K1269">
        <v>305.39749683999997</v>
      </c>
      <c r="L1269">
        <v>1415882108</v>
      </c>
      <c r="M1269">
        <v>1413286508</v>
      </c>
      <c r="N1269" t="b">
        <v>0</v>
      </c>
      <c r="O1269">
        <v>7</v>
      </c>
      <c r="P1269" t="b">
        <v>0</v>
      </c>
      <c r="Q1269" t="s">
        <v>8296</v>
      </c>
      <c r="R1269">
        <v>7.6129032258064515E-3</v>
      </c>
      <c r="S1269">
        <v>43.62821383428571</v>
      </c>
      <c r="T1269" t="s">
        <v>9241</v>
      </c>
      <c r="U1269" t="s">
        <v>9253</v>
      </c>
      <c r="V1269" s="10">
        <v>41926.482731481483</v>
      </c>
      <c r="W1269" s="10">
        <v>41956.524398148147</v>
      </c>
    </row>
    <row r="1270" spans="1:23" x14ac:dyDescent="0.25">
      <c r="A1270">
        <v>1998</v>
      </c>
      <c r="B1270" t="s">
        <v>1999</v>
      </c>
      <c r="C1270" t="s">
        <v>6108</v>
      </c>
      <c r="D1270">
        <v>2500</v>
      </c>
      <c r="E1270">
        <v>655</v>
      </c>
      <c r="F1270" t="s">
        <v>8221</v>
      </c>
      <c r="G1270" t="s">
        <v>8224</v>
      </c>
      <c r="H1270" t="s">
        <v>8246</v>
      </c>
      <c r="I1270">
        <v>1</v>
      </c>
      <c r="J1270">
        <v>2500</v>
      </c>
      <c r="K1270">
        <v>655</v>
      </c>
      <c r="L1270">
        <v>1406861438</v>
      </c>
      <c r="M1270">
        <v>1402973438</v>
      </c>
      <c r="N1270" t="b">
        <v>0</v>
      </c>
      <c r="O1270">
        <v>3</v>
      </c>
      <c r="P1270" t="b">
        <v>0</v>
      </c>
      <c r="Q1270" t="s">
        <v>8296</v>
      </c>
      <c r="R1270">
        <v>0.26200000000000001</v>
      </c>
      <c r="S1270">
        <v>218.33333333333334</v>
      </c>
      <c r="T1270" t="s">
        <v>9241</v>
      </c>
      <c r="U1270" t="s">
        <v>9253</v>
      </c>
      <c r="V1270" s="10">
        <v>41807.118495370371</v>
      </c>
      <c r="W1270" s="10">
        <v>41852.118495370371</v>
      </c>
    </row>
    <row r="1271" spans="1:23" x14ac:dyDescent="0.25">
      <c r="A1271">
        <v>1997</v>
      </c>
      <c r="B1271" t="s">
        <v>1998</v>
      </c>
      <c r="C1271" t="s">
        <v>6107</v>
      </c>
      <c r="D1271">
        <v>6500</v>
      </c>
      <c r="E1271">
        <v>0</v>
      </c>
      <c r="F1271" t="s">
        <v>8221</v>
      </c>
      <c r="G1271" t="s">
        <v>8224</v>
      </c>
      <c r="H1271" t="s">
        <v>8246</v>
      </c>
      <c r="I1271">
        <v>1</v>
      </c>
      <c r="J1271">
        <v>6500</v>
      </c>
      <c r="K1271">
        <v>0</v>
      </c>
      <c r="L1271">
        <v>1409091612</v>
      </c>
      <c r="M1271">
        <v>1406499612</v>
      </c>
      <c r="N1271" t="b">
        <v>0</v>
      </c>
      <c r="O1271">
        <v>0</v>
      </c>
      <c r="P1271" t="b">
        <v>0</v>
      </c>
      <c r="Q1271" t="s">
        <v>8296</v>
      </c>
      <c r="R1271">
        <v>0</v>
      </c>
      <c r="S1271" t="s">
        <v>9314</v>
      </c>
      <c r="T1271" t="s">
        <v>9241</v>
      </c>
      <c r="U1271" t="s">
        <v>9253</v>
      </c>
      <c r="V1271" s="10">
        <v>41847.930694444447</v>
      </c>
      <c r="W1271" s="10">
        <v>41877.930694444447</v>
      </c>
    </row>
    <row r="1272" spans="1:23" x14ac:dyDescent="0.25">
      <c r="A1272">
        <v>1996</v>
      </c>
      <c r="B1272" t="s">
        <v>1997</v>
      </c>
      <c r="C1272" t="s">
        <v>6106</v>
      </c>
      <c r="D1272">
        <v>133800</v>
      </c>
      <c r="E1272">
        <v>0</v>
      </c>
      <c r="F1272" t="s">
        <v>8221</v>
      </c>
      <c r="G1272" t="s">
        <v>8224</v>
      </c>
      <c r="H1272" t="s">
        <v>8246</v>
      </c>
      <c r="I1272">
        <v>1</v>
      </c>
      <c r="J1272">
        <v>133800</v>
      </c>
      <c r="K1272">
        <v>0</v>
      </c>
      <c r="L1272">
        <v>1405021211</v>
      </c>
      <c r="M1272">
        <v>1402429211</v>
      </c>
      <c r="N1272" t="b">
        <v>0</v>
      </c>
      <c r="O1272">
        <v>0</v>
      </c>
      <c r="P1272" t="b">
        <v>0</v>
      </c>
      <c r="Q1272" t="s">
        <v>8296</v>
      </c>
      <c r="R1272">
        <v>0</v>
      </c>
      <c r="S1272" t="s">
        <v>9314</v>
      </c>
      <c r="T1272" t="s">
        <v>9241</v>
      </c>
      <c r="U1272" t="s">
        <v>9253</v>
      </c>
      <c r="V1272" s="10">
        <v>41800.819571759261</v>
      </c>
      <c r="W1272" s="10">
        <v>41830.819571759261</v>
      </c>
    </row>
    <row r="1273" spans="1:23" x14ac:dyDescent="0.25">
      <c r="A1273">
        <v>1995</v>
      </c>
      <c r="B1273" t="s">
        <v>1996</v>
      </c>
      <c r="C1273" t="s">
        <v>6105</v>
      </c>
      <c r="D1273">
        <v>1000</v>
      </c>
      <c r="E1273">
        <v>78</v>
      </c>
      <c r="F1273" t="s">
        <v>8221</v>
      </c>
      <c r="G1273" t="s">
        <v>8229</v>
      </c>
      <c r="H1273" t="s">
        <v>8251</v>
      </c>
      <c r="I1273">
        <v>0.75062424999999999</v>
      </c>
      <c r="J1273">
        <v>750.62424999999996</v>
      </c>
      <c r="K1273">
        <v>58.548691499999997</v>
      </c>
      <c r="L1273">
        <v>1437082736</v>
      </c>
      <c r="M1273">
        <v>1435354736</v>
      </c>
      <c r="N1273" t="b">
        <v>0</v>
      </c>
      <c r="O1273">
        <v>3</v>
      </c>
      <c r="P1273" t="b">
        <v>0</v>
      </c>
      <c r="Q1273" t="s">
        <v>8296</v>
      </c>
      <c r="R1273">
        <v>7.8E-2</v>
      </c>
      <c r="S1273">
        <v>19.516230499999999</v>
      </c>
      <c r="T1273" t="s">
        <v>9241</v>
      </c>
      <c r="U1273" t="s">
        <v>9253</v>
      </c>
      <c r="V1273" s="10">
        <v>42181.902037037034</v>
      </c>
      <c r="W1273" s="10">
        <v>42201.902037037034</v>
      </c>
    </row>
    <row r="1274" spans="1:23" x14ac:dyDescent="0.25">
      <c r="A1274">
        <v>1994</v>
      </c>
      <c r="B1274" t="s">
        <v>1995</v>
      </c>
      <c r="C1274" t="s">
        <v>6104</v>
      </c>
      <c r="D1274">
        <v>3200</v>
      </c>
      <c r="E1274">
        <v>0</v>
      </c>
      <c r="F1274" t="s">
        <v>8221</v>
      </c>
      <c r="G1274" t="s">
        <v>8224</v>
      </c>
      <c r="H1274" t="s">
        <v>8246</v>
      </c>
      <c r="I1274">
        <v>1</v>
      </c>
      <c r="J1274">
        <v>3200</v>
      </c>
      <c r="K1274">
        <v>0</v>
      </c>
      <c r="L1274">
        <v>1481072942</v>
      </c>
      <c r="M1274">
        <v>1475885342</v>
      </c>
      <c r="N1274" t="b">
        <v>0</v>
      </c>
      <c r="O1274">
        <v>0</v>
      </c>
      <c r="P1274" t="b">
        <v>0</v>
      </c>
      <c r="Q1274" t="s">
        <v>8296</v>
      </c>
      <c r="R1274">
        <v>0</v>
      </c>
      <c r="S1274" t="s">
        <v>9314</v>
      </c>
      <c r="T1274" t="s">
        <v>9241</v>
      </c>
      <c r="U1274" t="s">
        <v>9253</v>
      </c>
      <c r="V1274" s="10">
        <v>42651.006273148145</v>
      </c>
      <c r="W1274" s="10">
        <v>42711.047939814816</v>
      </c>
    </row>
    <row r="1275" spans="1:23" x14ac:dyDescent="0.25">
      <c r="A1275">
        <v>1993</v>
      </c>
      <c r="B1275" t="s">
        <v>1994</v>
      </c>
      <c r="C1275" t="s">
        <v>6103</v>
      </c>
      <c r="D1275">
        <v>2000</v>
      </c>
      <c r="E1275">
        <v>0</v>
      </c>
      <c r="F1275" t="s">
        <v>8221</v>
      </c>
      <c r="G1275" t="s">
        <v>8225</v>
      </c>
      <c r="H1275" t="s">
        <v>8247</v>
      </c>
      <c r="I1275">
        <v>1.29405719</v>
      </c>
      <c r="J1275">
        <v>2588.11438</v>
      </c>
      <c r="K1275">
        <v>0</v>
      </c>
      <c r="L1275">
        <v>1450706837</v>
      </c>
      <c r="M1275">
        <v>1448114837</v>
      </c>
      <c r="N1275" t="b">
        <v>0</v>
      </c>
      <c r="O1275">
        <v>0</v>
      </c>
      <c r="P1275" t="b">
        <v>0</v>
      </c>
      <c r="Q1275" t="s">
        <v>8296</v>
      </c>
      <c r="R1275">
        <v>0</v>
      </c>
      <c r="S1275" t="s">
        <v>9314</v>
      </c>
      <c r="T1275" t="s">
        <v>9241</v>
      </c>
      <c r="U1275" t="s">
        <v>9253</v>
      </c>
      <c r="V1275" s="10">
        <v>42329.588391203702</v>
      </c>
      <c r="W1275" s="10">
        <v>42359.588391203702</v>
      </c>
    </row>
    <row r="1276" spans="1:23" x14ac:dyDescent="0.25">
      <c r="A1276">
        <v>1992</v>
      </c>
      <c r="B1276" t="s">
        <v>1993</v>
      </c>
      <c r="C1276" t="s">
        <v>6102</v>
      </c>
      <c r="D1276">
        <v>1500</v>
      </c>
      <c r="E1276">
        <v>2</v>
      </c>
      <c r="F1276" t="s">
        <v>8221</v>
      </c>
      <c r="G1276" t="s">
        <v>8224</v>
      </c>
      <c r="H1276" t="s">
        <v>8246</v>
      </c>
      <c r="I1276">
        <v>1</v>
      </c>
      <c r="J1276">
        <v>1500</v>
      </c>
      <c r="K1276">
        <v>2</v>
      </c>
      <c r="L1276">
        <v>1424229991</v>
      </c>
      <c r="M1276">
        <v>1421637991</v>
      </c>
      <c r="N1276" t="b">
        <v>0</v>
      </c>
      <c r="O1276">
        <v>2</v>
      </c>
      <c r="P1276" t="b">
        <v>0</v>
      </c>
      <c r="Q1276" t="s">
        <v>8296</v>
      </c>
      <c r="R1276">
        <v>1.3333333333333333E-3</v>
      </c>
      <c r="S1276">
        <v>1</v>
      </c>
      <c r="T1276" t="s">
        <v>9241</v>
      </c>
      <c r="U1276" t="s">
        <v>9253</v>
      </c>
      <c r="V1276" s="10">
        <v>42023.143414351849</v>
      </c>
      <c r="W1276" s="10">
        <v>42053.143414351849</v>
      </c>
    </row>
    <row r="1277" spans="1:23" x14ac:dyDescent="0.25">
      <c r="A1277">
        <v>1991</v>
      </c>
      <c r="B1277" t="s">
        <v>1992</v>
      </c>
      <c r="C1277" t="s">
        <v>6101</v>
      </c>
      <c r="D1277">
        <v>2000</v>
      </c>
      <c r="E1277">
        <v>140</v>
      </c>
      <c r="F1277" t="s">
        <v>8221</v>
      </c>
      <c r="G1277" t="s">
        <v>8224</v>
      </c>
      <c r="H1277" t="s">
        <v>8246</v>
      </c>
      <c r="I1277">
        <v>1</v>
      </c>
      <c r="J1277">
        <v>2000</v>
      </c>
      <c r="K1277">
        <v>140</v>
      </c>
      <c r="L1277">
        <v>1435958786</v>
      </c>
      <c r="M1277">
        <v>1434144386</v>
      </c>
      <c r="N1277" t="b">
        <v>0</v>
      </c>
      <c r="O1277">
        <v>3</v>
      </c>
      <c r="P1277" t="b">
        <v>0</v>
      </c>
      <c r="Q1277" t="s">
        <v>8296</v>
      </c>
      <c r="R1277">
        <v>7.0000000000000007E-2</v>
      </c>
      <c r="S1277">
        <v>46.666666666666664</v>
      </c>
      <c r="T1277" t="s">
        <v>9241</v>
      </c>
      <c r="U1277" t="s">
        <v>9253</v>
      </c>
      <c r="V1277" s="10">
        <v>42167.89335648148</v>
      </c>
      <c r="W1277" s="10">
        <v>42188.89335648148</v>
      </c>
    </row>
    <row r="1278" spans="1:23" x14ac:dyDescent="0.25">
      <c r="A1278">
        <v>1990</v>
      </c>
      <c r="B1278" t="s">
        <v>1991</v>
      </c>
      <c r="C1278" t="s">
        <v>6100</v>
      </c>
      <c r="D1278">
        <v>3000</v>
      </c>
      <c r="E1278">
        <v>509</v>
      </c>
      <c r="F1278" t="s">
        <v>8221</v>
      </c>
      <c r="G1278" t="s">
        <v>8224</v>
      </c>
      <c r="H1278" t="s">
        <v>8246</v>
      </c>
      <c r="I1278">
        <v>1</v>
      </c>
      <c r="J1278">
        <v>3000</v>
      </c>
      <c r="K1278">
        <v>509</v>
      </c>
      <c r="L1278">
        <v>1455338532</v>
      </c>
      <c r="M1278">
        <v>1454042532</v>
      </c>
      <c r="N1278" t="b">
        <v>0</v>
      </c>
      <c r="O1278">
        <v>5</v>
      </c>
      <c r="P1278" t="b">
        <v>0</v>
      </c>
      <c r="Q1278" t="s">
        <v>8296</v>
      </c>
      <c r="R1278">
        <v>0.16966666666666666</v>
      </c>
      <c r="S1278">
        <v>101.8</v>
      </c>
      <c r="T1278" t="s">
        <v>9241</v>
      </c>
      <c r="U1278" t="s">
        <v>9253</v>
      </c>
      <c r="V1278" s="10">
        <v>42398.195972222224</v>
      </c>
      <c r="W1278" s="10">
        <v>42413.195972222224</v>
      </c>
    </row>
    <row r="1279" spans="1:23" x14ac:dyDescent="0.25">
      <c r="A1279">
        <v>1989</v>
      </c>
      <c r="B1279" t="s">
        <v>1990</v>
      </c>
      <c r="C1279" t="s">
        <v>6099</v>
      </c>
      <c r="D1279">
        <v>5000</v>
      </c>
      <c r="E1279">
        <v>50</v>
      </c>
      <c r="F1279" t="s">
        <v>8221</v>
      </c>
      <c r="G1279" t="s">
        <v>8224</v>
      </c>
      <c r="H1279" t="s">
        <v>8246</v>
      </c>
      <c r="I1279">
        <v>1</v>
      </c>
      <c r="J1279">
        <v>5000</v>
      </c>
      <c r="K1279">
        <v>50</v>
      </c>
      <c r="L1279">
        <v>1481473208</v>
      </c>
      <c r="M1279">
        <v>1478881208</v>
      </c>
      <c r="N1279" t="b">
        <v>0</v>
      </c>
      <c r="O1279">
        <v>1</v>
      </c>
      <c r="P1279" t="b">
        <v>0</v>
      </c>
      <c r="Q1279" t="s">
        <v>8296</v>
      </c>
      <c r="R1279">
        <v>0.01</v>
      </c>
      <c r="S1279">
        <v>50</v>
      </c>
      <c r="T1279" t="s">
        <v>9241</v>
      </c>
      <c r="U1279" t="s">
        <v>9253</v>
      </c>
      <c r="V1279" s="10">
        <v>42685.680648148147</v>
      </c>
      <c r="W1279" s="10">
        <v>42715.680648148147</v>
      </c>
    </row>
    <row r="1280" spans="1:23" x14ac:dyDescent="0.25">
      <c r="A1280">
        <v>1988</v>
      </c>
      <c r="B1280" t="s">
        <v>1989</v>
      </c>
      <c r="C1280" t="s">
        <v>6098</v>
      </c>
      <c r="D1280">
        <v>6000</v>
      </c>
      <c r="E1280">
        <v>25</v>
      </c>
      <c r="F1280" t="s">
        <v>8221</v>
      </c>
      <c r="G1280" t="s">
        <v>8224</v>
      </c>
      <c r="H1280" t="s">
        <v>8246</v>
      </c>
      <c r="I1280">
        <v>1</v>
      </c>
      <c r="J1280">
        <v>6000</v>
      </c>
      <c r="K1280">
        <v>25</v>
      </c>
      <c r="L1280">
        <v>1440094742</v>
      </c>
      <c r="M1280">
        <v>1437502742</v>
      </c>
      <c r="N1280" t="b">
        <v>0</v>
      </c>
      <c r="O1280">
        <v>1</v>
      </c>
      <c r="P1280" t="b">
        <v>0</v>
      </c>
      <c r="Q1280" t="s">
        <v>8296</v>
      </c>
      <c r="R1280">
        <v>4.1666666666666666E-3</v>
      </c>
      <c r="S1280">
        <v>25</v>
      </c>
      <c r="T1280" t="s">
        <v>9241</v>
      </c>
      <c r="U1280" t="s">
        <v>9253</v>
      </c>
      <c r="V1280" s="10">
        <v>42206.76321759259</v>
      </c>
      <c r="W1280" s="10">
        <v>42236.76321759259</v>
      </c>
    </row>
    <row r="1281" spans="1:23" x14ac:dyDescent="0.25">
      <c r="A1281">
        <v>1987</v>
      </c>
      <c r="B1281" t="s">
        <v>1988</v>
      </c>
      <c r="C1281" t="s">
        <v>6097</v>
      </c>
      <c r="D1281">
        <v>5500</v>
      </c>
      <c r="E1281">
        <v>2336</v>
      </c>
      <c r="F1281" t="s">
        <v>8221</v>
      </c>
      <c r="G1281" t="s">
        <v>8225</v>
      </c>
      <c r="H1281" t="s">
        <v>8247</v>
      </c>
      <c r="I1281">
        <v>1.29405719</v>
      </c>
      <c r="J1281">
        <v>7117.3145450000002</v>
      </c>
      <c r="K1281">
        <v>3022.9175958400001</v>
      </c>
      <c r="L1281">
        <v>1425223276</v>
      </c>
      <c r="M1281">
        <v>1422631276</v>
      </c>
      <c r="N1281" t="b">
        <v>0</v>
      </c>
      <c r="O1281">
        <v>28</v>
      </c>
      <c r="P1281" t="b">
        <v>0</v>
      </c>
      <c r="Q1281" t="s">
        <v>8296</v>
      </c>
      <c r="R1281">
        <v>0.42472727272727273</v>
      </c>
      <c r="S1281">
        <v>107.96134270857144</v>
      </c>
      <c r="T1281" t="s">
        <v>9241</v>
      </c>
      <c r="U1281" t="s">
        <v>9253</v>
      </c>
      <c r="V1281" s="10">
        <v>42034.639768518522</v>
      </c>
      <c r="W1281" s="10">
        <v>42064.639768518522</v>
      </c>
    </row>
    <row r="1282" spans="1:23" x14ac:dyDescent="0.25">
      <c r="A1282">
        <v>1986</v>
      </c>
      <c r="B1282" t="s">
        <v>1987</v>
      </c>
      <c r="C1282" t="s">
        <v>6096</v>
      </c>
      <c r="D1282">
        <v>2000</v>
      </c>
      <c r="E1282">
        <v>1</v>
      </c>
      <c r="F1282" t="s">
        <v>8221</v>
      </c>
      <c r="G1282" t="s">
        <v>8225</v>
      </c>
      <c r="H1282" t="s">
        <v>8247</v>
      </c>
      <c r="I1282">
        <v>1.29405719</v>
      </c>
      <c r="J1282">
        <v>2588.11438</v>
      </c>
      <c r="K1282">
        <v>1.29405719</v>
      </c>
      <c r="L1282">
        <v>1457947483</v>
      </c>
      <c r="M1282">
        <v>1455359083</v>
      </c>
      <c r="N1282" t="b">
        <v>0</v>
      </c>
      <c r="O1282">
        <v>1</v>
      </c>
      <c r="P1282" t="b">
        <v>0</v>
      </c>
      <c r="Q1282" t="s">
        <v>8296</v>
      </c>
      <c r="R1282">
        <v>5.0000000000000001E-4</v>
      </c>
      <c r="S1282">
        <v>1.29405719</v>
      </c>
      <c r="T1282" t="s">
        <v>9241</v>
      </c>
      <c r="U1282" t="s">
        <v>9253</v>
      </c>
      <c r="V1282" s="10">
        <v>42413.433831018519</v>
      </c>
      <c r="W1282" s="10">
        <v>42443.392164351855</v>
      </c>
    </row>
    <row r="1283" spans="1:23" x14ac:dyDescent="0.25">
      <c r="A1283">
        <v>1985</v>
      </c>
      <c r="B1283" t="s">
        <v>1986</v>
      </c>
      <c r="C1283" t="s">
        <v>6095</v>
      </c>
      <c r="D1283">
        <v>1600</v>
      </c>
      <c r="E1283">
        <v>51</v>
      </c>
      <c r="F1283" t="s">
        <v>8221</v>
      </c>
      <c r="G1283" t="s">
        <v>8225</v>
      </c>
      <c r="H1283" t="s">
        <v>8247</v>
      </c>
      <c r="I1283">
        <v>1.29405719</v>
      </c>
      <c r="J1283">
        <v>2070.4915040000001</v>
      </c>
      <c r="K1283">
        <v>65.996916689999992</v>
      </c>
      <c r="L1283">
        <v>1470178800</v>
      </c>
      <c r="M1283">
        <v>1467650771</v>
      </c>
      <c r="N1283" t="b">
        <v>0</v>
      </c>
      <c r="O1283">
        <v>4</v>
      </c>
      <c r="P1283" t="b">
        <v>0</v>
      </c>
      <c r="Q1283" t="s">
        <v>8296</v>
      </c>
      <c r="R1283">
        <v>3.1875000000000001E-2</v>
      </c>
      <c r="S1283">
        <v>16.499229172499998</v>
      </c>
      <c r="T1283" t="s">
        <v>9241</v>
      </c>
      <c r="U1283" t="s">
        <v>9253</v>
      </c>
      <c r="V1283" s="10">
        <v>42555.698738425926</v>
      </c>
      <c r="W1283" s="10">
        <v>42584.958333333336</v>
      </c>
    </row>
    <row r="1284" spans="1:23" x14ac:dyDescent="0.25">
      <c r="A1284">
        <v>1984</v>
      </c>
      <c r="B1284" t="s">
        <v>1985</v>
      </c>
      <c r="C1284" s="3" t="s">
        <v>6094</v>
      </c>
      <c r="D1284">
        <v>15000</v>
      </c>
      <c r="E1284">
        <v>3172</v>
      </c>
      <c r="F1284" t="s">
        <v>8221</v>
      </c>
      <c r="G1284" t="s">
        <v>8224</v>
      </c>
      <c r="H1284" t="s">
        <v>8246</v>
      </c>
      <c r="I1284">
        <v>1</v>
      </c>
      <c r="J1284">
        <v>15000</v>
      </c>
      <c r="K1284">
        <v>3172</v>
      </c>
      <c r="L1284">
        <v>1417377481</v>
      </c>
      <c r="M1284">
        <v>1412189881</v>
      </c>
      <c r="N1284" t="b">
        <v>0</v>
      </c>
      <c r="O1284">
        <v>7</v>
      </c>
      <c r="P1284" t="b">
        <v>0</v>
      </c>
      <c r="Q1284" t="s">
        <v>8296</v>
      </c>
      <c r="R1284">
        <v>0.21146666666666666</v>
      </c>
      <c r="S1284">
        <v>453.14285714285717</v>
      </c>
      <c r="T1284" t="s">
        <v>9241</v>
      </c>
      <c r="U1284" t="s">
        <v>9253</v>
      </c>
      <c r="V1284" s="10">
        <v>41913.790289351855</v>
      </c>
      <c r="W1284" s="10">
        <v>41973.831956018519</v>
      </c>
    </row>
    <row r="1285" spans="1:23" x14ac:dyDescent="0.25">
      <c r="A1285">
        <v>1983</v>
      </c>
      <c r="B1285" t="s">
        <v>1984</v>
      </c>
      <c r="C1285" t="s">
        <v>6093</v>
      </c>
      <c r="D1285">
        <v>33000</v>
      </c>
      <c r="E1285">
        <v>1419</v>
      </c>
      <c r="F1285" t="s">
        <v>8221</v>
      </c>
      <c r="G1285" t="s">
        <v>8224</v>
      </c>
      <c r="H1285" t="s">
        <v>8246</v>
      </c>
      <c r="I1285">
        <v>1</v>
      </c>
      <c r="J1285">
        <v>33000</v>
      </c>
      <c r="K1285">
        <v>1419</v>
      </c>
      <c r="L1285">
        <v>1472799600</v>
      </c>
      <c r="M1285">
        <v>1470874618</v>
      </c>
      <c r="N1285" t="b">
        <v>0</v>
      </c>
      <c r="O1285">
        <v>16</v>
      </c>
      <c r="P1285" t="b">
        <v>0</v>
      </c>
      <c r="Q1285" t="s">
        <v>8296</v>
      </c>
      <c r="R1285">
        <v>4.2999999999999997E-2</v>
      </c>
      <c r="S1285">
        <v>88.6875</v>
      </c>
      <c r="T1285" t="s">
        <v>9241</v>
      </c>
      <c r="U1285" t="s">
        <v>9253</v>
      </c>
      <c r="V1285" s="10">
        <v>42593.011782407404</v>
      </c>
      <c r="W1285" s="10">
        <v>42615.291666666664</v>
      </c>
    </row>
    <row r="1286" spans="1:23" x14ac:dyDescent="0.25">
      <c r="A1286">
        <v>1982</v>
      </c>
      <c r="B1286" t="s">
        <v>1983</v>
      </c>
      <c r="C1286" t="s">
        <v>6092</v>
      </c>
      <c r="D1286">
        <v>180000</v>
      </c>
      <c r="E1286">
        <v>0</v>
      </c>
      <c r="F1286" t="s">
        <v>8221</v>
      </c>
      <c r="G1286" t="s">
        <v>8231</v>
      </c>
      <c r="H1286" t="s">
        <v>8252</v>
      </c>
      <c r="I1286">
        <v>0.12897331000000001</v>
      </c>
      <c r="J1286">
        <v>23215.195800000001</v>
      </c>
      <c r="K1286">
        <v>0</v>
      </c>
      <c r="L1286">
        <v>1480863887</v>
      </c>
      <c r="M1286">
        <v>1478268287</v>
      </c>
      <c r="N1286" t="b">
        <v>0</v>
      </c>
      <c r="O1286">
        <v>0</v>
      </c>
      <c r="P1286" t="b">
        <v>0</v>
      </c>
      <c r="Q1286" t="s">
        <v>8296</v>
      </c>
      <c r="R1286">
        <v>0</v>
      </c>
      <c r="S1286" t="s">
        <v>9314</v>
      </c>
      <c r="T1286" t="s">
        <v>9241</v>
      </c>
      <c r="U1286" t="s">
        <v>9253</v>
      </c>
      <c r="V1286" s="10">
        <v>42678.586655092593</v>
      </c>
      <c r="W1286" s="10">
        <v>42708.628321759257</v>
      </c>
    </row>
    <row r="1287" spans="1:23" x14ac:dyDescent="0.25">
      <c r="A1287">
        <v>1981</v>
      </c>
      <c r="B1287" t="s">
        <v>1982</v>
      </c>
      <c r="C1287" t="s">
        <v>6091</v>
      </c>
      <c r="D1287">
        <v>7500</v>
      </c>
      <c r="E1287">
        <v>381</v>
      </c>
      <c r="F1287" t="s">
        <v>8221</v>
      </c>
      <c r="G1287" t="s">
        <v>8229</v>
      </c>
      <c r="H1287" t="s">
        <v>8251</v>
      </c>
      <c r="I1287">
        <v>0.75062424999999999</v>
      </c>
      <c r="J1287">
        <v>5629.6818750000002</v>
      </c>
      <c r="K1287">
        <v>285.98783924999998</v>
      </c>
      <c r="L1287">
        <v>1404926665</v>
      </c>
      <c r="M1287">
        <v>1402334665</v>
      </c>
      <c r="N1287" t="b">
        <v>0</v>
      </c>
      <c r="O1287">
        <v>12</v>
      </c>
      <c r="P1287" t="b">
        <v>0</v>
      </c>
      <c r="Q1287" t="s">
        <v>8296</v>
      </c>
      <c r="R1287">
        <v>5.0799999999999998E-2</v>
      </c>
      <c r="S1287">
        <v>23.832319937499999</v>
      </c>
      <c r="T1287" t="s">
        <v>9241</v>
      </c>
      <c r="U1287" t="s">
        <v>9253</v>
      </c>
      <c r="V1287" s="10">
        <v>41799.725289351853</v>
      </c>
      <c r="W1287" s="10">
        <v>41829.725289351853</v>
      </c>
    </row>
    <row r="1288" spans="1:23" x14ac:dyDescent="0.25">
      <c r="A1288">
        <v>1920</v>
      </c>
      <c r="B1288" t="s">
        <v>1921</v>
      </c>
      <c r="C1288" t="s">
        <v>6030</v>
      </c>
      <c r="D1288">
        <v>10000</v>
      </c>
      <c r="E1288">
        <v>4303</v>
      </c>
      <c r="F1288" t="s">
        <v>8221</v>
      </c>
      <c r="G1288" t="s">
        <v>8225</v>
      </c>
      <c r="H1288" t="s">
        <v>8247</v>
      </c>
      <c r="I1288">
        <v>1.29405719</v>
      </c>
      <c r="J1288">
        <v>12940.571899999999</v>
      </c>
      <c r="K1288">
        <v>5568.3280885699996</v>
      </c>
      <c r="L1288">
        <v>1445468400</v>
      </c>
      <c r="M1288">
        <v>1443042061</v>
      </c>
      <c r="N1288" t="b">
        <v>0</v>
      </c>
      <c r="O1288">
        <v>105</v>
      </c>
      <c r="P1288" t="b">
        <v>0</v>
      </c>
      <c r="Q1288" t="s">
        <v>8294</v>
      </c>
      <c r="R1288">
        <v>0.43030000000000002</v>
      </c>
      <c r="S1288">
        <v>53.031696081619046</v>
      </c>
      <c r="T1288" t="s">
        <v>9226</v>
      </c>
      <c r="U1288" t="s">
        <v>9251</v>
      </c>
      <c r="V1288" s="10">
        <v>42270.875706018516</v>
      </c>
      <c r="W1288" s="10">
        <v>42298.958333333336</v>
      </c>
    </row>
    <row r="1289" spans="1:23" x14ac:dyDescent="0.25">
      <c r="A1289">
        <v>1919</v>
      </c>
      <c r="B1289" t="s">
        <v>1920</v>
      </c>
      <c r="C1289" t="s">
        <v>6029</v>
      </c>
      <c r="D1289">
        <v>500</v>
      </c>
      <c r="E1289">
        <v>237</v>
      </c>
      <c r="F1289" t="s">
        <v>8221</v>
      </c>
      <c r="G1289" t="s">
        <v>8224</v>
      </c>
      <c r="H1289" t="s">
        <v>8246</v>
      </c>
      <c r="I1289">
        <v>1</v>
      </c>
      <c r="J1289">
        <v>500</v>
      </c>
      <c r="K1289">
        <v>237</v>
      </c>
      <c r="L1289">
        <v>1432069249</v>
      </c>
      <c r="M1289">
        <v>1429477249</v>
      </c>
      <c r="N1289" t="b">
        <v>0</v>
      </c>
      <c r="O1289">
        <v>8</v>
      </c>
      <c r="P1289" t="b">
        <v>0</v>
      </c>
      <c r="Q1289" t="s">
        <v>8294</v>
      </c>
      <c r="R1289">
        <v>0.47399999999999998</v>
      </c>
      <c r="S1289">
        <v>29.625</v>
      </c>
      <c r="T1289" t="s">
        <v>9226</v>
      </c>
      <c r="U1289" t="s">
        <v>9251</v>
      </c>
      <c r="V1289" s="10">
        <v>42113.875567129631</v>
      </c>
      <c r="W1289" s="10">
        <v>42143.875567129631</v>
      </c>
    </row>
    <row r="1290" spans="1:23" x14ac:dyDescent="0.25">
      <c r="A1290">
        <v>1918</v>
      </c>
      <c r="B1290" t="s">
        <v>1919</v>
      </c>
      <c r="C1290" t="s">
        <v>6028</v>
      </c>
      <c r="D1290">
        <v>25000</v>
      </c>
      <c r="E1290">
        <v>260</v>
      </c>
      <c r="F1290" t="s">
        <v>8221</v>
      </c>
      <c r="G1290" t="s">
        <v>8224</v>
      </c>
      <c r="H1290" t="s">
        <v>8246</v>
      </c>
      <c r="I1290">
        <v>1</v>
      </c>
      <c r="J1290">
        <v>25000</v>
      </c>
      <c r="K1290">
        <v>260</v>
      </c>
      <c r="L1290">
        <v>1407869851</v>
      </c>
      <c r="M1290">
        <v>1404845851</v>
      </c>
      <c r="N1290" t="b">
        <v>0</v>
      </c>
      <c r="O1290">
        <v>9</v>
      </c>
      <c r="P1290" t="b">
        <v>0</v>
      </c>
      <c r="Q1290" t="s">
        <v>8294</v>
      </c>
      <c r="R1290">
        <v>1.04E-2</v>
      </c>
      <c r="S1290">
        <v>28.888888888888889</v>
      </c>
      <c r="T1290" t="s">
        <v>9226</v>
      </c>
      <c r="U1290" t="s">
        <v>9251</v>
      </c>
      <c r="V1290" s="10">
        <v>41828.789942129632</v>
      </c>
      <c r="W1290" s="10">
        <v>41863.789942129632</v>
      </c>
    </row>
    <row r="1291" spans="1:23" x14ac:dyDescent="0.25">
      <c r="A1291">
        <v>1917</v>
      </c>
      <c r="B1291" t="s">
        <v>1918</v>
      </c>
      <c r="C1291" t="s">
        <v>6027</v>
      </c>
      <c r="D1291">
        <v>390000</v>
      </c>
      <c r="E1291">
        <v>205025</v>
      </c>
      <c r="F1291" t="s">
        <v>8221</v>
      </c>
      <c r="G1291" t="s">
        <v>8231</v>
      </c>
      <c r="H1291" t="s">
        <v>8252</v>
      </c>
      <c r="I1291">
        <v>0.12897331000000001</v>
      </c>
      <c r="J1291">
        <v>50299.590900000003</v>
      </c>
      <c r="K1291">
        <v>26442.752882750003</v>
      </c>
      <c r="L1291">
        <v>1486708133</v>
      </c>
      <c r="M1291">
        <v>1484116133</v>
      </c>
      <c r="N1291" t="b">
        <v>0</v>
      </c>
      <c r="O1291">
        <v>70</v>
      </c>
      <c r="P1291" t="b">
        <v>0</v>
      </c>
      <c r="Q1291" t="s">
        <v>8294</v>
      </c>
      <c r="R1291">
        <v>0.52570512820512816</v>
      </c>
      <c r="S1291">
        <v>377.7536126107143</v>
      </c>
      <c r="T1291" t="s">
        <v>9226</v>
      </c>
      <c r="U1291" t="s">
        <v>9251</v>
      </c>
      <c r="V1291" s="10">
        <v>42746.270057870373</v>
      </c>
      <c r="W1291" s="10">
        <v>42776.270057870373</v>
      </c>
    </row>
    <row r="1292" spans="1:23" x14ac:dyDescent="0.25">
      <c r="A1292">
        <v>1916</v>
      </c>
      <c r="B1292" t="s">
        <v>1917</v>
      </c>
      <c r="C1292" t="s">
        <v>6026</v>
      </c>
      <c r="D1292">
        <v>20000</v>
      </c>
      <c r="E1292">
        <v>102</v>
      </c>
      <c r="F1292" t="s">
        <v>8221</v>
      </c>
      <c r="G1292" t="s">
        <v>8224</v>
      </c>
      <c r="H1292" t="s">
        <v>8246</v>
      </c>
      <c r="I1292">
        <v>1</v>
      </c>
      <c r="J1292">
        <v>20000</v>
      </c>
      <c r="K1292">
        <v>102</v>
      </c>
      <c r="L1292">
        <v>1478542375</v>
      </c>
      <c r="M1292">
        <v>1476378775</v>
      </c>
      <c r="N1292" t="b">
        <v>0</v>
      </c>
      <c r="O1292">
        <v>6</v>
      </c>
      <c r="P1292" t="b">
        <v>0</v>
      </c>
      <c r="Q1292" t="s">
        <v>8294</v>
      </c>
      <c r="R1292">
        <v>5.1000000000000004E-3</v>
      </c>
      <c r="S1292">
        <v>17</v>
      </c>
      <c r="T1292" t="s">
        <v>9226</v>
      </c>
      <c r="U1292" t="s">
        <v>9251</v>
      </c>
      <c r="V1292" s="10">
        <v>42656.717303240737</v>
      </c>
      <c r="W1292" s="10">
        <v>42681.758969907409</v>
      </c>
    </row>
    <row r="1293" spans="1:23" x14ac:dyDescent="0.25">
      <c r="A1293">
        <v>1915</v>
      </c>
      <c r="B1293" t="s">
        <v>1916</v>
      </c>
      <c r="C1293" t="s">
        <v>6025</v>
      </c>
      <c r="D1293">
        <v>500</v>
      </c>
      <c r="E1293">
        <v>8</v>
      </c>
      <c r="F1293" t="s">
        <v>8221</v>
      </c>
      <c r="G1293" t="s">
        <v>8224</v>
      </c>
      <c r="H1293" t="s">
        <v>8246</v>
      </c>
      <c r="I1293">
        <v>1</v>
      </c>
      <c r="J1293">
        <v>500</v>
      </c>
      <c r="K1293">
        <v>8</v>
      </c>
      <c r="L1293">
        <v>1409620222</v>
      </c>
      <c r="M1293">
        <v>1407892222</v>
      </c>
      <c r="N1293" t="b">
        <v>0</v>
      </c>
      <c r="O1293">
        <v>4</v>
      </c>
      <c r="P1293" t="b">
        <v>0</v>
      </c>
      <c r="Q1293" t="s">
        <v>8294</v>
      </c>
      <c r="R1293">
        <v>1.6E-2</v>
      </c>
      <c r="S1293">
        <v>2</v>
      </c>
      <c r="T1293" t="s">
        <v>9226</v>
      </c>
      <c r="U1293" t="s">
        <v>9251</v>
      </c>
      <c r="V1293" s="10">
        <v>41864.04886574074</v>
      </c>
      <c r="W1293" s="10">
        <v>41884.04886574074</v>
      </c>
    </row>
    <row r="1294" spans="1:23" x14ac:dyDescent="0.25">
      <c r="A1294">
        <v>1914</v>
      </c>
      <c r="B1294" t="s">
        <v>1915</v>
      </c>
      <c r="C1294" t="s">
        <v>6024</v>
      </c>
      <c r="D1294">
        <v>666</v>
      </c>
      <c r="E1294">
        <v>60</v>
      </c>
      <c r="F1294" t="s">
        <v>8221</v>
      </c>
      <c r="G1294" t="s">
        <v>8224</v>
      </c>
      <c r="H1294" t="s">
        <v>8246</v>
      </c>
      <c r="I1294">
        <v>1</v>
      </c>
      <c r="J1294">
        <v>666</v>
      </c>
      <c r="K1294">
        <v>60</v>
      </c>
      <c r="L1294">
        <v>1414814340</v>
      </c>
      <c r="M1294">
        <v>1413519073</v>
      </c>
      <c r="N1294" t="b">
        <v>0</v>
      </c>
      <c r="O1294">
        <v>2</v>
      </c>
      <c r="P1294" t="b">
        <v>0</v>
      </c>
      <c r="Q1294" t="s">
        <v>8294</v>
      </c>
      <c r="R1294">
        <v>9.0090090090090086E-2</v>
      </c>
      <c r="S1294">
        <v>30</v>
      </c>
      <c r="T1294" t="s">
        <v>9226</v>
      </c>
      <c r="U1294" t="s">
        <v>9251</v>
      </c>
      <c r="V1294" s="10">
        <v>41929.174456018518</v>
      </c>
      <c r="W1294" s="10">
        <v>41944.165972222225</v>
      </c>
    </row>
    <row r="1295" spans="1:23" x14ac:dyDescent="0.25">
      <c r="A1295">
        <v>1913</v>
      </c>
      <c r="B1295" t="s">
        <v>1914</v>
      </c>
      <c r="C1295" t="s">
        <v>6023</v>
      </c>
      <c r="D1295">
        <v>48000</v>
      </c>
      <c r="E1295">
        <v>637</v>
      </c>
      <c r="F1295" t="s">
        <v>8221</v>
      </c>
      <c r="G1295" t="s">
        <v>8225</v>
      </c>
      <c r="H1295" t="s">
        <v>8247</v>
      </c>
      <c r="I1295">
        <v>1.29405719</v>
      </c>
      <c r="J1295">
        <v>62114.74512</v>
      </c>
      <c r="K1295">
        <v>824.31443002999993</v>
      </c>
      <c r="L1295">
        <v>1412770578</v>
      </c>
      <c r="M1295">
        <v>1410178578</v>
      </c>
      <c r="N1295" t="b">
        <v>0</v>
      </c>
      <c r="O1295">
        <v>26</v>
      </c>
      <c r="P1295" t="b">
        <v>0</v>
      </c>
      <c r="Q1295" t="s">
        <v>8294</v>
      </c>
      <c r="R1295">
        <v>1.3270833333333334E-2</v>
      </c>
      <c r="S1295">
        <v>31.704401154999996</v>
      </c>
      <c r="T1295" t="s">
        <v>9226</v>
      </c>
      <c r="U1295" t="s">
        <v>9251</v>
      </c>
      <c r="V1295" s="10">
        <v>41890.511319444442</v>
      </c>
      <c r="W1295" s="10">
        <v>41920.511319444442</v>
      </c>
    </row>
    <row r="1296" spans="1:23" x14ac:dyDescent="0.25">
      <c r="A1296">
        <v>1912</v>
      </c>
      <c r="B1296" t="s">
        <v>1913</v>
      </c>
      <c r="C1296" t="s">
        <v>6022</v>
      </c>
      <c r="D1296">
        <v>5000</v>
      </c>
      <c r="E1296">
        <v>2965</v>
      </c>
      <c r="F1296" t="s">
        <v>8221</v>
      </c>
      <c r="G1296" t="s">
        <v>8224</v>
      </c>
      <c r="H1296" t="s">
        <v>8246</v>
      </c>
      <c r="I1296">
        <v>1</v>
      </c>
      <c r="J1296">
        <v>5000</v>
      </c>
      <c r="K1296">
        <v>2965</v>
      </c>
      <c r="L1296">
        <v>1433395560</v>
      </c>
      <c r="M1296">
        <v>1430803560</v>
      </c>
      <c r="N1296" t="b">
        <v>0</v>
      </c>
      <c r="O1296">
        <v>42</v>
      </c>
      <c r="P1296" t="b">
        <v>0</v>
      </c>
      <c r="Q1296" t="s">
        <v>8294</v>
      </c>
      <c r="R1296">
        <v>0.59299999999999997</v>
      </c>
      <c r="S1296">
        <v>70.595238095238102</v>
      </c>
      <c r="T1296" t="s">
        <v>9226</v>
      </c>
      <c r="U1296" t="s">
        <v>9251</v>
      </c>
      <c r="V1296" s="10">
        <v>42129.226388888892</v>
      </c>
      <c r="W1296" s="10">
        <v>42159.226388888892</v>
      </c>
    </row>
    <row r="1297" spans="1:23" x14ac:dyDescent="0.25">
      <c r="A1297">
        <v>1911</v>
      </c>
      <c r="B1297" t="s">
        <v>1912</v>
      </c>
      <c r="C1297" t="s">
        <v>6021</v>
      </c>
      <c r="D1297">
        <v>42500</v>
      </c>
      <c r="E1297">
        <v>10</v>
      </c>
      <c r="F1297" t="s">
        <v>8221</v>
      </c>
      <c r="G1297" t="s">
        <v>8228</v>
      </c>
      <c r="H1297" t="s">
        <v>8250</v>
      </c>
      <c r="I1297">
        <v>0.66289350000000002</v>
      </c>
      <c r="J1297">
        <v>28172.973750000001</v>
      </c>
      <c r="K1297">
        <v>6.6289350000000002</v>
      </c>
      <c r="L1297">
        <v>1407545334</v>
      </c>
      <c r="M1297">
        <v>1404953334</v>
      </c>
      <c r="N1297" t="b">
        <v>0</v>
      </c>
      <c r="O1297">
        <v>1</v>
      </c>
      <c r="P1297" t="b">
        <v>0</v>
      </c>
      <c r="Q1297" t="s">
        <v>8294</v>
      </c>
      <c r="R1297">
        <v>2.3529411764705883E-4</v>
      </c>
      <c r="S1297">
        <v>6.6289350000000002</v>
      </c>
      <c r="T1297" t="s">
        <v>9226</v>
      </c>
      <c r="U1297" t="s">
        <v>9251</v>
      </c>
      <c r="V1297" s="10">
        <v>41830.033958333333</v>
      </c>
      <c r="W1297" s="10">
        <v>41860.033958333333</v>
      </c>
    </row>
    <row r="1298" spans="1:23" x14ac:dyDescent="0.25">
      <c r="A1298">
        <v>1910</v>
      </c>
      <c r="B1298" t="s">
        <v>1911</v>
      </c>
      <c r="C1298" t="s">
        <v>6020</v>
      </c>
      <c r="D1298">
        <v>85000</v>
      </c>
      <c r="E1298">
        <v>33486</v>
      </c>
      <c r="F1298" t="s">
        <v>8221</v>
      </c>
      <c r="G1298" t="s">
        <v>8233</v>
      </c>
      <c r="H1298" t="s">
        <v>8249</v>
      </c>
      <c r="I1298">
        <v>1.1666915600000001</v>
      </c>
      <c r="J1298">
        <v>99168.782600000006</v>
      </c>
      <c r="K1298">
        <v>39067.833578160004</v>
      </c>
      <c r="L1298">
        <v>1446331500</v>
      </c>
      <c r="M1298">
        <v>1442531217</v>
      </c>
      <c r="N1298" t="b">
        <v>0</v>
      </c>
      <c r="O1298">
        <v>285</v>
      </c>
      <c r="P1298" t="b">
        <v>0</v>
      </c>
      <c r="Q1298" t="s">
        <v>8294</v>
      </c>
      <c r="R1298">
        <v>0.39395294117647056</v>
      </c>
      <c r="S1298">
        <v>137.08011781810526</v>
      </c>
      <c r="T1298" t="s">
        <v>9226</v>
      </c>
      <c r="U1298" t="s">
        <v>9251</v>
      </c>
      <c r="V1298" s="10">
        <v>42264.963159722225</v>
      </c>
      <c r="W1298" s="10">
        <v>42308.947916666664</v>
      </c>
    </row>
    <row r="1299" spans="1:23" x14ac:dyDescent="0.25">
      <c r="A1299">
        <v>1909</v>
      </c>
      <c r="B1299" t="s">
        <v>1910</v>
      </c>
      <c r="C1299" t="s">
        <v>6019</v>
      </c>
      <c r="D1299">
        <v>35000</v>
      </c>
      <c r="E1299">
        <v>4939</v>
      </c>
      <c r="F1299" t="s">
        <v>8221</v>
      </c>
      <c r="G1299" t="s">
        <v>8224</v>
      </c>
      <c r="H1299" t="s">
        <v>8246</v>
      </c>
      <c r="I1299">
        <v>1</v>
      </c>
      <c r="J1299">
        <v>35000</v>
      </c>
      <c r="K1299">
        <v>4939</v>
      </c>
      <c r="L1299">
        <v>1414059479</v>
      </c>
      <c r="M1299">
        <v>1411467479</v>
      </c>
      <c r="N1299" t="b">
        <v>0</v>
      </c>
      <c r="O1299">
        <v>38</v>
      </c>
      <c r="P1299" t="b">
        <v>0</v>
      </c>
      <c r="Q1299" t="s">
        <v>8294</v>
      </c>
      <c r="R1299">
        <v>0.14111428571428572</v>
      </c>
      <c r="S1299">
        <v>129.97368421052633</v>
      </c>
      <c r="T1299" t="s">
        <v>9226</v>
      </c>
      <c r="U1299" t="s">
        <v>9251</v>
      </c>
      <c r="V1299" s="10">
        <v>41905.429155092592</v>
      </c>
      <c r="W1299" s="10">
        <v>41935.429155092592</v>
      </c>
    </row>
    <row r="1300" spans="1:23" x14ac:dyDescent="0.25">
      <c r="A1300">
        <v>1908</v>
      </c>
      <c r="B1300" t="s">
        <v>1909</v>
      </c>
      <c r="C1300" t="s">
        <v>6018</v>
      </c>
      <c r="D1300">
        <v>25000</v>
      </c>
      <c r="E1300">
        <v>433</v>
      </c>
      <c r="F1300" t="s">
        <v>8221</v>
      </c>
      <c r="G1300" t="s">
        <v>8224</v>
      </c>
      <c r="H1300" t="s">
        <v>8246</v>
      </c>
      <c r="I1300">
        <v>1</v>
      </c>
      <c r="J1300">
        <v>25000</v>
      </c>
      <c r="K1300">
        <v>433</v>
      </c>
      <c r="L1300">
        <v>1483048900</v>
      </c>
      <c r="M1300">
        <v>1480456900</v>
      </c>
      <c r="N1300" t="b">
        <v>0</v>
      </c>
      <c r="O1300">
        <v>4</v>
      </c>
      <c r="P1300" t="b">
        <v>0</v>
      </c>
      <c r="Q1300" t="s">
        <v>8294</v>
      </c>
      <c r="R1300">
        <v>1.7319999999999999E-2</v>
      </c>
      <c r="S1300">
        <v>108.25</v>
      </c>
      <c r="T1300" t="s">
        <v>9226</v>
      </c>
      <c r="U1300" t="s">
        <v>9251</v>
      </c>
      <c r="V1300" s="10">
        <v>42703.917824074073</v>
      </c>
      <c r="W1300" s="10">
        <v>42733.917824074073</v>
      </c>
    </row>
    <row r="1301" spans="1:23" x14ac:dyDescent="0.25">
      <c r="A1301">
        <v>1907</v>
      </c>
      <c r="B1301" t="s">
        <v>1908</v>
      </c>
      <c r="C1301" t="s">
        <v>6017</v>
      </c>
      <c r="D1301">
        <v>30000</v>
      </c>
      <c r="E1301">
        <v>85</v>
      </c>
      <c r="F1301" t="s">
        <v>8221</v>
      </c>
      <c r="G1301" t="s">
        <v>8224</v>
      </c>
      <c r="H1301" t="s">
        <v>8246</v>
      </c>
      <c r="I1301">
        <v>1</v>
      </c>
      <c r="J1301">
        <v>30000</v>
      </c>
      <c r="K1301">
        <v>85</v>
      </c>
      <c r="L1301">
        <v>1400853925</v>
      </c>
      <c r="M1301">
        <v>1399557925</v>
      </c>
      <c r="N1301" t="b">
        <v>0</v>
      </c>
      <c r="O1301">
        <v>4</v>
      </c>
      <c r="P1301" t="b">
        <v>0</v>
      </c>
      <c r="Q1301" t="s">
        <v>8294</v>
      </c>
      <c r="R1301">
        <v>2.8333333333333335E-3</v>
      </c>
      <c r="S1301">
        <v>21.25</v>
      </c>
      <c r="T1301" t="s">
        <v>9226</v>
      </c>
      <c r="U1301" t="s">
        <v>9251</v>
      </c>
      <c r="V1301" s="10">
        <v>41767.587094907409</v>
      </c>
      <c r="W1301" s="10">
        <v>41782.587094907409</v>
      </c>
    </row>
    <row r="1302" spans="1:23" x14ac:dyDescent="0.25">
      <c r="A1302">
        <v>1906</v>
      </c>
      <c r="B1302" t="s">
        <v>1907</v>
      </c>
      <c r="C1302" t="s">
        <v>6016</v>
      </c>
      <c r="D1302">
        <v>50000</v>
      </c>
      <c r="E1302">
        <v>21380</v>
      </c>
      <c r="F1302" t="s">
        <v>8221</v>
      </c>
      <c r="G1302" t="s">
        <v>8224</v>
      </c>
      <c r="H1302" t="s">
        <v>8246</v>
      </c>
      <c r="I1302">
        <v>1</v>
      </c>
      <c r="J1302">
        <v>50000</v>
      </c>
      <c r="K1302">
        <v>21380</v>
      </c>
      <c r="L1302">
        <v>1466697983</v>
      </c>
      <c r="M1302">
        <v>1464105983</v>
      </c>
      <c r="N1302" t="b">
        <v>0</v>
      </c>
      <c r="O1302">
        <v>99</v>
      </c>
      <c r="P1302" t="b">
        <v>0</v>
      </c>
      <c r="Q1302" t="s">
        <v>8294</v>
      </c>
      <c r="R1302">
        <v>0.42759999999999998</v>
      </c>
      <c r="S1302">
        <v>215.95959595959596</v>
      </c>
      <c r="T1302" t="s">
        <v>9226</v>
      </c>
      <c r="U1302" t="s">
        <v>9251</v>
      </c>
      <c r="V1302" s="10">
        <v>42514.671099537038</v>
      </c>
      <c r="W1302" s="10">
        <v>42544.671099537038</v>
      </c>
    </row>
    <row r="1303" spans="1:23" x14ac:dyDescent="0.25">
      <c r="A1303">
        <v>1905</v>
      </c>
      <c r="B1303" t="s">
        <v>1906</v>
      </c>
      <c r="C1303" t="s">
        <v>6015</v>
      </c>
      <c r="D1303">
        <v>25000</v>
      </c>
      <c r="E1303">
        <v>42</v>
      </c>
      <c r="F1303" t="s">
        <v>8221</v>
      </c>
      <c r="G1303" t="s">
        <v>8224</v>
      </c>
      <c r="H1303" t="s">
        <v>8246</v>
      </c>
      <c r="I1303">
        <v>1</v>
      </c>
      <c r="J1303">
        <v>25000</v>
      </c>
      <c r="K1303">
        <v>42</v>
      </c>
      <c r="L1303">
        <v>1410127994</v>
      </c>
      <c r="M1303">
        <v>1407535994</v>
      </c>
      <c r="N1303" t="b">
        <v>0</v>
      </c>
      <c r="O1303">
        <v>4</v>
      </c>
      <c r="P1303" t="b">
        <v>0</v>
      </c>
      <c r="Q1303" t="s">
        <v>8294</v>
      </c>
      <c r="R1303">
        <v>1.6800000000000001E-3</v>
      </c>
      <c r="S1303">
        <v>10.5</v>
      </c>
      <c r="T1303" t="s">
        <v>9226</v>
      </c>
      <c r="U1303" t="s">
        <v>9251</v>
      </c>
      <c r="V1303" s="10">
        <v>41859.925856481481</v>
      </c>
      <c r="W1303" s="10">
        <v>41889.925856481481</v>
      </c>
    </row>
    <row r="1304" spans="1:23" x14ac:dyDescent="0.25">
      <c r="A1304">
        <v>1904</v>
      </c>
      <c r="B1304" t="s">
        <v>1905</v>
      </c>
      <c r="C1304" t="s">
        <v>6014</v>
      </c>
      <c r="D1304">
        <v>50000</v>
      </c>
      <c r="E1304">
        <v>50</v>
      </c>
      <c r="F1304" t="s">
        <v>8221</v>
      </c>
      <c r="G1304" t="s">
        <v>8224</v>
      </c>
      <c r="H1304" t="s">
        <v>8246</v>
      </c>
      <c r="I1304">
        <v>1</v>
      </c>
      <c r="J1304">
        <v>50000</v>
      </c>
      <c r="K1304">
        <v>50</v>
      </c>
      <c r="L1304">
        <v>1451752021</v>
      </c>
      <c r="M1304">
        <v>1447864021</v>
      </c>
      <c r="N1304" t="b">
        <v>0</v>
      </c>
      <c r="O1304">
        <v>2</v>
      </c>
      <c r="P1304" t="b">
        <v>0</v>
      </c>
      <c r="Q1304" t="s">
        <v>8294</v>
      </c>
      <c r="R1304">
        <v>1E-3</v>
      </c>
      <c r="S1304">
        <v>25</v>
      </c>
      <c r="T1304" t="s">
        <v>9226</v>
      </c>
      <c r="U1304" t="s">
        <v>9251</v>
      </c>
      <c r="V1304" s="10">
        <v>42326.685428240744</v>
      </c>
      <c r="W1304" s="10">
        <v>42371.685428240744</v>
      </c>
    </row>
    <row r="1305" spans="1:23" x14ac:dyDescent="0.25">
      <c r="A1305">
        <v>1903</v>
      </c>
      <c r="B1305" t="s">
        <v>1904</v>
      </c>
      <c r="C1305" t="s">
        <v>6013</v>
      </c>
      <c r="D1305">
        <v>3000</v>
      </c>
      <c r="E1305">
        <v>1398</v>
      </c>
      <c r="F1305" t="s">
        <v>8221</v>
      </c>
      <c r="G1305" t="s">
        <v>8224</v>
      </c>
      <c r="H1305" t="s">
        <v>8246</v>
      </c>
      <c r="I1305">
        <v>1</v>
      </c>
      <c r="J1305">
        <v>3000</v>
      </c>
      <c r="K1305">
        <v>1398</v>
      </c>
      <c r="L1305">
        <v>1485541791</v>
      </c>
      <c r="M1305">
        <v>1480357791</v>
      </c>
      <c r="N1305" t="b">
        <v>0</v>
      </c>
      <c r="O1305">
        <v>41</v>
      </c>
      <c r="P1305" t="b">
        <v>0</v>
      </c>
      <c r="Q1305" t="s">
        <v>8294</v>
      </c>
      <c r="R1305">
        <v>0.46600000000000003</v>
      </c>
      <c r="S1305">
        <v>34.097560975609753</v>
      </c>
      <c r="T1305" t="s">
        <v>9226</v>
      </c>
      <c r="U1305" t="s">
        <v>9251</v>
      </c>
      <c r="V1305" s="10">
        <v>42702.770729166667</v>
      </c>
      <c r="W1305" s="10">
        <v>42762.770729166667</v>
      </c>
    </row>
    <row r="1306" spans="1:23" x14ac:dyDescent="0.25">
      <c r="A1306">
        <v>1902</v>
      </c>
      <c r="B1306" t="s">
        <v>1903</v>
      </c>
      <c r="C1306" t="s">
        <v>6012</v>
      </c>
      <c r="D1306">
        <v>1000</v>
      </c>
      <c r="E1306">
        <v>12</v>
      </c>
      <c r="F1306" t="s">
        <v>8221</v>
      </c>
      <c r="G1306" t="s">
        <v>8233</v>
      </c>
      <c r="H1306" t="s">
        <v>8249</v>
      </c>
      <c r="I1306">
        <v>1.1666915600000001</v>
      </c>
      <c r="J1306">
        <v>1166.69156</v>
      </c>
      <c r="K1306">
        <v>14.00029872</v>
      </c>
      <c r="L1306">
        <v>1425495447</v>
      </c>
      <c r="M1306">
        <v>1422903447</v>
      </c>
      <c r="N1306" t="b">
        <v>0</v>
      </c>
      <c r="O1306">
        <v>3</v>
      </c>
      <c r="P1306" t="b">
        <v>0</v>
      </c>
      <c r="Q1306" t="s">
        <v>8294</v>
      </c>
      <c r="R1306">
        <v>1.2E-2</v>
      </c>
      <c r="S1306">
        <v>4.6667662400000003</v>
      </c>
      <c r="T1306" t="s">
        <v>9226</v>
      </c>
      <c r="U1306" t="s">
        <v>9251</v>
      </c>
      <c r="V1306" s="10">
        <v>42037.789895833332</v>
      </c>
      <c r="W1306" s="10">
        <v>42067.789895833332</v>
      </c>
    </row>
    <row r="1307" spans="1:23" x14ac:dyDescent="0.25">
      <c r="A1307">
        <v>1901</v>
      </c>
      <c r="B1307" t="s">
        <v>1902</v>
      </c>
      <c r="C1307" t="s">
        <v>6011</v>
      </c>
      <c r="D1307">
        <v>99000</v>
      </c>
      <c r="E1307">
        <v>2670</v>
      </c>
      <c r="F1307" t="s">
        <v>8221</v>
      </c>
      <c r="G1307" t="s">
        <v>8225</v>
      </c>
      <c r="H1307" t="s">
        <v>8247</v>
      </c>
      <c r="I1307">
        <v>1.29405719</v>
      </c>
      <c r="J1307">
        <v>128111.66180999999</v>
      </c>
      <c r="K1307">
        <v>3455.1326973</v>
      </c>
      <c r="L1307">
        <v>1432299600</v>
      </c>
      <c r="M1307">
        <v>1429707729</v>
      </c>
      <c r="N1307" t="b">
        <v>0</v>
      </c>
      <c r="O1307">
        <v>25</v>
      </c>
      <c r="P1307" t="b">
        <v>0</v>
      </c>
      <c r="Q1307" t="s">
        <v>8294</v>
      </c>
      <c r="R1307">
        <v>2.696969696969697E-2</v>
      </c>
      <c r="S1307">
        <v>138.20530789200001</v>
      </c>
      <c r="T1307" t="s">
        <v>9226</v>
      </c>
      <c r="U1307" t="s">
        <v>9251</v>
      </c>
      <c r="V1307" s="10">
        <v>42116.54315972222</v>
      </c>
      <c r="W1307" s="10">
        <v>42146.541666666664</v>
      </c>
    </row>
    <row r="1308" spans="1:23" x14ac:dyDescent="0.25">
      <c r="A1308">
        <v>1880</v>
      </c>
      <c r="B1308" t="s">
        <v>1881</v>
      </c>
      <c r="C1308" t="s">
        <v>5990</v>
      </c>
      <c r="D1308">
        <v>5000</v>
      </c>
      <c r="E1308">
        <v>1004</v>
      </c>
      <c r="F1308" t="s">
        <v>8221</v>
      </c>
      <c r="G1308" t="s">
        <v>8225</v>
      </c>
      <c r="H1308" t="s">
        <v>8247</v>
      </c>
      <c r="I1308">
        <v>1.29405719</v>
      </c>
      <c r="J1308">
        <v>6470.2859499999995</v>
      </c>
      <c r="K1308">
        <v>1299.2334187599999</v>
      </c>
      <c r="L1308">
        <v>1459341380</v>
      </c>
      <c r="M1308">
        <v>1456839380</v>
      </c>
      <c r="N1308" t="b">
        <v>0</v>
      </c>
      <c r="O1308">
        <v>24</v>
      </c>
      <c r="P1308" t="b">
        <v>0</v>
      </c>
      <c r="Q1308" t="s">
        <v>8283</v>
      </c>
      <c r="R1308">
        <v>0.20080000000000001</v>
      </c>
      <c r="S1308">
        <v>54.134725781666667</v>
      </c>
      <c r="T1308" t="s">
        <v>9215</v>
      </c>
      <c r="U1308" t="s">
        <v>9238</v>
      </c>
      <c r="V1308" s="10">
        <v>42430.56689814815</v>
      </c>
      <c r="W1308" s="10">
        <v>42459.525231481479</v>
      </c>
    </row>
    <row r="1309" spans="1:23" x14ac:dyDescent="0.25">
      <c r="A1309">
        <v>1879</v>
      </c>
      <c r="B1309" t="s">
        <v>1880</v>
      </c>
      <c r="C1309" t="s">
        <v>5989</v>
      </c>
      <c r="D1309">
        <v>5000</v>
      </c>
      <c r="E1309">
        <v>6</v>
      </c>
      <c r="F1309" t="s">
        <v>8221</v>
      </c>
      <c r="G1309" t="s">
        <v>8227</v>
      </c>
      <c r="H1309" t="s">
        <v>8249</v>
      </c>
      <c r="I1309">
        <v>1.1666915600000001</v>
      </c>
      <c r="J1309">
        <v>5833.4578000000001</v>
      </c>
      <c r="K1309">
        <v>7.00014936</v>
      </c>
      <c r="L1309">
        <v>1457966129</v>
      </c>
      <c r="M1309">
        <v>1455377729</v>
      </c>
      <c r="N1309" t="b">
        <v>0</v>
      </c>
      <c r="O1309">
        <v>2</v>
      </c>
      <c r="P1309" t="b">
        <v>0</v>
      </c>
      <c r="Q1309" t="s">
        <v>8283</v>
      </c>
      <c r="R1309">
        <v>1.1999999999999999E-3</v>
      </c>
      <c r="S1309">
        <v>3.50007468</v>
      </c>
      <c r="T1309" t="s">
        <v>9215</v>
      </c>
      <c r="U1309" t="s">
        <v>9238</v>
      </c>
      <c r="V1309" s="10">
        <v>42413.649641203701</v>
      </c>
      <c r="W1309" s="10">
        <v>42443.607974537037</v>
      </c>
    </row>
    <row r="1310" spans="1:23" x14ac:dyDescent="0.25">
      <c r="A1310">
        <v>1878</v>
      </c>
      <c r="B1310" t="s">
        <v>1879</v>
      </c>
      <c r="C1310" t="s">
        <v>5988</v>
      </c>
      <c r="D1310">
        <v>8000</v>
      </c>
      <c r="E1310">
        <v>0</v>
      </c>
      <c r="F1310" t="s">
        <v>8221</v>
      </c>
      <c r="G1310" t="s">
        <v>8226</v>
      </c>
      <c r="H1310" t="s">
        <v>8248</v>
      </c>
      <c r="I1310">
        <v>0.70296422999999997</v>
      </c>
      <c r="J1310">
        <v>5623.7138399999994</v>
      </c>
      <c r="K1310">
        <v>0</v>
      </c>
      <c r="L1310">
        <v>1402618355</v>
      </c>
      <c r="M1310">
        <v>1400026355</v>
      </c>
      <c r="N1310" t="b">
        <v>0</v>
      </c>
      <c r="O1310">
        <v>0</v>
      </c>
      <c r="P1310" t="b">
        <v>0</v>
      </c>
      <c r="Q1310" t="s">
        <v>8283</v>
      </c>
      <c r="R1310">
        <v>0</v>
      </c>
      <c r="S1310" t="s">
        <v>9314</v>
      </c>
      <c r="T1310" t="s">
        <v>9215</v>
      </c>
      <c r="U1310" t="s">
        <v>9238</v>
      </c>
      <c r="V1310" s="10">
        <v>41773.008738425924</v>
      </c>
      <c r="W1310" s="10">
        <v>41803.008738425924</v>
      </c>
    </row>
    <row r="1311" spans="1:23" x14ac:dyDescent="0.25">
      <c r="A1311">
        <v>1877</v>
      </c>
      <c r="B1311" t="s">
        <v>1878</v>
      </c>
      <c r="C1311" t="s">
        <v>5987</v>
      </c>
      <c r="D1311">
        <v>60</v>
      </c>
      <c r="E1311">
        <v>0</v>
      </c>
      <c r="F1311" t="s">
        <v>8221</v>
      </c>
      <c r="G1311" t="s">
        <v>8224</v>
      </c>
      <c r="H1311" t="s">
        <v>8246</v>
      </c>
      <c r="I1311">
        <v>1</v>
      </c>
      <c r="J1311">
        <v>60</v>
      </c>
      <c r="K1311">
        <v>0</v>
      </c>
      <c r="L1311">
        <v>1425170525</v>
      </c>
      <c r="M1311">
        <v>1422664925</v>
      </c>
      <c r="N1311" t="b">
        <v>0</v>
      </c>
      <c r="O1311">
        <v>0</v>
      </c>
      <c r="P1311" t="b">
        <v>0</v>
      </c>
      <c r="Q1311" t="s">
        <v>8283</v>
      </c>
      <c r="R1311">
        <v>0</v>
      </c>
      <c r="S1311" t="s">
        <v>9314</v>
      </c>
      <c r="T1311" t="s">
        <v>9215</v>
      </c>
      <c r="U1311" t="s">
        <v>9238</v>
      </c>
      <c r="V1311" s="10">
        <v>42035.029224537036</v>
      </c>
      <c r="W1311" s="10">
        <v>42064.029224537036</v>
      </c>
    </row>
    <row r="1312" spans="1:23" x14ac:dyDescent="0.25">
      <c r="A1312">
        <v>1876</v>
      </c>
      <c r="B1312" t="s">
        <v>1877</v>
      </c>
      <c r="C1312" t="s">
        <v>5986</v>
      </c>
      <c r="D1312">
        <v>280</v>
      </c>
      <c r="E1312">
        <v>0</v>
      </c>
      <c r="F1312" t="s">
        <v>8221</v>
      </c>
      <c r="G1312" t="s">
        <v>8226</v>
      </c>
      <c r="H1312" t="s">
        <v>8248</v>
      </c>
      <c r="I1312">
        <v>0.70296422999999997</v>
      </c>
      <c r="J1312">
        <v>196.8299844</v>
      </c>
      <c r="K1312">
        <v>0</v>
      </c>
      <c r="L1312">
        <v>1402901405</v>
      </c>
      <c r="M1312">
        <v>1400309405</v>
      </c>
      <c r="N1312" t="b">
        <v>0</v>
      </c>
      <c r="O1312">
        <v>0</v>
      </c>
      <c r="P1312" t="b">
        <v>0</v>
      </c>
      <c r="Q1312" t="s">
        <v>8283</v>
      </c>
      <c r="R1312">
        <v>0</v>
      </c>
      <c r="S1312" t="s">
        <v>9314</v>
      </c>
      <c r="T1312" t="s">
        <v>9215</v>
      </c>
      <c r="U1312" t="s">
        <v>9238</v>
      </c>
      <c r="V1312" s="10">
        <v>41776.284780092596</v>
      </c>
      <c r="W1312" s="10">
        <v>41806.284780092596</v>
      </c>
    </row>
    <row r="1313" spans="1:23" x14ac:dyDescent="0.25">
      <c r="A1313">
        <v>1875</v>
      </c>
      <c r="B1313" t="s">
        <v>1876</v>
      </c>
      <c r="C1313" t="s">
        <v>5985</v>
      </c>
      <c r="D1313">
        <v>10000</v>
      </c>
      <c r="E1313">
        <v>51</v>
      </c>
      <c r="F1313" t="s">
        <v>8221</v>
      </c>
      <c r="G1313" t="s">
        <v>8224</v>
      </c>
      <c r="H1313" t="s">
        <v>8246</v>
      </c>
      <c r="I1313">
        <v>1</v>
      </c>
      <c r="J1313">
        <v>10000</v>
      </c>
      <c r="K1313">
        <v>51</v>
      </c>
      <c r="L1313">
        <v>1470519308</v>
      </c>
      <c r="M1313">
        <v>1465335308</v>
      </c>
      <c r="N1313" t="b">
        <v>0</v>
      </c>
      <c r="O1313">
        <v>3</v>
      </c>
      <c r="P1313" t="b">
        <v>0</v>
      </c>
      <c r="Q1313" t="s">
        <v>8283</v>
      </c>
      <c r="R1313">
        <v>5.1000000000000004E-3</v>
      </c>
      <c r="S1313">
        <v>17</v>
      </c>
      <c r="T1313" t="s">
        <v>9215</v>
      </c>
      <c r="U1313" t="s">
        <v>9238</v>
      </c>
      <c r="V1313" s="10">
        <v>42528.899398148147</v>
      </c>
      <c r="W1313" s="10">
        <v>42588.899398148147</v>
      </c>
    </row>
    <row r="1314" spans="1:23" x14ac:dyDescent="0.25">
      <c r="A1314">
        <v>1874</v>
      </c>
      <c r="B1314" t="s">
        <v>1875</v>
      </c>
      <c r="C1314" t="s">
        <v>5984</v>
      </c>
      <c r="D1314">
        <v>160000</v>
      </c>
      <c r="E1314">
        <v>26</v>
      </c>
      <c r="F1314" t="s">
        <v>8221</v>
      </c>
      <c r="G1314" t="s">
        <v>8224</v>
      </c>
      <c r="H1314" t="s">
        <v>8246</v>
      </c>
      <c r="I1314">
        <v>1</v>
      </c>
      <c r="J1314">
        <v>160000</v>
      </c>
      <c r="K1314">
        <v>26</v>
      </c>
      <c r="L1314">
        <v>1467155733</v>
      </c>
      <c r="M1314">
        <v>1465427733</v>
      </c>
      <c r="N1314" t="b">
        <v>0</v>
      </c>
      <c r="O1314">
        <v>2</v>
      </c>
      <c r="P1314" t="b">
        <v>0</v>
      </c>
      <c r="Q1314" t="s">
        <v>8283</v>
      </c>
      <c r="R1314">
        <v>1.6249999999999999E-4</v>
      </c>
      <c r="S1314">
        <v>13</v>
      </c>
      <c r="T1314" t="s">
        <v>9215</v>
      </c>
      <c r="U1314" t="s">
        <v>9238</v>
      </c>
      <c r="V1314" s="10">
        <v>42529.969131944446</v>
      </c>
      <c r="W1314" s="10">
        <v>42549.969131944446</v>
      </c>
    </row>
    <row r="1315" spans="1:23" x14ac:dyDescent="0.25">
      <c r="A1315">
        <v>1873</v>
      </c>
      <c r="B1315" t="s">
        <v>1874</v>
      </c>
      <c r="C1315" t="s">
        <v>5983</v>
      </c>
      <c r="D1315">
        <v>8000</v>
      </c>
      <c r="E1315">
        <v>36</v>
      </c>
      <c r="F1315" t="s">
        <v>8221</v>
      </c>
      <c r="G1315" t="s">
        <v>8229</v>
      </c>
      <c r="H1315" t="s">
        <v>8251</v>
      </c>
      <c r="I1315">
        <v>0.75062424999999999</v>
      </c>
      <c r="J1315">
        <v>6004.9939999999997</v>
      </c>
      <c r="K1315">
        <v>27.022472999999998</v>
      </c>
      <c r="L1315">
        <v>1436373900</v>
      </c>
      <c r="M1315">
        <v>1433861210</v>
      </c>
      <c r="N1315" t="b">
        <v>0</v>
      </c>
      <c r="O1315">
        <v>2</v>
      </c>
      <c r="P1315" t="b">
        <v>0</v>
      </c>
      <c r="Q1315" t="s">
        <v>8283</v>
      </c>
      <c r="R1315">
        <v>4.4999999999999997E-3</v>
      </c>
      <c r="S1315">
        <v>13.511236499999999</v>
      </c>
      <c r="T1315" t="s">
        <v>9215</v>
      </c>
      <c r="U1315" t="s">
        <v>9238</v>
      </c>
      <c r="V1315" s="10">
        <v>42164.615856481483</v>
      </c>
      <c r="W1315" s="10">
        <v>42193.697916666664</v>
      </c>
    </row>
    <row r="1316" spans="1:23" x14ac:dyDescent="0.25">
      <c r="A1316">
        <v>1872</v>
      </c>
      <c r="B1316" t="s">
        <v>1873</v>
      </c>
      <c r="C1316" t="s">
        <v>5982</v>
      </c>
      <c r="D1316">
        <v>20000</v>
      </c>
      <c r="E1316">
        <v>212</v>
      </c>
      <c r="F1316" t="s">
        <v>8221</v>
      </c>
      <c r="G1316" t="s">
        <v>8224</v>
      </c>
      <c r="H1316" t="s">
        <v>8246</v>
      </c>
      <c r="I1316">
        <v>1</v>
      </c>
      <c r="J1316">
        <v>20000</v>
      </c>
      <c r="K1316">
        <v>212</v>
      </c>
      <c r="L1316">
        <v>1435633602</v>
      </c>
      <c r="M1316">
        <v>1433041602</v>
      </c>
      <c r="N1316" t="b">
        <v>0</v>
      </c>
      <c r="O1316">
        <v>13</v>
      </c>
      <c r="P1316" t="b">
        <v>0</v>
      </c>
      <c r="Q1316" t="s">
        <v>8283</v>
      </c>
      <c r="R1316">
        <v>1.06E-2</v>
      </c>
      <c r="S1316">
        <v>16.307692307692307</v>
      </c>
      <c r="T1316" t="s">
        <v>9215</v>
      </c>
      <c r="U1316" t="s">
        <v>9238</v>
      </c>
      <c r="V1316" s="10">
        <v>42155.129652777781</v>
      </c>
      <c r="W1316" s="10">
        <v>42185.129652777781</v>
      </c>
    </row>
    <row r="1317" spans="1:23" x14ac:dyDescent="0.25">
      <c r="A1317">
        <v>1871</v>
      </c>
      <c r="B1317" t="s">
        <v>1872</v>
      </c>
      <c r="C1317" t="s">
        <v>5981</v>
      </c>
      <c r="D1317">
        <v>6500</v>
      </c>
      <c r="E1317">
        <v>4666</v>
      </c>
      <c r="F1317" t="s">
        <v>8221</v>
      </c>
      <c r="G1317" t="s">
        <v>8224</v>
      </c>
      <c r="H1317" t="s">
        <v>8246</v>
      </c>
      <c r="I1317">
        <v>1</v>
      </c>
      <c r="J1317">
        <v>6500</v>
      </c>
      <c r="K1317">
        <v>4666</v>
      </c>
      <c r="L1317">
        <v>1416512901</v>
      </c>
      <c r="M1317">
        <v>1413053301</v>
      </c>
      <c r="N1317" t="b">
        <v>0</v>
      </c>
      <c r="O1317">
        <v>95</v>
      </c>
      <c r="P1317" t="b">
        <v>0</v>
      </c>
      <c r="Q1317" t="s">
        <v>8283</v>
      </c>
      <c r="R1317">
        <v>0.7178461538461538</v>
      </c>
      <c r="S1317">
        <v>49.11578947368421</v>
      </c>
      <c r="T1317" t="s">
        <v>9215</v>
      </c>
      <c r="U1317" t="s">
        <v>9238</v>
      </c>
      <c r="V1317" s="10">
        <v>41923.783576388887</v>
      </c>
      <c r="W1317" s="10">
        <v>41963.825243055559</v>
      </c>
    </row>
    <row r="1318" spans="1:23" x14ac:dyDescent="0.25">
      <c r="A1318">
        <v>1870</v>
      </c>
      <c r="B1318" t="s">
        <v>1871</v>
      </c>
      <c r="C1318" t="s">
        <v>5980</v>
      </c>
      <c r="D1318">
        <v>3500</v>
      </c>
      <c r="E1318">
        <v>361</v>
      </c>
      <c r="F1318" t="s">
        <v>8221</v>
      </c>
      <c r="G1318" t="s">
        <v>8224</v>
      </c>
      <c r="H1318" t="s">
        <v>8246</v>
      </c>
      <c r="I1318">
        <v>1</v>
      </c>
      <c r="J1318">
        <v>3500</v>
      </c>
      <c r="K1318">
        <v>361</v>
      </c>
      <c r="L1318">
        <v>1454213820</v>
      </c>
      <c r="M1318">
        <v>1451723535</v>
      </c>
      <c r="N1318" t="b">
        <v>0</v>
      </c>
      <c r="O1318">
        <v>11</v>
      </c>
      <c r="P1318" t="b">
        <v>0</v>
      </c>
      <c r="Q1318" t="s">
        <v>8283</v>
      </c>
      <c r="R1318">
        <v>0.10314285714285715</v>
      </c>
      <c r="S1318">
        <v>32.81818181818182</v>
      </c>
      <c r="T1318" t="s">
        <v>9215</v>
      </c>
      <c r="U1318" t="s">
        <v>9238</v>
      </c>
      <c r="V1318" s="10">
        <v>42371.355729166666</v>
      </c>
      <c r="W1318" s="10">
        <v>42400.178472222222</v>
      </c>
    </row>
    <row r="1319" spans="1:23" x14ac:dyDescent="0.25">
      <c r="A1319">
        <v>1869</v>
      </c>
      <c r="B1319" t="s">
        <v>1870</v>
      </c>
      <c r="C1319" t="s">
        <v>5979</v>
      </c>
      <c r="D1319">
        <v>10000</v>
      </c>
      <c r="E1319">
        <v>0</v>
      </c>
      <c r="F1319" t="s">
        <v>8221</v>
      </c>
      <c r="G1319" t="s">
        <v>8224</v>
      </c>
      <c r="H1319" t="s">
        <v>8246</v>
      </c>
      <c r="I1319">
        <v>1</v>
      </c>
      <c r="J1319">
        <v>10000</v>
      </c>
      <c r="K1319">
        <v>0</v>
      </c>
      <c r="L1319">
        <v>1483488249</v>
      </c>
      <c r="M1319">
        <v>1480896249</v>
      </c>
      <c r="N1319" t="b">
        <v>0</v>
      </c>
      <c r="O1319">
        <v>0</v>
      </c>
      <c r="P1319" t="b">
        <v>0</v>
      </c>
      <c r="Q1319" t="s">
        <v>8283</v>
      </c>
      <c r="R1319">
        <v>0</v>
      </c>
      <c r="S1319" t="s">
        <v>9314</v>
      </c>
      <c r="T1319" t="s">
        <v>9215</v>
      </c>
      <c r="U1319" t="s">
        <v>9238</v>
      </c>
      <c r="V1319" s="10">
        <v>42709.002881944441</v>
      </c>
      <c r="W1319" s="10">
        <v>42739.002881944441</v>
      </c>
    </row>
    <row r="1320" spans="1:23" x14ac:dyDescent="0.25">
      <c r="A1320">
        <v>1868</v>
      </c>
      <c r="B1320" t="s">
        <v>1869</v>
      </c>
      <c r="C1320" t="s">
        <v>5978</v>
      </c>
      <c r="D1320">
        <v>25000</v>
      </c>
      <c r="E1320">
        <v>1217</v>
      </c>
      <c r="F1320" t="s">
        <v>8221</v>
      </c>
      <c r="G1320" t="s">
        <v>8224</v>
      </c>
      <c r="H1320" t="s">
        <v>8246</v>
      </c>
      <c r="I1320">
        <v>1</v>
      </c>
      <c r="J1320">
        <v>25000</v>
      </c>
      <c r="K1320">
        <v>1217</v>
      </c>
      <c r="L1320">
        <v>1450166340</v>
      </c>
      <c r="M1320">
        <v>1448044925</v>
      </c>
      <c r="N1320" t="b">
        <v>0</v>
      </c>
      <c r="O1320">
        <v>17</v>
      </c>
      <c r="P1320" t="b">
        <v>0</v>
      </c>
      <c r="Q1320" t="s">
        <v>8283</v>
      </c>
      <c r="R1320">
        <v>4.8680000000000001E-2</v>
      </c>
      <c r="S1320">
        <v>71.588235294117652</v>
      </c>
      <c r="T1320" t="s">
        <v>9215</v>
      </c>
      <c r="U1320" t="s">
        <v>9238</v>
      </c>
      <c r="V1320" s="10">
        <v>42328.779224537036</v>
      </c>
      <c r="W1320" s="10">
        <v>42353.332638888889</v>
      </c>
    </row>
    <row r="1321" spans="1:23" x14ac:dyDescent="0.25">
      <c r="A1321">
        <v>1867</v>
      </c>
      <c r="B1321" t="s">
        <v>1868</v>
      </c>
      <c r="C1321" t="s">
        <v>5977</v>
      </c>
      <c r="D1321">
        <v>20000</v>
      </c>
      <c r="E1321">
        <v>10</v>
      </c>
      <c r="F1321" t="s">
        <v>8221</v>
      </c>
      <c r="G1321" t="s">
        <v>8224</v>
      </c>
      <c r="H1321" t="s">
        <v>8246</v>
      </c>
      <c r="I1321">
        <v>1</v>
      </c>
      <c r="J1321">
        <v>20000</v>
      </c>
      <c r="K1321">
        <v>10</v>
      </c>
      <c r="L1321">
        <v>1478383912</v>
      </c>
      <c r="M1321">
        <v>1475791912</v>
      </c>
      <c r="N1321" t="b">
        <v>0</v>
      </c>
      <c r="O1321">
        <v>1</v>
      </c>
      <c r="P1321" t="b">
        <v>0</v>
      </c>
      <c r="Q1321" t="s">
        <v>8283</v>
      </c>
      <c r="R1321">
        <v>5.0000000000000001E-4</v>
      </c>
      <c r="S1321">
        <v>10</v>
      </c>
      <c r="T1321" t="s">
        <v>9215</v>
      </c>
      <c r="U1321" t="s">
        <v>9238</v>
      </c>
      <c r="V1321" s="10">
        <v>42649.924907407411</v>
      </c>
      <c r="W1321" s="10">
        <v>42679.924907407411</v>
      </c>
    </row>
    <row r="1322" spans="1:23" x14ac:dyDescent="0.25">
      <c r="A1322">
        <v>1866</v>
      </c>
      <c r="B1322" t="s">
        <v>1867</v>
      </c>
      <c r="C1322" t="s">
        <v>5976</v>
      </c>
      <c r="D1322">
        <v>25000</v>
      </c>
      <c r="E1322">
        <v>125</v>
      </c>
      <c r="F1322" t="s">
        <v>8221</v>
      </c>
      <c r="G1322" t="s">
        <v>8224</v>
      </c>
      <c r="H1322" t="s">
        <v>8246</v>
      </c>
      <c r="I1322">
        <v>1</v>
      </c>
      <c r="J1322">
        <v>25000</v>
      </c>
      <c r="K1322">
        <v>125</v>
      </c>
      <c r="L1322">
        <v>1488340800</v>
      </c>
      <c r="M1322">
        <v>1483768497</v>
      </c>
      <c r="N1322" t="b">
        <v>0</v>
      </c>
      <c r="O1322">
        <v>2</v>
      </c>
      <c r="P1322" t="b">
        <v>0</v>
      </c>
      <c r="Q1322" t="s">
        <v>8283</v>
      </c>
      <c r="R1322">
        <v>5.0000000000000001E-3</v>
      </c>
      <c r="S1322">
        <v>62.5</v>
      </c>
      <c r="T1322" t="s">
        <v>9215</v>
      </c>
      <c r="U1322" t="s">
        <v>9238</v>
      </c>
      <c r="V1322" s="10">
        <v>42742.246493055558</v>
      </c>
      <c r="W1322" s="10">
        <v>42795.166666666664</v>
      </c>
    </row>
    <row r="1323" spans="1:23" x14ac:dyDescent="0.25">
      <c r="A1323">
        <v>1865</v>
      </c>
      <c r="B1323" t="s">
        <v>1866</v>
      </c>
      <c r="C1323" t="s">
        <v>5975</v>
      </c>
      <c r="D1323">
        <v>110000</v>
      </c>
      <c r="E1323">
        <v>4</v>
      </c>
      <c r="F1323" t="s">
        <v>8221</v>
      </c>
      <c r="G1323" t="s">
        <v>8225</v>
      </c>
      <c r="H1323" t="s">
        <v>8247</v>
      </c>
      <c r="I1323">
        <v>1.29405719</v>
      </c>
      <c r="J1323">
        <v>142346.29089999999</v>
      </c>
      <c r="K1323">
        <v>5.1762287599999999</v>
      </c>
      <c r="L1323">
        <v>1478425747</v>
      </c>
      <c r="M1323">
        <v>1475398147</v>
      </c>
      <c r="N1323" t="b">
        <v>0</v>
      </c>
      <c r="O1323">
        <v>2</v>
      </c>
      <c r="P1323" t="b">
        <v>0</v>
      </c>
      <c r="Q1323" t="s">
        <v>8283</v>
      </c>
      <c r="R1323">
        <v>3.6363636363636364E-5</v>
      </c>
      <c r="S1323">
        <v>2.5881143799999999</v>
      </c>
      <c r="T1323" t="s">
        <v>9215</v>
      </c>
      <c r="U1323" t="s">
        <v>9238</v>
      </c>
      <c r="V1323" s="10">
        <v>42645.367442129631</v>
      </c>
      <c r="W1323" s="10">
        <v>42680.409108796295</v>
      </c>
    </row>
    <row r="1324" spans="1:23" x14ac:dyDescent="0.25">
      <c r="A1324">
        <v>1864</v>
      </c>
      <c r="B1324" t="s">
        <v>1865</v>
      </c>
      <c r="C1324" t="s">
        <v>5974</v>
      </c>
      <c r="D1324">
        <v>6500</v>
      </c>
      <c r="E1324">
        <v>2788</v>
      </c>
      <c r="F1324" t="s">
        <v>8221</v>
      </c>
      <c r="G1324" t="s">
        <v>8224</v>
      </c>
      <c r="H1324" t="s">
        <v>8246</v>
      </c>
      <c r="I1324">
        <v>1</v>
      </c>
      <c r="J1324">
        <v>6500</v>
      </c>
      <c r="K1324">
        <v>2788</v>
      </c>
      <c r="L1324">
        <v>1399223500</v>
      </c>
      <c r="M1324">
        <v>1396631500</v>
      </c>
      <c r="N1324" t="b">
        <v>0</v>
      </c>
      <c r="O1324">
        <v>48</v>
      </c>
      <c r="P1324" t="b">
        <v>0</v>
      </c>
      <c r="Q1324" t="s">
        <v>8283</v>
      </c>
      <c r="R1324">
        <v>0.42892307692307691</v>
      </c>
      <c r="S1324">
        <v>58.083333333333336</v>
      </c>
      <c r="T1324" t="s">
        <v>9215</v>
      </c>
      <c r="U1324" t="s">
        <v>9238</v>
      </c>
      <c r="V1324" s="10">
        <v>41733.716435185182</v>
      </c>
      <c r="W1324" s="10">
        <v>41763.716435185182</v>
      </c>
    </row>
    <row r="1325" spans="1:23" x14ac:dyDescent="0.25">
      <c r="A1325">
        <v>1863</v>
      </c>
      <c r="B1325" t="s">
        <v>1864</v>
      </c>
      <c r="C1325" t="s">
        <v>5973</v>
      </c>
      <c r="D1325">
        <v>2500</v>
      </c>
      <c r="E1325">
        <v>10</v>
      </c>
      <c r="F1325" t="s">
        <v>8221</v>
      </c>
      <c r="G1325" t="s">
        <v>8224</v>
      </c>
      <c r="H1325" t="s">
        <v>8246</v>
      </c>
      <c r="I1325">
        <v>1</v>
      </c>
      <c r="J1325">
        <v>2500</v>
      </c>
      <c r="K1325">
        <v>10</v>
      </c>
      <c r="L1325">
        <v>1402600085</v>
      </c>
      <c r="M1325">
        <v>1400008085</v>
      </c>
      <c r="N1325" t="b">
        <v>0</v>
      </c>
      <c r="O1325">
        <v>2</v>
      </c>
      <c r="P1325" t="b">
        <v>0</v>
      </c>
      <c r="Q1325" t="s">
        <v>8283</v>
      </c>
      <c r="R1325">
        <v>4.0000000000000001E-3</v>
      </c>
      <c r="S1325">
        <v>5</v>
      </c>
      <c r="T1325" t="s">
        <v>9215</v>
      </c>
      <c r="U1325" t="s">
        <v>9238</v>
      </c>
      <c r="V1325" s="10">
        <v>41772.797280092593</v>
      </c>
      <c r="W1325" s="10">
        <v>41802.797280092593</v>
      </c>
    </row>
    <row r="1326" spans="1:23" x14ac:dyDescent="0.25">
      <c r="A1326">
        <v>1862</v>
      </c>
      <c r="B1326" t="s">
        <v>1863</v>
      </c>
      <c r="C1326" t="s">
        <v>5972</v>
      </c>
      <c r="D1326">
        <v>18000</v>
      </c>
      <c r="E1326">
        <v>1455</v>
      </c>
      <c r="F1326" t="s">
        <v>8221</v>
      </c>
      <c r="G1326" t="s">
        <v>8224</v>
      </c>
      <c r="H1326" t="s">
        <v>8246</v>
      </c>
      <c r="I1326">
        <v>1</v>
      </c>
      <c r="J1326">
        <v>18000</v>
      </c>
      <c r="K1326">
        <v>1455</v>
      </c>
      <c r="L1326">
        <v>1488958200</v>
      </c>
      <c r="M1326">
        <v>1484912974</v>
      </c>
      <c r="N1326" t="b">
        <v>0</v>
      </c>
      <c r="O1326">
        <v>16</v>
      </c>
      <c r="P1326" t="b">
        <v>0</v>
      </c>
      <c r="Q1326" t="s">
        <v>8283</v>
      </c>
      <c r="R1326">
        <v>8.0833333333333326E-2</v>
      </c>
      <c r="S1326">
        <v>90.9375</v>
      </c>
      <c r="T1326" t="s">
        <v>9215</v>
      </c>
      <c r="U1326" t="s">
        <v>9238</v>
      </c>
      <c r="V1326" s="10">
        <v>42755.492754629631</v>
      </c>
      <c r="W1326" s="10">
        <v>42802.3125</v>
      </c>
    </row>
    <row r="1327" spans="1:23" x14ac:dyDescent="0.25">
      <c r="A1327">
        <v>1861</v>
      </c>
      <c r="B1327" t="s">
        <v>1862</v>
      </c>
      <c r="C1327" t="s">
        <v>5971</v>
      </c>
      <c r="D1327">
        <v>250000</v>
      </c>
      <c r="E1327">
        <v>0</v>
      </c>
      <c r="F1327" t="s">
        <v>8221</v>
      </c>
      <c r="G1327" t="s">
        <v>8225</v>
      </c>
      <c r="H1327" t="s">
        <v>8247</v>
      </c>
      <c r="I1327">
        <v>1.29405719</v>
      </c>
      <c r="J1327">
        <v>323514.29749999999</v>
      </c>
      <c r="K1327">
        <v>0</v>
      </c>
      <c r="L1327">
        <v>1422256341</v>
      </c>
      <c r="M1327">
        <v>1419664341</v>
      </c>
      <c r="N1327" t="b">
        <v>0</v>
      </c>
      <c r="O1327">
        <v>0</v>
      </c>
      <c r="P1327" t="b">
        <v>0</v>
      </c>
      <c r="Q1327" t="s">
        <v>8283</v>
      </c>
      <c r="R1327">
        <v>0</v>
      </c>
      <c r="S1327" t="s">
        <v>9314</v>
      </c>
      <c r="T1327" t="s">
        <v>9215</v>
      </c>
      <c r="U1327" t="s">
        <v>9238</v>
      </c>
      <c r="V1327" s="10">
        <v>42000.300243055557</v>
      </c>
      <c r="W1327" s="10">
        <v>42030.300243055557</v>
      </c>
    </row>
    <row r="1328" spans="1:23" x14ac:dyDescent="0.25">
      <c r="A1328">
        <v>1820</v>
      </c>
      <c r="B1328" t="s">
        <v>1821</v>
      </c>
      <c r="C1328" t="s">
        <v>5930</v>
      </c>
      <c r="D1328">
        <v>26000</v>
      </c>
      <c r="E1328">
        <v>1707</v>
      </c>
      <c r="F1328" t="s">
        <v>8221</v>
      </c>
      <c r="G1328" t="s">
        <v>8224</v>
      </c>
      <c r="H1328" t="s">
        <v>8246</v>
      </c>
      <c r="I1328">
        <v>1</v>
      </c>
      <c r="J1328">
        <v>26000</v>
      </c>
      <c r="K1328">
        <v>1707</v>
      </c>
      <c r="L1328">
        <v>1427850090</v>
      </c>
      <c r="M1328">
        <v>1425261690</v>
      </c>
      <c r="N1328" t="b">
        <v>0</v>
      </c>
      <c r="O1328">
        <v>8</v>
      </c>
      <c r="P1328" t="b">
        <v>0</v>
      </c>
      <c r="Q1328" t="s">
        <v>8285</v>
      </c>
      <c r="R1328">
        <v>6.565384615384616E-2</v>
      </c>
      <c r="S1328">
        <v>213.375</v>
      </c>
      <c r="T1328" t="s">
        <v>9241</v>
      </c>
      <c r="U1328" t="s">
        <v>9242</v>
      </c>
      <c r="V1328" s="10">
        <v>42065.084374999999</v>
      </c>
      <c r="W1328" s="10">
        <v>42095.042708333334</v>
      </c>
    </row>
    <row r="1329" spans="1:23" x14ac:dyDescent="0.25">
      <c r="A1329">
        <v>1819</v>
      </c>
      <c r="B1329" t="s">
        <v>1820</v>
      </c>
      <c r="C1329" t="s">
        <v>5929</v>
      </c>
      <c r="D1329">
        <v>1200</v>
      </c>
      <c r="E1329">
        <v>25</v>
      </c>
      <c r="F1329" t="s">
        <v>8221</v>
      </c>
      <c r="G1329" t="s">
        <v>8224</v>
      </c>
      <c r="H1329" t="s">
        <v>8246</v>
      </c>
      <c r="I1329">
        <v>1</v>
      </c>
      <c r="J1329">
        <v>1200</v>
      </c>
      <c r="K1329">
        <v>25</v>
      </c>
      <c r="L1329">
        <v>1406743396</v>
      </c>
      <c r="M1329">
        <v>1404151396</v>
      </c>
      <c r="N1329" t="b">
        <v>0</v>
      </c>
      <c r="O1329">
        <v>4</v>
      </c>
      <c r="P1329" t="b">
        <v>0</v>
      </c>
      <c r="Q1329" t="s">
        <v>8285</v>
      </c>
      <c r="R1329">
        <v>2.0833333333333332E-2</v>
      </c>
      <c r="S1329">
        <v>6.25</v>
      </c>
      <c r="T1329" t="s">
        <v>9241</v>
      </c>
      <c r="U1329" t="s">
        <v>9242</v>
      </c>
      <c r="V1329" s="10">
        <v>41820.752268518518</v>
      </c>
      <c r="W1329" s="10">
        <v>41850.752268518518</v>
      </c>
    </row>
    <row r="1330" spans="1:23" x14ac:dyDescent="0.25">
      <c r="A1330">
        <v>1818</v>
      </c>
      <c r="B1330" t="s">
        <v>1819</v>
      </c>
      <c r="C1330" t="s">
        <v>5928</v>
      </c>
      <c r="D1330">
        <v>15000</v>
      </c>
      <c r="E1330">
        <v>0</v>
      </c>
      <c r="F1330" t="s">
        <v>8221</v>
      </c>
      <c r="G1330" t="s">
        <v>8224</v>
      </c>
      <c r="H1330" t="s">
        <v>8246</v>
      </c>
      <c r="I1330">
        <v>1</v>
      </c>
      <c r="J1330">
        <v>15000</v>
      </c>
      <c r="K1330">
        <v>0</v>
      </c>
      <c r="L1330">
        <v>1428035850</v>
      </c>
      <c r="M1330">
        <v>1425447450</v>
      </c>
      <c r="N1330" t="b">
        <v>0</v>
      </c>
      <c r="O1330">
        <v>0</v>
      </c>
      <c r="P1330" t="b">
        <v>0</v>
      </c>
      <c r="Q1330" t="s">
        <v>8285</v>
      </c>
      <c r="R1330">
        <v>0</v>
      </c>
      <c r="S1330" t="s">
        <v>9314</v>
      </c>
      <c r="T1330" t="s">
        <v>9241</v>
      </c>
      <c r="U1330" t="s">
        <v>9242</v>
      </c>
      <c r="V1330" s="10">
        <v>42067.234375</v>
      </c>
      <c r="W1330" s="10">
        <v>42097.192708333336</v>
      </c>
    </row>
    <row r="1331" spans="1:23" x14ac:dyDescent="0.25">
      <c r="A1331">
        <v>1817</v>
      </c>
      <c r="B1331" t="s">
        <v>1818</v>
      </c>
      <c r="C1331" t="s">
        <v>5927</v>
      </c>
      <c r="D1331">
        <v>18000</v>
      </c>
      <c r="E1331">
        <v>9419</v>
      </c>
      <c r="F1331" t="s">
        <v>8221</v>
      </c>
      <c r="G1331" t="s">
        <v>8224</v>
      </c>
      <c r="H1331" t="s">
        <v>8246</v>
      </c>
      <c r="I1331">
        <v>1</v>
      </c>
      <c r="J1331">
        <v>18000</v>
      </c>
      <c r="K1331">
        <v>9419</v>
      </c>
      <c r="L1331">
        <v>1485759540</v>
      </c>
      <c r="M1331">
        <v>1480607607</v>
      </c>
      <c r="N1331" t="b">
        <v>0</v>
      </c>
      <c r="O1331">
        <v>100</v>
      </c>
      <c r="P1331" t="b">
        <v>0</v>
      </c>
      <c r="Q1331" t="s">
        <v>8285</v>
      </c>
      <c r="R1331">
        <v>0.52327777777777773</v>
      </c>
      <c r="S1331">
        <v>94.19</v>
      </c>
      <c r="T1331" t="s">
        <v>9241</v>
      </c>
      <c r="U1331" t="s">
        <v>9242</v>
      </c>
      <c r="V1331" s="10">
        <v>42705.662118055552</v>
      </c>
      <c r="W1331" s="10">
        <v>42765.290972222225</v>
      </c>
    </row>
    <row r="1332" spans="1:23" x14ac:dyDescent="0.25">
      <c r="A1332">
        <v>1816</v>
      </c>
      <c r="B1332" t="s">
        <v>1817</v>
      </c>
      <c r="C1332" t="s">
        <v>5926</v>
      </c>
      <c r="D1332">
        <v>25000</v>
      </c>
      <c r="E1332">
        <v>509</v>
      </c>
      <c r="F1332" t="s">
        <v>8221</v>
      </c>
      <c r="G1332" t="s">
        <v>8240</v>
      </c>
      <c r="H1332" t="s">
        <v>8257</v>
      </c>
      <c r="I1332">
        <v>1.09120561</v>
      </c>
      <c r="J1332">
        <v>27280.14025</v>
      </c>
      <c r="K1332">
        <v>555.42365548999999</v>
      </c>
      <c r="L1332">
        <v>1469473200</v>
      </c>
      <c r="M1332">
        <v>1467061303</v>
      </c>
      <c r="N1332" t="b">
        <v>0</v>
      </c>
      <c r="O1332">
        <v>6</v>
      </c>
      <c r="P1332" t="b">
        <v>0</v>
      </c>
      <c r="Q1332" t="s">
        <v>8285</v>
      </c>
      <c r="R1332">
        <v>2.036E-2</v>
      </c>
      <c r="S1332">
        <v>92.570609248333326</v>
      </c>
      <c r="T1332" t="s">
        <v>9241</v>
      </c>
      <c r="U1332" t="s">
        <v>9242</v>
      </c>
      <c r="V1332" s="10">
        <v>42548.876192129632</v>
      </c>
      <c r="W1332" s="10">
        <v>42576.791666666664</v>
      </c>
    </row>
    <row r="1333" spans="1:23" x14ac:dyDescent="0.25">
      <c r="A1333">
        <v>1815</v>
      </c>
      <c r="B1333" t="s">
        <v>1816</v>
      </c>
      <c r="C1333" t="s">
        <v>5925</v>
      </c>
      <c r="D1333">
        <v>3000</v>
      </c>
      <c r="E1333">
        <v>0</v>
      </c>
      <c r="F1333" t="s">
        <v>8221</v>
      </c>
      <c r="G1333" t="s">
        <v>8224</v>
      </c>
      <c r="H1333" t="s">
        <v>8246</v>
      </c>
      <c r="I1333">
        <v>1</v>
      </c>
      <c r="J1333">
        <v>3000</v>
      </c>
      <c r="K1333">
        <v>0</v>
      </c>
      <c r="L1333">
        <v>1435787137</v>
      </c>
      <c r="M1333">
        <v>1434577537</v>
      </c>
      <c r="N1333" t="b">
        <v>0</v>
      </c>
      <c r="O1333">
        <v>0</v>
      </c>
      <c r="P1333" t="b">
        <v>0</v>
      </c>
      <c r="Q1333" t="s">
        <v>8285</v>
      </c>
      <c r="R1333">
        <v>0</v>
      </c>
      <c r="S1333" t="s">
        <v>9314</v>
      </c>
      <c r="T1333" t="s">
        <v>9241</v>
      </c>
      <c r="U1333" t="s">
        <v>9242</v>
      </c>
      <c r="V1333" s="10">
        <v>42172.906678240739</v>
      </c>
      <c r="W1333" s="10">
        <v>42186.906678240739</v>
      </c>
    </row>
    <row r="1334" spans="1:23" x14ac:dyDescent="0.25">
      <c r="A1334">
        <v>1814</v>
      </c>
      <c r="B1334" t="s">
        <v>1815</v>
      </c>
      <c r="C1334" t="s">
        <v>5924</v>
      </c>
      <c r="D1334">
        <v>12000</v>
      </c>
      <c r="E1334">
        <v>5902</v>
      </c>
      <c r="F1334" t="s">
        <v>8221</v>
      </c>
      <c r="G1334" t="s">
        <v>8225</v>
      </c>
      <c r="H1334" t="s">
        <v>8247</v>
      </c>
      <c r="I1334">
        <v>1.29405719</v>
      </c>
      <c r="J1334">
        <v>15528.68628</v>
      </c>
      <c r="K1334">
        <v>7637.5255353799994</v>
      </c>
      <c r="L1334">
        <v>1425108736</v>
      </c>
      <c r="M1334">
        <v>1422516736</v>
      </c>
      <c r="N1334" t="b">
        <v>0</v>
      </c>
      <c r="O1334">
        <v>140</v>
      </c>
      <c r="P1334" t="b">
        <v>0</v>
      </c>
      <c r="Q1334" t="s">
        <v>8285</v>
      </c>
      <c r="R1334">
        <v>0.49183333333333334</v>
      </c>
      <c r="S1334">
        <v>54.553753824142852</v>
      </c>
      <c r="T1334" t="s">
        <v>9241</v>
      </c>
      <c r="U1334" t="s">
        <v>9242</v>
      </c>
      <c r="V1334" s="10">
        <v>42033.314074074071</v>
      </c>
      <c r="W1334" s="10">
        <v>42063.314074074071</v>
      </c>
    </row>
    <row r="1335" spans="1:23" x14ac:dyDescent="0.25">
      <c r="A1335">
        <v>1813</v>
      </c>
      <c r="B1335" t="s">
        <v>1814</v>
      </c>
      <c r="C1335" t="s">
        <v>5923</v>
      </c>
      <c r="D1335">
        <v>8750</v>
      </c>
      <c r="E1335">
        <v>0</v>
      </c>
      <c r="F1335" t="s">
        <v>8221</v>
      </c>
      <c r="G1335" t="s">
        <v>8225</v>
      </c>
      <c r="H1335" t="s">
        <v>8247</v>
      </c>
      <c r="I1335">
        <v>1.29405719</v>
      </c>
      <c r="J1335">
        <v>11323.0004125</v>
      </c>
      <c r="K1335">
        <v>0</v>
      </c>
      <c r="L1335">
        <v>1407532812</v>
      </c>
      <c r="M1335">
        <v>1404940812</v>
      </c>
      <c r="N1335" t="b">
        <v>0</v>
      </c>
      <c r="O1335">
        <v>0</v>
      </c>
      <c r="P1335" t="b">
        <v>0</v>
      </c>
      <c r="Q1335" t="s">
        <v>8285</v>
      </c>
      <c r="R1335">
        <v>0</v>
      </c>
      <c r="S1335" t="s">
        <v>9314</v>
      </c>
      <c r="T1335" t="s">
        <v>9241</v>
      </c>
      <c r="U1335" t="s">
        <v>9242</v>
      </c>
      <c r="V1335" s="10">
        <v>41829.889027777775</v>
      </c>
      <c r="W1335" s="10">
        <v>41859.889027777775</v>
      </c>
    </row>
    <row r="1336" spans="1:23" x14ac:dyDescent="0.25">
      <c r="A1336">
        <v>1812</v>
      </c>
      <c r="B1336" t="s">
        <v>1813</v>
      </c>
      <c r="C1336" t="s">
        <v>5922</v>
      </c>
      <c r="D1336">
        <v>6500</v>
      </c>
      <c r="E1336">
        <v>865</v>
      </c>
      <c r="F1336" t="s">
        <v>8221</v>
      </c>
      <c r="G1336" t="s">
        <v>8225</v>
      </c>
      <c r="H1336" t="s">
        <v>8247</v>
      </c>
      <c r="I1336">
        <v>1.29405719</v>
      </c>
      <c r="J1336">
        <v>8411.3717350000006</v>
      </c>
      <c r="K1336">
        <v>1119.3594693499999</v>
      </c>
      <c r="L1336">
        <v>1467531536</v>
      </c>
      <c r="M1336">
        <v>1464939536</v>
      </c>
      <c r="N1336" t="b">
        <v>0</v>
      </c>
      <c r="O1336">
        <v>23</v>
      </c>
      <c r="P1336" t="b">
        <v>0</v>
      </c>
      <c r="Q1336" t="s">
        <v>8285</v>
      </c>
      <c r="R1336">
        <v>0.13307692307692306</v>
      </c>
      <c r="S1336">
        <v>48.667803015217387</v>
      </c>
      <c r="T1336" t="s">
        <v>9241</v>
      </c>
      <c r="U1336" t="s">
        <v>9242</v>
      </c>
      <c r="V1336" s="10">
        <v>42524.318703703706</v>
      </c>
      <c r="W1336" s="10">
        <v>42554.318703703706</v>
      </c>
    </row>
    <row r="1337" spans="1:23" x14ac:dyDescent="0.25">
      <c r="A1337">
        <v>1811</v>
      </c>
      <c r="B1337" t="s">
        <v>1812</v>
      </c>
      <c r="C1337" t="s">
        <v>5921</v>
      </c>
      <c r="D1337">
        <v>54000</v>
      </c>
      <c r="E1337">
        <v>40</v>
      </c>
      <c r="F1337" t="s">
        <v>8221</v>
      </c>
      <c r="G1337" t="s">
        <v>8224</v>
      </c>
      <c r="H1337" t="s">
        <v>8246</v>
      </c>
      <c r="I1337">
        <v>1</v>
      </c>
      <c r="J1337">
        <v>54000</v>
      </c>
      <c r="K1337">
        <v>40</v>
      </c>
      <c r="L1337">
        <v>1414123200</v>
      </c>
      <c r="M1337">
        <v>1408962270</v>
      </c>
      <c r="N1337" t="b">
        <v>0</v>
      </c>
      <c r="O1337">
        <v>26</v>
      </c>
      <c r="P1337" t="b">
        <v>0</v>
      </c>
      <c r="Q1337" t="s">
        <v>8285</v>
      </c>
      <c r="R1337">
        <v>7.407407407407407E-4</v>
      </c>
      <c r="S1337">
        <v>1.5384615384615385</v>
      </c>
      <c r="T1337" t="s">
        <v>9241</v>
      </c>
      <c r="U1337" t="s">
        <v>9242</v>
      </c>
      <c r="V1337" s="10">
        <v>41876.433680555558</v>
      </c>
      <c r="W1337" s="10">
        <v>41936.166666666664</v>
      </c>
    </row>
    <row r="1338" spans="1:23" x14ac:dyDescent="0.25">
      <c r="A1338">
        <v>1810</v>
      </c>
      <c r="B1338" t="s">
        <v>1811</v>
      </c>
      <c r="C1338" t="s">
        <v>5920</v>
      </c>
      <c r="D1338">
        <v>450</v>
      </c>
      <c r="E1338">
        <v>15</v>
      </c>
      <c r="F1338" t="s">
        <v>8221</v>
      </c>
      <c r="G1338" t="s">
        <v>8224</v>
      </c>
      <c r="H1338" t="s">
        <v>8246</v>
      </c>
      <c r="I1338">
        <v>1</v>
      </c>
      <c r="J1338">
        <v>450</v>
      </c>
      <c r="K1338">
        <v>15</v>
      </c>
      <c r="L1338">
        <v>1408657826</v>
      </c>
      <c r="M1338">
        <v>1407621026</v>
      </c>
      <c r="N1338" t="b">
        <v>0</v>
      </c>
      <c r="O1338">
        <v>2</v>
      </c>
      <c r="P1338" t="b">
        <v>0</v>
      </c>
      <c r="Q1338" t="s">
        <v>8285</v>
      </c>
      <c r="R1338">
        <v>3.3333333333333333E-2</v>
      </c>
      <c r="S1338">
        <v>7.5</v>
      </c>
      <c r="T1338" t="s">
        <v>9241</v>
      </c>
      <c r="U1338" t="s">
        <v>9242</v>
      </c>
      <c r="V1338" s="10">
        <v>41860.91002314815</v>
      </c>
      <c r="W1338" s="10">
        <v>41872.91002314815</v>
      </c>
    </row>
    <row r="1339" spans="1:23" x14ac:dyDescent="0.25">
      <c r="A1339">
        <v>1809</v>
      </c>
      <c r="B1339" t="s">
        <v>1810</v>
      </c>
      <c r="C1339" t="s">
        <v>5919</v>
      </c>
      <c r="D1339">
        <v>3500</v>
      </c>
      <c r="E1339">
        <v>380</v>
      </c>
      <c r="F1339" t="s">
        <v>8221</v>
      </c>
      <c r="G1339" t="s">
        <v>8229</v>
      </c>
      <c r="H1339" t="s">
        <v>8251</v>
      </c>
      <c r="I1339">
        <v>0.75062424999999999</v>
      </c>
      <c r="J1339">
        <v>2627.1848749999999</v>
      </c>
      <c r="K1339">
        <v>285.23721499999999</v>
      </c>
      <c r="L1339">
        <v>1425246439</v>
      </c>
      <c r="M1339">
        <v>1422222439</v>
      </c>
      <c r="N1339" t="b">
        <v>1</v>
      </c>
      <c r="O1339">
        <v>9</v>
      </c>
      <c r="P1339" t="b">
        <v>0</v>
      </c>
      <c r="Q1339" t="s">
        <v>8285</v>
      </c>
      <c r="R1339">
        <v>0.10857142857142857</v>
      </c>
      <c r="S1339">
        <v>31.693023888888888</v>
      </c>
      <c r="T1339" t="s">
        <v>9241</v>
      </c>
      <c r="U1339" t="s">
        <v>9242</v>
      </c>
      <c r="V1339" s="10">
        <v>42029.907858796294</v>
      </c>
      <c r="W1339" s="10">
        <v>42064.907858796294</v>
      </c>
    </row>
    <row r="1340" spans="1:23" x14ac:dyDescent="0.25">
      <c r="A1340">
        <v>1808</v>
      </c>
      <c r="B1340" t="s">
        <v>1809</v>
      </c>
      <c r="C1340" t="s">
        <v>5918</v>
      </c>
      <c r="D1340">
        <v>28000</v>
      </c>
      <c r="E1340">
        <v>11594</v>
      </c>
      <c r="F1340" t="s">
        <v>8221</v>
      </c>
      <c r="G1340" t="s">
        <v>8224</v>
      </c>
      <c r="H1340" t="s">
        <v>8246</v>
      </c>
      <c r="I1340">
        <v>1</v>
      </c>
      <c r="J1340">
        <v>28000</v>
      </c>
      <c r="K1340">
        <v>11594</v>
      </c>
      <c r="L1340">
        <v>1486830030</v>
      </c>
      <c r="M1340">
        <v>1483806030</v>
      </c>
      <c r="N1340" t="b">
        <v>1</v>
      </c>
      <c r="O1340">
        <v>96</v>
      </c>
      <c r="P1340" t="b">
        <v>0</v>
      </c>
      <c r="Q1340" t="s">
        <v>8285</v>
      </c>
      <c r="R1340">
        <v>0.41407142857142859</v>
      </c>
      <c r="S1340">
        <v>120.77083333333333</v>
      </c>
      <c r="T1340" t="s">
        <v>9241</v>
      </c>
      <c r="U1340" t="s">
        <v>9242</v>
      </c>
      <c r="V1340" s="10">
        <v>42742.680902777778</v>
      </c>
      <c r="W1340" s="10">
        <v>42777.680902777778</v>
      </c>
    </row>
    <row r="1341" spans="1:23" x14ac:dyDescent="0.25">
      <c r="A1341">
        <v>1807</v>
      </c>
      <c r="B1341" t="s">
        <v>1808</v>
      </c>
      <c r="C1341" t="s">
        <v>5917</v>
      </c>
      <c r="D1341">
        <v>5000</v>
      </c>
      <c r="E1341">
        <v>553</v>
      </c>
      <c r="F1341" t="s">
        <v>8221</v>
      </c>
      <c r="G1341" t="s">
        <v>8224</v>
      </c>
      <c r="H1341" t="s">
        <v>8246</v>
      </c>
      <c r="I1341">
        <v>1</v>
      </c>
      <c r="J1341">
        <v>5000</v>
      </c>
      <c r="K1341">
        <v>553</v>
      </c>
      <c r="L1341">
        <v>1411868313</v>
      </c>
      <c r="M1341">
        <v>1409276313</v>
      </c>
      <c r="N1341" t="b">
        <v>1</v>
      </c>
      <c r="O1341">
        <v>8</v>
      </c>
      <c r="P1341" t="b">
        <v>0</v>
      </c>
      <c r="Q1341" t="s">
        <v>8285</v>
      </c>
      <c r="R1341">
        <v>0.1106</v>
      </c>
      <c r="S1341">
        <v>69.125</v>
      </c>
      <c r="T1341" t="s">
        <v>9241</v>
      </c>
      <c r="U1341" t="s">
        <v>9242</v>
      </c>
      <c r="V1341" s="10">
        <v>41880.068437499998</v>
      </c>
      <c r="W1341" s="10">
        <v>41910.068437499998</v>
      </c>
    </row>
    <row r="1342" spans="1:23" x14ac:dyDescent="0.25">
      <c r="A1342">
        <v>1806</v>
      </c>
      <c r="B1342" t="s">
        <v>1807</v>
      </c>
      <c r="C1342" t="s">
        <v>5916</v>
      </c>
      <c r="D1342">
        <v>20000</v>
      </c>
      <c r="E1342">
        <v>591</v>
      </c>
      <c r="F1342" t="s">
        <v>8221</v>
      </c>
      <c r="G1342" t="s">
        <v>8225</v>
      </c>
      <c r="H1342" t="s">
        <v>8247</v>
      </c>
      <c r="I1342">
        <v>1.29405719</v>
      </c>
      <c r="J1342">
        <v>25881.143799999998</v>
      </c>
      <c r="K1342">
        <v>764.78779928999995</v>
      </c>
      <c r="L1342">
        <v>1412090349</v>
      </c>
      <c r="M1342">
        <v>1409066349</v>
      </c>
      <c r="N1342" t="b">
        <v>1</v>
      </c>
      <c r="O1342">
        <v>8</v>
      </c>
      <c r="P1342" t="b">
        <v>0</v>
      </c>
      <c r="Q1342" t="s">
        <v>8285</v>
      </c>
      <c r="R1342">
        <v>2.955E-2</v>
      </c>
      <c r="S1342">
        <v>95.598474911249994</v>
      </c>
      <c r="T1342" t="s">
        <v>9241</v>
      </c>
      <c r="U1342" t="s">
        <v>9242</v>
      </c>
      <c r="V1342" s="10">
        <v>41877.638298611113</v>
      </c>
      <c r="W1342" s="10">
        <v>41912.638298611113</v>
      </c>
    </row>
    <row r="1343" spans="1:23" x14ac:dyDescent="0.25">
      <c r="A1343">
        <v>1805</v>
      </c>
      <c r="B1343" t="s">
        <v>1806</v>
      </c>
      <c r="C1343" t="s">
        <v>5915</v>
      </c>
      <c r="D1343">
        <v>22500</v>
      </c>
      <c r="E1343">
        <v>8191</v>
      </c>
      <c r="F1343" t="s">
        <v>8221</v>
      </c>
      <c r="G1343" t="s">
        <v>8236</v>
      </c>
      <c r="H1343" t="s">
        <v>8249</v>
      </c>
      <c r="I1343">
        <v>1.1666915600000001</v>
      </c>
      <c r="J1343">
        <v>26250.560100000002</v>
      </c>
      <c r="K1343">
        <v>9556.3705679600007</v>
      </c>
      <c r="L1343">
        <v>1443808800</v>
      </c>
      <c r="M1343">
        <v>1441048658</v>
      </c>
      <c r="N1343" t="b">
        <v>1</v>
      </c>
      <c r="O1343">
        <v>122</v>
      </c>
      <c r="P1343" t="b">
        <v>0</v>
      </c>
      <c r="Q1343" t="s">
        <v>8285</v>
      </c>
      <c r="R1343">
        <v>0.36404444444444445</v>
      </c>
      <c r="S1343">
        <v>78.330906294754101</v>
      </c>
      <c r="T1343" t="s">
        <v>9241</v>
      </c>
      <c r="U1343" t="s">
        <v>9242</v>
      </c>
      <c r="V1343" s="10">
        <v>42247.803912037038</v>
      </c>
      <c r="W1343" s="10">
        <v>42279.75</v>
      </c>
    </row>
    <row r="1344" spans="1:23" x14ac:dyDescent="0.25">
      <c r="A1344">
        <v>1804</v>
      </c>
      <c r="B1344" t="s">
        <v>1805</v>
      </c>
      <c r="C1344" t="s">
        <v>5914</v>
      </c>
      <c r="D1344">
        <v>15500</v>
      </c>
      <c r="E1344">
        <v>5452</v>
      </c>
      <c r="F1344" t="s">
        <v>8221</v>
      </c>
      <c r="G1344" t="s">
        <v>8224</v>
      </c>
      <c r="H1344" t="s">
        <v>8246</v>
      </c>
      <c r="I1344">
        <v>1</v>
      </c>
      <c r="J1344">
        <v>15500</v>
      </c>
      <c r="K1344">
        <v>5452</v>
      </c>
      <c r="L1344">
        <v>1447521404</v>
      </c>
      <c r="M1344">
        <v>1444061804</v>
      </c>
      <c r="N1344" t="b">
        <v>1</v>
      </c>
      <c r="O1344">
        <v>52</v>
      </c>
      <c r="P1344" t="b">
        <v>0</v>
      </c>
      <c r="Q1344" t="s">
        <v>8285</v>
      </c>
      <c r="R1344">
        <v>0.35174193548387095</v>
      </c>
      <c r="S1344">
        <v>104.84615384615384</v>
      </c>
      <c r="T1344" t="s">
        <v>9241</v>
      </c>
      <c r="U1344" t="s">
        <v>9242</v>
      </c>
      <c r="V1344" s="10">
        <v>42282.678287037037</v>
      </c>
      <c r="W1344" s="10">
        <v>42322.719953703701</v>
      </c>
    </row>
    <row r="1345" spans="1:23" x14ac:dyDescent="0.25">
      <c r="A1345">
        <v>1803</v>
      </c>
      <c r="B1345" t="s">
        <v>1804</v>
      </c>
      <c r="C1345" t="s">
        <v>5913</v>
      </c>
      <c r="D1345">
        <v>17500</v>
      </c>
      <c r="E1345">
        <v>5390</v>
      </c>
      <c r="F1345" t="s">
        <v>8221</v>
      </c>
      <c r="G1345" t="s">
        <v>8224</v>
      </c>
      <c r="H1345" t="s">
        <v>8246</v>
      </c>
      <c r="I1345">
        <v>1</v>
      </c>
      <c r="J1345">
        <v>17500</v>
      </c>
      <c r="K1345">
        <v>5390</v>
      </c>
      <c r="L1345">
        <v>1423878182</v>
      </c>
      <c r="M1345">
        <v>1421199782</v>
      </c>
      <c r="N1345" t="b">
        <v>1</v>
      </c>
      <c r="O1345">
        <v>75</v>
      </c>
      <c r="P1345" t="b">
        <v>0</v>
      </c>
      <c r="Q1345" t="s">
        <v>8285</v>
      </c>
      <c r="R1345">
        <v>0.308</v>
      </c>
      <c r="S1345">
        <v>71.86666666666666</v>
      </c>
      <c r="T1345" t="s">
        <v>9241</v>
      </c>
      <c r="U1345" t="s">
        <v>9242</v>
      </c>
      <c r="V1345" s="10">
        <v>42018.071550925924</v>
      </c>
      <c r="W1345" s="10">
        <v>42049.071550925924</v>
      </c>
    </row>
    <row r="1346" spans="1:23" x14ac:dyDescent="0.25">
      <c r="A1346">
        <v>1802</v>
      </c>
      <c r="B1346" t="s">
        <v>1803</v>
      </c>
      <c r="C1346" t="s">
        <v>5912</v>
      </c>
      <c r="D1346">
        <v>3500</v>
      </c>
      <c r="E1346">
        <v>1697</v>
      </c>
      <c r="F1346" t="s">
        <v>8221</v>
      </c>
      <c r="G1346" t="s">
        <v>8236</v>
      </c>
      <c r="H1346" t="s">
        <v>8249</v>
      </c>
      <c r="I1346">
        <v>1.1666915600000001</v>
      </c>
      <c r="J1346">
        <v>4083.4204600000003</v>
      </c>
      <c r="K1346">
        <v>1979.87557732</v>
      </c>
      <c r="L1346">
        <v>1435442340</v>
      </c>
      <c r="M1346">
        <v>1433416830</v>
      </c>
      <c r="N1346" t="b">
        <v>1</v>
      </c>
      <c r="O1346">
        <v>18</v>
      </c>
      <c r="P1346" t="b">
        <v>0</v>
      </c>
      <c r="Q1346" t="s">
        <v>8285</v>
      </c>
      <c r="R1346">
        <v>0.48485714285714288</v>
      </c>
      <c r="S1346">
        <v>109.99308762888889</v>
      </c>
      <c r="T1346" t="s">
        <v>9241</v>
      </c>
      <c r="U1346" t="s">
        <v>9242</v>
      </c>
      <c r="V1346" s="10">
        <v>42159.472569444442</v>
      </c>
      <c r="W1346" s="10">
        <v>42182.915972222225</v>
      </c>
    </row>
    <row r="1347" spans="1:23" x14ac:dyDescent="0.25">
      <c r="A1347">
        <v>1801</v>
      </c>
      <c r="B1347" t="s">
        <v>1802</v>
      </c>
      <c r="C1347" t="s">
        <v>5911</v>
      </c>
      <c r="D1347">
        <v>17000</v>
      </c>
      <c r="E1347">
        <v>2355</v>
      </c>
      <c r="F1347" t="s">
        <v>8221</v>
      </c>
      <c r="G1347" t="s">
        <v>8225</v>
      </c>
      <c r="H1347" t="s">
        <v>8247</v>
      </c>
      <c r="I1347">
        <v>1.29405719</v>
      </c>
      <c r="J1347">
        <v>21998.972229999999</v>
      </c>
      <c r="K1347">
        <v>3047.50468245</v>
      </c>
      <c r="L1347">
        <v>1450181400</v>
      </c>
      <c r="M1347">
        <v>1447429868</v>
      </c>
      <c r="N1347" t="b">
        <v>1</v>
      </c>
      <c r="O1347">
        <v>37</v>
      </c>
      <c r="P1347" t="b">
        <v>0</v>
      </c>
      <c r="Q1347" t="s">
        <v>8285</v>
      </c>
      <c r="R1347">
        <v>0.13852941176470587</v>
      </c>
      <c r="S1347">
        <v>82.364991417567566</v>
      </c>
      <c r="T1347" t="s">
        <v>9241</v>
      </c>
      <c r="U1347" t="s">
        <v>9242</v>
      </c>
      <c r="V1347" s="10">
        <v>42321.660509259258</v>
      </c>
      <c r="W1347" s="10">
        <v>42353.506944444445</v>
      </c>
    </row>
    <row r="1348" spans="1:23" x14ac:dyDescent="0.25">
      <c r="A1348">
        <v>1800</v>
      </c>
      <c r="B1348" t="s">
        <v>1801</v>
      </c>
      <c r="C1348" t="s">
        <v>5910</v>
      </c>
      <c r="D1348">
        <v>46260</v>
      </c>
      <c r="E1348">
        <v>9460</v>
      </c>
      <c r="F1348" t="s">
        <v>8221</v>
      </c>
      <c r="G1348" t="s">
        <v>8225</v>
      </c>
      <c r="H1348" t="s">
        <v>8247</v>
      </c>
      <c r="I1348">
        <v>1.29405719</v>
      </c>
      <c r="J1348">
        <v>59863.085609399997</v>
      </c>
      <c r="K1348">
        <v>12241.781017400001</v>
      </c>
      <c r="L1348">
        <v>1476109970</v>
      </c>
      <c r="M1348">
        <v>1473517970</v>
      </c>
      <c r="N1348" t="b">
        <v>1</v>
      </c>
      <c r="O1348">
        <v>113</v>
      </c>
      <c r="P1348" t="b">
        <v>0</v>
      </c>
      <c r="Q1348" t="s">
        <v>8285</v>
      </c>
      <c r="R1348">
        <v>0.20449632511889321</v>
      </c>
      <c r="S1348">
        <v>108.33434528672566</v>
      </c>
      <c r="T1348" t="s">
        <v>9241</v>
      </c>
      <c r="U1348" t="s">
        <v>9242</v>
      </c>
      <c r="V1348" s="10">
        <v>42623.606134259258</v>
      </c>
      <c r="W1348" s="10">
        <v>42653.606134259258</v>
      </c>
    </row>
    <row r="1349" spans="1:23" x14ac:dyDescent="0.25">
      <c r="A1349">
        <v>1799</v>
      </c>
      <c r="B1349" t="s">
        <v>1800</v>
      </c>
      <c r="C1349" t="s">
        <v>5909</v>
      </c>
      <c r="D1349">
        <v>4000</v>
      </c>
      <c r="E1349">
        <v>69.83</v>
      </c>
      <c r="F1349" t="s">
        <v>8221</v>
      </c>
      <c r="G1349" t="s">
        <v>8225</v>
      </c>
      <c r="H1349" t="s">
        <v>8247</v>
      </c>
      <c r="I1349">
        <v>1.29405719</v>
      </c>
      <c r="J1349">
        <v>5176.22876</v>
      </c>
      <c r="K1349">
        <v>90.364013577699993</v>
      </c>
      <c r="L1349">
        <v>1415740408</v>
      </c>
      <c r="M1349">
        <v>1414008808</v>
      </c>
      <c r="N1349" t="b">
        <v>1</v>
      </c>
      <c r="O1349">
        <v>6</v>
      </c>
      <c r="P1349" t="b">
        <v>0</v>
      </c>
      <c r="Q1349" t="s">
        <v>8285</v>
      </c>
      <c r="R1349">
        <v>1.7457500000000001E-2</v>
      </c>
      <c r="S1349">
        <v>15.060668929616666</v>
      </c>
      <c r="T1349" t="s">
        <v>9241</v>
      </c>
      <c r="U1349" t="s">
        <v>9242</v>
      </c>
      <c r="V1349" s="10">
        <v>41934.842685185184</v>
      </c>
      <c r="W1349" s="10">
        <v>41954.884351851855</v>
      </c>
    </row>
    <row r="1350" spans="1:23" x14ac:dyDescent="0.25">
      <c r="A1350">
        <v>1798</v>
      </c>
      <c r="B1350" t="s">
        <v>1799</v>
      </c>
      <c r="C1350" t="s">
        <v>5908</v>
      </c>
      <c r="D1350">
        <v>16000</v>
      </c>
      <c r="E1350">
        <v>2182</v>
      </c>
      <c r="F1350" t="s">
        <v>8221</v>
      </c>
      <c r="G1350" t="s">
        <v>8224</v>
      </c>
      <c r="H1350" t="s">
        <v>8246</v>
      </c>
      <c r="I1350">
        <v>1</v>
      </c>
      <c r="J1350">
        <v>16000</v>
      </c>
      <c r="K1350">
        <v>2182</v>
      </c>
      <c r="L1350">
        <v>1454572233</v>
      </c>
      <c r="M1350">
        <v>1449388233</v>
      </c>
      <c r="N1350" t="b">
        <v>1</v>
      </c>
      <c r="O1350">
        <v>37</v>
      </c>
      <c r="P1350" t="b">
        <v>0</v>
      </c>
      <c r="Q1350" t="s">
        <v>8285</v>
      </c>
      <c r="R1350">
        <v>0.136375</v>
      </c>
      <c r="S1350">
        <v>58.972972972972975</v>
      </c>
      <c r="T1350" t="s">
        <v>9241</v>
      </c>
      <c r="U1350" t="s">
        <v>9242</v>
      </c>
      <c r="V1350" s="10">
        <v>42344.326770833337</v>
      </c>
      <c r="W1350" s="10">
        <v>42404.326770833337</v>
      </c>
    </row>
    <row r="1351" spans="1:23" x14ac:dyDescent="0.25">
      <c r="A1351">
        <v>1797</v>
      </c>
      <c r="B1351" t="s">
        <v>1798</v>
      </c>
      <c r="C1351" t="s">
        <v>5907</v>
      </c>
      <c r="D1351">
        <v>10000</v>
      </c>
      <c r="E1351">
        <v>6755</v>
      </c>
      <c r="F1351" t="s">
        <v>8221</v>
      </c>
      <c r="G1351" t="s">
        <v>8224</v>
      </c>
      <c r="H1351" t="s">
        <v>8246</v>
      </c>
      <c r="I1351">
        <v>1</v>
      </c>
      <c r="J1351">
        <v>10000</v>
      </c>
      <c r="K1351">
        <v>6755</v>
      </c>
      <c r="L1351">
        <v>1481809189</v>
      </c>
      <c r="M1351">
        <v>1479217189</v>
      </c>
      <c r="N1351" t="b">
        <v>1</v>
      </c>
      <c r="O1351">
        <v>140</v>
      </c>
      <c r="P1351" t="b">
        <v>0</v>
      </c>
      <c r="Q1351" t="s">
        <v>8285</v>
      </c>
      <c r="R1351">
        <v>0.67549999999999999</v>
      </c>
      <c r="S1351">
        <v>48.25</v>
      </c>
      <c r="T1351" t="s">
        <v>9241</v>
      </c>
      <c r="U1351" t="s">
        <v>9242</v>
      </c>
      <c r="V1351" s="10">
        <v>42689.56931712963</v>
      </c>
      <c r="W1351" s="10">
        <v>42719.56931712963</v>
      </c>
    </row>
    <row r="1352" spans="1:23" x14ac:dyDescent="0.25">
      <c r="A1352">
        <v>1796</v>
      </c>
      <c r="B1352" t="s">
        <v>1797</v>
      </c>
      <c r="C1352" t="s">
        <v>5906</v>
      </c>
      <c r="D1352">
        <v>19000</v>
      </c>
      <c r="E1352">
        <v>4190</v>
      </c>
      <c r="F1352" t="s">
        <v>8221</v>
      </c>
      <c r="G1352" t="s">
        <v>8225</v>
      </c>
      <c r="H1352" t="s">
        <v>8247</v>
      </c>
      <c r="I1352">
        <v>1.29405719</v>
      </c>
      <c r="J1352">
        <v>24587.086609999998</v>
      </c>
      <c r="K1352">
        <v>5422.0996261</v>
      </c>
      <c r="L1352">
        <v>1469356366</v>
      </c>
      <c r="M1352">
        <v>1464172366</v>
      </c>
      <c r="N1352" t="b">
        <v>1</v>
      </c>
      <c r="O1352">
        <v>86</v>
      </c>
      <c r="P1352" t="b">
        <v>0</v>
      </c>
      <c r="Q1352" t="s">
        <v>8285</v>
      </c>
      <c r="R1352">
        <v>0.22052631578947368</v>
      </c>
      <c r="S1352">
        <v>63.047670070930231</v>
      </c>
      <c r="T1352" t="s">
        <v>9241</v>
      </c>
      <c r="U1352" t="s">
        <v>9242</v>
      </c>
      <c r="V1352" s="10">
        <v>42515.439421296294</v>
      </c>
      <c r="W1352" s="10">
        <v>42575.439421296294</v>
      </c>
    </row>
    <row r="1353" spans="1:23" x14ac:dyDescent="0.25">
      <c r="A1353">
        <v>1795</v>
      </c>
      <c r="B1353" t="s">
        <v>1796</v>
      </c>
      <c r="C1353" t="s">
        <v>5905</v>
      </c>
      <c r="D1353">
        <v>28000</v>
      </c>
      <c r="E1353">
        <v>10846</v>
      </c>
      <c r="F1353" t="s">
        <v>8221</v>
      </c>
      <c r="G1353" t="s">
        <v>8236</v>
      </c>
      <c r="H1353" t="s">
        <v>8249</v>
      </c>
      <c r="I1353">
        <v>1.1666915600000001</v>
      </c>
      <c r="J1353">
        <v>32667.363680000002</v>
      </c>
      <c r="K1353">
        <v>12653.93665976</v>
      </c>
      <c r="L1353">
        <v>1476460800</v>
      </c>
      <c r="M1353">
        <v>1473922541</v>
      </c>
      <c r="N1353" t="b">
        <v>1</v>
      </c>
      <c r="O1353">
        <v>81</v>
      </c>
      <c r="P1353" t="b">
        <v>0</v>
      </c>
      <c r="Q1353" t="s">
        <v>8285</v>
      </c>
      <c r="R1353">
        <v>0.38735714285714284</v>
      </c>
      <c r="S1353">
        <v>156.22144024395061</v>
      </c>
      <c r="T1353" t="s">
        <v>9241</v>
      </c>
      <c r="U1353" t="s">
        <v>9242</v>
      </c>
      <c r="V1353" s="10">
        <v>42628.288668981484</v>
      </c>
      <c r="W1353" s="10">
        <v>42657.666666666664</v>
      </c>
    </row>
    <row r="1354" spans="1:23" x14ac:dyDescent="0.25">
      <c r="A1354">
        <v>1794</v>
      </c>
      <c r="B1354" t="s">
        <v>1795</v>
      </c>
      <c r="C1354" t="s">
        <v>5904</v>
      </c>
      <c r="D1354">
        <v>9000</v>
      </c>
      <c r="E1354">
        <v>997</v>
      </c>
      <c r="F1354" t="s">
        <v>8221</v>
      </c>
      <c r="G1354" t="s">
        <v>8224</v>
      </c>
      <c r="H1354" t="s">
        <v>8246</v>
      </c>
      <c r="I1354">
        <v>1</v>
      </c>
      <c r="J1354">
        <v>9000</v>
      </c>
      <c r="K1354">
        <v>997</v>
      </c>
      <c r="L1354">
        <v>1423660422</v>
      </c>
      <c r="M1354">
        <v>1420636422</v>
      </c>
      <c r="N1354" t="b">
        <v>1</v>
      </c>
      <c r="O1354">
        <v>18</v>
      </c>
      <c r="P1354" t="b">
        <v>0</v>
      </c>
      <c r="Q1354" t="s">
        <v>8285</v>
      </c>
      <c r="R1354">
        <v>0.11077777777777778</v>
      </c>
      <c r="S1354">
        <v>55.388888888888886</v>
      </c>
      <c r="T1354" t="s">
        <v>9241</v>
      </c>
      <c r="U1354" t="s">
        <v>9242</v>
      </c>
      <c r="V1354" s="10">
        <v>42011.551180555558</v>
      </c>
      <c r="W1354" s="10">
        <v>42046.551180555558</v>
      </c>
    </row>
    <row r="1355" spans="1:23" x14ac:dyDescent="0.25">
      <c r="A1355">
        <v>1793</v>
      </c>
      <c r="B1355" t="s">
        <v>1794</v>
      </c>
      <c r="C1355" t="s">
        <v>5903</v>
      </c>
      <c r="D1355">
        <v>3000</v>
      </c>
      <c r="E1355">
        <v>40</v>
      </c>
      <c r="F1355" t="s">
        <v>8221</v>
      </c>
      <c r="G1355" t="s">
        <v>8226</v>
      </c>
      <c r="H1355" t="s">
        <v>8248</v>
      </c>
      <c r="I1355">
        <v>0.70296422999999997</v>
      </c>
      <c r="J1355">
        <v>2108.8926900000001</v>
      </c>
      <c r="K1355">
        <v>28.1185692</v>
      </c>
      <c r="L1355">
        <v>1417127040</v>
      </c>
      <c r="M1355">
        <v>1414531440</v>
      </c>
      <c r="N1355" t="b">
        <v>1</v>
      </c>
      <c r="O1355">
        <v>2</v>
      </c>
      <c r="P1355" t="b">
        <v>0</v>
      </c>
      <c r="Q1355" t="s">
        <v>8285</v>
      </c>
      <c r="R1355">
        <v>1.3333333333333334E-2</v>
      </c>
      <c r="S1355">
        <v>14.0592846</v>
      </c>
      <c r="T1355" t="s">
        <v>9241</v>
      </c>
      <c r="U1355" t="s">
        <v>9242</v>
      </c>
      <c r="V1355" s="10">
        <v>41940.89166666667</v>
      </c>
      <c r="W1355" s="10">
        <v>41970.933333333334</v>
      </c>
    </row>
    <row r="1356" spans="1:23" x14ac:dyDescent="0.25">
      <c r="A1356">
        <v>1792</v>
      </c>
      <c r="B1356" t="s">
        <v>1793</v>
      </c>
      <c r="C1356" t="s">
        <v>5902</v>
      </c>
      <c r="D1356">
        <v>25000</v>
      </c>
      <c r="E1356">
        <v>15281</v>
      </c>
      <c r="F1356" t="s">
        <v>8221</v>
      </c>
      <c r="G1356" t="s">
        <v>8224</v>
      </c>
      <c r="H1356" t="s">
        <v>8246</v>
      </c>
      <c r="I1356">
        <v>1</v>
      </c>
      <c r="J1356">
        <v>25000</v>
      </c>
      <c r="K1356">
        <v>15281</v>
      </c>
      <c r="L1356">
        <v>1439189940</v>
      </c>
      <c r="M1356">
        <v>1435970682</v>
      </c>
      <c r="N1356" t="b">
        <v>1</v>
      </c>
      <c r="O1356">
        <v>139</v>
      </c>
      <c r="P1356" t="b">
        <v>0</v>
      </c>
      <c r="Q1356" t="s">
        <v>8285</v>
      </c>
      <c r="R1356">
        <v>0.61124000000000001</v>
      </c>
      <c r="S1356">
        <v>109.93525179856115</v>
      </c>
      <c r="T1356" t="s">
        <v>9241</v>
      </c>
      <c r="U1356" t="s">
        <v>9242</v>
      </c>
      <c r="V1356" s="10">
        <v>42189.031041666669</v>
      </c>
      <c r="W1356" s="10">
        <v>42226.290972222225</v>
      </c>
    </row>
    <row r="1357" spans="1:23" x14ac:dyDescent="0.25">
      <c r="A1357">
        <v>1791</v>
      </c>
      <c r="B1357" t="s">
        <v>1792</v>
      </c>
      <c r="C1357" t="s">
        <v>5901</v>
      </c>
      <c r="D1357">
        <v>3000</v>
      </c>
      <c r="E1357">
        <v>107</v>
      </c>
      <c r="F1357" t="s">
        <v>8221</v>
      </c>
      <c r="G1357" t="s">
        <v>8225</v>
      </c>
      <c r="H1357" t="s">
        <v>8247</v>
      </c>
      <c r="I1357">
        <v>1.29405719</v>
      </c>
      <c r="J1357">
        <v>3882.17157</v>
      </c>
      <c r="K1357">
        <v>138.46411932999999</v>
      </c>
      <c r="L1357">
        <v>1422553565</v>
      </c>
      <c r="M1357">
        <v>1417369565</v>
      </c>
      <c r="N1357" t="b">
        <v>1</v>
      </c>
      <c r="O1357">
        <v>4</v>
      </c>
      <c r="P1357" t="b">
        <v>0</v>
      </c>
      <c r="Q1357" t="s">
        <v>8285</v>
      </c>
      <c r="R1357">
        <v>3.5666666666666666E-2</v>
      </c>
      <c r="S1357">
        <v>34.616029832499997</v>
      </c>
      <c r="T1357" t="s">
        <v>9241</v>
      </c>
      <c r="U1357" t="s">
        <v>9242</v>
      </c>
      <c r="V1357" s="10">
        <v>41973.740335648145</v>
      </c>
      <c r="W1357" s="10">
        <v>42033.740335648145</v>
      </c>
    </row>
    <row r="1358" spans="1:23" x14ac:dyDescent="0.25">
      <c r="A1358">
        <v>1790</v>
      </c>
      <c r="B1358" t="s">
        <v>1791</v>
      </c>
      <c r="C1358" t="s">
        <v>5900</v>
      </c>
      <c r="D1358">
        <v>33000</v>
      </c>
      <c r="E1358">
        <v>1636</v>
      </c>
      <c r="F1358" t="s">
        <v>8221</v>
      </c>
      <c r="G1358" t="s">
        <v>8224</v>
      </c>
      <c r="H1358" t="s">
        <v>8246</v>
      </c>
      <c r="I1358">
        <v>1</v>
      </c>
      <c r="J1358">
        <v>33000</v>
      </c>
      <c r="K1358">
        <v>1636</v>
      </c>
      <c r="L1358">
        <v>1423152678</v>
      </c>
      <c r="M1358">
        <v>1420560678</v>
      </c>
      <c r="N1358" t="b">
        <v>1</v>
      </c>
      <c r="O1358">
        <v>15</v>
      </c>
      <c r="P1358" t="b">
        <v>0</v>
      </c>
      <c r="Q1358" t="s">
        <v>8285</v>
      </c>
      <c r="R1358">
        <v>4.9575757575757579E-2</v>
      </c>
      <c r="S1358">
        <v>109.06666666666666</v>
      </c>
      <c r="T1358" t="s">
        <v>9241</v>
      </c>
      <c r="U1358" t="s">
        <v>9242</v>
      </c>
      <c r="V1358" s="10">
        <v>42010.674513888887</v>
      </c>
      <c r="W1358" s="10">
        <v>42040.674513888887</v>
      </c>
    </row>
    <row r="1359" spans="1:23" x14ac:dyDescent="0.25">
      <c r="A1359">
        <v>1789</v>
      </c>
      <c r="B1359" t="s">
        <v>1790</v>
      </c>
      <c r="C1359" t="s">
        <v>5899</v>
      </c>
      <c r="D1359">
        <v>8000</v>
      </c>
      <c r="E1359">
        <v>40</v>
      </c>
      <c r="F1359" t="s">
        <v>8221</v>
      </c>
      <c r="G1359" t="s">
        <v>8224</v>
      </c>
      <c r="H1359" t="s">
        <v>8246</v>
      </c>
      <c r="I1359">
        <v>1</v>
      </c>
      <c r="J1359">
        <v>8000</v>
      </c>
      <c r="K1359">
        <v>40</v>
      </c>
      <c r="L1359">
        <v>1421042403</v>
      </c>
      <c r="M1359">
        <v>1415858403</v>
      </c>
      <c r="N1359" t="b">
        <v>1</v>
      </c>
      <c r="O1359">
        <v>4</v>
      </c>
      <c r="P1359" t="b">
        <v>0</v>
      </c>
      <c r="Q1359" t="s">
        <v>8285</v>
      </c>
      <c r="R1359">
        <v>5.0000000000000001E-3</v>
      </c>
      <c r="S1359">
        <v>10</v>
      </c>
      <c r="T1359" t="s">
        <v>9241</v>
      </c>
      <c r="U1359" t="s">
        <v>9242</v>
      </c>
      <c r="V1359" s="10">
        <v>41956.250034722223</v>
      </c>
      <c r="W1359" s="10">
        <v>42016.250034722223</v>
      </c>
    </row>
    <row r="1360" spans="1:23" x14ac:dyDescent="0.25">
      <c r="A1360">
        <v>1788</v>
      </c>
      <c r="B1360" t="s">
        <v>1789</v>
      </c>
      <c r="C1360" t="s">
        <v>5898</v>
      </c>
      <c r="D1360">
        <v>5500</v>
      </c>
      <c r="E1360">
        <v>76</v>
      </c>
      <c r="F1360" t="s">
        <v>8221</v>
      </c>
      <c r="G1360" t="s">
        <v>8225</v>
      </c>
      <c r="H1360" t="s">
        <v>8247</v>
      </c>
      <c r="I1360">
        <v>1.29405719</v>
      </c>
      <c r="J1360">
        <v>7117.3145450000002</v>
      </c>
      <c r="K1360">
        <v>98.34834644</v>
      </c>
      <c r="L1360">
        <v>1414795542</v>
      </c>
      <c r="M1360">
        <v>1412203542</v>
      </c>
      <c r="N1360" t="b">
        <v>1</v>
      </c>
      <c r="O1360">
        <v>4</v>
      </c>
      <c r="P1360" t="b">
        <v>0</v>
      </c>
      <c r="Q1360" t="s">
        <v>8285</v>
      </c>
      <c r="R1360">
        <v>1.3818181818181818E-2</v>
      </c>
      <c r="S1360">
        <v>24.58708661</v>
      </c>
      <c r="T1360" t="s">
        <v>9241</v>
      </c>
      <c r="U1360" t="s">
        <v>9242</v>
      </c>
      <c r="V1360" s="10">
        <v>41913.94840277778</v>
      </c>
      <c r="W1360" s="10">
        <v>41943.94840277778</v>
      </c>
    </row>
    <row r="1361" spans="1:23" x14ac:dyDescent="0.25">
      <c r="A1361">
        <v>1787</v>
      </c>
      <c r="B1361" t="s">
        <v>1788</v>
      </c>
      <c r="C1361" t="s">
        <v>5897</v>
      </c>
      <c r="D1361">
        <v>10000</v>
      </c>
      <c r="E1361">
        <v>1533</v>
      </c>
      <c r="F1361" t="s">
        <v>8221</v>
      </c>
      <c r="G1361" t="s">
        <v>8224</v>
      </c>
      <c r="H1361" t="s">
        <v>8246</v>
      </c>
      <c r="I1361">
        <v>1</v>
      </c>
      <c r="J1361">
        <v>10000</v>
      </c>
      <c r="K1361">
        <v>1533</v>
      </c>
      <c r="L1361">
        <v>1428158637</v>
      </c>
      <c r="M1361">
        <v>1425570237</v>
      </c>
      <c r="N1361" t="b">
        <v>1</v>
      </c>
      <c r="O1361">
        <v>24</v>
      </c>
      <c r="P1361" t="b">
        <v>0</v>
      </c>
      <c r="Q1361" t="s">
        <v>8285</v>
      </c>
      <c r="R1361">
        <v>0.15329999999999999</v>
      </c>
      <c r="S1361">
        <v>63.875</v>
      </c>
      <c r="T1361" t="s">
        <v>9241</v>
      </c>
      <c r="U1361" t="s">
        <v>9242</v>
      </c>
      <c r="V1361" s="10">
        <v>42068.65552083333</v>
      </c>
      <c r="W1361" s="10">
        <v>42098.613854166666</v>
      </c>
    </row>
    <row r="1362" spans="1:23" x14ac:dyDescent="0.25">
      <c r="A1362">
        <v>1786</v>
      </c>
      <c r="B1362" t="s">
        <v>1787</v>
      </c>
      <c r="C1362" t="s">
        <v>5896</v>
      </c>
      <c r="D1362">
        <v>1900</v>
      </c>
      <c r="E1362">
        <v>905</v>
      </c>
      <c r="F1362" t="s">
        <v>8221</v>
      </c>
      <c r="G1362" t="s">
        <v>8233</v>
      </c>
      <c r="H1362" t="s">
        <v>8249</v>
      </c>
      <c r="I1362">
        <v>1.1666915600000001</v>
      </c>
      <c r="J1362">
        <v>2216.713964</v>
      </c>
      <c r="K1362">
        <v>1055.8558618</v>
      </c>
      <c r="L1362">
        <v>1418649177</v>
      </c>
      <c r="M1362">
        <v>1416057177</v>
      </c>
      <c r="N1362" t="b">
        <v>1</v>
      </c>
      <c r="O1362">
        <v>29</v>
      </c>
      <c r="P1362" t="b">
        <v>0</v>
      </c>
      <c r="Q1362" t="s">
        <v>8285</v>
      </c>
      <c r="R1362">
        <v>0.47631578947368419</v>
      </c>
      <c r="S1362">
        <v>36.40882282068965</v>
      </c>
      <c r="T1362" t="s">
        <v>9241</v>
      </c>
      <c r="U1362" t="s">
        <v>9242</v>
      </c>
      <c r="V1362" s="10">
        <v>41958.550659722219</v>
      </c>
      <c r="W1362" s="10">
        <v>41988.550659722219</v>
      </c>
    </row>
    <row r="1363" spans="1:23" x14ac:dyDescent="0.25">
      <c r="A1363">
        <v>1785</v>
      </c>
      <c r="B1363" t="s">
        <v>1786</v>
      </c>
      <c r="C1363" t="s">
        <v>5895</v>
      </c>
      <c r="D1363">
        <v>24000</v>
      </c>
      <c r="E1363">
        <v>4853</v>
      </c>
      <c r="F1363" t="s">
        <v>8221</v>
      </c>
      <c r="G1363" t="s">
        <v>8224</v>
      </c>
      <c r="H1363" t="s">
        <v>8246</v>
      </c>
      <c r="I1363">
        <v>1</v>
      </c>
      <c r="J1363">
        <v>24000</v>
      </c>
      <c r="K1363">
        <v>4853</v>
      </c>
      <c r="L1363">
        <v>1413417600</v>
      </c>
      <c r="M1363">
        <v>1410750855</v>
      </c>
      <c r="N1363" t="b">
        <v>1</v>
      </c>
      <c r="O1363">
        <v>108</v>
      </c>
      <c r="P1363" t="b">
        <v>0</v>
      </c>
      <c r="Q1363" t="s">
        <v>8285</v>
      </c>
      <c r="R1363">
        <v>0.20220833333333332</v>
      </c>
      <c r="S1363">
        <v>44.935185185185183</v>
      </c>
      <c r="T1363" t="s">
        <v>9241</v>
      </c>
      <c r="U1363" t="s">
        <v>9242</v>
      </c>
      <c r="V1363" s="10">
        <v>41897.134895833333</v>
      </c>
      <c r="W1363" s="20">
        <v>41928</v>
      </c>
    </row>
    <row r="1364" spans="1:23" x14ac:dyDescent="0.25">
      <c r="A1364">
        <v>1784</v>
      </c>
      <c r="B1364" t="s">
        <v>1785</v>
      </c>
      <c r="C1364" t="s">
        <v>5894</v>
      </c>
      <c r="D1364">
        <v>5000</v>
      </c>
      <c r="E1364">
        <v>1988</v>
      </c>
      <c r="F1364" t="s">
        <v>8221</v>
      </c>
      <c r="G1364" t="s">
        <v>8224</v>
      </c>
      <c r="H1364" t="s">
        <v>8246</v>
      </c>
      <c r="I1364">
        <v>1</v>
      </c>
      <c r="J1364">
        <v>5000</v>
      </c>
      <c r="K1364">
        <v>1988</v>
      </c>
      <c r="L1364">
        <v>1422674700</v>
      </c>
      <c r="M1364">
        <v>1419954240</v>
      </c>
      <c r="N1364" t="b">
        <v>1</v>
      </c>
      <c r="O1364">
        <v>33</v>
      </c>
      <c r="P1364" t="b">
        <v>0</v>
      </c>
      <c r="Q1364" t="s">
        <v>8285</v>
      </c>
      <c r="R1364">
        <v>0.39760000000000001</v>
      </c>
      <c r="S1364">
        <v>60.242424242424242</v>
      </c>
      <c r="T1364" t="s">
        <v>9241</v>
      </c>
      <c r="U1364" t="s">
        <v>9242</v>
      </c>
      <c r="V1364" s="10">
        <v>42003.655555555553</v>
      </c>
      <c r="W1364" s="10">
        <v>42035.142361111109</v>
      </c>
    </row>
    <row r="1365" spans="1:23" x14ac:dyDescent="0.25">
      <c r="A1365">
        <v>1783</v>
      </c>
      <c r="B1365" t="s">
        <v>1784</v>
      </c>
      <c r="C1365" t="s">
        <v>5893</v>
      </c>
      <c r="D1365">
        <v>40000</v>
      </c>
      <c r="E1365">
        <v>9477</v>
      </c>
      <c r="F1365" t="s">
        <v>8221</v>
      </c>
      <c r="G1365" t="s">
        <v>8224</v>
      </c>
      <c r="H1365" t="s">
        <v>8246</v>
      </c>
      <c r="I1365">
        <v>1</v>
      </c>
      <c r="J1365">
        <v>40000</v>
      </c>
      <c r="K1365">
        <v>9477</v>
      </c>
      <c r="L1365">
        <v>1432248478</v>
      </c>
      <c r="M1365">
        <v>1429656478</v>
      </c>
      <c r="N1365" t="b">
        <v>1</v>
      </c>
      <c r="O1365">
        <v>185</v>
      </c>
      <c r="P1365" t="b">
        <v>0</v>
      </c>
      <c r="Q1365" t="s">
        <v>8285</v>
      </c>
      <c r="R1365">
        <v>0.236925</v>
      </c>
      <c r="S1365">
        <v>51.227027027027027</v>
      </c>
      <c r="T1365" t="s">
        <v>9241</v>
      </c>
      <c r="U1365" t="s">
        <v>9242</v>
      </c>
      <c r="V1365" s="10">
        <v>42115.949976851851</v>
      </c>
      <c r="W1365" s="10">
        <v>42145.949976851851</v>
      </c>
    </row>
    <row r="1366" spans="1:23" x14ac:dyDescent="0.25">
      <c r="A1366">
        <v>1782</v>
      </c>
      <c r="B1366" t="s">
        <v>1783</v>
      </c>
      <c r="C1366" t="s">
        <v>5892</v>
      </c>
      <c r="D1366">
        <v>35000</v>
      </c>
      <c r="E1366">
        <v>5422</v>
      </c>
      <c r="F1366" t="s">
        <v>8221</v>
      </c>
      <c r="G1366" t="s">
        <v>8224</v>
      </c>
      <c r="H1366" t="s">
        <v>8246</v>
      </c>
      <c r="I1366">
        <v>1</v>
      </c>
      <c r="J1366">
        <v>35000</v>
      </c>
      <c r="K1366">
        <v>5422</v>
      </c>
      <c r="L1366">
        <v>1456062489</v>
      </c>
      <c r="M1366">
        <v>1453211289</v>
      </c>
      <c r="N1366" t="b">
        <v>1</v>
      </c>
      <c r="O1366">
        <v>76</v>
      </c>
      <c r="P1366" t="b">
        <v>0</v>
      </c>
      <c r="Q1366" t="s">
        <v>8285</v>
      </c>
      <c r="R1366">
        <v>0.15491428571428573</v>
      </c>
      <c r="S1366">
        <v>71.34210526315789</v>
      </c>
      <c r="T1366" t="s">
        <v>9241</v>
      </c>
      <c r="U1366" t="s">
        <v>9242</v>
      </c>
      <c r="V1366" s="10">
        <v>42388.575104166666</v>
      </c>
      <c r="W1366" s="10">
        <v>42421.575104166666</v>
      </c>
    </row>
    <row r="1367" spans="1:23" x14ac:dyDescent="0.25">
      <c r="A1367">
        <v>1781</v>
      </c>
      <c r="B1367" t="s">
        <v>1782</v>
      </c>
      <c r="C1367" t="s">
        <v>5891</v>
      </c>
      <c r="D1367">
        <v>5500</v>
      </c>
      <c r="E1367">
        <v>1417</v>
      </c>
      <c r="F1367" t="s">
        <v>8221</v>
      </c>
      <c r="G1367" t="s">
        <v>8224</v>
      </c>
      <c r="H1367" t="s">
        <v>8246</v>
      </c>
      <c r="I1367">
        <v>1</v>
      </c>
      <c r="J1367">
        <v>5500</v>
      </c>
      <c r="K1367">
        <v>1417</v>
      </c>
      <c r="L1367">
        <v>1473950945</v>
      </c>
      <c r="M1367">
        <v>1471272545</v>
      </c>
      <c r="N1367" t="b">
        <v>1</v>
      </c>
      <c r="O1367">
        <v>24</v>
      </c>
      <c r="P1367" t="b">
        <v>0</v>
      </c>
      <c r="Q1367" t="s">
        <v>8285</v>
      </c>
      <c r="R1367">
        <v>0.25763636363636366</v>
      </c>
      <c r="S1367">
        <v>59.041666666666664</v>
      </c>
      <c r="T1367" t="s">
        <v>9241</v>
      </c>
      <c r="U1367" t="s">
        <v>9242</v>
      </c>
      <c r="V1367" s="10">
        <v>42597.617418981485</v>
      </c>
      <c r="W1367" s="10">
        <v>42628.617418981485</v>
      </c>
    </row>
    <row r="1368" spans="1:23" x14ac:dyDescent="0.25">
      <c r="A1368">
        <v>1780</v>
      </c>
      <c r="B1368" t="s">
        <v>1781</v>
      </c>
      <c r="C1368" t="s">
        <v>5890</v>
      </c>
      <c r="D1368">
        <v>30000</v>
      </c>
      <c r="E1368">
        <v>11923</v>
      </c>
      <c r="F1368" t="s">
        <v>8221</v>
      </c>
      <c r="G1368" t="s">
        <v>8224</v>
      </c>
      <c r="H1368" t="s">
        <v>8246</v>
      </c>
      <c r="I1368">
        <v>1</v>
      </c>
      <c r="J1368">
        <v>30000</v>
      </c>
      <c r="K1368">
        <v>11923</v>
      </c>
      <c r="L1368">
        <v>1467469510</v>
      </c>
      <c r="M1368">
        <v>1462285510</v>
      </c>
      <c r="N1368" t="b">
        <v>1</v>
      </c>
      <c r="O1368">
        <v>152</v>
      </c>
      <c r="P1368" t="b">
        <v>0</v>
      </c>
      <c r="Q1368" t="s">
        <v>8285</v>
      </c>
      <c r="R1368">
        <v>0.39743333333333336</v>
      </c>
      <c r="S1368">
        <v>78.440789473684205</v>
      </c>
      <c r="T1368" t="s">
        <v>9241</v>
      </c>
      <c r="U1368" t="s">
        <v>9242</v>
      </c>
      <c r="V1368" s="10">
        <v>42493.600810185184</v>
      </c>
      <c r="W1368" s="10">
        <v>42553.600810185184</v>
      </c>
    </row>
    <row r="1369" spans="1:23" x14ac:dyDescent="0.25">
      <c r="A1369">
        <v>1779</v>
      </c>
      <c r="B1369" t="s">
        <v>1780</v>
      </c>
      <c r="C1369" t="s">
        <v>5889</v>
      </c>
      <c r="D1369">
        <v>11000</v>
      </c>
      <c r="E1369">
        <v>3986</v>
      </c>
      <c r="F1369" t="s">
        <v>8221</v>
      </c>
      <c r="G1369" t="s">
        <v>8224</v>
      </c>
      <c r="H1369" t="s">
        <v>8246</v>
      </c>
      <c r="I1369">
        <v>1</v>
      </c>
      <c r="J1369">
        <v>11000</v>
      </c>
      <c r="K1369">
        <v>3986</v>
      </c>
      <c r="L1369">
        <v>1472834180</v>
      </c>
      <c r="M1369">
        <v>1470242180</v>
      </c>
      <c r="N1369" t="b">
        <v>1</v>
      </c>
      <c r="O1369">
        <v>38</v>
      </c>
      <c r="P1369" t="b">
        <v>0</v>
      </c>
      <c r="Q1369" t="s">
        <v>8285</v>
      </c>
      <c r="R1369">
        <v>0.36236363636363639</v>
      </c>
      <c r="S1369">
        <v>104.89473684210526</v>
      </c>
      <c r="T1369" t="s">
        <v>9241</v>
      </c>
      <c r="U1369" t="s">
        <v>9242</v>
      </c>
      <c r="V1369" s="10">
        <v>42585.69189814815</v>
      </c>
      <c r="W1369" s="10">
        <v>42615.69189814815</v>
      </c>
    </row>
    <row r="1370" spans="1:23" x14ac:dyDescent="0.25">
      <c r="A1370">
        <v>1778</v>
      </c>
      <c r="B1370" t="s">
        <v>1779</v>
      </c>
      <c r="C1370" t="s">
        <v>5888</v>
      </c>
      <c r="D1370">
        <v>50000</v>
      </c>
      <c r="E1370">
        <v>995</v>
      </c>
      <c r="F1370" t="s">
        <v>8221</v>
      </c>
      <c r="G1370" t="s">
        <v>8224</v>
      </c>
      <c r="H1370" t="s">
        <v>8246</v>
      </c>
      <c r="I1370">
        <v>1</v>
      </c>
      <c r="J1370">
        <v>50000</v>
      </c>
      <c r="K1370">
        <v>995</v>
      </c>
      <c r="L1370">
        <v>1427485395</v>
      </c>
      <c r="M1370">
        <v>1423600995</v>
      </c>
      <c r="N1370" t="b">
        <v>1</v>
      </c>
      <c r="O1370">
        <v>15</v>
      </c>
      <c r="P1370" t="b">
        <v>0</v>
      </c>
      <c r="Q1370" t="s">
        <v>8285</v>
      </c>
      <c r="R1370">
        <v>1.9900000000000001E-2</v>
      </c>
      <c r="S1370">
        <v>66.333333333333329</v>
      </c>
      <c r="T1370" t="s">
        <v>9241</v>
      </c>
      <c r="U1370" t="s">
        <v>9242</v>
      </c>
      <c r="V1370" s="10">
        <v>42045.863368055558</v>
      </c>
      <c r="W1370" s="10">
        <v>42090.821701388886</v>
      </c>
    </row>
    <row r="1371" spans="1:23" x14ac:dyDescent="0.25">
      <c r="A1371">
        <v>1777</v>
      </c>
      <c r="B1371" t="s">
        <v>1778</v>
      </c>
      <c r="C1371" t="s">
        <v>5887</v>
      </c>
      <c r="D1371">
        <v>4800</v>
      </c>
      <c r="E1371">
        <v>651</v>
      </c>
      <c r="F1371" t="s">
        <v>8221</v>
      </c>
      <c r="G1371" t="s">
        <v>8233</v>
      </c>
      <c r="H1371" t="s">
        <v>8249</v>
      </c>
      <c r="I1371">
        <v>1.1666915600000001</v>
      </c>
      <c r="J1371">
        <v>5600.1194880000003</v>
      </c>
      <c r="K1371">
        <v>759.51620556</v>
      </c>
      <c r="L1371">
        <v>1424421253</v>
      </c>
      <c r="M1371">
        <v>1421829253</v>
      </c>
      <c r="N1371" t="b">
        <v>1</v>
      </c>
      <c r="O1371">
        <v>10</v>
      </c>
      <c r="P1371" t="b">
        <v>0</v>
      </c>
      <c r="Q1371" t="s">
        <v>8285</v>
      </c>
      <c r="R1371">
        <v>0.135625</v>
      </c>
      <c r="S1371">
        <v>75.951620555999995</v>
      </c>
      <c r="T1371" t="s">
        <v>9241</v>
      </c>
      <c r="U1371" t="s">
        <v>9242</v>
      </c>
      <c r="V1371" s="10">
        <v>42025.357094907406</v>
      </c>
      <c r="W1371" s="10">
        <v>42055.357094907406</v>
      </c>
    </row>
    <row r="1372" spans="1:23" x14ac:dyDescent="0.25">
      <c r="A1372">
        <v>1776</v>
      </c>
      <c r="B1372" t="s">
        <v>1777</v>
      </c>
      <c r="C1372" t="s">
        <v>5886</v>
      </c>
      <c r="D1372">
        <v>5000</v>
      </c>
      <c r="E1372">
        <v>335</v>
      </c>
      <c r="F1372" t="s">
        <v>8221</v>
      </c>
      <c r="G1372" t="s">
        <v>8225</v>
      </c>
      <c r="H1372" t="s">
        <v>8247</v>
      </c>
      <c r="I1372">
        <v>1.29405719</v>
      </c>
      <c r="J1372">
        <v>6470.2859499999995</v>
      </c>
      <c r="K1372">
        <v>433.50915865000002</v>
      </c>
      <c r="L1372">
        <v>1414623471</v>
      </c>
      <c r="M1372">
        <v>1411513071</v>
      </c>
      <c r="N1372" t="b">
        <v>1</v>
      </c>
      <c r="O1372">
        <v>4</v>
      </c>
      <c r="P1372" t="b">
        <v>0</v>
      </c>
      <c r="Q1372" t="s">
        <v>8285</v>
      </c>
      <c r="R1372">
        <v>6.7000000000000004E-2</v>
      </c>
      <c r="S1372">
        <v>108.3772896625</v>
      </c>
      <c r="T1372" t="s">
        <v>9241</v>
      </c>
      <c r="U1372" t="s">
        <v>9242</v>
      </c>
      <c r="V1372" s="10">
        <v>41905.95684027778</v>
      </c>
      <c r="W1372" s="10">
        <v>41941.95684027778</v>
      </c>
    </row>
    <row r="1373" spans="1:23" x14ac:dyDescent="0.25">
      <c r="A1373">
        <v>1775</v>
      </c>
      <c r="B1373" t="s">
        <v>1776</v>
      </c>
      <c r="C1373" t="s">
        <v>5885</v>
      </c>
      <c r="D1373">
        <v>32500</v>
      </c>
      <c r="E1373">
        <v>21158</v>
      </c>
      <c r="F1373" t="s">
        <v>8221</v>
      </c>
      <c r="G1373" t="s">
        <v>8224</v>
      </c>
      <c r="H1373" t="s">
        <v>8246</v>
      </c>
      <c r="I1373">
        <v>1</v>
      </c>
      <c r="J1373">
        <v>32500</v>
      </c>
      <c r="K1373">
        <v>21158</v>
      </c>
      <c r="L1373">
        <v>1414193160</v>
      </c>
      <c r="M1373">
        <v>1410305160</v>
      </c>
      <c r="N1373" t="b">
        <v>1</v>
      </c>
      <c r="O1373">
        <v>124</v>
      </c>
      <c r="P1373" t="b">
        <v>0</v>
      </c>
      <c r="Q1373" t="s">
        <v>8285</v>
      </c>
      <c r="R1373">
        <v>0.65101538461538466</v>
      </c>
      <c r="S1373">
        <v>170.62903225806451</v>
      </c>
      <c r="T1373" t="s">
        <v>9241</v>
      </c>
      <c r="U1373" t="s">
        <v>9242</v>
      </c>
      <c r="V1373" s="10">
        <v>41891.976388888892</v>
      </c>
      <c r="W1373" s="10">
        <v>41936.976388888892</v>
      </c>
    </row>
    <row r="1374" spans="1:23" x14ac:dyDescent="0.25">
      <c r="A1374">
        <v>1774</v>
      </c>
      <c r="B1374" t="s">
        <v>1775</v>
      </c>
      <c r="C1374" t="s">
        <v>5884</v>
      </c>
      <c r="D1374">
        <v>2500</v>
      </c>
      <c r="E1374">
        <v>1148</v>
      </c>
      <c r="F1374" t="s">
        <v>8221</v>
      </c>
      <c r="G1374" t="s">
        <v>8224</v>
      </c>
      <c r="H1374" t="s">
        <v>8246</v>
      </c>
      <c r="I1374">
        <v>1</v>
      </c>
      <c r="J1374">
        <v>2500</v>
      </c>
      <c r="K1374">
        <v>1148</v>
      </c>
      <c r="L1374">
        <v>1417273140</v>
      </c>
      <c r="M1374">
        <v>1413609292</v>
      </c>
      <c r="N1374" t="b">
        <v>1</v>
      </c>
      <c r="O1374">
        <v>13</v>
      </c>
      <c r="P1374" t="b">
        <v>0</v>
      </c>
      <c r="Q1374" t="s">
        <v>8285</v>
      </c>
      <c r="R1374">
        <v>0.4592</v>
      </c>
      <c r="S1374">
        <v>88.307692307692307</v>
      </c>
      <c r="T1374" t="s">
        <v>9241</v>
      </c>
      <c r="U1374" t="s">
        <v>9242</v>
      </c>
      <c r="V1374" s="10">
        <v>41930.218657407408</v>
      </c>
      <c r="W1374" s="10">
        <v>41972.624305555553</v>
      </c>
    </row>
    <row r="1375" spans="1:23" x14ac:dyDescent="0.25">
      <c r="A1375">
        <v>1773</v>
      </c>
      <c r="B1375" t="s">
        <v>1774</v>
      </c>
      <c r="C1375" t="s">
        <v>5883</v>
      </c>
      <c r="D1375">
        <v>30000</v>
      </c>
      <c r="E1375">
        <v>1877</v>
      </c>
      <c r="F1375" t="s">
        <v>8221</v>
      </c>
      <c r="G1375" t="s">
        <v>8224</v>
      </c>
      <c r="H1375" t="s">
        <v>8246</v>
      </c>
      <c r="I1375">
        <v>1</v>
      </c>
      <c r="J1375">
        <v>30000</v>
      </c>
      <c r="K1375">
        <v>1877</v>
      </c>
      <c r="L1375">
        <v>1421691298</v>
      </c>
      <c r="M1375">
        <v>1417803298</v>
      </c>
      <c r="N1375" t="b">
        <v>1</v>
      </c>
      <c r="O1375">
        <v>19</v>
      </c>
      <c r="P1375" t="b">
        <v>0</v>
      </c>
      <c r="Q1375" t="s">
        <v>8285</v>
      </c>
      <c r="R1375">
        <v>6.2566666666666673E-2</v>
      </c>
      <c r="S1375">
        <v>98.78947368421052</v>
      </c>
      <c r="T1375" t="s">
        <v>9241</v>
      </c>
      <c r="U1375" t="s">
        <v>9242</v>
      </c>
      <c r="V1375" s="10">
        <v>41978.760393518518</v>
      </c>
      <c r="W1375" s="10">
        <v>42023.760393518518</v>
      </c>
    </row>
    <row r="1376" spans="1:23" x14ac:dyDescent="0.25">
      <c r="A1376">
        <v>1772</v>
      </c>
      <c r="B1376" t="s">
        <v>1773</v>
      </c>
      <c r="C1376" t="s">
        <v>5882</v>
      </c>
      <c r="D1376">
        <v>5500</v>
      </c>
      <c r="E1376">
        <v>858</v>
      </c>
      <c r="F1376" t="s">
        <v>8221</v>
      </c>
      <c r="G1376" t="s">
        <v>8225</v>
      </c>
      <c r="H1376" t="s">
        <v>8247</v>
      </c>
      <c r="I1376">
        <v>1.29405719</v>
      </c>
      <c r="J1376">
        <v>7117.3145450000002</v>
      </c>
      <c r="K1376">
        <v>1110.3010690199999</v>
      </c>
      <c r="L1376">
        <v>1404666836</v>
      </c>
      <c r="M1376">
        <v>1399482836</v>
      </c>
      <c r="N1376" t="b">
        <v>1</v>
      </c>
      <c r="O1376">
        <v>19</v>
      </c>
      <c r="P1376" t="b">
        <v>0</v>
      </c>
      <c r="Q1376" t="s">
        <v>8285</v>
      </c>
      <c r="R1376">
        <v>0.156</v>
      </c>
      <c r="S1376">
        <v>58.436898369473681</v>
      </c>
      <c r="T1376" t="s">
        <v>9241</v>
      </c>
      <c r="U1376" t="s">
        <v>9242</v>
      </c>
      <c r="V1376" s="10">
        <v>41766.718009259261</v>
      </c>
      <c r="W1376" s="10">
        <v>41826.718009259261</v>
      </c>
    </row>
    <row r="1377" spans="1:23" x14ac:dyDescent="0.25">
      <c r="A1377">
        <v>1771</v>
      </c>
      <c r="B1377" t="s">
        <v>1772</v>
      </c>
      <c r="C1377" t="s">
        <v>5881</v>
      </c>
      <c r="D1377">
        <v>4200</v>
      </c>
      <c r="E1377">
        <v>895</v>
      </c>
      <c r="F1377" t="s">
        <v>8221</v>
      </c>
      <c r="G1377" t="s">
        <v>8225</v>
      </c>
      <c r="H1377" t="s">
        <v>8247</v>
      </c>
      <c r="I1377">
        <v>1.29405719</v>
      </c>
      <c r="J1377">
        <v>5435.0401979999997</v>
      </c>
      <c r="K1377">
        <v>1158.1811850500001</v>
      </c>
      <c r="L1377">
        <v>1414107040</v>
      </c>
      <c r="M1377">
        <v>1411515040</v>
      </c>
      <c r="N1377" t="b">
        <v>1</v>
      </c>
      <c r="O1377">
        <v>25</v>
      </c>
      <c r="P1377" t="b">
        <v>0</v>
      </c>
      <c r="Q1377" t="s">
        <v>8285</v>
      </c>
      <c r="R1377">
        <v>0.21309523809523809</v>
      </c>
      <c r="S1377">
        <v>46.327247402000005</v>
      </c>
      <c r="T1377" t="s">
        <v>9241</v>
      </c>
      <c r="U1377" t="s">
        <v>9242</v>
      </c>
      <c r="V1377" s="10">
        <v>41905.979629629626</v>
      </c>
      <c r="W1377" s="10">
        <v>41935.979629629626</v>
      </c>
    </row>
    <row r="1378" spans="1:23" x14ac:dyDescent="0.25">
      <c r="A1378">
        <v>1770</v>
      </c>
      <c r="B1378" t="s">
        <v>1771</v>
      </c>
      <c r="C1378" t="s">
        <v>5880</v>
      </c>
      <c r="D1378">
        <v>24500</v>
      </c>
      <c r="E1378">
        <v>13846</v>
      </c>
      <c r="F1378" t="s">
        <v>8221</v>
      </c>
      <c r="G1378" t="s">
        <v>8224</v>
      </c>
      <c r="H1378" t="s">
        <v>8246</v>
      </c>
      <c r="I1378">
        <v>1</v>
      </c>
      <c r="J1378">
        <v>24500</v>
      </c>
      <c r="K1378">
        <v>13846</v>
      </c>
      <c r="L1378">
        <v>1413312194</v>
      </c>
      <c r="M1378">
        <v>1410288194</v>
      </c>
      <c r="N1378" t="b">
        <v>1</v>
      </c>
      <c r="O1378">
        <v>92</v>
      </c>
      <c r="P1378" t="b">
        <v>0</v>
      </c>
      <c r="Q1378" t="s">
        <v>8285</v>
      </c>
      <c r="R1378">
        <v>0.56514285714285717</v>
      </c>
      <c r="S1378">
        <v>150.5</v>
      </c>
      <c r="T1378" t="s">
        <v>9241</v>
      </c>
      <c r="U1378" t="s">
        <v>9242</v>
      </c>
      <c r="V1378" s="10">
        <v>41891.780023148145</v>
      </c>
      <c r="W1378" s="10">
        <v>41926.780023148145</v>
      </c>
    </row>
    <row r="1379" spans="1:23" x14ac:dyDescent="0.25">
      <c r="A1379">
        <v>1769</v>
      </c>
      <c r="B1379" t="s">
        <v>1770</v>
      </c>
      <c r="C1379" t="s">
        <v>5879</v>
      </c>
      <c r="D1379">
        <v>40000</v>
      </c>
      <c r="E1379">
        <v>1081</v>
      </c>
      <c r="F1379" t="s">
        <v>8221</v>
      </c>
      <c r="G1379" t="s">
        <v>8224</v>
      </c>
      <c r="H1379" t="s">
        <v>8246</v>
      </c>
      <c r="I1379">
        <v>1</v>
      </c>
      <c r="J1379">
        <v>40000</v>
      </c>
      <c r="K1379">
        <v>1081</v>
      </c>
      <c r="L1379">
        <v>1421177959</v>
      </c>
      <c r="M1379">
        <v>1418585959</v>
      </c>
      <c r="N1379" t="b">
        <v>1</v>
      </c>
      <c r="O1379">
        <v>22</v>
      </c>
      <c r="P1379" t="b">
        <v>0</v>
      </c>
      <c r="Q1379" t="s">
        <v>8285</v>
      </c>
      <c r="R1379">
        <v>2.7025E-2</v>
      </c>
      <c r="S1379">
        <v>49.136363636363633</v>
      </c>
      <c r="T1379" t="s">
        <v>9241</v>
      </c>
      <c r="U1379" t="s">
        <v>9242</v>
      </c>
      <c r="V1379" s="10">
        <v>41987.818969907406</v>
      </c>
      <c r="W1379" s="10">
        <v>42017.818969907406</v>
      </c>
    </row>
    <row r="1380" spans="1:23" x14ac:dyDescent="0.25">
      <c r="A1380">
        <v>1768</v>
      </c>
      <c r="B1380" t="s">
        <v>1769</v>
      </c>
      <c r="C1380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</v>
      </c>
      <c r="J1380">
        <v>5000</v>
      </c>
      <c r="K1380">
        <v>187</v>
      </c>
      <c r="L1380">
        <v>1411824444</v>
      </c>
      <c r="M1380">
        <v>1406640444</v>
      </c>
      <c r="N1380" t="b">
        <v>1</v>
      </c>
      <c r="O1380">
        <v>15</v>
      </c>
      <c r="P1380" t="b">
        <v>0</v>
      </c>
      <c r="Q1380" t="s">
        <v>8285</v>
      </c>
      <c r="R1380">
        <v>3.7400000000000003E-2</v>
      </c>
      <c r="S1380">
        <v>12.466666666666667</v>
      </c>
      <c r="T1380" t="s">
        <v>9241</v>
      </c>
      <c r="U1380" t="s">
        <v>9242</v>
      </c>
      <c r="V1380" s="10">
        <v>41849.560694444444</v>
      </c>
      <c r="W1380" s="10">
        <v>41909.560694444444</v>
      </c>
    </row>
    <row r="1381" spans="1:23" x14ac:dyDescent="0.25">
      <c r="A1381">
        <v>1767</v>
      </c>
      <c r="B1381" t="s">
        <v>1768</v>
      </c>
      <c r="C1381" t="s">
        <v>5877</v>
      </c>
      <c r="D1381">
        <v>5000</v>
      </c>
      <c r="E1381">
        <v>2286</v>
      </c>
      <c r="F1381" t="s">
        <v>8221</v>
      </c>
      <c r="G1381" t="s">
        <v>8224</v>
      </c>
      <c r="H1381" t="s">
        <v>8246</v>
      </c>
      <c r="I1381">
        <v>1</v>
      </c>
      <c r="J1381">
        <v>5000</v>
      </c>
      <c r="K1381">
        <v>2286</v>
      </c>
      <c r="L1381">
        <v>1407080884</v>
      </c>
      <c r="M1381">
        <v>1404488884</v>
      </c>
      <c r="N1381" t="b">
        <v>1</v>
      </c>
      <c r="O1381">
        <v>39</v>
      </c>
      <c r="P1381" t="b">
        <v>0</v>
      </c>
      <c r="Q1381" t="s">
        <v>8285</v>
      </c>
      <c r="R1381">
        <v>0.4572</v>
      </c>
      <c r="S1381">
        <v>58.615384615384613</v>
      </c>
      <c r="T1381" t="s">
        <v>9241</v>
      </c>
      <c r="U1381" t="s">
        <v>9242</v>
      </c>
      <c r="V1381" s="10">
        <v>41824.658379629633</v>
      </c>
      <c r="W1381" s="10">
        <v>41854.658379629633</v>
      </c>
    </row>
    <row r="1382" spans="1:23" x14ac:dyDescent="0.25">
      <c r="A1382">
        <v>1766</v>
      </c>
      <c r="B1382" t="s">
        <v>1767</v>
      </c>
      <c r="C1382" t="s">
        <v>5876</v>
      </c>
      <c r="D1382">
        <v>1500</v>
      </c>
      <c r="E1382">
        <v>0</v>
      </c>
      <c r="F1382" t="s">
        <v>8221</v>
      </c>
      <c r="G1382" t="s">
        <v>8226</v>
      </c>
      <c r="H1382" t="s">
        <v>8248</v>
      </c>
      <c r="I1382">
        <v>0.70296422999999997</v>
      </c>
      <c r="J1382">
        <v>1054.4463450000001</v>
      </c>
      <c r="K1382">
        <v>0</v>
      </c>
      <c r="L1382">
        <v>1408999088</v>
      </c>
      <c r="M1382">
        <v>1407184688</v>
      </c>
      <c r="N1382" t="b">
        <v>1</v>
      </c>
      <c r="O1382">
        <v>0</v>
      </c>
      <c r="P1382" t="b">
        <v>0</v>
      </c>
      <c r="Q1382" t="s">
        <v>8285</v>
      </c>
      <c r="R1382">
        <v>0</v>
      </c>
      <c r="S1382" t="s">
        <v>9314</v>
      </c>
      <c r="T1382" t="s">
        <v>9241</v>
      </c>
      <c r="U1382" t="s">
        <v>9242</v>
      </c>
      <c r="V1382" s="10">
        <v>41855.859814814816</v>
      </c>
      <c r="W1382" s="10">
        <v>41876.859814814816</v>
      </c>
    </row>
    <row r="1383" spans="1:23" x14ac:dyDescent="0.25">
      <c r="A1383">
        <v>1765</v>
      </c>
      <c r="B1383" t="s">
        <v>1766</v>
      </c>
      <c r="C1383" t="s">
        <v>5875</v>
      </c>
      <c r="D1383">
        <v>12500</v>
      </c>
      <c r="E1383">
        <v>7433.48</v>
      </c>
      <c r="F1383" t="s">
        <v>8221</v>
      </c>
      <c r="G1383" t="s">
        <v>8224</v>
      </c>
      <c r="H1383" t="s">
        <v>8246</v>
      </c>
      <c r="I1383">
        <v>1</v>
      </c>
      <c r="J1383">
        <v>12500</v>
      </c>
      <c r="K1383">
        <v>7433.48</v>
      </c>
      <c r="L1383">
        <v>1407972712</v>
      </c>
      <c r="M1383">
        <v>1405380712</v>
      </c>
      <c r="N1383" t="b">
        <v>1</v>
      </c>
      <c r="O1383">
        <v>103</v>
      </c>
      <c r="P1383" t="b">
        <v>0</v>
      </c>
      <c r="Q1383" t="s">
        <v>8285</v>
      </c>
      <c r="R1383">
        <v>0.59467839999999994</v>
      </c>
      <c r="S1383">
        <v>72.16970873786407</v>
      </c>
      <c r="T1383" t="s">
        <v>9241</v>
      </c>
      <c r="U1383" t="s">
        <v>9242</v>
      </c>
      <c r="V1383" s="10">
        <v>41834.980462962965</v>
      </c>
      <c r="W1383" s="10">
        <v>41864.980462962965</v>
      </c>
    </row>
    <row r="1384" spans="1:23" x14ac:dyDescent="0.25">
      <c r="A1384">
        <v>1764</v>
      </c>
      <c r="B1384" t="s">
        <v>1765</v>
      </c>
      <c r="C1384" t="s">
        <v>5874</v>
      </c>
      <c r="D1384">
        <v>11000</v>
      </c>
      <c r="E1384">
        <v>2156</v>
      </c>
      <c r="F1384" t="s">
        <v>8221</v>
      </c>
      <c r="G1384" t="s">
        <v>8225</v>
      </c>
      <c r="H1384" t="s">
        <v>8247</v>
      </c>
      <c r="I1384">
        <v>1.29405719</v>
      </c>
      <c r="J1384">
        <v>14234.62909</v>
      </c>
      <c r="K1384">
        <v>2789.9873016399997</v>
      </c>
      <c r="L1384">
        <v>1407065979</v>
      </c>
      <c r="M1384">
        <v>1404560379</v>
      </c>
      <c r="N1384" t="b">
        <v>1</v>
      </c>
      <c r="O1384">
        <v>39</v>
      </c>
      <c r="P1384" t="b">
        <v>0</v>
      </c>
      <c r="Q1384" t="s">
        <v>8285</v>
      </c>
      <c r="R1384">
        <v>0.19600000000000001</v>
      </c>
      <c r="S1384">
        <v>71.538135939487177</v>
      </c>
      <c r="T1384" t="s">
        <v>9241</v>
      </c>
      <c r="U1384" t="s">
        <v>9242</v>
      </c>
      <c r="V1384" s="10">
        <v>41825.485868055555</v>
      </c>
      <c r="W1384" s="10">
        <v>41854.485868055555</v>
      </c>
    </row>
    <row r="1385" spans="1:23" x14ac:dyDescent="0.25">
      <c r="A1385">
        <v>1740</v>
      </c>
      <c r="B1385" t="s">
        <v>1741</v>
      </c>
      <c r="C1385" t="s">
        <v>5850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</v>
      </c>
      <c r="J1385">
        <v>3000</v>
      </c>
      <c r="K1385">
        <v>0</v>
      </c>
      <c r="L1385">
        <v>1437075422</v>
      </c>
      <c r="M1385">
        <v>1434483422</v>
      </c>
      <c r="N1385" t="b">
        <v>0</v>
      </c>
      <c r="O1385">
        <v>0</v>
      </c>
      <c r="P1385" t="b">
        <v>0</v>
      </c>
      <c r="Q1385" t="s">
        <v>8293</v>
      </c>
      <c r="R1385">
        <v>0</v>
      </c>
      <c r="S1385" t="s">
        <v>9314</v>
      </c>
      <c r="T1385" t="s">
        <v>9214</v>
      </c>
      <c r="U1385" t="s">
        <v>9250</v>
      </c>
      <c r="V1385" s="10">
        <v>42171.817384259259</v>
      </c>
      <c r="W1385" s="10">
        <v>42201.817384259259</v>
      </c>
    </row>
    <row r="1386" spans="1:23" x14ac:dyDescent="0.25">
      <c r="A1386">
        <v>1739</v>
      </c>
      <c r="B1386" t="s">
        <v>1740</v>
      </c>
      <c r="C1386" t="s">
        <v>5849</v>
      </c>
      <c r="D1386">
        <v>1000</v>
      </c>
      <c r="E1386">
        <v>1</v>
      </c>
      <c r="F1386" t="s">
        <v>8221</v>
      </c>
      <c r="G1386" t="s">
        <v>8224</v>
      </c>
      <c r="H1386" t="s">
        <v>8246</v>
      </c>
      <c r="I1386">
        <v>1</v>
      </c>
      <c r="J1386">
        <v>1000</v>
      </c>
      <c r="K1386">
        <v>1</v>
      </c>
      <c r="L1386">
        <v>1462391932</v>
      </c>
      <c r="M1386">
        <v>1457297932</v>
      </c>
      <c r="N1386" t="b">
        <v>0</v>
      </c>
      <c r="O1386">
        <v>1</v>
      </c>
      <c r="P1386" t="b">
        <v>0</v>
      </c>
      <c r="Q1386" t="s">
        <v>8293</v>
      </c>
      <c r="R1386">
        <v>1E-3</v>
      </c>
      <c r="S1386">
        <v>1</v>
      </c>
      <c r="T1386" t="s">
        <v>9214</v>
      </c>
      <c r="U1386" t="s">
        <v>9250</v>
      </c>
      <c r="V1386" s="10">
        <v>42435.874212962961</v>
      </c>
      <c r="W1386" s="10">
        <v>42494.832546296297</v>
      </c>
    </row>
    <row r="1387" spans="1:23" x14ac:dyDescent="0.25">
      <c r="A1387">
        <v>1738</v>
      </c>
      <c r="B1387" t="s">
        <v>1739</v>
      </c>
      <c r="C1387" t="s">
        <v>5848</v>
      </c>
      <c r="D1387">
        <v>5000</v>
      </c>
      <c r="E1387">
        <v>20</v>
      </c>
      <c r="F1387" t="s">
        <v>8221</v>
      </c>
      <c r="G1387" t="s">
        <v>8224</v>
      </c>
      <c r="H1387" t="s">
        <v>8246</v>
      </c>
      <c r="I1387">
        <v>1</v>
      </c>
      <c r="J1387">
        <v>5000</v>
      </c>
      <c r="K1387">
        <v>20</v>
      </c>
      <c r="L1387">
        <v>1412283542</v>
      </c>
      <c r="M1387">
        <v>1409691542</v>
      </c>
      <c r="N1387" t="b">
        <v>0</v>
      </c>
      <c r="O1387">
        <v>1</v>
      </c>
      <c r="P1387" t="b">
        <v>0</v>
      </c>
      <c r="Q1387" t="s">
        <v>8293</v>
      </c>
      <c r="R1387">
        <v>4.0000000000000001E-3</v>
      </c>
      <c r="S1387">
        <v>20</v>
      </c>
      <c r="T1387" t="s">
        <v>9214</v>
      </c>
      <c r="U1387" t="s">
        <v>9250</v>
      </c>
      <c r="V1387" s="10">
        <v>41884.874328703707</v>
      </c>
      <c r="W1387" s="10">
        <v>41914.874328703707</v>
      </c>
    </row>
    <row r="1388" spans="1:23" x14ac:dyDescent="0.25">
      <c r="A1388">
        <v>1737</v>
      </c>
      <c r="B1388" t="s">
        <v>1738</v>
      </c>
      <c r="C1388" t="s">
        <v>5847</v>
      </c>
      <c r="D1388">
        <v>4000</v>
      </c>
      <c r="E1388">
        <v>850</v>
      </c>
      <c r="F1388" t="s">
        <v>8221</v>
      </c>
      <c r="G1388" t="s">
        <v>8224</v>
      </c>
      <c r="H1388" t="s">
        <v>8246</v>
      </c>
      <c r="I1388">
        <v>1</v>
      </c>
      <c r="J1388">
        <v>4000</v>
      </c>
      <c r="K1388">
        <v>850</v>
      </c>
      <c r="L1388">
        <v>1437432392</v>
      </c>
      <c r="M1388">
        <v>1434840392</v>
      </c>
      <c r="N1388" t="b">
        <v>0</v>
      </c>
      <c r="O1388">
        <v>15</v>
      </c>
      <c r="P1388" t="b">
        <v>0</v>
      </c>
      <c r="Q1388" t="s">
        <v>8293</v>
      </c>
      <c r="R1388">
        <v>0.21249999999999999</v>
      </c>
      <c r="S1388">
        <v>56.666666666666664</v>
      </c>
      <c r="T1388" t="s">
        <v>9214</v>
      </c>
      <c r="U1388" t="s">
        <v>9250</v>
      </c>
      <c r="V1388" s="10">
        <v>42175.948981481481</v>
      </c>
      <c r="W1388" s="10">
        <v>42205.948981481481</v>
      </c>
    </row>
    <row r="1389" spans="1:23" x14ac:dyDescent="0.25">
      <c r="A1389">
        <v>1736</v>
      </c>
      <c r="B1389" t="s">
        <v>1737</v>
      </c>
      <c r="C1389" t="s">
        <v>5846</v>
      </c>
      <c r="D1389">
        <v>3000</v>
      </c>
      <c r="E1389">
        <v>22</v>
      </c>
      <c r="F1389" t="s">
        <v>8221</v>
      </c>
      <c r="G1389" t="s">
        <v>8224</v>
      </c>
      <c r="H1389" t="s">
        <v>8246</v>
      </c>
      <c r="I1389">
        <v>1</v>
      </c>
      <c r="J1389">
        <v>3000</v>
      </c>
      <c r="K1389">
        <v>22</v>
      </c>
      <c r="L1389">
        <v>1447018833</v>
      </c>
      <c r="M1389">
        <v>1444423233</v>
      </c>
      <c r="N1389" t="b">
        <v>0</v>
      </c>
      <c r="O1389">
        <v>1</v>
      </c>
      <c r="P1389" t="b">
        <v>0</v>
      </c>
      <c r="Q1389" t="s">
        <v>8293</v>
      </c>
      <c r="R1389">
        <v>7.3333333333333332E-3</v>
      </c>
      <c r="S1389">
        <v>22</v>
      </c>
      <c r="T1389" t="s">
        <v>9214</v>
      </c>
      <c r="U1389" t="s">
        <v>9250</v>
      </c>
      <c r="V1389" s="10">
        <v>42286.861493055556</v>
      </c>
      <c r="W1389" s="10">
        <v>42316.90315972222</v>
      </c>
    </row>
    <row r="1390" spans="1:23" x14ac:dyDescent="0.25">
      <c r="A1390">
        <v>1735</v>
      </c>
      <c r="B1390" t="s">
        <v>1736</v>
      </c>
      <c r="C1390" t="s">
        <v>5845</v>
      </c>
      <c r="D1390">
        <v>1000</v>
      </c>
      <c r="E1390">
        <v>110</v>
      </c>
      <c r="F1390" t="s">
        <v>8221</v>
      </c>
      <c r="G1390" t="s">
        <v>8224</v>
      </c>
      <c r="H1390" t="s">
        <v>8246</v>
      </c>
      <c r="I1390">
        <v>1</v>
      </c>
      <c r="J1390">
        <v>1000</v>
      </c>
      <c r="K1390">
        <v>110</v>
      </c>
      <c r="L1390">
        <v>1470598345</v>
      </c>
      <c r="M1390">
        <v>1468006345</v>
      </c>
      <c r="N1390" t="b">
        <v>0</v>
      </c>
      <c r="O1390">
        <v>2</v>
      </c>
      <c r="P1390" t="b">
        <v>0</v>
      </c>
      <c r="Q1390" t="s">
        <v>8293</v>
      </c>
      <c r="R1390">
        <v>0.11</v>
      </c>
      <c r="S1390">
        <v>55</v>
      </c>
      <c r="T1390" t="s">
        <v>9214</v>
      </c>
      <c r="U1390" t="s">
        <v>9250</v>
      </c>
      <c r="V1390" s="10">
        <v>42559.81417824074</v>
      </c>
      <c r="W1390" s="10">
        <v>42589.81417824074</v>
      </c>
    </row>
    <row r="1391" spans="1:23" x14ac:dyDescent="0.25">
      <c r="A1391">
        <v>1734</v>
      </c>
      <c r="B1391" t="s">
        <v>1735</v>
      </c>
      <c r="C1391" t="s">
        <v>5844</v>
      </c>
      <c r="D1391">
        <v>4500</v>
      </c>
      <c r="E1391">
        <v>1</v>
      </c>
      <c r="F1391" t="s">
        <v>8221</v>
      </c>
      <c r="G1391" t="s">
        <v>8224</v>
      </c>
      <c r="H1391" t="s">
        <v>8246</v>
      </c>
      <c r="I1391">
        <v>1</v>
      </c>
      <c r="J1391">
        <v>4500</v>
      </c>
      <c r="K1391">
        <v>1</v>
      </c>
      <c r="L1391">
        <v>1431046356</v>
      </c>
      <c r="M1391">
        <v>1428454356</v>
      </c>
      <c r="N1391" t="b">
        <v>0</v>
      </c>
      <c r="O1391">
        <v>1</v>
      </c>
      <c r="P1391" t="b">
        <v>0</v>
      </c>
      <c r="Q1391" t="s">
        <v>8293</v>
      </c>
      <c r="R1391">
        <v>2.2222222222222223E-4</v>
      </c>
      <c r="S1391">
        <v>1</v>
      </c>
      <c r="T1391" t="s">
        <v>9214</v>
      </c>
      <c r="U1391" t="s">
        <v>9250</v>
      </c>
      <c r="V1391" s="10">
        <v>42102.036527777775</v>
      </c>
      <c r="W1391" s="10">
        <v>42132.036527777775</v>
      </c>
    </row>
    <row r="1392" spans="1:23" x14ac:dyDescent="0.25">
      <c r="A1392">
        <v>1733</v>
      </c>
      <c r="B1392" t="s">
        <v>1734</v>
      </c>
      <c r="C1392" t="s">
        <v>5843</v>
      </c>
      <c r="D1392">
        <v>10000</v>
      </c>
      <c r="E1392">
        <v>0</v>
      </c>
      <c r="F1392" t="s">
        <v>8221</v>
      </c>
      <c r="G1392" t="s">
        <v>8224</v>
      </c>
      <c r="H1392" t="s">
        <v>8246</v>
      </c>
      <c r="I1392">
        <v>1</v>
      </c>
      <c r="J1392">
        <v>10000</v>
      </c>
      <c r="K1392">
        <v>0</v>
      </c>
      <c r="L1392">
        <v>1473802200</v>
      </c>
      <c r="M1392">
        <v>1472746374</v>
      </c>
      <c r="N1392" t="b">
        <v>0</v>
      </c>
      <c r="O1392">
        <v>0</v>
      </c>
      <c r="P1392" t="b">
        <v>0</v>
      </c>
      <c r="Q1392" t="s">
        <v>8293</v>
      </c>
      <c r="R1392">
        <v>0</v>
      </c>
      <c r="S1392" t="s">
        <v>9314</v>
      </c>
      <c r="T1392" t="s">
        <v>9214</v>
      </c>
      <c r="U1392" t="s">
        <v>9250</v>
      </c>
      <c r="V1392" s="10">
        <v>42614.675625000003</v>
      </c>
      <c r="W1392" s="10">
        <v>42626.895833333336</v>
      </c>
    </row>
    <row r="1393" spans="1:23" x14ac:dyDescent="0.25">
      <c r="A1393">
        <v>1732</v>
      </c>
      <c r="B1393" t="s">
        <v>1733</v>
      </c>
      <c r="C1393" t="s">
        <v>5842</v>
      </c>
      <c r="D1393">
        <v>4000</v>
      </c>
      <c r="E1393">
        <v>0</v>
      </c>
      <c r="F1393" t="s">
        <v>8221</v>
      </c>
      <c r="G1393" t="s">
        <v>8224</v>
      </c>
      <c r="H1393" t="s">
        <v>8246</v>
      </c>
      <c r="I1393">
        <v>1</v>
      </c>
      <c r="J1393">
        <v>4000</v>
      </c>
      <c r="K1393">
        <v>0</v>
      </c>
      <c r="L1393">
        <v>1452920400</v>
      </c>
      <c r="M1393">
        <v>1447777481</v>
      </c>
      <c r="N1393" t="b">
        <v>0</v>
      </c>
      <c r="O1393">
        <v>0</v>
      </c>
      <c r="P1393" t="b">
        <v>0</v>
      </c>
      <c r="Q1393" t="s">
        <v>8293</v>
      </c>
      <c r="R1393">
        <v>0</v>
      </c>
      <c r="S1393" t="s">
        <v>9314</v>
      </c>
      <c r="T1393" t="s">
        <v>9214</v>
      </c>
      <c r="U1393" t="s">
        <v>9250</v>
      </c>
      <c r="V1393" s="10">
        <v>42325.683807870373</v>
      </c>
      <c r="W1393" s="10">
        <v>42385.208333333336</v>
      </c>
    </row>
    <row r="1394" spans="1:23" x14ac:dyDescent="0.25">
      <c r="A1394">
        <v>1731</v>
      </c>
      <c r="B1394" t="s">
        <v>1732</v>
      </c>
      <c r="C1394" t="s">
        <v>5841</v>
      </c>
      <c r="D1394">
        <v>1000</v>
      </c>
      <c r="E1394">
        <v>0</v>
      </c>
      <c r="F1394" t="s">
        <v>8221</v>
      </c>
      <c r="G1394" t="s">
        <v>8224</v>
      </c>
      <c r="H1394" t="s">
        <v>8246</v>
      </c>
      <c r="I1394">
        <v>1</v>
      </c>
      <c r="J1394">
        <v>1000</v>
      </c>
      <c r="K1394">
        <v>0</v>
      </c>
      <c r="L1394">
        <v>1434034800</v>
      </c>
      <c r="M1394">
        <v>1432849552</v>
      </c>
      <c r="N1394" t="b">
        <v>0</v>
      </c>
      <c r="O1394">
        <v>0</v>
      </c>
      <c r="P1394" t="b">
        <v>0</v>
      </c>
      <c r="Q1394" t="s">
        <v>8293</v>
      </c>
      <c r="R1394">
        <v>0</v>
      </c>
      <c r="S1394" t="s">
        <v>9314</v>
      </c>
      <c r="T1394" t="s">
        <v>9214</v>
      </c>
      <c r="U1394" t="s">
        <v>9250</v>
      </c>
      <c r="V1394" s="10">
        <v>42152.906851851854</v>
      </c>
      <c r="W1394" s="10">
        <v>42166.625</v>
      </c>
    </row>
    <row r="1395" spans="1:23" x14ac:dyDescent="0.25">
      <c r="A1395">
        <v>1730</v>
      </c>
      <c r="B1395" t="s">
        <v>1731</v>
      </c>
      <c r="C1395" t="s">
        <v>5840</v>
      </c>
      <c r="D1395">
        <v>3000</v>
      </c>
      <c r="E1395">
        <v>0</v>
      </c>
      <c r="F1395" t="s">
        <v>8221</v>
      </c>
      <c r="G1395" t="s">
        <v>8224</v>
      </c>
      <c r="H1395" t="s">
        <v>8246</v>
      </c>
      <c r="I1395">
        <v>1</v>
      </c>
      <c r="J1395">
        <v>3000</v>
      </c>
      <c r="K1395">
        <v>0</v>
      </c>
      <c r="L1395">
        <v>1445738783</v>
      </c>
      <c r="M1395">
        <v>1443146783</v>
      </c>
      <c r="N1395" t="b">
        <v>0</v>
      </c>
      <c r="O1395">
        <v>0</v>
      </c>
      <c r="P1395" t="b">
        <v>0</v>
      </c>
      <c r="Q1395" t="s">
        <v>8293</v>
      </c>
      <c r="R1395">
        <v>0</v>
      </c>
      <c r="S1395" t="s">
        <v>9314</v>
      </c>
      <c r="T1395" t="s">
        <v>9214</v>
      </c>
      <c r="U1395" t="s">
        <v>9250</v>
      </c>
      <c r="V1395" s="10">
        <v>42272.087766203702</v>
      </c>
      <c r="W1395" s="10">
        <v>42302.087766203702</v>
      </c>
    </row>
    <row r="1396" spans="1:23" x14ac:dyDescent="0.25">
      <c r="A1396">
        <v>1729</v>
      </c>
      <c r="B1396" t="s">
        <v>1730</v>
      </c>
      <c r="C1396" t="s">
        <v>5839</v>
      </c>
      <c r="D1396">
        <v>10000</v>
      </c>
      <c r="E1396">
        <v>0</v>
      </c>
      <c r="F1396" t="s">
        <v>8221</v>
      </c>
      <c r="G1396" t="s">
        <v>8224</v>
      </c>
      <c r="H1396" t="s">
        <v>8246</v>
      </c>
      <c r="I1396">
        <v>1</v>
      </c>
      <c r="J1396">
        <v>10000</v>
      </c>
      <c r="K1396">
        <v>0</v>
      </c>
      <c r="L1396">
        <v>1465521306</v>
      </c>
      <c r="M1396">
        <v>1460337306</v>
      </c>
      <c r="N1396" t="b">
        <v>0</v>
      </c>
      <c r="O1396">
        <v>0</v>
      </c>
      <c r="P1396" t="b">
        <v>0</v>
      </c>
      <c r="Q1396" t="s">
        <v>8293</v>
      </c>
      <c r="R1396">
        <v>0</v>
      </c>
      <c r="S1396" t="s">
        <v>9314</v>
      </c>
      <c r="T1396" t="s">
        <v>9214</v>
      </c>
      <c r="U1396" t="s">
        <v>9250</v>
      </c>
      <c r="V1396" s="10">
        <v>42471.052152777775</v>
      </c>
      <c r="W1396" s="10">
        <v>42531.052152777775</v>
      </c>
    </row>
    <row r="1397" spans="1:23" x14ac:dyDescent="0.25">
      <c r="A1397">
        <v>1728</v>
      </c>
      <c r="B1397" t="s">
        <v>1729</v>
      </c>
      <c r="C1397" t="s">
        <v>5838</v>
      </c>
      <c r="D1397">
        <v>1250</v>
      </c>
      <c r="E1397">
        <v>855</v>
      </c>
      <c r="F1397" t="s">
        <v>8221</v>
      </c>
      <c r="G1397" t="s">
        <v>8224</v>
      </c>
      <c r="H1397" t="s">
        <v>8246</v>
      </c>
      <c r="I1397">
        <v>1</v>
      </c>
      <c r="J1397">
        <v>1250</v>
      </c>
      <c r="K1397">
        <v>855</v>
      </c>
      <c r="L1397">
        <v>1445439674</v>
      </c>
      <c r="M1397">
        <v>1442847674</v>
      </c>
      <c r="N1397" t="b">
        <v>0</v>
      </c>
      <c r="O1397">
        <v>7</v>
      </c>
      <c r="P1397" t="b">
        <v>0</v>
      </c>
      <c r="Q1397" t="s">
        <v>8293</v>
      </c>
      <c r="R1397">
        <v>0.68400000000000005</v>
      </c>
      <c r="S1397">
        <v>122.14285714285714</v>
      </c>
      <c r="T1397" t="s">
        <v>9214</v>
      </c>
      <c r="U1397" t="s">
        <v>9250</v>
      </c>
      <c r="V1397" s="10">
        <v>42268.625856481478</v>
      </c>
      <c r="W1397" s="10">
        <v>42298.625856481478</v>
      </c>
    </row>
    <row r="1398" spans="1:23" x14ac:dyDescent="0.25">
      <c r="A1398">
        <v>1727</v>
      </c>
      <c r="B1398" t="s">
        <v>1728</v>
      </c>
      <c r="C1398" t="s">
        <v>5837</v>
      </c>
      <c r="D1398">
        <v>3000</v>
      </c>
      <c r="E1398">
        <v>1</v>
      </c>
      <c r="F1398" t="s">
        <v>8221</v>
      </c>
      <c r="G1398" t="s">
        <v>8225</v>
      </c>
      <c r="H1398" t="s">
        <v>8247</v>
      </c>
      <c r="I1398">
        <v>1.29405719</v>
      </c>
      <c r="J1398">
        <v>3882.17157</v>
      </c>
      <c r="K1398">
        <v>1.29405719</v>
      </c>
      <c r="L1398">
        <v>1428231600</v>
      </c>
      <c r="M1398">
        <v>1423520177</v>
      </c>
      <c r="N1398" t="b">
        <v>0</v>
      </c>
      <c r="O1398">
        <v>1</v>
      </c>
      <c r="P1398" t="b">
        <v>0</v>
      </c>
      <c r="Q1398" t="s">
        <v>8293</v>
      </c>
      <c r="R1398">
        <v>3.3333333333333332E-4</v>
      </c>
      <c r="S1398">
        <v>1.29405719</v>
      </c>
      <c r="T1398" t="s">
        <v>9214</v>
      </c>
      <c r="U1398" t="s">
        <v>9250</v>
      </c>
      <c r="V1398" s="10">
        <v>42044.927974537037</v>
      </c>
      <c r="W1398" s="10">
        <v>42099.458333333336</v>
      </c>
    </row>
    <row r="1399" spans="1:23" x14ac:dyDescent="0.25">
      <c r="A1399">
        <v>1726</v>
      </c>
      <c r="B1399" t="s">
        <v>1727</v>
      </c>
      <c r="C1399" t="s">
        <v>5836</v>
      </c>
      <c r="D1399">
        <v>6500</v>
      </c>
      <c r="E1399">
        <v>2196</v>
      </c>
      <c r="F1399" t="s">
        <v>8221</v>
      </c>
      <c r="G1399" t="s">
        <v>8224</v>
      </c>
      <c r="H1399" t="s">
        <v>8246</v>
      </c>
      <c r="I1399">
        <v>1</v>
      </c>
      <c r="J1399">
        <v>6500</v>
      </c>
      <c r="K1399">
        <v>2196</v>
      </c>
      <c r="L1399">
        <v>1403906664</v>
      </c>
      <c r="M1399">
        <v>1401401064</v>
      </c>
      <c r="N1399" t="b">
        <v>0</v>
      </c>
      <c r="O1399">
        <v>16</v>
      </c>
      <c r="P1399" t="b">
        <v>0</v>
      </c>
      <c r="Q1399" t="s">
        <v>8293</v>
      </c>
      <c r="R1399">
        <v>0.33784615384615385</v>
      </c>
      <c r="S1399">
        <v>137.25</v>
      </c>
      <c r="T1399" t="s">
        <v>9214</v>
      </c>
      <c r="U1399" t="s">
        <v>9250</v>
      </c>
      <c r="V1399" s="10">
        <v>41788.919722222221</v>
      </c>
      <c r="W1399" s="10">
        <v>41817.919722222221</v>
      </c>
    </row>
    <row r="1400" spans="1:23" x14ac:dyDescent="0.25">
      <c r="A1400">
        <v>1725</v>
      </c>
      <c r="B1400" t="s">
        <v>1726</v>
      </c>
      <c r="C1400" t="s">
        <v>5835</v>
      </c>
      <c r="D1400">
        <v>5500</v>
      </c>
      <c r="E1400">
        <v>560</v>
      </c>
      <c r="F1400" t="s">
        <v>8221</v>
      </c>
      <c r="G1400" t="s">
        <v>8224</v>
      </c>
      <c r="H1400" t="s">
        <v>8246</v>
      </c>
      <c r="I1400">
        <v>1</v>
      </c>
      <c r="J1400">
        <v>5500</v>
      </c>
      <c r="K1400">
        <v>560</v>
      </c>
      <c r="L1400">
        <v>1408922049</v>
      </c>
      <c r="M1400">
        <v>1406330049</v>
      </c>
      <c r="N1400" t="b">
        <v>0</v>
      </c>
      <c r="O1400">
        <v>9</v>
      </c>
      <c r="P1400" t="b">
        <v>0</v>
      </c>
      <c r="Q1400" t="s">
        <v>8293</v>
      </c>
      <c r="R1400">
        <v>0.10181818181818182</v>
      </c>
      <c r="S1400">
        <v>62.222222222222221</v>
      </c>
      <c r="T1400" t="s">
        <v>9214</v>
      </c>
      <c r="U1400" t="s">
        <v>9250</v>
      </c>
      <c r="V1400" s="10">
        <v>41845.968159722222</v>
      </c>
      <c r="W1400" s="10">
        <v>41875.968159722222</v>
      </c>
    </row>
    <row r="1401" spans="1:23" x14ac:dyDescent="0.25">
      <c r="A1401">
        <v>1724</v>
      </c>
      <c r="B1401" t="s">
        <v>1725</v>
      </c>
      <c r="C1401" t="s">
        <v>5834</v>
      </c>
      <c r="D1401">
        <v>6000</v>
      </c>
      <c r="E1401">
        <v>35</v>
      </c>
      <c r="F1401" t="s">
        <v>8221</v>
      </c>
      <c r="G1401" t="s">
        <v>8224</v>
      </c>
      <c r="H1401" t="s">
        <v>8246</v>
      </c>
      <c r="I1401">
        <v>1</v>
      </c>
      <c r="J1401">
        <v>6000</v>
      </c>
      <c r="K1401">
        <v>35</v>
      </c>
      <c r="L1401">
        <v>1414707762</v>
      </c>
      <c r="M1401">
        <v>1412115762</v>
      </c>
      <c r="N1401" t="b">
        <v>0</v>
      </c>
      <c r="O1401">
        <v>4</v>
      </c>
      <c r="P1401" t="b">
        <v>0</v>
      </c>
      <c r="Q1401" t="s">
        <v>8293</v>
      </c>
      <c r="R1401">
        <v>5.8333333333333336E-3</v>
      </c>
      <c r="S1401">
        <v>8.75</v>
      </c>
      <c r="T1401" t="s">
        <v>9214</v>
      </c>
      <c r="U1401" t="s">
        <v>9250</v>
      </c>
      <c r="V1401" s="10">
        <v>41912.932430555556</v>
      </c>
      <c r="W1401" s="10">
        <v>41942.932430555556</v>
      </c>
    </row>
    <row r="1402" spans="1:23" x14ac:dyDescent="0.25">
      <c r="A1402">
        <v>1723</v>
      </c>
      <c r="B1402" t="s">
        <v>1724</v>
      </c>
      <c r="C1402" t="s">
        <v>5833</v>
      </c>
      <c r="D1402">
        <v>10000</v>
      </c>
      <c r="E1402">
        <v>650</v>
      </c>
      <c r="F1402" t="s">
        <v>8221</v>
      </c>
      <c r="G1402" t="s">
        <v>8224</v>
      </c>
      <c r="H1402" t="s">
        <v>8246</v>
      </c>
      <c r="I1402">
        <v>1</v>
      </c>
      <c r="J1402">
        <v>10000</v>
      </c>
      <c r="K1402">
        <v>650</v>
      </c>
      <c r="L1402">
        <v>1435730400</v>
      </c>
      <c r="M1402">
        <v>1430855315</v>
      </c>
      <c r="N1402" t="b">
        <v>0</v>
      </c>
      <c r="O1402">
        <v>3</v>
      </c>
      <c r="P1402" t="b">
        <v>0</v>
      </c>
      <c r="Q1402" t="s">
        <v>8293</v>
      </c>
      <c r="R1402">
        <v>6.5000000000000002E-2</v>
      </c>
      <c r="S1402">
        <v>216.66666666666666</v>
      </c>
      <c r="T1402" t="s">
        <v>9214</v>
      </c>
      <c r="U1402" t="s">
        <v>9250</v>
      </c>
      <c r="V1402" s="10">
        <v>42129.82540509259</v>
      </c>
      <c r="W1402" s="10">
        <v>42186.25</v>
      </c>
    </row>
    <row r="1403" spans="1:23" x14ac:dyDescent="0.25">
      <c r="A1403">
        <v>1722</v>
      </c>
      <c r="B1403" t="s">
        <v>1723</v>
      </c>
      <c r="C1403" t="s">
        <v>5832</v>
      </c>
      <c r="D1403">
        <v>2880</v>
      </c>
      <c r="E1403">
        <v>1</v>
      </c>
      <c r="F1403" t="s">
        <v>8221</v>
      </c>
      <c r="G1403" t="s">
        <v>8224</v>
      </c>
      <c r="H1403" t="s">
        <v>8246</v>
      </c>
      <c r="I1403">
        <v>1</v>
      </c>
      <c r="J1403">
        <v>2880</v>
      </c>
      <c r="K1403">
        <v>1</v>
      </c>
      <c r="L1403">
        <v>1459642200</v>
      </c>
      <c r="M1403">
        <v>1456441429</v>
      </c>
      <c r="N1403" t="b">
        <v>0</v>
      </c>
      <c r="O1403">
        <v>1</v>
      </c>
      <c r="P1403" t="b">
        <v>0</v>
      </c>
      <c r="Q1403" t="s">
        <v>8293</v>
      </c>
      <c r="R1403">
        <v>3.4722222222222224E-4</v>
      </c>
      <c r="S1403">
        <v>1</v>
      </c>
      <c r="T1403" t="s">
        <v>9214</v>
      </c>
      <c r="U1403" t="s">
        <v>9250</v>
      </c>
      <c r="V1403" s="10">
        <v>42425.9609837963</v>
      </c>
      <c r="W1403" s="10">
        <v>42463.006944444445</v>
      </c>
    </row>
    <row r="1404" spans="1:23" x14ac:dyDescent="0.25">
      <c r="A1404">
        <v>1721</v>
      </c>
      <c r="B1404" t="s">
        <v>1722</v>
      </c>
      <c r="C1404" t="s">
        <v>5831</v>
      </c>
      <c r="D1404">
        <v>5000</v>
      </c>
      <c r="E1404">
        <v>0</v>
      </c>
      <c r="F1404" t="s">
        <v>8221</v>
      </c>
      <c r="G1404" t="s">
        <v>8224</v>
      </c>
      <c r="H1404" t="s">
        <v>8246</v>
      </c>
      <c r="I1404">
        <v>1</v>
      </c>
      <c r="J1404">
        <v>5000</v>
      </c>
      <c r="K1404">
        <v>0</v>
      </c>
      <c r="L1404">
        <v>1449831863</v>
      </c>
      <c r="M1404">
        <v>1447239863</v>
      </c>
      <c r="N1404" t="b">
        <v>0</v>
      </c>
      <c r="O1404">
        <v>0</v>
      </c>
      <c r="P1404" t="b">
        <v>0</v>
      </c>
      <c r="Q1404" t="s">
        <v>8293</v>
      </c>
      <c r="R1404">
        <v>0</v>
      </c>
      <c r="S1404" t="s">
        <v>9314</v>
      </c>
      <c r="T1404" t="s">
        <v>9214</v>
      </c>
      <c r="U1404" t="s">
        <v>9250</v>
      </c>
      <c r="V1404" s="10">
        <v>42319.461377314816</v>
      </c>
      <c r="W1404" s="10">
        <v>42349.461377314816</v>
      </c>
    </row>
    <row r="1405" spans="1:23" x14ac:dyDescent="0.25">
      <c r="A1405">
        <v>1720</v>
      </c>
      <c r="B1405" t="s">
        <v>1721</v>
      </c>
      <c r="C1405" t="s">
        <v>5830</v>
      </c>
      <c r="D1405">
        <v>4000</v>
      </c>
      <c r="E1405">
        <v>225</v>
      </c>
      <c r="F1405" t="s">
        <v>8221</v>
      </c>
      <c r="G1405" t="s">
        <v>8224</v>
      </c>
      <c r="H1405" t="s">
        <v>8246</v>
      </c>
      <c r="I1405">
        <v>1</v>
      </c>
      <c r="J1405">
        <v>4000</v>
      </c>
      <c r="K1405">
        <v>225</v>
      </c>
      <c r="L1405">
        <v>1415562471</v>
      </c>
      <c r="M1405">
        <v>1412966871</v>
      </c>
      <c r="N1405" t="b">
        <v>0</v>
      </c>
      <c r="O1405">
        <v>8</v>
      </c>
      <c r="P1405" t="b">
        <v>0</v>
      </c>
      <c r="Q1405" t="s">
        <v>8293</v>
      </c>
      <c r="R1405">
        <v>5.6250000000000001E-2</v>
      </c>
      <c r="S1405">
        <v>28.125</v>
      </c>
      <c r="T1405" t="s">
        <v>9214</v>
      </c>
      <c r="U1405" t="s">
        <v>9250</v>
      </c>
      <c r="V1405" s="10">
        <v>41922.783229166664</v>
      </c>
      <c r="W1405" s="10">
        <v>41952.824895833335</v>
      </c>
    </row>
    <row r="1406" spans="1:23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1.29405719</v>
      </c>
      <c r="J1406">
        <v>18763.829255000001</v>
      </c>
      <c r="K1406">
        <v>311.86778278999998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8287</v>
      </c>
      <c r="R1406">
        <v>1.6620689655172414E-2</v>
      </c>
      <c r="S1406">
        <v>62.373556557999997</v>
      </c>
      <c r="T1406" t="s">
        <v>9229</v>
      </c>
      <c r="U1406" t="s">
        <v>9244</v>
      </c>
      <c r="V1406" s="10">
        <v>42032.510243055556</v>
      </c>
      <c r="W1406" s="10">
        <v>42057.510243055556</v>
      </c>
    </row>
    <row r="1407" spans="1:23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</v>
      </c>
      <c r="J1407">
        <v>25000</v>
      </c>
      <c r="K1407">
        <v>105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8287</v>
      </c>
      <c r="R1407">
        <v>4.1999999999999997E-3</v>
      </c>
      <c r="S1407">
        <v>6.1764705882352944</v>
      </c>
      <c r="T1407" t="s">
        <v>9229</v>
      </c>
      <c r="U1407" t="s">
        <v>9244</v>
      </c>
      <c r="V1407" s="10">
        <v>41941.680567129632</v>
      </c>
      <c r="W1407" s="10">
        <v>41971.722233796296</v>
      </c>
    </row>
    <row r="1408" spans="1:23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1.1666915600000001</v>
      </c>
      <c r="J1408">
        <v>14000.298720000001</v>
      </c>
      <c r="K1408">
        <v>17.500373400000001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8287</v>
      </c>
      <c r="R1408">
        <v>1.25E-3</v>
      </c>
      <c r="S1408">
        <v>5.8334578000000006</v>
      </c>
      <c r="T1408" t="s">
        <v>9229</v>
      </c>
      <c r="U1408" t="s">
        <v>9244</v>
      </c>
      <c r="V1408" s="10">
        <v>42297.432951388888</v>
      </c>
      <c r="W1408" s="10">
        <v>42350.416666666664</v>
      </c>
    </row>
    <row r="1409" spans="1:23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</v>
      </c>
      <c r="J1409">
        <v>3000</v>
      </c>
      <c r="K1409">
        <v>15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8287</v>
      </c>
      <c r="R1409">
        <v>5.0000000000000001E-3</v>
      </c>
      <c r="S1409">
        <v>7.5</v>
      </c>
      <c r="T1409" t="s">
        <v>9229</v>
      </c>
      <c r="U1409" t="s">
        <v>9244</v>
      </c>
      <c r="V1409" s="10">
        <v>41838.536782407406</v>
      </c>
      <c r="W1409" s="10">
        <v>41863.536782407406</v>
      </c>
    </row>
    <row r="1410" spans="1:23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1.29405719</v>
      </c>
      <c r="J1410">
        <v>1294.05719</v>
      </c>
      <c r="K1410">
        <v>93.172117679999999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8287</v>
      </c>
      <c r="R1410">
        <v>7.1999999999999995E-2</v>
      </c>
      <c r="S1410">
        <v>15.528686280000001</v>
      </c>
      <c r="T1410" t="s">
        <v>9229</v>
      </c>
      <c r="U1410" t="s">
        <v>9244</v>
      </c>
      <c r="V1410" s="10">
        <v>42291.872175925928</v>
      </c>
      <c r="W1410" s="10">
        <v>42321.913842592592</v>
      </c>
    </row>
    <row r="1411" spans="1:23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</v>
      </c>
      <c r="J1411">
        <v>4000</v>
      </c>
      <c r="K1411">
        <v>0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8287</v>
      </c>
      <c r="R1411">
        <v>0</v>
      </c>
      <c r="S1411" t="s">
        <v>9314</v>
      </c>
      <c r="T1411" t="s">
        <v>9229</v>
      </c>
      <c r="U1411" t="s">
        <v>9244</v>
      </c>
      <c r="V1411" s="10">
        <v>41945.133506944447</v>
      </c>
      <c r="W1411" s="10">
        <v>42005.175173611111</v>
      </c>
    </row>
    <row r="1412" spans="1:23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1.1666915600000001</v>
      </c>
      <c r="J1412">
        <v>7000.1493600000003</v>
      </c>
      <c r="K1412">
        <v>1.1666915600000001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8287</v>
      </c>
      <c r="R1412">
        <v>1.6666666666666666E-4</v>
      </c>
      <c r="S1412">
        <v>1.1666915600000001</v>
      </c>
      <c r="T1412" t="s">
        <v>9229</v>
      </c>
      <c r="U1412" t="s">
        <v>9244</v>
      </c>
      <c r="V1412" s="10">
        <v>42479.318518518521</v>
      </c>
      <c r="W1412" s="10">
        <v>42524.318518518521</v>
      </c>
    </row>
    <row r="1413" spans="1:23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1.29405719</v>
      </c>
      <c r="J1413">
        <v>3882.17157</v>
      </c>
      <c r="K1413">
        <v>9.0584003299999996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8287</v>
      </c>
      <c r="R1413">
        <v>2.3333333333333335E-3</v>
      </c>
      <c r="S1413">
        <v>3.0194667766666665</v>
      </c>
      <c r="T1413" t="s">
        <v>9229</v>
      </c>
      <c r="U1413" t="s">
        <v>9244</v>
      </c>
      <c r="V1413" s="10">
        <v>42013.059027777781</v>
      </c>
      <c r="W1413" s="10">
        <v>42041.059027777781</v>
      </c>
    </row>
    <row r="1414" spans="1:23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</v>
      </c>
      <c r="J1414">
        <v>7000</v>
      </c>
      <c r="K1414">
        <v>320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8287</v>
      </c>
      <c r="R1414">
        <v>4.5714285714285714E-2</v>
      </c>
      <c r="S1414">
        <v>24.615384615384617</v>
      </c>
      <c r="T1414" t="s">
        <v>9229</v>
      </c>
      <c r="U1414" t="s">
        <v>9244</v>
      </c>
      <c r="V1414" s="10">
        <v>41947.063645833332</v>
      </c>
      <c r="W1414" s="10">
        <v>41977.063645833332</v>
      </c>
    </row>
    <row r="1415" spans="1:23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1.1666915600000001</v>
      </c>
      <c r="J1415">
        <v>2333.38312</v>
      </c>
      <c r="K1415">
        <v>116.669156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8287</v>
      </c>
      <c r="R1415">
        <v>0.05</v>
      </c>
      <c r="S1415">
        <v>116.669156</v>
      </c>
      <c r="T1415" t="s">
        <v>9229</v>
      </c>
      <c r="U1415" t="s">
        <v>9244</v>
      </c>
      <c r="V1415" s="10">
        <v>42360.437152777777</v>
      </c>
      <c r="W1415" s="10">
        <v>42420.437152777777</v>
      </c>
    </row>
    <row r="1416" spans="1:23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</v>
      </c>
      <c r="J1416">
        <v>500</v>
      </c>
      <c r="K1416">
        <v>1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8287</v>
      </c>
      <c r="R1416">
        <v>2E-3</v>
      </c>
      <c r="S1416">
        <v>1</v>
      </c>
      <c r="T1416" t="s">
        <v>9229</v>
      </c>
      <c r="U1416" t="s">
        <v>9244</v>
      </c>
      <c r="V1416" s="10">
        <v>42708.25309027778</v>
      </c>
      <c r="W1416" s="10">
        <v>42738.25309027778</v>
      </c>
    </row>
    <row r="1417" spans="1:23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</v>
      </c>
      <c r="J1417">
        <v>4400</v>
      </c>
      <c r="K1417">
        <v>800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8287</v>
      </c>
      <c r="R1417">
        <v>0.18181818181818182</v>
      </c>
      <c r="S1417">
        <v>88.888888888888886</v>
      </c>
      <c r="T1417" t="s">
        <v>9229</v>
      </c>
      <c r="U1417" t="s">
        <v>9244</v>
      </c>
      <c r="V1417" s="10">
        <v>42192.675821759258</v>
      </c>
      <c r="W1417" s="10">
        <v>42232.675821759258</v>
      </c>
    </row>
    <row r="1418" spans="1:23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</v>
      </c>
      <c r="J1418">
        <v>50000</v>
      </c>
      <c r="K1418">
        <v>0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8287</v>
      </c>
      <c r="R1418">
        <v>0</v>
      </c>
      <c r="S1418" t="s">
        <v>9314</v>
      </c>
      <c r="T1418" t="s">
        <v>9229</v>
      </c>
      <c r="U1418" t="s">
        <v>9244</v>
      </c>
      <c r="V1418" s="10">
        <v>42299.926145833335</v>
      </c>
      <c r="W1418" s="10">
        <v>42329.967812499999</v>
      </c>
    </row>
    <row r="1419" spans="1:23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</v>
      </c>
      <c r="J1419">
        <v>4500</v>
      </c>
      <c r="K1419">
        <v>55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8287</v>
      </c>
      <c r="R1419">
        <v>1.2222222222222223E-2</v>
      </c>
      <c r="S1419">
        <v>27.5</v>
      </c>
      <c r="T1419" t="s">
        <v>9229</v>
      </c>
      <c r="U1419" t="s">
        <v>9244</v>
      </c>
      <c r="V1419" s="10">
        <v>42232.15016203704</v>
      </c>
      <c r="W1419" s="10">
        <v>42262.46597222222</v>
      </c>
    </row>
    <row r="1420" spans="1:23" x14ac:dyDescent="0.25">
      <c r="A1420">
        <v>1418</v>
      </c>
      <c r="B1420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1.1666915600000001</v>
      </c>
      <c r="J1420">
        <v>3500.0746800000002</v>
      </c>
      <c r="K1420">
        <v>7.00014936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8287</v>
      </c>
      <c r="R1420">
        <v>2E-3</v>
      </c>
      <c r="S1420">
        <v>7.00014936</v>
      </c>
      <c r="T1420" t="s">
        <v>9229</v>
      </c>
      <c r="U1420" t="s">
        <v>9244</v>
      </c>
      <c r="V1420" s="10">
        <v>42395.456412037034</v>
      </c>
      <c r="W1420" s="10">
        <v>42425.456412037034</v>
      </c>
    </row>
    <row r="1421" spans="1:23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</v>
      </c>
      <c r="J1421">
        <v>6300</v>
      </c>
      <c r="K1421">
        <v>445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8287</v>
      </c>
      <c r="R1421">
        <v>7.0634920634920634E-2</v>
      </c>
      <c r="S1421">
        <v>44.5</v>
      </c>
      <c r="T1421" t="s">
        <v>9229</v>
      </c>
      <c r="U1421" t="s">
        <v>9244</v>
      </c>
      <c r="V1421" s="10">
        <v>42622.456238425926</v>
      </c>
      <c r="W1421" s="10">
        <v>42652.456238425926</v>
      </c>
    </row>
    <row r="1422" spans="1:23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</v>
      </c>
      <c r="J1422">
        <v>110</v>
      </c>
      <c r="K1422">
        <v>3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8287</v>
      </c>
      <c r="R1422">
        <v>2.7272727272727271E-2</v>
      </c>
      <c r="S1422">
        <v>1</v>
      </c>
      <c r="T1422" t="s">
        <v>9229</v>
      </c>
      <c r="U1422" t="s">
        <v>9244</v>
      </c>
      <c r="V1422" s="10">
        <v>42524.667662037034</v>
      </c>
      <c r="W1422" s="10">
        <v>42549.667662037034</v>
      </c>
    </row>
    <row r="1423" spans="1:23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0.11241174</v>
      </c>
      <c r="J1423">
        <v>22482.347999999998</v>
      </c>
      <c r="K1423">
        <v>22.482347999999998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8287</v>
      </c>
      <c r="R1423">
        <v>1E-3</v>
      </c>
      <c r="S1423">
        <v>11.241173999999999</v>
      </c>
      <c r="T1423" t="s">
        <v>9229</v>
      </c>
      <c r="U1423" t="s">
        <v>9244</v>
      </c>
      <c r="V1423" s="10">
        <v>42013.915613425925</v>
      </c>
      <c r="W1423" s="10">
        <v>42043.915613425925</v>
      </c>
    </row>
    <row r="1424" spans="1:23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0.66289350000000002</v>
      </c>
      <c r="J1424">
        <v>16572.337500000001</v>
      </c>
      <c r="K1424">
        <v>17.235230999999999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8287</v>
      </c>
      <c r="R1424">
        <v>1.0399999999999999E-3</v>
      </c>
      <c r="S1424">
        <v>8.6176154999999994</v>
      </c>
      <c r="T1424" t="s">
        <v>9229</v>
      </c>
      <c r="U1424" t="s">
        <v>9244</v>
      </c>
      <c r="V1424" s="10">
        <v>42604.239629629628</v>
      </c>
      <c r="W1424" s="10">
        <v>42634.239629629628</v>
      </c>
    </row>
    <row r="1425" spans="1:23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0.70296422999999997</v>
      </c>
      <c r="J1425">
        <v>21088.926899999999</v>
      </c>
      <c r="K1425">
        <v>70.29642299999999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8287</v>
      </c>
      <c r="R1425">
        <v>3.3333333333333335E-3</v>
      </c>
      <c r="S1425">
        <v>70.29642299999999</v>
      </c>
      <c r="T1425" t="s">
        <v>9229</v>
      </c>
      <c r="U1425" t="s">
        <v>9244</v>
      </c>
      <c r="V1425" s="10">
        <v>42340.360312500001</v>
      </c>
      <c r="W1425" s="10">
        <v>42370.360312500001</v>
      </c>
    </row>
    <row r="1426" spans="1:23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</v>
      </c>
      <c r="J1426">
        <v>7500</v>
      </c>
      <c r="K1426">
        <v>1527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8287</v>
      </c>
      <c r="R1426">
        <v>0.2036</v>
      </c>
      <c r="S1426">
        <v>109.07142857142857</v>
      </c>
      <c r="T1426" t="s">
        <v>9229</v>
      </c>
      <c r="U1426" t="s">
        <v>9244</v>
      </c>
      <c r="V1426" s="10">
        <v>42676.717615740738</v>
      </c>
      <c r="W1426" s="10">
        <v>42689.759282407409</v>
      </c>
    </row>
    <row r="1427" spans="1:23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</v>
      </c>
      <c r="J1427">
        <v>13000</v>
      </c>
      <c r="K1427">
        <v>0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8287</v>
      </c>
      <c r="R1427">
        <v>0</v>
      </c>
      <c r="S1427" t="s">
        <v>9314</v>
      </c>
      <c r="T1427" t="s">
        <v>9229</v>
      </c>
      <c r="U1427" t="s">
        <v>9244</v>
      </c>
      <c r="V1427" s="10">
        <v>42093.131469907406</v>
      </c>
      <c r="W1427" s="10">
        <v>42123.131469907406</v>
      </c>
    </row>
    <row r="1428" spans="1:23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1.1666915600000001</v>
      </c>
      <c r="J1428">
        <v>1166.69156</v>
      </c>
      <c r="K1428">
        <v>0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8287</v>
      </c>
      <c r="R1428">
        <v>0</v>
      </c>
      <c r="S1428" t="s">
        <v>9314</v>
      </c>
      <c r="T1428" t="s">
        <v>9229</v>
      </c>
      <c r="U1428" t="s">
        <v>9244</v>
      </c>
      <c r="V1428" s="10">
        <v>42180.390277777777</v>
      </c>
      <c r="W1428" s="10">
        <v>42240.390277777777</v>
      </c>
    </row>
    <row r="1429" spans="1:23" x14ac:dyDescent="0.25">
      <c r="A1429">
        <v>1427</v>
      </c>
      <c r="B1429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1.1666915600000001</v>
      </c>
      <c r="J1429">
        <v>5833.4578000000001</v>
      </c>
      <c r="K1429">
        <v>488.84376364000002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8287</v>
      </c>
      <c r="R1429">
        <v>8.3799999999999999E-2</v>
      </c>
      <c r="S1429">
        <v>122.21094091000001</v>
      </c>
      <c r="T1429" t="s">
        <v>9229</v>
      </c>
      <c r="U1429" t="s">
        <v>9244</v>
      </c>
      <c r="V1429" s="10">
        <v>42601.851678240739</v>
      </c>
      <c r="W1429" s="10">
        <v>42631.851678240739</v>
      </c>
    </row>
    <row r="1430" spans="1:23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1.1666915600000001</v>
      </c>
      <c r="J1430">
        <v>1166.69156</v>
      </c>
      <c r="K1430">
        <v>52.501120200000003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8287</v>
      </c>
      <c r="R1430">
        <v>4.4999999999999998E-2</v>
      </c>
      <c r="S1430">
        <v>17.500373400000001</v>
      </c>
      <c r="T1430" t="s">
        <v>9229</v>
      </c>
      <c r="U1430" t="s">
        <v>9244</v>
      </c>
      <c r="V1430" s="10">
        <v>42432.379826388889</v>
      </c>
      <c r="W1430" s="10">
        <v>42462.338159722225</v>
      </c>
    </row>
    <row r="1431" spans="1:23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</v>
      </c>
      <c r="J1431">
        <v>10000</v>
      </c>
      <c r="K1431">
        <v>0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8287</v>
      </c>
      <c r="R1431">
        <v>0</v>
      </c>
      <c r="S1431" t="s">
        <v>9314</v>
      </c>
      <c r="T1431" t="s">
        <v>9229</v>
      </c>
      <c r="U1431" t="s">
        <v>9244</v>
      </c>
      <c r="V1431" s="10">
        <v>42074.060671296298</v>
      </c>
      <c r="W1431" s="10">
        <v>42104.060671296298</v>
      </c>
    </row>
    <row r="1432" spans="1:23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</v>
      </c>
      <c r="J1432">
        <v>5000</v>
      </c>
      <c r="K1432">
        <v>403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8287</v>
      </c>
      <c r="R1432">
        <v>8.0600000000000005E-2</v>
      </c>
      <c r="S1432">
        <v>80.599999999999994</v>
      </c>
      <c r="T1432" t="s">
        <v>9229</v>
      </c>
      <c r="U1432" t="s">
        <v>9244</v>
      </c>
      <c r="V1432" s="10">
        <v>41961.813518518517</v>
      </c>
      <c r="W1432" s="10">
        <v>41992.813518518517</v>
      </c>
    </row>
    <row r="1433" spans="1:23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</v>
      </c>
      <c r="J1433">
        <v>17000</v>
      </c>
      <c r="K1433">
        <v>5431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8287</v>
      </c>
      <c r="R1433">
        <v>0.31947058823529412</v>
      </c>
      <c r="S1433">
        <v>115.55319148936171</v>
      </c>
      <c r="T1433" t="s">
        <v>9229</v>
      </c>
      <c r="U1433" t="s">
        <v>9244</v>
      </c>
      <c r="V1433" s="10">
        <v>42304.210833333331</v>
      </c>
      <c r="W1433" s="10">
        <v>42334.252500000002</v>
      </c>
    </row>
    <row r="1434" spans="1:23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</v>
      </c>
      <c r="J1434">
        <v>40000</v>
      </c>
      <c r="K1434">
        <v>0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8287</v>
      </c>
      <c r="R1434">
        <v>0</v>
      </c>
      <c r="S1434" t="s">
        <v>9314</v>
      </c>
      <c r="T1434" t="s">
        <v>9229</v>
      </c>
      <c r="U1434" t="s">
        <v>9244</v>
      </c>
      <c r="V1434" s="10">
        <v>42175.780416666668</v>
      </c>
      <c r="W1434" s="10">
        <v>42205.780416666668</v>
      </c>
    </row>
    <row r="1435" spans="1:23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1.1666915600000001</v>
      </c>
      <c r="J1435">
        <v>14000.298720000001</v>
      </c>
      <c r="K1435">
        <v>939.18670580000003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8287</v>
      </c>
      <c r="R1435">
        <v>6.7083333333333328E-2</v>
      </c>
      <c r="S1435">
        <v>93.918670579999997</v>
      </c>
      <c r="T1435" t="s">
        <v>9229</v>
      </c>
      <c r="U1435" t="s">
        <v>9244</v>
      </c>
      <c r="V1435" s="10">
        <v>42673.625868055555</v>
      </c>
      <c r="W1435" s="10">
        <v>42714.458333333336</v>
      </c>
    </row>
    <row r="1436" spans="1:23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0.15676623000000001</v>
      </c>
      <c r="J1436">
        <v>12854.83086</v>
      </c>
      <c r="K1436">
        <v>1283.9154237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8287</v>
      </c>
      <c r="R1436">
        <v>9.987804878048781E-2</v>
      </c>
      <c r="S1436">
        <v>116.71958397272728</v>
      </c>
      <c r="T1436" t="s">
        <v>9229</v>
      </c>
      <c r="U1436" t="s">
        <v>9244</v>
      </c>
      <c r="V1436" s="10">
        <v>42142.767106481479</v>
      </c>
      <c r="W1436" s="10">
        <v>42163.625</v>
      </c>
    </row>
    <row r="1437" spans="1:23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1.1666915600000001</v>
      </c>
      <c r="J1437">
        <v>17500.3734</v>
      </c>
      <c r="K1437">
        <v>17.500373400000001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8287</v>
      </c>
      <c r="R1437">
        <v>1E-3</v>
      </c>
      <c r="S1437">
        <v>8.7501867000000004</v>
      </c>
      <c r="T1437" t="s">
        <v>9229</v>
      </c>
      <c r="U1437" t="s">
        <v>9244</v>
      </c>
      <c r="V1437" s="10">
        <v>42258.780324074076</v>
      </c>
      <c r="W1437" s="10">
        <v>42288.780324074076</v>
      </c>
    </row>
    <row r="1438" spans="1:23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1.1666915600000001</v>
      </c>
      <c r="J1438">
        <v>11666.9156</v>
      </c>
      <c r="K1438">
        <v>89.835250120000012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8287</v>
      </c>
      <c r="R1438">
        <v>7.7000000000000002E-3</v>
      </c>
      <c r="S1438">
        <v>44.917625060000006</v>
      </c>
      <c r="T1438" t="s">
        <v>9229</v>
      </c>
      <c r="U1438" t="s">
        <v>9244</v>
      </c>
      <c r="V1438" s="10">
        <v>42391.35019675926</v>
      </c>
      <c r="W1438" s="10">
        <v>42421.35019675926</v>
      </c>
    </row>
    <row r="1439" spans="1:23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</v>
      </c>
      <c r="J1439">
        <v>3000</v>
      </c>
      <c r="K1439">
        <v>807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8287</v>
      </c>
      <c r="R1439">
        <v>0.26900000000000002</v>
      </c>
      <c r="S1439">
        <v>36.68181818181818</v>
      </c>
      <c r="T1439" t="s">
        <v>9229</v>
      </c>
      <c r="U1439" t="s">
        <v>9244</v>
      </c>
      <c r="V1439" s="10">
        <v>41796.531701388885</v>
      </c>
      <c r="W1439" s="10">
        <v>41833.207638888889</v>
      </c>
    </row>
    <row r="1440" spans="1:23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0.15676623000000001</v>
      </c>
      <c r="J1440">
        <v>3135.3245999999999</v>
      </c>
      <c r="K1440">
        <v>94.05973800000001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8287</v>
      </c>
      <c r="R1440">
        <v>0.03</v>
      </c>
      <c r="S1440">
        <v>11.757467250000001</v>
      </c>
      <c r="T1440" t="s">
        <v>9229</v>
      </c>
      <c r="U1440" t="s">
        <v>9244</v>
      </c>
      <c r="V1440" s="10">
        <v>42457.871516203704</v>
      </c>
      <c r="W1440" s="10">
        <v>42487.579861111109</v>
      </c>
    </row>
    <row r="1441" spans="1:23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0.75062424999999999</v>
      </c>
      <c r="J1441">
        <v>2045.45108125</v>
      </c>
      <c r="K1441">
        <v>135.11236500000001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8287</v>
      </c>
      <c r="R1441">
        <v>6.6055045871559637E-2</v>
      </c>
      <c r="S1441">
        <v>22.518727500000001</v>
      </c>
      <c r="T1441" t="s">
        <v>9229</v>
      </c>
      <c r="U1441" t="s">
        <v>9244</v>
      </c>
      <c r="V1441" s="10">
        <v>42040.829872685186</v>
      </c>
      <c r="W1441" s="10">
        <v>42070.829872685186</v>
      </c>
    </row>
    <row r="1442" spans="1:23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1.1666915600000001</v>
      </c>
      <c r="J1442">
        <v>15166.990280000002</v>
      </c>
      <c r="K1442">
        <v>1.1666915600000001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8287</v>
      </c>
      <c r="R1442">
        <v>7.6923076923076926E-5</v>
      </c>
      <c r="S1442">
        <v>1.1666915600000001</v>
      </c>
      <c r="T1442" t="s">
        <v>9229</v>
      </c>
      <c r="U1442" t="s">
        <v>9244</v>
      </c>
      <c r="V1442" s="10">
        <v>42486.748414351852</v>
      </c>
      <c r="W1442" s="10">
        <v>42516.748414351852</v>
      </c>
    </row>
    <row r="1443" spans="1:23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1.29405719</v>
      </c>
      <c r="J1443">
        <v>232930.2942</v>
      </c>
      <c r="K1443">
        <v>2613.9955237999998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8287</v>
      </c>
      <c r="R1443">
        <v>1.1222222222222222E-2</v>
      </c>
      <c r="S1443">
        <v>871.33184126666663</v>
      </c>
      <c r="T1443" t="s">
        <v>9229</v>
      </c>
      <c r="U1443" t="s">
        <v>9244</v>
      </c>
      <c r="V1443" s="10">
        <v>42198.765844907408</v>
      </c>
      <c r="W1443" s="10">
        <v>42258.765844907408</v>
      </c>
    </row>
    <row r="1444" spans="1:23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</v>
      </c>
      <c r="J1444">
        <v>1500</v>
      </c>
      <c r="K1444">
        <v>0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8287</v>
      </c>
      <c r="R1444">
        <v>0</v>
      </c>
      <c r="S1444" t="s">
        <v>9314</v>
      </c>
      <c r="T1444" t="s">
        <v>9229</v>
      </c>
      <c r="U1444" t="s">
        <v>9244</v>
      </c>
      <c r="V1444" s="10">
        <v>42485.64534722222</v>
      </c>
      <c r="W1444" s="10">
        <v>42515.64534722222</v>
      </c>
    </row>
    <row r="1445" spans="1:23" x14ac:dyDescent="0.25">
      <c r="A1445">
        <v>1443</v>
      </c>
      <c r="B1445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1.1666915600000001</v>
      </c>
      <c r="J1445">
        <v>15166.990280000002</v>
      </c>
      <c r="K1445">
        <v>0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8287</v>
      </c>
      <c r="R1445">
        <v>0</v>
      </c>
      <c r="S1445" t="s">
        <v>9314</v>
      </c>
      <c r="T1445" t="s">
        <v>9229</v>
      </c>
      <c r="U1445" t="s">
        <v>9244</v>
      </c>
      <c r="V1445" s="10">
        <v>42707.926030092596</v>
      </c>
      <c r="W1445" s="10">
        <v>42737.926030092596</v>
      </c>
    </row>
    <row r="1446" spans="1:23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1.1666915600000001</v>
      </c>
      <c r="J1446">
        <v>5775.1232220000002</v>
      </c>
      <c r="K1446">
        <v>0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8287</v>
      </c>
      <c r="R1446">
        <v>0</v>
      </c>
      <c r="S1446" t="s">
        <v>9314</v>
      </c>
      <c r="T1446" t="s">
        <v>9229</v>
      </c>
      <c r="U1446" t="s">
        <v>9244</v>
      </c>
      <c r="V1446" s="10">
        <v>42199.873402777775</v>
      </c>
      <c r="W1446" s="10">
        <v>42259.873402777775</v>
      </c>
    </row>
    <row r="1447" spans="1:23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1.1666915600000001</v>
      </c>
      <c r="J1447">
        <v>151669.90280000001</v>
      </c>
      <c r="K1447">
        <v>0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8287</v>
      </c>
      <c r="R1447">
        <v>0</v>
      </c>
      <c r="S1447" t="s">
        <v>9314</v>
      </c>
      <c r="T1447" t="s">
        <v>9229</v>
      </c>
      <c r="U1447" t="s">
        <v>9244</v>
      </c>
      <c r="V1447" s="10">
        <v>42139.542303240742</v>
      </c>
      <c r="W1447" s="10">
        <v>42169.542303240742</v>
      </c>
    </row>
    <row r="1448" spans="1:23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1.1666915600000001</v>
      </c>
      <c r="J1448">
        <v>1050.0224040000001</v>
      </c>
      <c r="K1448">
        <v>0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8287</v>
      </c>
      <c r="R1448">
        <v>0</v>
      </c>
      <c r="S1448" t="s">
        <v>9314</v>
      </c>
      <c r="T1448" t="s">
        <v>9229</v>
      </c>
      <c r="U1448" t="s">
        <v>9244</v>
      </c>
      <c r="V1448" s="10">
        <v>42461.447662037041</v>
      </c>
      <c r="W1448" s="10">
        <v>42481.447662037041</v>
      </c>
    </row>
    <row r="1449" spans="1:23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</v>
      </c>
      <c r="J1449">
        <v>500000</v>
      </c>
      <c r="K1449">
        <v>75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8287</v>
      </c>
      <c r="R1449">
        <v>1.4999999999999999E-4</v>
      </c>
      <c r="S1449">
        <v>25</v>
      </c>
      <c r="T1449" t="s">
        <v>9229</v>
      </c>
      <c r="U1449" t="s">
        <v>9244</v>
      </c>
      <c r="V1449" s="10">
        <v>42529.730717592596</v>
      </c>
      <c r="W1449" s="10">
        <v>42559.730717592596</v>
      </c>
    </row>
    <row r="1450" spans="1:23" x14ac:dyDescent="0.25">
      <c r="A1450">
        <v>1448</v>
      </c>
      <c r="B1450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0.70296422999999997</v>
      </c>
      <c r="J1450">
        <v>140592.84599999999</v>
      </c>
      <c r="K1450">
        <v>0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8287</v>
      </c>
      <c r="R1450">
        <v>0</v>
      </c>
      <c r="S1450" t="s">
        <v>9314</v>
      </c>
      <c r="T1450" t="s">
        <v>9229</v>
      </c>
      <c r="U1450" t="s">
        <v>9244</v>
      </c>
      <c r="V1450" s="10">
        <v>42115.936550925922</v>
      </c>
      <c r="W1450" s="10">
        <v>42146.225694444445</v>
      </c>
    </row>
    <row r="1451" spans="1:23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</v>
      </c>
      <c r="J1451">
        <v>8888</v>
      </c>
      <c r="K1451">
        <v>0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8287</v>
      </c>
      <c r="R1451">
        <v>0</v>
      </c>
      <c r="S1451" t="s">
        <v>9314</v>
      </c>
      <c r="T1451" t="s">
        <v>9229</v>
      </c>
      <c r="U1451" t="s">
        <v>9244</v>
      </c>
      <c r="V1451" s="10">
        <v>42086.811400462961</v>
      </c>
      <c r="W1451" s="10">
        <v>42134.811400462961</v>
      </c>
    </row>
    <row r="1452" spans="1:23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</v>
      </c>
      <c r="J1452">
        <v>100000</v>
      </c>
      <c r="K1452">
        <v>1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8287</v>
      </c>
      <c r="R1452">
        <v>1.0000000000000001E-5</v>
      </c>
      <c r="S1452">
        <v>1</v>
      </c>
      <c r="T1452" t="s">
        <v>9229</v>
      </c>
      <c r="U1452" t="s">
        <v>9244</v>
      </c>
      <c r="V1452" s="10">
        <v>42390.171261574076</v>
      </c>
      <c r="W1452" s="10">
        <v>42420.171261574076</v>
      </c>
    </row>
    <row r="1453" spans="1:23" x14ac:dyDescent="0.25">
      <c r="A1453">
        <v>1719</v>
      </c>
      <c r="B1453" t="s">
        <v>1720</v>
      </c>
      <c r="C1453" t="s">
        <v>5829</v>
      </c>
      <c r="D1453">
        <v>4000</v>
      </c>
      <c r="E1453">
        <v>35</v>
      </c>
      <c r="F1453" t="s">
        <v>8221</v>
      </c>
      <c r="G1453" t="s">
        <v>8224</v>
      </c>
      <c r="H1453" t="s">
        <v>8246</v>
      </c>
      <c r="I1453">
        <v>1</v>
      </c>
      <c r="J1453">
        <v>4000</v>
      </c>
      <c r="K1453">
        <v>35</v>
      </c>
      <c r="L1453">
        <v>1410958191</v>
      </c>
      <c r="M1453">
        <v>1408366191</v>
      </c>
      <c r="N1453" t="b">
        <v>0</v>
      </c>
      <c r="O1453">
        <v>3</v>
      </c>
      <c r="P1453" t="b">
        <v>0</v>
      </c>
      <c r="Q1453" t="s">
        <v>8293</v>
      </c>
      <c r="R1453">
        <v>8.7500000000000008E-3</v>
      </c>
      <c r="S1453">
        <v>11.666666666666666</v>
      </c>
      <c r="T1453" t="s">
        <v>9214</v>
      </c>
      <c r="U1453" t="s">
        <v>9250</v>
      </c>
      <c r="V1453" s="10">
        <v>41869.534618055557</v>
      </c>
      <c r="W1453" s="10">
        <v>41899.534618055557</v>
      </c>
    </row>
    <row r="1454" spans="1:23" x14ac:dyDescent="0.25">
      <c r="A1454">
        <v>1718</v>
      </c>
      <c r="B1454" t="s">
        <v>1719</v>
      </c>
      <c r="C1454" t="s">
        <v>5828</v>
      </c>
      <c r="D1454">
        <v>35000</v>
      </c>
      <c r="E1454">
        <v>75</v>
      </c>
      <c r="F1454" t="s">
        <v>8221</v>
      </c>
      <c r="G1454" t="s">
        <v>8224</v>
      </c>
      <c r="H1454" t="s">
        <v>8246</v>
      </c>
      <c r="I1454">
        <v>1</v>
      </c>
      <c r="J1454">
        <v>35000</v>
      </c>
      <c r="K1454">
        <v>75</v>
      </c>
      <c r="L1454">
        <v>1463201940</v>
      </c>
      <c r="M1454">
        <v>1459435149</v>
      </c>
      <c r="N1454" t="b">
        <v>0</v>
      </c>
      <c r="O1454">
        <v>2</v>
      </c>
      <c r="P1454" t="b">
        <v>0</v>
      </c>
      <c r="Q1454" t="s">
        <v>8293</v>
      </c>
      <c r="R1454">
        <v>2.142857142857143E-3</v>
      </c>
      <c r="S1454">
        <v>37.5</v>
      </c>
      <c r="T1454" t="s">
        <v>9214</v>
      </c>
      <c r="U1454" t="s">
        <v>9250</v>
      </c>
      <c r="V1454" s="10">
        <v>42460.610520833332</v>
      </c>
      <c r="W1454" s="10">
        <v>42504.207638888889</v>
      </c>
    </row>
    <row r="1455" spans="1:23" x14ac:dyDescent="0.25">
      <c r="A1455">
        <v>1717</v>
      </c>
      <c r="B1455" t="s">
        <v>1718</v>
      </c>
      <c r="C1455" t="s">
        <v>5827</v>
      </c>
      <c r="D1455">
        <v>3265</v>
      </c>
      <c r="E1455">
        <v>1395</v>
      </c>
      <c r="F1455" t="s">
        <v>8221</v>
      </c>
      <c r="G1455" t="s">
        <v>8224</v>
      </c>
      <c r="H1455" t="s">
        <v>8246</v>
      </c>
      <c r="I1455">
        <v>1</v>
      </c>
      <c r="J1455">
        <v>3265</v>
      </c>
      <c r="K1455">
        <v>1395</v>
      </c>
      <c r="L1455">
        <v>1461211200</v>
      </c>
      <c r="M1455">
        <v>1459467238</v>
      </c>
      <c r="N1455" t="b">
        <v>0</v>
      </c>
      <c r="O1455">
        <v>41</v>
      </c>
      <c r="P1455" t="b">
        <v>0</v>
      </c>
      <c r="Q1455" t="s">
        <v>8293</v>
      </c>
      <c r="R1455">
        <v>0.42725880551301687</v>
      </c>
      <c r="S1455">
        <v>34.024390243902438</v>
      </c>
      <c r="T1455" t="s">
        <v>9214</v>
      </c>
      <c r="U1455" t="s">
        <v>9250</v>
      </c>
      <c r="V1455" s="10">
        <v>42460.981921296298</v>
      </c>
      <c r="W1455" s="10">
        <v>42481.166666666664</v>
      </c>
    </row>
    <row r="1456" spans="1:23" x14ac:dyDescent="0.25">
      <c r="A1456">
        <v>1716</v>
      </c>
      <c r="B1456" t="s">
        <v>1717</v>
      </c>
      <c r="C1456" t="s">
        <v>5826</v>
      </c>
      <c r="D1456">
        <v>2000</v>
      </c>
      <c r="E1456">
        <v>150</v>
      </c>
      <c r="F1456" t="s">
        <v>8221</v>
      </c>
      <c r="G1456" t="s">
        <v>8224</v>
      </c>
      <c r="H1456" t="s">
        <v>8246</v>
      </c>
      <c r="I1456">
        <v>1</v>
      </c>
      <c r="J1456">
        <v>2000</v>
      </c>
      <c r="K1456">
        <v>150</v>
      </c>
      <c r="L1456">
        <v>1481295099</v>
      </c>
      <c r="M1456">
        <v>1477835499</v>
      </c>
      <c r="N1456" t="b">
        <v>0</v>
      </c>
      <c r="O1456">
        <v>3</v>
      </c>
      <c r="P1456" t="b">
        <v>0</v>
      </c>
      <c r="Q1456" t="s">
        <v>8293</v>
      </c>
      <c r="R1456">
        <v>7.4999999999999997E-2</v>
      </c>
      <c r="S1456">
        <v>50</v>
      </c>
      <c r="T1456" t="s">
        <v>9214</v>
      </c>
      <c r="U1456" t="s">
        <v>9250</v>
      </c>
      <c r="V1456" s="10">
        <v>42673.577534722222</v>
      </c>
      <c r="W1456" s="10">
        <v>42713.619201388887</v>
      </c>
    </row>
    <row r="1457" spans="1:23" x14ac:dyDescent="0.25">
      <c r="A1457">
        <v>1715</v>
      </c>
      <c r="B1457" t="s">
        <v>1716</v>
      </c>
      <c r="C1457" t="s">
        <v>5825</v>
      </c>
      <c r="D1457">
        <v>5000</v>
      </c>
      <c r="E1457">
        <v>11</v>
      </c>
      <c r="F1457" t="s">
        <v>8221</v>
      </c>
      <c r="G1457" t="s">
        <v>8224</v>
      </c>
      <c r="H1457" t="s">
        <v>8246</v>
      </c>
      <c r="I1457">
        <v>1</v>
      </c>
      <c r="J1457">
        <v>5000</v>
      </c>
      <c r="K1457">
        <v>11</v>
      </c>
      <c r="L1457">
        <v>1427772120</v>
      </c>
      <c r="M1457">
        <v>1425186785</v>
      </c>
      <c r="N1457" t="b">
        <v>0</v>
      </c>
      <c r="O1457">
        <v>2</v>
      </c>
      <c r="P1457" t="b">
        <v>0</v>
      </c>
      <c r="Q1457" t="s">
        <v>8293</v>
      </c>
      <c r="R1457">
        <v>2.2000000000000001E-3</v>
      </c>
      <c r="S1457">
        <v>5.5</v>
      </c>
      <c r="T1457" t="s">
        <v>9214</v>
      </c>
      <c r="U1457" t="s">
        <v>9250</v>
      </c>
      <c r="V1457" s="10">
        <v>42064.217418981483</v>
      </c>
      <c r="W1457" s="10">
        <v>42094.140277777777</v>
      </c>
    </row>
    <row r="1458" spans="1:23" x14ac:dyDescent="0.25">
      <c r="A1458">
        <v>1714</v>
      </c>
      <c r="B1458" t="s">
        <v>1715</v>
      </c>
      <c r="C1458" t="s">
        <v>5824</v>
      </c>
      <c r="D1458">
        <v>25000</v>
      </c>
      <c r="E1458">
        <v>1967</v>
      </c>
      <c r="F1458" t="s">
        <v>8221</v>
      </c>
      <c r="G1458" t="s">
        <v>8224</v>
      </c>
      <c r="H1458" t="s">
        <v>8246</v>
      </c>
      <c r="I1458">
        <v>1</v>
      </c>
      <c r="J1458">
        <v>25000</v>
      </c>
      <c r="K1458">
        <v>1967</v>
      </c>
      <c r="L1458">
        <v>1430517761</v>
      </c>
      <c r="M1458">
        <v>1427925761</v>
      </c>
      <c r="N1458" t="b">
        <v>0</v>
      </c>
      <c r="O1458">
        <v>17</v>
      </c>
      <c r="P1458" t="b">
        <v>0</v>
      </c>
      <c r="Q1458" t="s">
        <v>8293</v>
      </c>
      <c r="R1458">
        <v>7.868E-2</v>
      </c>
      <c r="S1458">
        <v>115.70588235294117</v>
      </c>
      <c r="T1458" t="s">
        <v>9214</v>
      </c>
      <c r="U1458" t="s">
        <v>9250</v>
      </c>
      <c r="V1458" s="10">
        <v>42095.918530092589</v>
      </c>
      <c r="W1458" s="10">
        <v>42125.918530092589</v>
      </c>
    </row>
    <row r="1459" spans="1:23" x14ac:dyDescent="0.25">
      <c r="A1459">
        <v>1713</v>
      </c>
      <c r="B1459" t="s">
        <v>1714</v>
      </c>
      <c r="C1459" t="s">
        <v>5823</v>
      </c>
      <c r="D1459">
        <v>3000</v>
      </c>
      <c r="E1459">
        <v>50</v>
      </c>
      <c r="F1459" t="s">
        <v>8221</v>
      </c>
      <c r="G1459" t="s">
        <v>8224</v>
      </c>
      <c r="H1459" t="s">
        <v>8246</v>
      </c>
      <c r="I1459">
        <v>1</v>
      </c>
      <c r="J1459">
        <v>3000</v>
      </c>
      <c r="K1459">
        <v>50</v>
      </c>
      <c r="L1459">
        <v>1412536412</v>
      </c>
      <c r="M1459">
        <v>1409944412</v>
      </c>
      <c r="N1459" t="b">
        <v>0</v>
      </c>
      <c r="O1459">
        <v>1</v>
      </c>
      <c r="P1459" t="b">
        <v>0</v>
      </c>
      <c r="Q1459" t="s">
        <v>8293</v>
      </c>
      <c r="R1459">
        <v>1.6666666666666666E-2</v>
      </c>
      <c r="S1459">
        <v>50</v>
      </c>
      <c r="T1459" t="s">
        <v>9214</v>
      </c>
      <c r="U1459" t="s">
        <v>9250</v>
      </c>
      <c r="V1459" s="10">
        <v>41887.801064814812</v>
      </c>
      <c r="W1459" s="10">
        <v>41917.801064814812</v>
      </c>
    </row>
    <row r="1460" spans="1:23" x14ac:dyDescent="0.25">
      <c r="A1460">
        <v>1712</v>
      </c>
      <c r="B1460" t="s">
        <v>1713</v>
      </c>
      <c r="C1460" t="s">
        <v>5822</v>
      </c>
      <c r="D1460">
        <v>5000</v>
      </c>
      <c r="E1460">
        <v>0</v>
      </c>
      <c r="F1460" t="s">
        <v>8221</v>
      </c>
      <c r="G1460" t="s">
        <v>8224</v>
      </c>
      <c r="H1460" t="s">
        <v>8246</v>
      </c>
      <c r="I1460">
        <v>1</v>
      </c>
      <c r="J1460">
        <v>5000</v>
      </c>
      <c r="K1460">
        <v>0</v>
      </c>
      <c r="L1460">
        <v>1435701353</v>
      </c>
      <c r="M1460">
        <v>1430517353</v>
      </c>
      <c r="N1460" t="b">
        <v>0</v>
      </c>
      <c r="O1460">
        <v>0</v>
      </c>
      <c r="P1460" t="b">
        <v>0</v>
      </c>
      <c r="Q1460" t="s">
        <v>8293</v>
      </c>
      <c r="R1460">
        <v>0</v>
      </c>
      <c r="S1460" t="s">
        <v>9314</v>
      </c>
      <c r="T1460" t="s">
        <v>9214</v>
      </c>
      <c r="U1460" t="s">
        <v>9250</v>
      </c>
      <c r="V1460" s="10">
        <v>42125.913807870369</v>
      </c>
      <c r="W1460" s="10">
        <v>42185.913807870369</v>
      </c>
    </row>
    <row r="1461" spans="1:23" x14ac:dyDescent="0.25">
      <c r="A1461">
        <v>1711</v>
      </c>
      <c r="B1461" t="s">
        <v>1712</v>
      </c>
      <c r="C1461" t="s">
        <v>5821</v>
      </c>
      <c r="D1461">
        <v>10000</v>
      </c>
      <c r="E1461">
        <v>1050</v>
      </c>
      <c r="F1461" t="s">
        <v>8221</v>
      </c>
      <c r="G1461" t="s">
        <v>8224</v>
      </c>
      <c r="H1461" t="s">
        <v>8246</v>
      </c>
      <c r="I1461">
        <v>1</v>
      </c>
      <c r="J1461">
        <v>10000</v>
      </c>
      <c r="K1461">
        <v>1050</v>
      </c>
      <c r="L1461">
        <v>1409585434</v>
      </c>
      <c r="M1461">
        <v>1406907034</v>
      </c>
      <c r="N1461" t="b">
        <v>0</v>
      </c>
      <c r="O1461">
        <v>2</v>
      </c>
      <c r="P1461" t="b">
        <v>0</v>
      </c>
      <c r="Q1461" t="s">
        <v>8293</v>
      </c>
      <c r="R1461">
        <v>0.105</v>
      </c>
      <c r="S1461">
        <v>525</v>
      </c>
      <c r="T1461" t="s">
        <v>9214</v>
      </c>
      <c r="U1461" t="s">
        <v>9250</v>
      </c>
      <c r="V1461" s="10">
        <v>41852.646226851852</v>
      </c>
      <c r="W1461" s="10">
        <v>41883.646226851852</v>
      </c>
    </row>
    <row r="1462" spans="1:23" x14ac:dyDescent="0.25">
      <c r="A1462">
        <v>1710</v>
      </c>
      <c r="B1462" t="s">
        <v>1711</v>
      </c>
      <c r="C1462" t="s">
        <v>5820</v>
      </c>
      <c r="D1462">
        <v>5000</v>
      </c>
      <c r="E1462">
        <v>34</v>
      </c>
      <c r="F1462" t="s">
        <v>8221</v>
      </c>
      <c r="G1462" t="s">
        <v>8236</v>
      </c>
      <c r="H1462" t="s">
        <v>8249</v>
      </c>
      <c r="I1462">
        <v>1.1666915600000001</v>
      </c>
      <c r="J1462">
        <v>5833.4578000000001</v>
      </c>
      <c r="K1462">
        <v>39.667513040000003</v>
      </c>
      <c r="L1462">
        <v>1453122000</v>
      </c>
      <c r="M1462">
        <v>1449151888</v>
      </c>
      <c r="N1462" t="b">
        <v>0</v>
      </c>
      <c r="O1462">
        <v>1</v>
      </c>
      <c r="P1462" t="b">
        <v>0</v>
      </c>
      <c r="Q1462" t="s">
        <v>8293</v>
      </c>
      <c r="R1462">
        <v>6.7999999999999996E-3</v>
      </c>
      <c r="S1462">
        <v>39.667513040000003</v>
      </c>
      <c r="T1462" t="s">
        <v>9214</v>
      </c>
      <c r="U1462" t="s">
        <v>9250</v>
      </c>
      <c r="V1462" s="10">
        <v>42341.591296296298</v>
      </c>
      <c r="W1462" s="10">
        <v>42387.541666666664</v>
      </c>
    </row>
    <row r="1463" spans="1:23" x14ac:dyDescent="0.25">
      <c r="A1463">
        <v>1709</v>
      </c>
      <c r="B1463" t="s">
        <v>1710</v>
      </c>
      <c r="C1463" t="s">
        <v>5819</v>
      </c>
      <c r="D1463">
        <v>1750</v>
      </c>
      <c r="E1463">
        <v>85</v>
      </c>
      <c r="F1463" t="s">
        <v>8221</v>
      </c>
      <c r="G1463" t="s">
        <v>8224</v>
      </c>
      <c r="H1463" t="s">
        <v>8246</v>
      </c>
      <c r="I1463">
        <v>1</v>
      </c>
      <c r="J1463">
        <v>1750</v>
      </c>
      <c r="K1463">
        <v>85</v>
      </c>
      <c r="L1463">
        <v>1409513940</v>
      </c>
      <c r="M1463">
        <v>1405949514</v>
      </c>
      <c r="N1463" t="b">
        <v>0</v>
      </c>
      <c r="O1463">
        <v>4</v>
      </c>
      <c r="P1463" t="b">
        <v>0</v>
      </c>
      <c r="Q1463" t="s">
        <v>8293</v>
      </c>
      <c r="R1463">
        <v>4.8571428571428571E-2</v>
      </c>
      <c r="S1463">
        <v>21.25</v>
      </c>
      <c r="T1463" t="s">
        <v>9214</v>
      </c>
      <c r="U1463" t="s">
        <v>9250</v>
      </c>
      <c r="V1463" s="10">
        <v>41841.563819444447</v>
      </c>
      <c r="W1463" s="10">
        <v>41882.818749999999</v>
      </c>
    </row>
    <row r="1464" spans="1:23" x14ac:dyDescent="0.25">
      <c r="A1464">
        <v>1708</v>
      </c>
      <c r="B1464" t="s">
        <v>1709</v>
      </c>
      <c r="C1464" t="s">
        <v>5818</v>
      </c>
      <c r="D1464">
        <v>7000</v>
      </c>
      <c r="E1464">
        <v>0</v>
      </c>
      <c r="F1464" t="s">
        <v>8221</v>
      </c>
      <c r="G1464" t="s">
        <v>8224</v>
      </c>
      <c r="H1464" t="s">
        <v>8246</v>
      </c>
      <c r="I1464">
        <v>1</v>
      </c>
      <c r="J1464">
        <v>7000</v>
      </c>
      <c r="K1464">
        <v>0</v>
      </c>
      <c r="L1464">
        <v>1462135706</v>
      </c>
      <c r="M1464">
        <v>1458679706</v>
      </c>
      <c r="N1464" t="b">
        <v>0</v>
      </c>
      <c r="O1464">
        <v>0</v>
      </c>
      <c r="P1464" t="b">
        <v>0</v>
      </c>
      <c r="Q1464" t="s">
        <v>8293</v>
      </c>
      <c r="R1464">
        <v>0</v>
      </c>
      <c r="S1464" t="s">
        <v>9314</v>
      </c>
      <c r="T1464" t="s">
        <v>9214</v>
      </c>
      <c r="U1464" t="s">
        <v>9250</v>
      </c>
      <c r="V1464" s="10">
        <v>42451.866967592592</v>
      </c>
      <c r="W1464" s="10">
        <v>42491.866967592592</v>
      </c>
    </row>
    <row r="1465" spans="1:23" x14ac:dyDescent="0.25">
      <c r="A1465">
        <v>1707</v>
      </c>
      <c r="B1465" t="s">
        <v>1708</v>
      </c>
      <c r="C1465" t="s">
        <v>5817</v>
      </c>
      <c r="D1465">
        <v>5000</v>
      </c>
      <c r="E1465">
        <v>487</v>
      </c>
      <c r="F1465" t="s">
        <v>8221</v>
      </c>
      <c r="G1465" t="s">
        <v>8224</v>
      </c>
      <c r="H1465" t="s">
        <v>8246</v>
      </c>
      <c r="I1465">
        <v>1</v>
      </c>
      <c r="J1465">
        <v>5000</v>
      </c>
      <c r="K1465">
        <v>487</v>
      </c>
      <c r="L1465">
        <v>1459181895</v>
      </c>
      <c r="M1465">
        <v>1456593495</v>
      </c>
      <c r="N1465" t="b">
        <v>0</v>
      </c>
      <c r="O1465">
        <v>9</v>
      </c>
      <c r="P1465" t="b">
        <v>0</v>
      </c>
      <c r="Q1465" t="s">
        <v>8293</v>
      </c>
      <c r="R1465">
        <v>9.74E-2</v>
      </c>
      <c r="S1465">
        <v>54.111111111111114</v>
      </c>
      <c r="T1465" t="s">
        <v>9214</v>
      </c>
      <c r="U1465" t="s">
        <v>9250</v>
      </c>
      <c r="V1465" s="10">
        <v>42427.721006944441</v>
      </c>
      <c r="W1465" s="10">
        <v>42457.679340277777</v>
      </c>
    </row>
    <row r="1466" spans="1:23" x14ac:dyDescent="0.25">
      <c r="A1466">
        <v>1706</v>
      </c>
      <c r="B1466" t="s">
        <v>1707</v>
      </c>
      <c r="C1466" t="s">
        <v>5816</v>
      </c>
      <c r="D1466">
        <v>5500</v>
      </c>
      <c r="E1466">
        <v>0</v>
      </c>
      <c r="F1466" t="s">
        <v>8221</v>
      </c>
      <c r="G1466" t="s">
        <v>8236</v>
      </c>
      <c r="H1466" t="s">
        <v>8249</v>
      </c>
      <c r="I1466">
        <v>1.1666915600000001</v>
      </c>
      <c r="J1466">
        <v>6416.8035800000007</v>
      </c>
      <c r="K1466">
        <v>0</v>
      </c>
      <c r="L1466">
        <v>1440314472</v>
      </c>
      <c r="M1466">
        <v>1435130472</v>
      </c>
      <c r="N1466" t="b">
        <v>0</v>
      </c>
      <c r="O1466">
        <v>0</v>
      </c>
      <c r="P1466" t="b">
        <v>0</v>
      </c>
      <c r="Q1466" t="s">
        <v>8293</v>
      </c>
      <c r="R1466">
        <v>0</v>
      </c>
      <c r="S1466" t="s">
        <v>9314</v>
      </c>
      <c r="T1466" t="s">
        <v>9214</v>
      </c>
      <c r="U1466" t="s">
        <v>9250</v>
      </c>
      <c r="V1466" s="10">
        <v>42179.306388888886</v>
      </c>
      <c r="W1466" s="10">
        <v>42239.306388888886</v>
      </c>
    </row>
    <row r="1467" spans="1:23" x14ac:dyDescent="0.25">
      <c r="A1467">
        <v>1705</v>
      </c>
      <c r="B1467" t="s">
        <v>1706</v>
      </c>
      <c r="C1467" t="s">
        <v>5815</v>
      </c>
      <c r="D1467">
        <v>2000</v>
      </c>
      <c r="E1467">
        <v>0</v>
      </c>
      <c r="F1467" t="s">
        <v>8221</v>
      </c>
      <c r="G1467" t="s">
        <v>8224</v>
      </c>
      <c r="H1467" t="s">
        <v>8246</v>
      </c>
      <c r="I1467">
        <v>1</v>
      </c>
      <c r="J1467">
        <v>2000</v>
      </c>
      <c r="K1467">
        <v>0</v>
      </c>
      <c r="L1467">
        <v>1441814400</v>
      </c>
      <c r="M1467">
        <v>1440807846</v>
      </c>
      <c r="N1467" t="b">
        <v>0</v>
      </c>
      <c r="O1467">
        <v>0</v>
      </c>
      <c r="P1467" t="b">
        <v>0</v>
      </c>
      <c r="Q1467" t="s">
        <v>8293</v>
      </c>
      <c r="R1467">
        <v>0</v>
      </c>
      <c r="S1467" t="s">
        <v>9314</v>
      </c>
      <c r="T1467" t="s">
        <v>9214</v>
      </c>
      <c r="U1467" t="s">
        <v>9250</v>
      </c>
      <c r="V1467" s="10">
        <v>42245.016736111109</v>
      </c>
      <c r="W1467" s="10">
        <v>42256.666666666664</v>
      </c>
    </row>
    <row r="1468" spans="1:23" x14ac:dyDescent="0.25">
      <c r="A1468">
        <v>1704</v>
      </c>
      <c r="B1468" t="s">
        <v>1705</v>
      </c>
      <c r="C1468" t="s">
        <v>5814</v>
      </c>
      <c r="D1468">
        <v>2000</v>
      </c>
      <c r="E1468">
        <v>1302</v>
      </c>
      <c r="F1468" t="s">
        <v>8221</v>
      </c>
      <c r="G1468" t="s">
        <v>8224</v>
      </c>
      <c r="H1468" t="s">
        <v>8246</v>
      </c>
      <c r="I1468">
        <v>1</v>
      </c>
      <c r="J1468">
        <v>2000</v>
      </c>
      <c r="K1468">
        <v>1302</v>
      </c>
      <c r="L1468">
        <v>1424056873</v>
      </c>
      <c r="M1468">
        <v>1421464873</v>
      </c>
      <c r="N1468" t="b">
        <v>0</v>
      </c>
      <c r="O1468">
        <v>11</v>
      </c>
      <c r="P1468" t="b">
        <v>0</v>
      </c>
      <c r="Q1468" t="s">
        <v>8293</v>
      </c>
      <c r="R1468">
        <v>0.65100000000000002</v>
      </c>
      <c r="S1468">
        <v>118.36363636363636</v>
      </c>
      <c r="T1468" t="s">
        <v>9214</v>
      </c>
      <c r="U1468" t="s">
        <v>9250</v>
      </c>
      <c r="V1468" s="10">
        <v>42021.139733796299</v>
      </c>
      <c r="W1468" s="10">
        <v>42051.139733796299</v>
      </c>
    </row>
    <row r="1469" spans="1:23" x14ac:dyDescent="0.25">
      <c r="A1469">
        <v>1703</v>
      </c>
      <c r="B1469" t="s">
        <v>1704</v>
      </c>
      <c r="C1469" t="s">
        <v>5813</v>
      </c>
      <c r="D1469">
        <v>5000</v>
      </c>
      <c r="E1469">
        <v>51</v>
      </c>
      <c r="F1469" t="s">
        <v>8221</v>
      </c>
      <c r="G1469" t="s">
        <v>8224</v>
      </c>
      <c r="H1469" t="s">
        <v>8246</v>
      </c>
      <c r="I1469">
        <v>1</v>
      </c>
      <c r="J1469">
        <v>5000</v>
      </c>
      <c r="K1469">
        <v>51</v>
      </c>
      <c r="L1469">
        <v>1441003537</v>
      </c>
      <c r="M1469">
        <v>1435819537</v>
      </c>
      <c r="N1469" t="b">
        <v>0</v>
      </c>
      <c r="O1469">
        <v>2</v>
      </c>
      <c r="P1469" t="b">
        <v>0</v>
      </c>
      <c r="Q1469" t="s">
        <v>8293</v>
      </c>
      <c r="R1469">
        <v>1.0200000000000001E-2</v>
      </c>
      <c r="S1469">
        <v>25.5</v>
      </c>
      <c r="T1469" t="s">
        <v>9214</v>
      </c>
      <c r="U1469" t="s">
        <v>9250</v>
      </c>
      <c r="V1469" s="10">
        <v>42187.281678240739</v>
      </c>
      <c r="W1469" s="10">
        <v>42247.281678240739</v>
      </c>
    </row>
    <row r="1470" spans="1:23" x14ac:dyDescent="0.25">
      <c r="A1470">
        <v>1702</v>
      </c>
      <c r="B1470" t="s">
        <v>1703</v>
      </c>
      <c r="C1470" t="s">
        <v>5812</v>
      </c>
      <c r="D1470">
        <v>16500</v>
      </c>
      <c r="E1470">
        <v>1</v>
      </c>
      <c r="F1470" t="s">
        <v>8221</v>
      </c>
      <c r="G1470" t="s">
        <v>8224</v>
      </c>
      <c r="H1470" t="s">
        <v>8246</v>
      </c>
      <c r="I1470">
        <v>1</v>
      </c>
      <c r="J1470">
        <v>16500</v>
      </c>
      <c r="K1470">
        <v>1</v>
      </c>
      <c r="L1470">
        <v>1427745150</v>
      </c>
      <c r="M1470">
        <v>1425156750</v>
      </c>
      <c r="N1470" t="b">
        <v>0</v>
      </c>
      <c r="O1470">
        <v>1</v>
      </c>
      <c r="P1470" t="b">
        <v>0</v>
      </c>
      <c r="Q1470" t="s">
        <v>8293</v>
      </c>
      <c r="R1470">
        <v>6.0606060606060605E-5</v>
      </c>
      <c r="S1470">
        <v>1</v>
      </c>
      <c r="T1470" t="s">
        <v>9214</v>
      </c>
      <c r="U1470" t="s">
        <v>9250</v>
      </c>
      <c r="V1470" s="10">
        <v>42063.869791666664</v>
      </c>
      <c r="W1470" s="10">
        <v>42093.828125</v>
      </c>
    </row>
    <row r="1471" spans="1:23" x14ac:dyDescent="0.25">
      <c r="A1471">
        <v>1701</v>
      </c>
      <c r="B1471" t="s">
        <v>1702</v>
      </c>
      <c r="C1471" t="s">
        <v>5811</v>
      </c>
      <c r="D1471">
        <v>5050</v>
      </c>
      <c r="E1471">
        <v>10</v>
      </c>
      <c r="F1471" t="s">
        <v>8221</v>
      </c>
      <c r="G1471" t="s">
        <v>8224</v>
      </c>
      <c r="H1471" t="s">
        <v>8246</v>
      </c>
      <c r="I1471">
        <v>1</v>
      </c>
      <c r="J1471">
        <v>5050</v>
      </c>
      <c r="K1471">
        <v>10</v>
      </c>
      <c r="L1471">
        <v>1421337405</v>
      </c>
      <c r="M1471">
        <v>1418745405</v>
      </c>
      <c r="N1471" t="b">
        <v>0</v>
      </c>
      <c r="O1471">
        <v>2</v>
      </c>
      <c r="P1471" t="b">
        <v>0</v>
      </c>
      <c r="Q1471" t="s">
        <v>8293</v>
      </c>
      <c r="R1471">
        <v>1.9801980198019802E-3</v>
      </c>
      <c r="S1471">
        <v>5</v>
      </c>
      <c r="T1471" t="s">
        <v>9214</v>
      </c>
      <c r="U1471" t="s">
        <v>9250</v>
      </c>
      <c r="V1471" s="10">
        <v>41989.664409722223</v>
      </c>
      <c r="W1471" s="10">
        <v>42019.664409722223</v>
      </c>
    </row>
    <row r="1472" spans="1:23" x14ac:dyDescent="0.25">
      <c r="A1472">
        <v>1600</v>
      </c>
      <c r="B1472" t="s">
        <v>1601</v>
      </c>
      <c r="C1472" t="s">
        <v>5710</v>
      </c>
      <c r="D1472">
        <v>5000</v>
      </c>
      <c r="E1472">
        <v>367</v>
      </c>
      <c r="F1472" t="s">
        <v>8221</v>
      </c>
      <c r="G1472" t="s">
        <v>8224</v>
      </c>
      <c r="H1472" t="s">
        <v>8246</v>
      </c>
      <c r="I1472">
        <v>1</v>
      </c>
      <c r="J1472">
        <v>5000</v>
      </c>
      <c r="K1472">
        <v>367</v>
      </c>
      <c r="L1472">
        <v>1405401060</v>
      </c>
      <c r="M1472">
        <v>1401585752</v>
      </c>
      <c r="N1472" t="b">
        <v>0</v>
      </c>
      <c r="O1472">
        <v>9</v>
      </c>
      <c r="P1472" t="b">
        <v>0</v>
      </c>
      <c r="Q1472" t="s">
        <v>8291</v>
      </c>
      <c r="R1472">
        <v>7.3400000000000007E-2</v>
      </c>
      <c r="S1472">
        <v>40.777777777777779</v>
      </c>
      <c r="T1472" t="s">
        <v>9241</v>
      </c>
      <c r="U1472" t="s">
        <v>9248</v>
      </c>
      <c r="V1472" s="10">
        <v>41791.057314814818</v>
      </c>
      <c r="W1472" s="10">
        <v>41835.21597222222</v>
      </c>
    </row>
    <row r="1473" spans="1:23" x14ac:dyDescent="0.25">
      <c r="A1473">
        <v>1599</v>
      </c>
      <c r="B1473" t="s">
        <v>1600</v>
      </c>
      <c r="C1473" t="s">
        <v>5709</v>
      </c>
      <c r="D1473">
        <v>500</v>
      </c>
      <c r="E1473">
        <v>0</v>
      </c>
      <c r="F1473" t="s">
        <v>8221</v>
      </c>
      <c r="G1473" t="s">
        <v>8225</v>
      </c>
      <c r="H1473" t="s">
        <v>8247</v>
      </c>
      <c r="I1473">
        <v>1.29405719</v>
      </c>
      <c r="J1473">
        <v>647.028595</v>
      </c>
      <c r="K1473">
        <v>0</v>
      </c>
      <c r="L1473">
        <v>1460116576</v>
      </c>
      <c r="M1473">
        <v>1457528176</v>
      </c>
      <c r="N1473" t="b">
        <v>0</v>
      </c>
      <c r="O1473">
        <v>0</v>
      </c>
      <c r="P1473" t="b">
        <v>0</v>
      </c>
      <c r="Q1473" t="s">
        <v>8291</v>
      </c>
      <c r="R1473">
        <v>0</v>
      </c>
      <c r="S1473" t="s">
        <v>9314</v>
      </c>
      <c r="T1473" t="s">
        <v>9241</v>
      </c>
      <c r="U1473" t="s">
        <v>9248</v>
      </c>
      <c r="V1473" s="10">
        <v>42438.539074074077</v>
      </c>
      <c r="W1473" s="10">
        <v>42468.497407407405</v>
      </c>
    </row>
    <row r="1474" spans="1:23" x14ac:dyDescent="0.25">
      <c r="A1474">
        <v>1598</v>
      </c>
      <c r="B1474" t="s">
        <v>1599</v>
      </c>
      <c r="C1474" t="s">
        <v>5708</v>
      </c>
      <c r="D1474">
        <v>800</v>
      </c>
      <c r="E1474">
        <v>1</v>
      </c>
      <c r="F1474" t="s">
        <v>8221</v>
      </c>
      <c r="G1474" t="s">
        <v>8224</v>
      </c>
      <c r="H1474" t="s">
        <v>8246</v>
      </c>
      <c r="I1474">
        <v>1</v>
      </c>
      <c r="J1474">
        <v>800</v>
      </c>
      <c r="K1474">
        <v>1</v>
      </c>
      <c r="L1474">
        <v>1437926458</v>
      </c>
      <c r="M1474">
        <v>1432742458</v>
      </c>
      <c r="N1474" t="b">
        <v>0</v>
      </c>
      <c r="O1474">
        <v>1</v>
      </c>
      <c r="P1474" t="b">
        <v>0</v>
      </c>
      <c r="Q1474" t="s">
        <v>8291</v>
      </c>
      <c r="R1474">
        <v>1.25E-3</v>
      </c>
      <c r="S1474">
        <v>1</v>
      </c>
      <c r="T1474" t="s">
        <v>9241</v>
      </c>
      <c r="U1474" t="s">
        <v>9248</v>
      </c>
      <c r="V1474" s="10">
        <v>42151.667337962965</v>
      </c>
      <c r="W1474" s="10">
        <v>42211.667337962965</v>
      </c>
    </row>
    <row r="1475" spans="1:23" x14ac:dyDescent="0.25">
      <c r="A1475">
        <v>1597</v>
      </c>
      <c r="B1475" t="s">
        <v>1598</v>
      </c>
      <c r="C1475" t="s">
        <v>5707</v>
      </c>
      <c r="D1475">
        <v>15000</v>
      </c>
      <c r="E1475">
        <v>0</v>
      </c>
      <c r="F1475" t="s">
        <v>8221</v>
      </c>
      <c r="G1475" t="s">
        <v>8224</v>
      </c>
      <c r="H1475" t="s">
        <v>8246</v>
      </c>
      <c r="I1475">
        <v>1</v>
      </c>
      <c r="J1475">
        <v>15000</v>
      </c>
      <c r="K1475">
        <v>0</v>
      </c>
      <c r="L1475">
        <v>1474360197</v>
      </c>
      <c r="M1475">
        <v>1471768197</v>
      </c>
      <c r="N1475" t="b">
        <v>0</v>
      </c>
      <c r="O1475">
        <v>0</v>
      </c>
      <c r="P1475" t="b">
        <v>0</v>
      </c>
      <c r="Q1475" t="s">
        <v>8291</v>
      </c>
      <c r="R1475">
        <v>0</v>
      </c>
      <c r="S1475" t="s">
        <v>9314</v>
      </c>
      <c r="T1475" t="s">
        <v>9241</v>
      </c>
      <c r="U1475" t="s">
        <v>9248</v>
      </c>
      <c r="V1475" s="10">
        <v>42603.354131944441</v>
      </c>
      <c r="W1475" s="10">
        <v>42633.354131944441</v>
      </c>
    </row>
    <row r="1476" spans="1:23" x14ac:dyDescent="0.25">
      <c r="A1476">
        <v>1596</v>
      </c>
      <c r="B1476" t="s">
        <v>1597</v>
      </c>
      <c r="C1476" t="s">
        <v>5706</v>
      </c>
      <c r="D1476">
        <v>3250</v>
      </c>
      <c r="E1476">
        <v>75</v>
      </c>
      <c r="F1476" t="s">
        <v>8221</v>
      </c>
      <c r="G1476" t="s">
        <v>8225</v>
      </c>
      <c r="H1476" t="s">
        <v>8247</v>
      </c>
      <c r="I1476">
        <v>1.29405719</v>
      </c>
      <c r="J1476">
        <v>4205.6858675000003</v>
      </c>
      <c r="K1476">
        <v>97.054289249999997</v>
      </c>
      <c r="L1476">
        <v>1418469569</v>
      </c>
      <c r="M1476">
        <v>1414577969</v>
      </c>
      <c r="N1476" t="b">
        <v>0</v>
      </c>
      <c r="O1476">
        <v>3</v>
      </c>
      <c r="P1476" t="b">
        <v>0</v>
      </c>
      <c r="Q1476" t="s">
        <v>8291</v>
      </c>
      <c r="R1476">
        <v>2.3076923076923078E-2</v>
      </c>
      <c r="S1476">
        <v>32.351429750000001</v>
      </c>
      <c r="T1476" t="s">
        <v>9241</v>
      </c>
      <c r="U1476" t="s">
        <v>9248</v>
      </c>
      <c r="V1476" s="10">
        <v>41941.430196759262</v>
      </c>
      <c r="W1476" s="10">
        <v>41986.471863425926</v>
      </c>
    </row>
    <row r="1477" spans="1:23" x14ac:dyDescent="0.25">
      <c r="A1477">
        <v>1595</v>
      </c>
      <c r="B1477" t="s">
        <v>1596</v>
      </c>
      <c r="C1477" t="s">
        <v>5705</v>
      </c>
      <c r="D1477">
        <v>100000</v>
      </c>
      <c r="E1477">
        <v>280</v>
      </c>
      <c r="F1477" t="s">
        <v>8221</v>
      </c>
      <c r="G1477" t="s">
        <v>8224</v>
      </c>
      <c r="H1477" t="s">
        <v>8246</v>
      </c>
      <c r="I1477">
        <v>1</v>
      </c>
      <c r="J1477">
        <v>100000</v>
      </c>
      <c r="K1477">
        <v>280</v>
      </c>
      <c r="L1477">
        <v>1403122380</v>
      </c>
      <c r="M1477">
        <v>1400634728</v>
      </c>
      <c r="N1477" t="b">
        <v>0</v>
      </c>
      <c r="O1477">
        <v>7</v>
      </c>
      <c r="P1477" t="b">
        <v>0</v>
      </c>
      <c r="Q1477" t="s">
        <v>8291</v>
      </c>
      <c r="R1477">
        <v>2.8E-3</v>
      </c>
      <c r="S1477">
        <v>40</v>
      </c>
      <c r="T1477" t="s">
        <v>9241</v>
      </c>
      <c r="U1477" t="s">
        <v>9248</v>
      </c>
      <c r="V1477" s="10">
        <v>41780.050092592595</v>
      </c>
      <c r="W1477" s="10">
        <v>41808.842361111114</v>
      </c>
    </row>
    <row r="1478" spans="1:23" x14ac:dyDescent="0.25">
      <c r="A1478">
        <v>1594</v>
      </c>
      <c r="B1478" t="s">
        <v>1595</v>
      </c>
      <c r="C1478" t="s">
        <v>5704</v>
      </c>
      <c r="D1478">
        <v>1000</v>
      </c>
      <c r="E1478">
        <v>205</v>
      </c>
      <c r="F1478" t="s">
        <v>8221</v>
      </c>
      <c r="G1478" t="s">
        <v>8224</v>
      </c>
      <c r="H1478" t="s">
        <v>8246</v>
      </c>
      <c r="I1478">
        <v>1</v>
      </c>
      <c r="J1478">
        <v>1000</v>
      </c>
      <c r="K1478">
        <v>205</v>
      </c>
      <c r="L1478">
        <v>1463329260</v>
      </c>
      <c r="M1478">
        <v>1458147982</v>
      </c>
      <c r="N1478" t="b">
        <v>0</v>
      </c>
      <c r="O1478">
        <v>10</v>
      </c>
      <c r="P1478" t="b">
        <v>0</v>
      </c>
      <c r="Q1478" t="s">
        <v>8291</v>
      </c>
      <c r="R1478">
        <v>0.20499999999999999</v>
      </c>
      <c r="S1478">
        <v>20.5</v>
      </c>
      <c r="T1478" t="s">
        <v>9241</v>
      </c>
      <c r="U1478" t="s">
        <v>9248</v>
      </c>
      <c r="V1478" s="10">
        <v>42445.712754629632</v>
      </c>
      <c r="W1478" s="10">
        <v>42505.681250000001</v>
      </c>
    </row>
    <row r="1479" spans="1:23" x14ac:dyDescent="0.25">
      <c r="A1479">
        <v>1593</v>
      </c>
      <c r="B1479" t="s">
        <v>1594</v>
      </c>
      <c r="C1479" t="s">
        <v>5703</v>
      </c>
      <c r="D1479">
        <v>22000</v>
      </c>
      <c r="E1479">
        <v>3</v>
      </c>
      <c r="F1479" t="s">
        <v>8221</v>
      </c>
      <c r="G1479" t="s">
        <v>8224</v>
      </c>
      <c r="H1479" t="s">
        <v>8246</v>
      </c>
      <c r="I1479">
        <v>1</v>
      </c>
      <c r="J1479">
        <v>22000</v>
      </c>
      <c r="K1479">
        <v>3</v>
      </c>
      <c r="L1479">
        <v>1425154655</v>
      </c>
      <c r="M1479">
        <v>1422562655</v>
      </c>
      <c r="N1479" t="b">
        <v>0</v>
      </c>
      <c r="O1479">
        <v>3</v>
      </c>
      <c r="P1479" t="b">
        <v>0</v>
      </c>
      <c r="Q1479" t="s">
        <v>8291</v>
      </c>
      <c r="R1479">
        <v>1.3636363636363637E-4</v>
      </c>
      <c r="S1479">
        <v>1</v>
      </c>
      <c r="T1479" t="s">
        <v>9241</v>
      </c>
      <c r="U1479" t="s">
        <v>9248</v>
      </c>
      <c r="V1479" s="10">
        <v>42033.845543981479</v>
      </c>
      <c r="W1479" s="10">
        <v>42063.845543981479</v>
      </c>
    </row>
    <row r="1480" spans="1:23" x14ac:dyDescent="0.25">
      <c r="A1480">
        <v>1592</v>
      </c>
      <c r="B1480" t="s">
        <v>1593</v>
      </c>
      <c r="C1480" t="s">
        <v>5702</v>
      </c>
      <c r="D1480">
        <v>25</v>
      </c>
      <c r="E1480">
        <v>0</v>
      </c>
      <c r="F1480" t="s">
        <v>8221</v>
      </c>
      <c r="G1480" t="s">
        <v>8224</v>
      </c>
      <c r="H1480" t="s">
        <v>8246</v>
      </c>
      <c r="I1480">
        <v>1</v>
      </c>
      <c r="J1480">
        <v>25</v>
      </c>
      <c r="K1480">
        <v>0</v>
      </c>
      <c r="L1480">
        <v>1427503485</v>
      </c>
      <c r="M1480">
        <v>1423619085</v>
      </c>
      <c r="N1480" t="b">
        <v>0</v>
      </c>
      <c r="O1480">
        <v>0</v>
      </c>
      <c r="P1480" t="b">
        <v>0</v>
      </c>
      <c r="Q1480" t="s">
        <v>8291</v>
      </c>
      <c r="R1480">
        <v>0</v>
      </c>
      <c r="S1480" t="s">
        <v>9314</v>
      </c>
      <c r="T1480" t="s">
        <v>9241</v>
      </c>
      <c r="U1480" t="s">
        <v>9248</v>
      </c>
      <c r="V1480" s="10">
        <v>42046.072743055556</v>
      </c>
      <c r="W1480" s="10">
        <v>42091.031076388892</v>
      </c>
    </row>
    <row r="1481" spans="1:23" x14ac:dyDescent="0.25">
      <c r="A1481">
        <v>1591</v>
      </c>
      <c r="B1481" t="s">
        <v>1592</v>
      </c>
      <c r="C1481" t="s">
        <v>5701</v>
      </c>
      <c r="D1481">
        <v>14000</v>
      </c>
      <c r="E1481">
        <v>4092</v>
      </c>
      <c r="F1481" t="s">
        <v>8221</v>
      </c>
      <c r="G1481" t="s">
        <v>8225</v>
      </c>
      <c r="H1481" t="s">
        <v>8247</v>
      </c>
      <c r="I1481">
        <v>1.29405719</v>
      </c>
      <c r="J1481">
        <v>18116.800660000001</v>
      </c>
      <c r="K1481">
        <v>5295.2820214799995</v>
      </c>
      <c r="L1481">
        <v>1459700741</v>
      </c>
      <c r="M1481">
        <v>1457112341</v>
      </c>
      <c r="N1481" t="b">
        <v>0</v>
      </c>
      <c r="O1481">
        <v>92</v>
      </c>
      <c r="P1481" t="b">
        <v>0</v>
      </c>
      <c r="Q1481" t="s">
        <v>8291</v>
      </c>
      <c r="R1481">
        <v>0.29228571428571426</v>
      </c>
      <c r="S1481">
        <v>57.557413276956517</v>
      </c>
      <c r="T1481" t="s">
        <v>9241</v>
      </c>
      <c r="U1481" t="s">
        <v>9248</v>
      </c>
      <c r="V1481" s="10">
        <v>42433.726168981484</v>
      </c>
      <c r="W1481" s="10">
        <v>42463.684502314813</v>
      </c>
    </row>
    <row r="1482" spans="1:23" x14ac:dyDescent="0.25">
      <c r="A1482">
        <v>1590</v>
      </c>
      <c r="B1482" t="s">
        <v>1591</v>
      </c>
      <c r="C1482" t="s">
        <v>5700</v>
      </c>
      <c r="D1482">
        <v>60000</v>
      </c>
      <c r="E1482">
        <v>1020</v>
      </c>
      <c r="F1482" t="s">
        <v>8221</v>
      </c>
      <c r="G1482" t="s">
        <v>8237</v>
      </c>
      <c r="H1482" t="s">
        <v>8249</v>
      </c>
      <c r="I1482">
        <v>1.1666915600000001</v>
      </c>
      <c r="J1482">
        <v>70001.493600000002</v>
      </c>
      <c r="K1482">
        <v>1190.0253912000001</v>
      </c>
      <c r="L1482">
        <v>1443040464</v>
      </c>
      <c r="M1482">
        <v>1440448464</v>
      </c>
      <c r="N1482" t="b">
        <v>0</v>
      </c>
      <c r="O1482">
        <v>2</v>
      </c>
      <c r="P1482" t="b">
        <v>0</v>
      </c>
      <c r="Q1482" t="s">
        <v>8291</v>
      </c>
      <c r="R1482">
        <v>1.7000000000000001E-2</v>
      </c>
      <c r="S1482">
        <v>595.01269560000003</v>
      </c>
      <c r="T1482" t="s">
        <v>9241</v>
      </c>
      <c r="U1482" t="s">
        <v>9248</v>
      </c>
      <c r="V1482" s="10">
        <v>42240.857222222221</v>
      </c>
      <c r="W1482" s="10">
        <v>42270.857222222221</v>
      </c>
    </row>
    <row r="1483" spans="1:23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0.75062424999999999</v>
      </c>
      <c r="J1483">
        <v>3753.1212500000001</v>
      </c>
      <c r="K1483">
        <v>78.815546249999997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8275</v>
      </c>
      <c r="R1483">
        <v>2.1000000000000001E-2</v>
      </c>
      <c r="S1483">
        <v>13.135924375</v>
      </c>
      <c r="T1483" t="s">
        <v>9229</v>
      </c>
      <c r="U1483" t="s">
        <v>9212</v>
      </c>
      <c r="V1483" s="10">
        <v>41550.922974537039</v>
      </c>
      <c r="W1483" s="10">
        <v>41580.922974537039</v>
      </c>
    </row>
    <row r="1484" spans="1:23" x14ac:dyDescent="0.25">
      <c r="A1484">
        <v>1482</v>
      </c>
      <c r="B1484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</v>
      </c>
      <c r="J1484">
        <v>5000</v>
      </c>
      <c r="K1484">
        <v>5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8275</v>
      </c>
      <c r="R1484">
        <v>1E-3</v>
      </c>
      <c r="S1484">
        <v>5</v>
      </c>
      <c r="T1484" t="s">
        <v>9229</v>
      </c>
      <c r="U1484" t="s">
        <v>9212</v>
      </c>
      <c r="V1484" s="10">
        <v>41136.858055555553</v>
      </c>
      <c r="W1484" s="10">
        <v>41159.32708333333</v>
      </c>
    </row>
    <row r="1485" spans="1:23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</v>
      </c>
      <c r="J1485">
        <v>7000</v>
      </c>
      <c r="K1485">
        <v>50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8275</v>
      </c>
      <c r="R1485">
        <v>7.1428571428571426E-3</v>
      </c>
      <c r="S1485">
        <v>25</v>
      </c>
      <c r="T1485" t="s">
        <v>9229</v>
      </c>
      <c r="U1485" t="s">
        <v>9212</v>
      </c>
      <c r="V1485" s="10">
        <v>42548.192997685182</v>
      </c>
      <c r="W1485" s="10">
        <v>42573.192997685182</v>
      </c>
    </row>
    <row r="1486" spans="1:23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</v>
      </c>
      <c r="J1486">
        <v>2000</v>
      </c>
      <c r="K1486">
        <v>0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8275</v>
      </c>
      <c r="R1486">
        <v>0</v>
      </c>
      <c r="S1486" t="s">
        <v>9314</v>
      </c>
      <c r="T1486" t="s">
        <v>9229</v>
      </c>
      <c r="U1486" t="s">
        <v>9212</v>
      </c>
      <c r="V1486" s="10">
        <v>41053.200960648152</v>
      </c>
      <c r="W1486" s="10">
        <v>41111.618750000001</v>
      </c>
    </row>
    <row r="1487" spans="1:23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</v>
      </c>
      <c r="J1487">
        <v>6700</v>
      </c>
      <c r="K1487">
        <v>150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8275</v>
      </c>
      <c r="R1487">
        <v>2.2388059701492536E-2</v>
      </c>
      <c r="S1487">
        <v>50</v>
      </c>
      <c r="T1487" t="s">
        <v>9229</v>
      </c>
      <c r="U1487" t="s">
        <v>9212</v>
      </c>
      <c r="V1487" s="10">
        <v>42130.795983796299</v>
      </c>
      <c r="W1487" s="10">
        <v>42175.795983796299</v>
      </c>
    </row>
    <row r="1488" spans="1:23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</v>
      </c>
      <c r="J1488">
        <v>20000</v>
      </c>
      <c r="K1488">
        <v>48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8275</v>
      </c>
      <c r="R1488">
        <v>2.3999999999999998E-3</v>
      </c>
      <c r="S1488">
        <v>16</v>
      </c>
      <c r="T1488" t="s">
        <v>9229</v>
      </c>
      <c r="U1488" t="s">
        <v>9212</v>
      </c>
      <c r="V1488" s="10">
        <v>42032.168530092589</v>
      </c>
      <c r="W1488" s="10">
        <v>42062.168530092589</v>
      </c>
    </row>
    <row r="1489" spans="1:23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</v>
      </c>
      <c r="J1489">
        <v>10000</v>
      </c>
      <c r="K1489">
        <v>0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8275</v>
      </c>
      <c r="R1489">
        <v>0</v>
      </c>
      <c r="S1489" t="s">
        <v>9314</v>
      </c>
      <c r="T1489" t="s">
        <v>9229</v>
      </c>
      <c r="U1489" t="s">
        <v>9212</v>
      </c>
      <c r="V1489" s="10">
        <v>42554.917488425926</v>
      </c>
      <c r="W1489" s="10">
        <v>42584.917488425926</v>
      </c>
    </row>
    <row r="1490" spans="1:23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0.70296422999999997</v>
      </c>
      <c r="J1490">
        <v>10544.463449999999</v>
      </c>
      <c r="K1490">
        <v>253.06712279999999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8275</v>
      </c>
      <c r="R1490">
        <v>2.4E-2</v>
      </c>
      <c r="S1490">
        <v>42.177853800000001</v>
      </c>
      <c r="T1490" t="s">
        <v>9229</v>
      </c>
      <c r="U1490" t="s">
        <v>9212</v>
      </c>
      <c r="V1490" s="10">
        <v>41614.563194444447</v>
      </c>
      <c r="W1490" s="10">
        <v>41644.563194444447</v>
      </c>
    </row>
    <row r="1491" spans="1:23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</v>
      </c>
      <c r="J1491">
        <v>5000</v>
      </c>
      <c r="K1491">
        <v>0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8275</v>
      </c>
      <c r="R1491">
        <v>0</v>
      </c>
      <c r="S1491" t="s">
        <v>9314</v>
      </c>
      <c r="T1491" t="s">
        <v>9229</v>
      </c>
      <c r="U1491" t="s">
        <v>9212</v>
      </c>
      <c r="V1491" s="10">
        <v>41198.611712962964</v>
      </c>
      <c r="W1491" s="10">
        <v>41228.653379629628</v>
      </c>
    </row>
    <row r="1492" spans="1:23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</v>
      </c>
      <c r="J1492">
        <v>2900</v>
      </c>
      <c r="K1492">
        <v>895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8275</v>
      </c>
      <c r="R1492">
        <v>0.30862068965517242</v>
      </c>
      <c r="S1492">
        <v>47.10526315789474</v>
      </c>
      <c r="T1492" t="s">
        <v>9229</v>
      </c>
      <c r="U1492" t="s">
        <v>9212</v>
      </c>
      <c r="V1492" s="10">
        <v>41520.561041666668</v>
      </c>
      <c r="W1492" s="10">
        <v>41549.561041666668</v>
      </c>
    </row>
    <row r="1493" spans="1:23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</v>
      </c>
      <c r="J1493">
        <v>1200</v>
      </c>
      <c r="K1493">
        <v>100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8275</v>
      </c>
      <c r="R1493">
        <v>8.3333333333333329E-2</v>
      </c>
      <c r="S1493">
        <v>100</v>
      </c>
      <c r="T1493" t="s">
        <v>9229</v>
      </c>
      <c r="U1493" t="s">
        <v>9212</v>
      </c>
      <c r="V1493" s="10">
        <v>41991.713460648149</v>
      </c>
      <c r="W1493" s="10">
        <v>42050.651388888888</v>
      </c>
    </row>
    <row r="1494" spans="1:23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</v>
      </c>
      <c r="J1494">
        <v>4000</v>
      </c>
      <c r="K1494">
        <v>30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8275</v>
      </c>
      <c r="R1494">
        <v>7.4999999999999997E-3</v>
      </c>
      <c r="S1494">
        <v>15</v>
      </c>
      <c r="T1494" t="s">
        <v>9229</v>
      </c>
      <c r="U1494" t="s">
        <v>9212</v>
      </c>
      <c r="V1494" s="10">
        <v>40682.884791666664</v>
      </c>
      <c r="W1494" s="10">
        <v>40712.884791666664</v>
      </c>
    </row>
    <row r="1495" spans="1:23" x14ac:dyDescent="0.25">
      <c r="A1495">
        <v>1493</v>
      </c>
      <c r="B1495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</v>
      </c>
      <c r="J1495">
        <v>2400</v>
      </c>
      <c r="K1495">
        <v>0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8275</v>
      </c>
      <c r="R1495">
        <v>0</v>
      </c>
      <c r="S1495" t="s">
        <v>9314</v>
      </c>
      <c r="T1495" t="s">
        <v>9229</v>
      </c>
      <c r="U1495" t="s">
        <v>9212</v>
      </c>
      <c r="V1495" s="10">
        <v>41411.866608796299</v>
      </c>
      <c r="W1495" s="10">
        <v>41441.866608796299</v>
      </c>
    </row>
    <row r="1496" spans="1:23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</v>
      </c>
      <c r="J1496">
        <v>5000</v>
      </c>
      <c r="K1496">
        <v>445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8275</v>
      </c>
      <c r="R1496">
        <v>8.8999999999999996E-2</v>
      </c>
      <c r="S1496">
        <v>40.454545454545453</v>
      </c>
      <c r="T1496" t="s">
        <v>9229</v>
      </c>
      <c r="U1496" t="s">
        <v>9212</v>
      </c>
      <c r="V1496" s="10">
        <v>42067.722372685188</v>
      </c>
      <c r="W1496" s="10">
        <v>42097.651388888888</v>
      </c>
    </row>
    <row r="1497" spans="1:23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</v>
      </c>
      <c r="J1497">
        <v>2000</v>
      </c>
      <c r="K1497">
        <v>0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8275</v>
      </c>
      <c r="R1497">
        <v>0</v>
      </c>
      <c r="S1497" t="s">
        <v>9314</v>
      </c>
      <c r="T1497" t="s">
        <v>9229</v>
      </c>
      <c r="U1497" t="s">
        <v>9212</v>
      </c>
      <c r="V1497" s="10">
        <v>40752.789710648147</v>
      </c>
      <c r="W1497" s="10">
        <v>40782.789710648147</v>
      </c>
    </row>
    <row r="1498" spans="1:23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</v>
      </c>
      <c r="J1498">
        <v>1500</v>
      </c>
      <c r="K1498">
        <v>0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8275</v>
      </c>
      <c r="R1498">
        <v>0</v>
      </c>
      <c r="S1498" t="s">
        <v>9314</v>
      </c>
      <c r="T1498" t="s">
        <v>9229</v>
      </c>
      <c r="U1498" t="s">
        <v>9212</v>
      </c>
      <c r="V1498" s="10">
        <v>41838.475219907406</v>
      </c>
      <c r="W1498" s="10">
        <v>41898.475219907406</v>
      </c>
    </row>
    <row r="1499" spans="1:23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</v>
      </c>
      <c r="J1499">
        <v>15000</v>
      </c>
      <c r="K1499">
        <v>1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8275</v>
      </c>
      <c r="R1499">
        <v>6.666666666666667E-5</v>
      </c>
      <c r="S1499">
        <v>1</v>
      </c>
      <c r="T1499" t="s">
        <v>9229</v>
      </c>
      <c r="U1499" t="s">
        <v>9212</v>
      </c>
      <c r="V1499" s="10">
        <v>41444.64261574074</v>
      </c>
      <c r="W1499" s="10">
        <v>41486.821527777778</v>
      </c>
    </row>
    <row r="1500" spans="1:23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</v>
      </c>
      <c r="J1500">
        <v>3000</v>
      </c>
      <c r="K1500">
        <v>57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8275</v>
      </c>
      <c r="R1500">
        <v>1.9E-2</v>
      </c>
      <c r="S1500">
        <v>19</v>
      </c>
      <c r="T1500" t="s">
        <v>9229</v>
      </c>
      <c r="U1500" t="s">
        <v>9212</v>
      </c>
      <c r="V1500" s="10">
        <v>41840.983541666668</v>
      </c>
      <c r="W1500" s="10">
        <v>41885.983541666668</v>
      </c>
    </row>
    <row r="1501" spans="1:23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</v>
      </c>
      <c r="J1501">
        <v>2000</v>
      </c>
      <c r="K1501">
        <v>5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8275</v>
      </c>
      <c r="R1501">
        <v>2.5000000000000001E-3</v>
      </c>
      <c r="S1501">
        <v>5</v>
      </c>
      <c r="T1501" t="s">
        <v>9229</v>
      </c>
      <c r="U1501" t="s">
        <v>9212</v>
      </c>
      <c r="V1501" s="10">
        <v>42527.007326388892</v>
      </c>
      <c r="W1501" s="10">
        <v>42587.007326388892</v>
      </c>
    </row>
    <row r="1502" spans="1:23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</v>
      </c>
      <c r="J1502">
        <v>2800</v>
      </c>
      <c r="K1502">
        <v>701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8275</v>
      </c>
      <c r="R1502">
        <v>0.25035714285714283</v>
      </c>
      <c r="S1502">
        <v>46.733333333333334</v>
      </c>
      <c r="T1502" t="s">
        <v>9229</v>
      </c>
      <c r="U1502" t="s">
        <v>9212</v>
      </c>
      <c r="V1502" s="10">
        <v>41365.904594907406</v>
      </c>
      <c r="W1502" s="10">
        <v>41395.904594907406</v>
      </c>
    </row>
    <row r="1503" spans="1:23" x14ac:dyDescent="0.25">
      <c r="A1503">
        <v>1589</v>
      </c>
      <c r="B1503" t="s">
        <v>1590</v>
      </c>
      <c r="C1503" t="s">
        <v>5699</v>
      </c>
      <c r="D1503">
        <v>1200</v>
      </c>
      <c r="E1503">
        <v>0</v>
      </c>
      <c r="F1503" t="s">
        <v>8221</v>
      </c>
      <c r="G1503" t="s">
        <v>8224</v>
      </c>
      <c r="H1503" t="s">
        <v>8246</v>
      </c>
      <c r="I1503">
        <v>1</v>
      </c>
      <c r="J1503">
        <v>1200</v>
      </c>
      <c r="K1503">
        <v>0</v>
      </c>
      <c r="L1503">
        <v>1444433886</v>
      </c>
      <c r="M1503">
        <v>1441841886</v>
      </c>
      <c r="N1503" t="b">
        <v>0</v>
      </c>
      <c r="O1503">
        <v>0</v>
      </c>
      <c r="P1503" t="b">
        <v>0</v>
      </c>
      <c r="Q1503" t="s">
        <v>8291</v>
      </c>
      <c r="R1503">
        <v>0</v>
      </c>
      <c r="S1503" t="s">
        <v>9314</v>
      </c>
      <c r="T1503" t="s">
        <v>9241</v>
      </c>
      <c r="U1503" t="s">
        <v>9248</v>
      </c>
      <c r="V1503" s="10">
        <v>42256.984791666669</v>
      </c>
      <c r="W1503" s="10">
        <v>42286.984791666669</v>
      </c>
    </row>
    <row r="1504" spans="1:23" x14ac:dyDescent="0.25">
      <c r="A1504">
        <v>1588</v>
      </c>
      <c r="B1504" t="s">
        <v>1589</v>
      </c>
      <c r="C1504" t="s">
        <v>5698</v>
      </c>
      <c r="D1504">
        <v>516</v>
      </c>
      <c r="E1504">
        <v>0</v>
      </c>
      <c r="F1504" t="s">
        <v>8221</v>
      </c>
      <c r="G1504" t="s">
        <v>8224</v>
      </c>
      <c r="H1504" t="s">
        <v>8246</v>
      </c>
      <c r="I1504">
        <v>1</v>
      </c>
      <c r="J1504">
        <v>516</v>
      </c>
      <c r="K1504">
        <v>0</v>
      </c>
      <c r="L1504">
        <v>1422735120</v>
      </c>
      <c r="M1504">
        <v>1420091999</v>
      </c>
      <c r="N1504" t="b">
        <v>0</v>
      </c>
      <c r="O1504">
        <v>0</v>
      </c>
      <c r="P1504" t="b">
        <v>0</v>
      </c>
      <c r="Q1504" t="s">
        <v>8291</v>
      </c>
      <c r="R1504">
        <v>0</v>
      </c>
      <c r="S1504" t="s">
        <v>9314</v>
      </c>
      <c r="T1504" t="s">
        <v>9241</v>
      </c>
      <c r="U1504" t="s">
        <v>9248</v>
      </c>
      <c r="V1504" s="10">
        <v>42005.249988425923</v>
      </c>
      <c r="W1504" s="10">
        <v>42035.841666666667</v>
      </c>
    </row>
    <row r="1505" spans="1:23" x14ac:dyDescent="0.25">
      <c r="A1505">
        <v>1587</v>
      </c>
      <c r="B1505" t="s">
        <v>1588</v>
      </c>
      <c r="C1505" t="s">
        <v>5697</v>
      </c>
      <c r="D1505">
        <v>7500</v>
      </c>
      <c r="E1505">
        <v>1</v>
      </c>
      <c r="F1505" t="s">
        <v>8221</v>
      </c>
      <c r="G1505" t="s">
        <v>8224</v>
      </c>
      <c r="H1505" t="s">
        <v>8246</v>
      </c>
      <c r="I1505">
        <v>1</v>
      </c>
      <c r="J1505">
        <v>7500</v>
      </c>
      <c r="K1505">
        <v>1</v>
      </c>
      <c r="L1505">
        <v>1418510965</v>
      </c>
      <c r="M1505">
        <v>1415918965</v>
      </c>
      <c r="N1505" t="b">
        <v>0</v>
      </c>
      <c r="O1505">
        <v>1</v>
      </c>
      <c r="P1505" t="b">
        <v>0</v>
      </c>
      <c r="Q1505" t="s">
        <v>8291</v>
      </c>
      <c r="R1505">
        <v>1.3333333333333334E-4</v>
      </c>
      <c r="S1505">
        <v>1</v>
      </c>
      <c r="T1505" t="s">
        <v>9241</v>
      </c>
      <c r="U1505" t="s">
        <v>9248</v>
      </c>
      <c r="V1505" s="10">
        <v>41956.950983796298</v>
      </c>
      <c r="W1505" s="10">
        <v>41986.950983796298</v>
      </c>
    </row>
    <row r="1506" spans="1:23" x14ac:dyDescent="0.25">
      <c r="A1506">
        <v>1586</v>
      </c>
      <c r="B1506" t="s">
        <v>1587</v>
      </c>
      <c r="C1506" t="s">
        <v>5696</v>
      </c>
      <c r="D1506">
        <v>1500</v>
      </c>
      <c r="E1506">
        <v>0</v>
      </c>
      <c r="F1506" t="s">
        <v>8221</v>
      </c>
      <c r="G1506" t="s">
        <v>8224</v>
      </c>
      <c r="H1506" t="s">
        <v>8246</v>
      </c>
      <c r="I1506">
        <v>1</v>
      </c>
      <c r="J1506">
        <v>1500</v>
      </c>
      <c r="K1506">
        <v>0</v>
      </c>
      <c r="L1506">
        <v>1428197422</v>
      </c>
      <c r="M1506">
        <v>1425609022</v>
      </c>
      <c r="N1506" t="b">
        <v>0</v>
      </c>
      <c r="O1506">
        <v>0</v>
      </c>
      <c r="P1506" t="b">
        <v>0</v>
      </c>
      <c r="Q1506" t="s">
        <v>8291</v>
      </c>
      <c r="R1506">
        <v>0</v>
      </c>
      <c r="S1506" t="s">
        <v>9314</v>
      </c>
      <c r="T1506" t="s">
        <v>9241</v>
      </c>
      <c r="U1506" t="s">
        <v>9248</v>
      </c>
      <c r="V1506" s="10">
        <v>42069.104421296295</v>
      </c>
      <c r="W1506" s="10">
        <v>42099.062754629631</v>
      </c>
    </row>
    <row r="1507" spans="1:23" x14ac:dyDescent="0.25">
      <c r="A1507">
        <v>1585</v>
      </c>
      <c r="B1507" t="s">
        <v>1586</v>
      </c>
      <c r="C1507" t="s">
        <v>5695</v>
      </c>
      <c r="D1507">
        <v>2000</v>
      </c>
      <c r="E1507">
        <v>1580</v>
      </c>
      <c r="F1507" t="s">
        <v>8221</v>
      </c>
      <c r="G1507" t="s">
        <v>8229</v>
      </c>
      <c r="H1507" t="s">
        <v>8251</v>
      </c>
      <c r="I1507">
        <v>0.75062424999999999</v>
      </c>
      <c r="J1507">
        <v>1501.2484999999999</v>
      </c>
      <c r="K1507">
        <v>1185.9863149999999</v>
      </c>
      <c r="L1507">
        <v>1482663600</v>
      </c>
      <c r="M1507">
        <v>1480800568</v>
      </c>
      <c r="N1507" t="b">
        <v>0</v>
      </c>
      <c r="O1507">
        <v>12</v>
      </c>
      <c r="P1507" t="b">
        <v>0</v>
      </c>
      <c r="Q1507" t="s">
        <v>8291</v>
      </c>
      <c r="R1507">
        <v>0.79</v>
      </c>
      <c r="S1507">
        <v>98.832192916666656</v>
      </c>
      <c r="T1507" t="s">
        <v>9241</v>
      </c>
      <c r="U1507" t="s">
        <v>9248</v>
      </c>
      <c r="V1507" s="10">
        <v>42707.895462962966</v>
      </c>
      <c r="W1507" s="10">
        <v>42729.458333333336</v>
      </c>
    </row>
    <row r="1508" spans="1:23" x14ac:dyDescent="0.25">
      <c r="A1508">
        <v>1584</v>
      </c>
      <c r="B1508" t="s">
        <v>1585</v>
      </c>
      <c r="C1508" t="s">
        <v>5694</v>
      </c>
      <c r="D1508">
        <v>1200</v>
      </c>
      <c r="E1508">
        <v>0</v>
      </c>
      <c r="F1508" t="s">
        <v>8221</v>
      </c>
      <c r="G1508" t="s">
        <v>8224</v>
      </c>
      <c r="H1508" t="s">
        <v>8246</v>
      </c>
      <c r="I1508">
        <v>1</v>
      </c>
      <c r="J1508">
        <v>1200</v>
      </c>
      <c r="K1508">
        <v>0</v>
      </c>
      <c r="L1508">
        <v>1401464101</v>
      </c>
      <c r="M1508">
        <v>1400600101</v>
      </c>
      <c r="N1508" t="b">
        <v>0</v>
      </c>
      <c r="O1508">
        <v>0</v>
      </c>
      <c r="P1508" t="b">
        <v>0</v>
      </c>
      <c r="Q1508" t="s">
        <v>8291</v>
      </c>
      <c r="R1508">
        <v>0</v>
      </c>
      <c r="S1508" t="s">
        <v>9314</v>
      </c>
      <c r="T1508" t="s">
        <v>9241</v>
      </c>
      <c r="U1508" t="s">
        <v>9248</v>
      </c>
      <c r="V1508" s="10">
        <v>41779.649317129632</v>
      </c>
      <c r="W1508" s="10">
        <v>41789.649317129632</v>
      </c>
    </row>
    <row r="1509" spans="1:23" x14ac:dyDescent="0.25">
      <c r="A1509">
        <v>1583</v>
      </c>
      <c r="B1509" t="s">
        <v>1584</v>
      </c>
      <c r="C1509" t="s">
        <v>5693</v>
      </c>
      <c r="D1509">
        <v>20000</v>
      </c>
      <c r="E1509">
        <v>15</v>
      </c>
      <c r="F1509" t="s">
        <v>8221</v>
      </c>
      <c r="G1509" t="s">
        <v>8225</v>
      </c>
      <c r="H1509" t="s">
        <v>8247</v>
      </c>
      <c r="I1509">
        <v>1.29405719</v>
      </c>
      <c r="J1509">
        <v>25881.143799999998</v>
      </c>
      <c r="K1509">
        <v>19.410857849999999</v>
      </c>
      <c r="L1509">
        <v>1411681391</v>
      </c>
      <c r="M1509">
        <v>1409089391</v>
      </c>
      <c r="N1509" t="b">
        <v>0</v>
      </c>
      <c r="O1509">
        <v>1</v>
      </c>
      <c r="P1509" t="b">
        <v>0</v>
      </c>
      <c r="Q1509" t="s">
        <v>8291</v>
      </c>
      <c r="R1509">
        <v>7.5000000000000002E-4</v>
      </c>
      <c r="S1509">
        <v>19.410857849999999</v>
      </c>
      <c r="T1509" t="s">
        <v>9241</v>
      </c>
      <c r="U1509" t="s">
        <v>9248</v>
      </c>
      <c r="V1509" s="10">
        <v>41877.904988425929</v>
      </c>
      <c r="W1509" s="10">
        <v>41907.904988425929</v>
      </c>
    </row>
    <row r="1510" spans="1:23" x14ac:dyDescent="0.25">
      <c r="A1510">
        <v>1582</v>
      </c>
      <c r="B1510" t="s">
        <v>1583</v>
      </c>
      <c r="C1510" t="s">
        <v>5692</v>
      </c>
      <c r="D1510">
        <v>1000</v>
      </c>
      <c r="E1510">
        <v>93</v>
      </c>
      <c r="F1510" t="s">
        <v>8221</v>
      </c>
      <c r="G1510" t="s">
        <v>8224</v>
      </c>
      <c r="H1510" t="s">
        <v>8246</v>
      </c>
      <c r="I1510">
        <v>1</v>
      </c>
      <c r="J1510">
        <v>1000</v>
      </c>
      <c r="K1510">
        <v>93</v>
      </c>
      <c r="L1510">
        <v>1445894400</v>
      </c>
      <c r="M1510">
        <v>1440961053</v>
      </c>
      <c r="N1510" t="b">
        <v>0</v>
      </c>
      <c r="O1510">
        <v>3</v>
      </c>
      <c r="P1510" t="b">
        <v>0</v>
      </c>
      <c r="Q1510" t="s">
        <v>8291</v>
      </c>
      <c r="R1510">
        <v>9.2999999999999999E-2</v>
      </c>
      <c r="S1510">
        <v>31</v>
      </c>
      <c r="T1510" t="s">
        <v>9241</v>
      </c>
      <c r="U1510" t="s">
        <v>9248</v>
      </c>
      <c r="V1510" s="10">
        <v>42246.789965277778</v>
      </c>
      <c r="W1510" s="10">
        <v>42303.888888888891</v>
      </c>
    </row>
    <row r="1511" spans="1:23" x14ac:dyDescent="0.25">
      <c r="A1511">
        <v>1581</v>
      </c>
      <c r="B1511" t="s">
        <v>1582</v>
      </c>
      <c r="C1511" t="s">
        <v>5691</v>
      </c>
      <c r="D1511">
        <v>1000</v>
      </c>
      <c r="E1511">
        <v>5</v>
      </c>
      <c r="F1511" t="s">
        <v>8221</v>
      </c>
      <c r="G1511" t="s">
        <v>8225</v>
      </c>
      <c r="H1511" t="s">
        <v>8247</v>
      </c>
      <c r="I1511">
        <v>1.29405719</v>
      </c>
      <c r="J1511">
        <v>1294.05719</v>
      </c>
      <c r="K1511">
        <v>6.4702859500000001</v>
      </c>
      <c r="L1511">
        <v>1450521990</v>
      </c>
      <c r="M1511">
        <v>1447757190</v>
      </c>
      <c r="N1511" t="b">
        <v>0</v>
      </c>
      <c r="O1511">
        <v>1</v>
      </c>
      <c r="P1511" t="b">
        <v>0</v>
      </c>
      <c r="Q1511" t="s">
        <v>8291</v>
      </c>
      <c r="R1511">
        <v>5.0000000000000001E-3</v>
      </c>
      <c r="S1511">
        <v>6.4702859500000001</v>
      </c>
      <c r="T1511" t="s">
        <v>9241</v>
      </c>
      <c r="U1511" t="s">
        <v>9248</v>
      </c>
      <c r="V1511" s="10">
        <v>42325.448958333334</v>
      </c>
      <c r="W1511" s="10">
        <v>42357.448958333334</v>
      </c>
    </row>
    <row r="1512" spans="1:23" x14ac:dyDescent="0.25">
      <c r="A1512">
        <v>1560</v>
      </c>
      <c r="B1512" t="s">
        <v>1561</v>
      </c>
      <c r="C1512" t="s">
        <v>5670</v>
      </c>
      <c r="D1512">
        <v>2500</v>
      </c>
      <c r="E1512">
        <v>94</v>
      </c>
      <c r="F1512" t="s">
        <v>8221</v>
      </c>
      <c r="G1512" t="s">
        <v>8224</v>
      </c>
      <c r="H1512" t="s">
        <v>8246</v>
      </c>
      <c r="I1512">
        <v>1</v>
      </c>
      <c r="J1512">
        <v>2500</v>
      </c>
      <c r="K1512">
        <v>94</v>
      </c>
      <c r="L1512">
        <v>1415842193</v>
      </c>
      <c r="M1512">
        <v>1414110593</v>
      </c>
      <c r="N1512" t="b">
        <v>0</v>
      </c>
      <c r="O1512">
        <v>4</v>
      </c>
      <c r="P1512" t="b">
        <v>0</v>
      </c>
      <c r="Q1512" t="s">
        <v>8289</v>
      </c>
      <c r="R1512">
        <v>3.7600000000000001E-2</v>
      </c>
      <c r="S1512">
        <v>23.5</v>
      </c>
      <c r="T1512" t="s">
        <v>9241</v>
      </c>
      <c r="U1512" t="s">
        <v>9246</v>
      </c>
      <c r="V1512" s="10">
        <v>41936.020752314813</v>
      </c>
      <c r="W1512" s="10">
        <v>41956.062418981484</v>
      </c>
    </row>
    <row r="1513" spans="1:23" x14ac:dyDescent="0.25">
      <c r="A1513">
        <v>1559</v>
      </c>
      <c r="B1513" t="s">
        <v>1560</v>
      </c>
      <c r="C1513" t="s">
        <v>5669</v>
      </c>
      <c r="D1513">
        <v>15000</v>
      </c>
      <c r="E1513">
        <v>50</v>
      </c>
      <c r="F1513" t="s">
        <v>8221</v>
      </c>
      <c r="G1513" t="s">
        <v>8224</v>
      </c>
      <c r="H1513" t="s">
        <v>8246</v>
      </c>
      <c r="I1513">
        <v>1</v>
      </c>
      <c r="J1513">
        <v>15000</v>
      </c>
      <c r="K1513">
        <v>50</v>
      </c>
      <c r="L1513">
        <v>1430270199</v>
      </c>
      <c r="M1513">
        <v>1428974199</v>
      </c>
      <c r="N1513" t="b">
        <v>0</v>
      </c>
      <c r="O1513">
        <v>1</v>
      </c>
      <c r="P1513" t="b">
        <v>0</v>
      </c>
      <c r="Q1513" t="s">
        <v>8289</v>
      </c>
      <c r="R1513">
        <v>3.3333333333333335E-3</v>
      </c>
      <c r="S1513">
        <v>50</v>
      </c>
      <c r="T1513" t="s">
        <v>9241</v>
      </c>
      <c r="U1513" t="s">
        <v>9246</v>
      </c>
      <c r="V1513" s="10">
        <v>42108.053229166668</v>
      </c>
      <c r="W1513" s="10">
        <v>42123.053229166668</v>
      </c>
    </row>
    <row r="1514" spans="1:23" x14ac:dyDescent="0.25">
      <c r="A1514">
        <v>1558</v>
      </c>
      <c r="B1514" t="s">
        <v>1559</v>
      </c>
      <c r="C1514" t="s">
        <v>5668</v>
      </c>
      <c r="D1514">
        <v>750</v>
      </c>
      <c r="E1514">
        <v>35</v>
      </c>
      <c r="F1514" t="s">
        <v>8221</v>
      </c>
      <c r="G1514" t="s">
        <v>8225</v>
      </c>
      <c r="H1514" t="s">
        <v>8247</v>
      </c>
      <c r="I1514">
        <v>1.29405719</v>
      </c>
      <c r="J1514">
        <v>970.54289249999999</v>
      </c>
      <c r="K1514">
        <v>45.292001649999996</v>
      </c>
      <c r="L1514">
        <v>1440763920</v>
      </c>
      <c r="M1514">
        <v>1435656759</v>
      </c>
      <c r="N1514" t="b">
        <v>0</v>
      </c>
      <c r="O1514">
        <v>3</v>
      </c>
      <c r="P1514" t="b">
        <v>0</v>
      </c>
      <c r="Q1514" t="s">
        <v>8289</v>
      </c>
      <c r="R1514">
        <v>4.6666666666666669E-2</v>
      </c>
      <c r="S1514">
        <v>15.097333883333333</v>
      </c>
      <c r="T1514" t="s">
        <v>9241</v>
      </c>
      <c r="U1514" t="s">
        <v>9246</v>
      </c>
      <c r="V1514" s="10">
        <v>42185.397673611114</v>
      </c>
      <c r="W1514" s="10">
        <v>42244.508333333331</v>
      </c>
    </row>
    <row r="1515" spans="1:23" x14ac:dyDescent="0.25">
      <c r="A1515">
        <v>1557</v>
      </c>
      <c r="B1515" t="s">
        <v>1558</v>
      </c>
      <c r="C1515" t="s">
        <v>5667</v>
      </c>
      <c r="D1515">
        <v>2500</v>
      </c>
      <c r="E1515">
        <v>100</v>
      </c>
      <c r="F1515" t="s">
        <v>8221</v>
      </c>
      <c r="G1515" t="s">
        <v>8224</v>
      </c>
      <c r="H1515" t="s">
        <v>8246</v>
      </c>
      <c r="I1515">
        <v>1</v>
      </c>
      <c r="J1515">
        <v>2500</v>
      </c>
      <c r="K1515">
        <v>100</v>
      </c>
      <c r="L1515">
        <v>1411227633</v>
      </c>
      <c r="M1515">
        <v>1408549233</v>
      </c>
      <c r="N1515" t="b">
        <v>0</v>
      </c>
      <c r="O1515">
        <v>1</v>
      </c>
      <c r="P1515" t="b">
        <v>0</v>
      </c>
      <c r="Q1515" t="s">
        <v>8289</v>
      </c>
      <c r="R1515">
        <v>0.04</v>
      </c>
      <c r="S1515">
        <v>100</v>
      </c>
      <c r="T1515" t="s">
        <v>9241</v>
      </c>
      <c r="U1515" t="s">
        <v>9246</v>
      </c>
      <c r="V1515" s="10">
        <v>41871.65315972222</v>
      </c>
      <c r="W1515" s="10">
        <v>41902.65315972222</v>
      </c>
    </row>
    <row r="1516" spans="1:23" x14ac:dyDescent="0.25">
      <c r="A1516">
        <v>1556</v>
      </c>
      <c r="B1516" t="s">
        <v>1557</v>
      </c>
      <c r="C1516" t="s">
        <v>5666</v>
      </c>
      <c r="D1516">
        <v>1500</v>
      </c>
      <c r="E1516">
        <v>677</v>
      </c>
      <c r="F1516" t="s">
        <v>8221</v>
      </c>
      <c r="G1516" t="s">
        <v>8229</v>
      </c>
      <c r="H1516" t="s">
        <v>8251</v>
      </c>
      <c r="I1516">
        <v>0.75062424999999999</v>
      </c>
      <c r="J1516">
        <v>1125.936375</v>
      </c>
      <c r="K1516">
        <v>508.17261724999997</v>
      </c>
      <c r="L1516">
        <v>1467603624</v>
      </c>
      <c r="M1516">
        <v>1465011624</v>
      </c>
      <c r="N1516" t="b">
        <v>0</v>
      </c>
      <c r="O1516">
        <v>12</v>
      </c>
      <c r="P1516" t="b">
        <v>0</v>
      </c>
      <c r="Q1516" t="s">
        <v>8289</v>
      </c>
      <c r="R1516">
        <v>0.45133333333333331</v>
      </c>
      <c r="S1516">
        <v>42.347718104166667</v>
      </c>
      <c r="T1516" t="s">
        <v>9241</v>
      </c>
      <c r="U1516" t="s">
        <v>9246</v>
      </c>
      <c r="V1516" s="10">
        <v>42525.153055555558</v>
      </c>
      <c r="W1516" s="10">
        <v>42555.153055555558</v>
      </c>
    </row>
    <row r="1517" spans="1:23" x14ac:dyDescent="0.25">
      <c r="A1517">
        <v>1555</v>
      </c>
      <c r="B1517" t="s">
        <v>1556</v>
      </c>
      <c r="C1517" t="s">
        <v>5665</v>
      </c>
      <c r="D1517">
        <v>750</v>
      </c>
      <c r="E1517">
        <v>0</v>
      </c>
      <c r="F1517" t="s">
        <v>8221</v>
      </c>
      <c r="G1517" t="s">
        <v>8224</v>
      </c>
      <c r="H1517" t="s">
        <v>8246</v>
      </c>
      <c r="I1517">
        <v>1</v>
      </c>
      <c r="J1517">
        <v>750</v>
      </c>
      <c r="K1517">
        <v>0</v>
      </c>
      <c r="L1517">
        <v>1442509200</v>
      </c>
      <c r="M1517">
        <v>1440513832</v>
      </c>
      <c r="N1517" t="b">
        <v>0</v>
      </c>
      <c r="O1517">
        <v>0</v>
      </c>
      <c r="P1517" t="b">
        <v>0</v>
      </c>
      <c r="Q1517" t="s">
        <v>8289</v>
      </c>
      <c r="R1517">
        <v>0</v>
      </c>
      <c r="S1517" t="s">
        <v>9314</v>
      </c>
      <c r="T1517" t="s">
        <v>9241</v>
      </c>
      <c r="U1517" t="s">
        <v>9246</v>
      </c>
      <c r="V1517" s="10">
        <v>42241.613796296297</v>
      </c>
      <c r="W1517" s="10">
        <v>42264.708333333336</v>
      </c>
    </row>
    <row r="1518" spans="1:23" x14ac:dyDescent="0.25">
      <c r="A1518">
        <v>1554</v>
      </c>
      <c r="B1518" t="s">
        <v>1555</v>
      </c>
      <c r="C1518" t="s">
        <v>5664</v>
      </c>
      <c r="D1518">
        <v>20000</v>
      </c>
      <c r="E1518">
        <v>0</v>
      </c>
      <c r="F1518" t="s">
        <v>8221</v>
      </c>
      <c r="G1518" t="s">
        <v>8226</v>
      </c>
      <c r="H1518" t="s">
        <v>8248</v>
      </c>
      <c r="I1518">
        <v>0.70296422999999997</v>
      </c>
      <c r="J1518">
        <v>14059.284599999999</v>
      </c>
      <c r="K1518">
        <v>0</v>
      </c>
      <c r="L1518">
        <v>1438495390</v>
      </c>
      <c r="M1518">
        <v>1435903390</v>
      </c>
      <c r="N1518" t="b">
        <v>0</v>
      </c>
      <c r="O1518">
        <v>0</v>
      </c>
      <c r="P1518" t="b">
        <v>0</v>
      </c>
      <c r="Q1518" t="s">
        <v>8289</v>
      </c>
      <c r="R1518">
        <v>0</v>
      </c>
      <c r="S1518" t="s">
        <v>9314</v>
      </c>
      <c r="T1518" t="s">
        <v>9241</v>
      </c>
      <c r="U1518" t="s">
        <v>9246</v>
      </c>
      <c r="V1518" s="10">
        <v>42188.252199074072</v>
      </c>
      <c r="W1518" s="10">
        <v>42218.252199074072</v>
      </c>
    </row>
    <row r="1519" spans="1:23" x14ac:dyDescent="0.25">
      <c r="A1519">
        <v>1553</v>
      </c>
      <c r="B1519" t="s">
        <v>1554</v>
      </c>
      <c r="C1519" t="s">
        <v>5663</v>
      </c>
      <c r="D1519">
        <v>6000</v>
      </c>
      <c r="E1519">
        <v>0</v>
      </c>
      <c r="F1519" t="s">
        <v>8221</v>
      </c>
      <c r="G1519" t="s">
        <v>8224</v>
      </c>
      <c r="H1519" t="s">
        <v>8246</v>
      </c>
      <c r="I1519">
        <v>1</v>
      </c>
      <c r="J1519">
        <v>6000</v>
      </c>
      <c r="K1519">
        <v>0</v>
      </c>
      <c r="L1519">
        <v>1441176447</v>
      </c>
      <c r="M1519">
        <v>1438584447</v>
      </c>
      <c r="N1519" t="b">
        <v>0</v>
      </c>
      <c r="O1519">
        <v>0</v>
      </c>
      <c r="P1519" t="b">
        <v>0</v>
      </c>
      <c r="Q1519" t="s">
        <v>8289</v>
      </c>
      <c r="R1519">
        <v>0</v>
      </c>
      <c r="S1519" t="s">
        <v>9314</v>
      </c>
      <c r="T1519" t="s">
        <v>9241</v>
      </c>
      <c r="U1519" t="s">
        <v>9246</v>
      </c>
      <c r="V1519" s="10">
        <v>42219.282951388886</v>
      </c>
      <c r="W1519" s="10">
        <v>42249.282951388886</v>
      </c>
    </row>
    <row r="1520" spans="1:23" x14ac:dyDescent="0.25">
      <c r="A1520">
        <v>1552</v>
      </c>
      <c r="B1520" t="s">
        <v>1553</v>
      </c>
      <c r="C1520" t="s">
        <v>5662</v>
      </c>
      <c r="D1520">
        <v>4300</v>
      </c>
      <c r="E1520">
        <v>2115</v>
      </c>
      <c r="F1520" t="s">
        <v>8221</v>
      </c>
      <c r="G1520" t="s">
        <v>8224</v>
      </c>
      <c r="H1520" t="s">
        <v>8246</v>
      </c>
      <c r="I1520">
        <v>1</v>
      </c>
      <c r="J1520">
        <v>4300</v>
      </c>
      <c r="K1520">
        <v>2115</v>
      </c>
      <c r="L1520">
        <v>1412135940</v>
      </c>
      <c r="M1520">
        <v>1410366708</v>
      </c>
      <c r="N1520" t="b">
        <v>0</v>
      </c>
      <c r="O1520">
        <v>16</v>
      </c>
      <c r="P1520" t="b">
        <v>0</v>
      </c>
      <c r="Q1520" t="s">
        <v>8289</v>
      </c>
      <c r="R1520">
        <v>0.49186046511627907</v>
      </c>
      <c r="S1520">
        <v>132.1875</v>
      </c>
      <c r="T1520" t="s">
        <v>9241</v>
      </c>
      <c r="U1520" t="s">
        <v>9246</v>
      </c>
      <c r="V1520" s="10">
        <v>41892.688750000001</v>
      </c>
      <c r="W1520" s="10">
        <v>41913.165972222225</v>
      </c>
    </row>
    <row r="1521" spans="1:23" x14ac:dyDescent="0.25">
      <c r="A1521">
        <v>1551</v>
      </c>
      <c r="B1521" t="s">
        <v>1552</v>
      </c>
      <c r="C1521" t="s">
        <v>5661</v>
      </c>
      <c r="D1521">
        <v>3500</v>
      </c>
      <c r="E1521">
        <v>0</v>
      </c>
      <c r="F1521" t="s">
        <v>8221</v>
      </c>
      <c r="G1521" t="s">
        <v>8224</v>
      </c>
      <c r="H1521" t="s">
        <v>8246</v>
      </c>
      <c r="I1521">
        <v>1</v>
      </c>
      <c r="J1521">
        <v>3500</v>
      </c>
      <c r="K1521">
        <v>0</v>
      </c>
      <c r="L1521">
        <v>1432756039</v>
      </c>
      <c r="M1521">
        <v>1430164039</v>
      </c>
      <c r="N1521" t="b">
        <v>0</v>
      </c>
      <c r="O1521">
        <v>0</v>
      </c>
      <c r="P1521" t="b">
        <v>0</v>
      </c>
      <c r="Q1521" t="s">
        <v>8289</v>
      </c>
      <c r="R1521">
        <v>0</v>
      </c>
      <c r="S1521" t="s">
        <v>9314</v>
      </c>
      <c r="T1521" t="s">
        <v>9241</v>
      </c>
      <c r="U1521" t="s">
        <v>9246</v>
      </c>
      <c r="V1521" s="10">
        <v>42121.824525462966</v>
      </c>
      <c r="W1521" s="10">
        <v>42151.824525462966</v>
      </c>
    </row>
    <row r="1522" spans="1:23" x14ac:dyDescent="0.25">
      <c r="A1522">
        <v>1550</v>
      </c>
      <c r="B1522" t="s">
        <v>1551</v>
      </c>
      <c r="C1522" t="s">
        <v>5660</v>
      </c>
      <c r="D1522">
        <v>750</v>
      </c>
      <c r="E1522">
        <v>101</v>
      </c>
      <c r="F1522" t="s">
        <v>8221</v>
      </c>
      <c r="G1522" t="s">
        <v>8225</v>
      </c>
      <c r="H1522" t="s">
        <v>8247</v>
      </c>
      <c r="I1522">
        <v>1.29405719</v>
      </c>
      <c r="J1522">
        <v>970.54289249999999</v>
      </c>
      <c r="K1522">
        <v>130.69977618999999</v>
      </c>
      <c r="L1522">
        <v>1463050034</v>
      </c>
      <c r="M1522">
        <v>1460458034</v>
      </c>
      <c r="N1522" t="b">
        <v>0</v>
      </c>
      <c r="O1522">
        <v>7</v>
      </c>
      <c r="P1522" t="b">
        <v>0</v>
      </c>
      <c r="Q1522" t="s">
        <v>8289</v>
      </c>
      <c r="R1522">
        <v>0.13466666666666666</v>
      </c>
      <c r="S1522">
        <v>18.671396598571427</v>
      </c>
      <c r="T1522" t="s">
        <v>9241</v>
      </c>
      <c r="U1522" t="s">
        <v>9246</v>
      </c>
      <c r="V1522" s="10">
        <v>42472.449467592596</v>
      </c>
      <c r="W1522" s="10">
        <v>42502.449467592596</v>
      </c>
    </row>
    <row r="1523" spans="1:23" x14ac:dyDescent="0.25">
      <c r="A1523">
        <v>1549</v>
      </c>
      <c r="B1523" t="s">
        <v>1550</v>
      </c>
      <c r="C1523" t="s">
        <v>5659</v>
      </c>
      <c r="D1523">
        <v>500</v>
      </c>
      <c r="E1523">
        <v>170</v>
      </c>
      <c r="F1523" t="s">
        <v>8221</v>
      </c>
      <c r="G1523" t="s">
        <v>8224</v>
      </c>
      <c r="H1523" t="s">
        <v>8246</v>
      </c>
      <c r="I1523">
        <v>1</v>
      </c>
      <c r="J1523">
        <v>500</v>
      </c>
      <c r="K1523">
        <v>170</v>
      </c>
      <c r="L1523">
        <v>1446524159</v>
      </c>
      <c r="M1523">
        <v>1443928559</v>
      </c>
      <c r="N1523" t="b">
        <v>0</v>
      </c>
      <c r="O1523">
        <v>6</v>
      </c>
      <c r="P1523" t="b">
        <v>0</v>
      </c>
      <c r="Q1523" t="s">
        <v>8289</v>
      </c>
      <c r="R1523">
        <v>0.34</v>
      </c>
      <c r="S1523">
        <v>28.333333333333332</v>
      </c>
      <c r="T1523" t="s">
        <v>9241</v>
      </c>
      <c r="U1523" t="s">
        <v>9246</v>
      </c>
      <c r="V1523" s="10">
        <v>42281.136099537034</v>
      </c>
      <c r="W1523" s="10">
        <v>42311.177766203706</v>
      </c>
    </row>
    <row r="1524" spans="1:23" x14ac:dyDescent="0.25">
      <c r="A1524">
        <v>1548</v>
      </c>
      <c r="B1524" t="s">
        <v>1549</v>
      </c>
      <c r="C1524" t="s">
        <v>5658</v>
      </c>
      <c r="D1524">
        <v>700</v>
      </c>
      <c r="E1524">
        <v>60</v>
      </c>
      <c r="F1524" t="s">
        <v>8221</v>
      </c>
      <c r="G1524" t="s">
        <v>8224</v>
      </c>
      <c r="H1524" t="s">
        <v>8246</v>
      </c>
      <c r="I1524">
        <v>1</v>
      </c>
      <c r="J1524">
        <v>700</v>
      </c>
      <c r="K1524">
        <v>60</v>
      </c>
      <c r="L1524">
        <v>1447020620</v>
      </c>
      <c r="M1524">
        <v>1444425020</v>
      </c>
      <c r="N1524" t="b">
        <v>0</v>
      </c>
      <c r="O1524">
        <v>1</v>
      </c>
      <c r="P1524" t="b">
        <v>0</v>
      </c>
      <c r="Q1524" t="s">
        <v>8289</v>
      </c>
      <c r="R1524">
        <v>8.5714285714285715E-2</v>
      </c>
      <c r="S1524">
        <v>60</v>
      </c>
      <c r="T1524" t="s">
        <v>9241</v>
      </c>
      <c r="U1524" t="s">
        <v>9246</v>
      </c>
      <c r="V1524" s="10">
        <v>42286.882175925923</v>
      </c>
      <c r="W1524" s="10">
        <v>42316.923842592594</v>
      </c>
    </row>
    <row r="1525" spans="1:23" x14ac:dyDescent="0.25">
      <c r="A1525">
        <v>1547</v>
      </c>
      <c r="B1525" t="s">
        <v>1548</v>
      </c>
      <c r="C1525" t="s">
        <v>5657</v>
      </c>
      <c r="D1525">
        <v>20</v>
      </c>
      <c r="E1525">
        <v>0</v>
      </c>
      <c r="F1525" t="s">
        <v>8221</v>
      </c>
      <c r="G1525" t="s">
        <v>8224</v>
      </c>
      <c r="H1525" t="s">
        <v>8246</v>
      </c>
      <c r="I1525">
        <v>1</v>
      </c>
      <c r="J1525">
        <v>20</v>
      </c>
      <c r="K1525">
        <v>0</v>
      </c>
      <c r="L1525">
        <v>1487844882</v>
      </c>
      <c r="M1525">
        <v>1487240082</v>
      </c>
      <c r="N1525" t="b">
        <v>0</v>
      </c>
      <c r="O1525">
        <v>0</v>
      </c>
      <c r="P1525" t="b">
        <v>0</v>
      </c>
      <c r="Q1525" t="s">
        <v>8289</v>
      </c>
      <c r="R1525">
        <v>0</v>
      </c>
      <c r="S1525" t="s">
        <v>9314</v>
      </c>
      <c r="T1525" t="s">
        <v>9241</v>
      </c>
      <c r="U1525" t="s">
        <v>9246</v>
      </c>
      <c r="V1525" s="10">
        <v>42782.426874999997</v>
      </c>
      <c r="W1525" s="10">
        <v>42789.426874999997</v>
      </c>
    </row>
    <row r="1526" spans="1:23" x14ac:dyDescent="0.25">
      <c r="A1526">
        <v>1546</v>
      </c>
      <c r="B1526" t="s">
        <v>1547</v>
      </c>
      <c r="C1526" t="s">
        <v>5656</v>
      </c>
      <c r="D1526">
        <v>1000</v>
      </c>
      <c r="E1526">
        <v>289</v>
      </c>
      <c r="F1526" t="s">
        <v>8221</v>
      </c>
      <c r="G1526" t="s">
        <v>8225</v>
      </c>
      <c r="H1526" t="s">
        <v>8247</v>
      </c>
      <c r="I1526">
        <v>1.29405719</v>
      </c>
      <c r="J1526">
        <v>1294.05719</v>
      </c>
      <c r="K1526">
        <v>373.98252790999999</v>
      </c>
      <c r="L1526">
        <v>1410930399</v>
      </c>
      <c r="M1526">
        <v>1405746399</v>
      </c>
      <c r="N1526" t="b">
        <v>0</v>
      </c>
      <c r="O1526">
        <v>11</v>
      </c>
      <c r="P1526" t="b">
        <v>0</v>
      </c>
      <c r="Q1526" t="s">
        <v>8289</v>
      </c>
      <c r="R1526">
        <v>0.28899999999999998</v>
      </c>
      <c r="S1526">
        <v>33.99841162818182</v>
      </c>
      <c r="T1526" t="s">
        <v>9241</v>
      </c>
      <c r="U1526" t="s">
        <v>9246</v>
      </c>
      <c r="V1526" s="10">
        <v>41839.212951388887</v>
      </c>
      <c r="W1526" s="10">
        <v>41899.212951388887</v>
      </c>
    </row>
    <row r="1527" spans="1:23" x14ac:dyDescent="0.25">
      <c r="A1527">
        <v>1545</v>
      </c>
      <c r="B1527" t="s">
        <v>1546</v>
      </c>
      <c r="C1527" s="3" t="s">
        <v>5655</v>
      </c>
      <c r="D1527">
        <v>3000</v>
      </c>
      <c r="E1527">
        <v>1</v>
      </c>
      <c r="F1527" t="s">
        <v>8221</v>
      </c>
      <c r="G1527" t="s">
        <v>8224</v>
      </c>
      <c r="H1527" t="s">
        <v>8246</v>
      </c>
      <c r="I1527">
        <v>1</v>
      </c>
      <c r="J1527">
        <v>3000</v>
      </c>
      <c r="K1527">
        <v>1</v>
      </c>
      <c r="L1527">
        <v>1425330960</v>
      </c>
      <c r="M1527">
        <v>1422393234</v>
      </c>
      <c r="N1527" t="b">
        <v>0</v>
      </c>
      <c r="O1527">
        <v>1</v>
      </c>
      <c r="P1527" t="b">
        <v>0</v>
      </c>
      <c r="Q1527" t="s">
        <v>8289</v>
      </c>
      <c r="R1527">
        <v>3.3333333333333332E-4</v>
      </c>
      <c r="S1527">
        <v>1</v>
      </c>
      <c r="T1527" t="s">
        <v>9241</v>
      </c>
      <c r="U1527" t="s">
        <v>9246</v>
      </c>
      <c r="V1527" s="10">
        <v>42031.884652777779</v>
      </c>
      <c r="W1527" s="10">
        <v>42065.886111111111</v>
      </c>
    </row>
    <row r="1528" spans="1:23" x14ac:dyDescent="0.25">
      <c r="A1528">
        <v>1544</v>
      </c>
      <c r="B1528" t="s">
        <v>1545</v>
      </c>
      <c r="C1528" t="s">
        <v>5654</v>
      </c>
      <c r="D1528">
        <v>1000</v>
      </c>
      <c r="E1528">
        <v>0</v>
      </c>
      <c r="F1528" t="s">
        <v>8221</v>
      </c>
      <c r="G1528" t="s">
        <v>8224</v>
      </c>
      <c r="H1528" t="s">
        <v>8246</v>
      </c>
      <c r="I1528">
        <v>1</v>
      </c>
      <c r="J1528">
        <v>1000</v>
      </c>
      <c r="K1528">
        <v>0</v>
      </c>
      <c r="L1528">
        <v>1427847480</v>
      </c>
      <c r="M1528">
        <v>1424222024</v>
      </c>
      <c r="N1528" t="b">
        <v>0</v>
      </c>
      <c r="O1528">
        <v>0</v>
      </c>
      <c r="P1528" t="b">
        <v>0</v>
      </c>
      <c r="Q1528" t="s">
        <v>8289</v>
      </c>
      <c r="R1528">
        <v>0</v>
      </c>
      <c r="S1528" t="s">
        <v>9314</v>
      </c>
      <c r="T1528" t="s">
        <v>9241</v>
      </c>
      <c r="U1528" t="s">
        <v>9246</v>
      </c>
      <c r="V1528" s="10">
        <v>42053.051203703704</v>
      </c>
      <c r="W1528" s="10">
        <v>42095.012499999997</v>
      </c>
    </row>
    <row r="1529" spans="1:23" x14ac:dyDescent="0.25">
      <c r="A1529">
        <v>1543</v>
      </c>
      <c r="B1529" t="s">
        <v>1544</v>
      </c>
      <c r="C1529" t="s">
        <v>5653</v>
      </c>
      <c r="D1529">
        <v>2250</v>
      </c>
      <c r="E1529">
        <v>10</v>
      </c>
      <c r="F1529" t="s">
        <v>8221</v>
      </c>
      <c r="G1529" t="s">
        <v>8224</v>
      </c>
      <c r="H1529" t="s">
        <v>8246</v>
      </c>
      <c r="I1529">
        <v>1</v>
      </c>
      <c r="J1529">
        <v>2250</v>
      </c>
      <c r="K1529">
        <v>10</v>
      </c>
      <c r="L1529">
        <v>1416662034</v>
      </c>
      <c r="M1529">
        <v>1414066434</v>
      </c>
      <c r="N1529" t="b">
        <v>0</v>
      </c>
      <c r="O1529">
        <v>1</v>
      </c>
      <c r="P1529" t="b">
        <v>0</v>
      </c>
      <c r="Q1529" t="s">
        <v>8289</v>
      </c>
      <c r="R1529">
        <v>4.4444444444444444E-3</v>
      </c>
      <c r="S1529">
        <v>10</v>
      </c>
      <c r="T1529" t="s">
        <v>9241</v>
      </c>
      <c r="U1529" t="s">
        <v>9246</v>
      </c>
      <c r="V1529" s="10">
        <v>41935.509652777779</v>
      </c>
      <c r="W1529" s="10">
        <v>41965.551319444443</v>
      </c>
    </row>
    <row r="1530" spans="1:23" x14ac:dyDescent="0.25">
      <c r="A1530">
        <v>1542</v>
      </c>
      <c r="B1530" t="s">
        <v>1543</v>
      </c>
      <c r="C1530" t="s">
        <v>5652</v>
      </c>
      <c r="D1530">
        <v>500</v>
      </c>
      <c r="E1530">
        <v>20</v>
      </c>
      <c r="F1530" t="s">
        <v>8221</v>
      </c>
      <c r="G1530" t="s">
        <v>8229</v>
      </c>
      <c r="H1530" t="s">
        <v>8251</v>
      </c>
      <c r="I1530">
        <v>0.75062424999999999</v>
      </c>
      <c r="J1530">
        <v>375.31212499999998</v>
      </c>
      <c r="K1530">
        <v>15.012485</v>
      </c>
      <c r="L1530">
        <v>1435708500</v>
      </c>
      <c r="M1530">
        <v>1434412500</v>
      </c>
      <c r="N1530" t="b">
        <v>0</v>
      </c>
      <c r="O1530">
        <v>1</v>
      </c>
      <c r="P1530" t="b">
        <v>0</v>
      </c>
      <c r="Q1530" t="s">
        <v>8289</v>
      </c>
      <c r="R1530">
        <v>0.04</v>
      </c>
      <c r="S1530">
        <v>15.012485</v>
      </c>
      <c r="T1530" t="s">
        <v>9241</v>
      </c>
      <c r="U1530" t="s">
        <v>9246</v>
      </c>
      <c r="V1530" s="10">
        <v>42170.996527777781</v>
      </c>
      <c r="W1530" s="10">
        <v>42185.996527777781</v>
      </c>
    </row>
    <row r="1531" spans="1:23" x14ac:dyDescent="0.25">
      <c r="A1531">
        <v>1541</v>
      </c>
      <c r="B1531" t="s">
        <v>1542</v>
      </c>
      <c r="C1531" t="s">
        <v>5651</v>
      </c>
      <c r="D1531">
        <v>18000</v>
      </c>
      <c r="E1531">
        <v>6</v>
      </c>
      <c r="F1531" t="s">
        <v>8221</v>
      </c>
      <c r="G1531" t="s">
        <v>8224</v>
      </c>
      <c r="H1531" t="s">
        <v>8246</v>
      </c>
      <c r="I1531">
        <v>1</v>
      </c>
      <c r="J1531">
        <v>18000</v>
      </c>
      <c r="K1531">
        <v>6</v>
      </c>
      <c r="L1531">
        <v>1420045538</v>
      </c>
      <c r="M1531">
        <v>1417453538</v>
      </c>
      <c r="N1531" t="b">
        <v>0</v>
      </c>
      <c r="O1531">
        <v>2</v>
      </c>
      <c r="P1531" t="b">
        <v>0</v>
      </c>
      <c r="Q1531" t="s">
        <v>8289</v>
      </c>
      <c r="R1531">
        <v>3.3333333333333332E-4</v>
      </c>
      <c r="S1531">
        <v>3</v>
      </c>
      <c r="T1531" t="s">
        <v>9241</v>
      </c>
      <c r="U1531" t="s">
        <v>9246</v>
      </c>
      <c r="V1531" s="10">
        <v>41974.712245370371</v>
      </c>
      <c r="W1531" s="10">
        <v>42004.712245370371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41A9-2A74-4401-B987-E77D3ECB67ED}">
  <dimension ref="A3:H24"/>
  <sheetViews>
    <sheetView tabSelected="1" workbookViewId="0">
      <selection activeCell="H4" sqref="H4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16.28515625" bestFit="1" customWidth="1"/>
    <col min="4" max="4" width="13.140625" bestFit="1" customWidth="1"/>
    <col min="5" max="5" width="24.28515625" bestFit="1" customWidth="1"/>
    <col min="6" max="6" width="16.28515625" bestFit="1" customWidth="1"/>
    <col min="7" max="7" width="13.140625" bestFit="1" customWidth="1"/>
    <col min="8" max="8" width="7.85546875" bestFit="1" customWidth="1"/>
    <col min="9" max="9" width="20.5703125" bestFit="1" customWidth="1"/>
    <col min="10" max="10" width="13.140625" bestFit="1" customWidth="1"/>
    <col min="11" max="11" width="20.85546875" bestFit="1" customWidth="1"/>
    <col min="12" max="12" width="16.28515625" bestFit="1" customWidth="1"/>
    <col min="13" max="13" width="13.140625" bestFit="1" customWidth="1"/>
    <col min="14" max="14" width="24.28515625" bestFit="1" customWidth="1"/>
    <col min="15" max="2546" width="16.28515625" bestFit="1" customWidth="1"/>
    <col min="2547" max="2547" width="11.28515625" bestFit="1" customWidth="1"/>
  </cols>
  <sheetData>
    <row r="3" spans="1:8" x14ac:dyDescent="0.25">
      <c r="A3" s="5" t="s">
        <v>8306</v>
      </c>
      <c r="B3" t="s">
        <v>9307</v>
      </c>
      <c r="D3" s="5" t="s">
        <v>8306</v>
      </c>
      <c r="E3" t="s">
        <v>9312</v>
      </c>
      <c r="G3" s="5" t="s">
        <v>8306</v>
      </c>
      <c r="H3" t="s">
        <v>9312</v>
      </c>
    </row>
    <row r="4" spans="1:8" x14ac:dyDescent="0.25">
      <c r="A4" s="6" t="s">
        <v>8220</v>
      </c>
      <c r="B4" s="19">
        <v>27.306590257879655</v>
      </c>
      <c r="D4" s="6" t="s">
        <v>8220</v>
      </c>
      <c r="E4" s="18">
        <v>2</v>
      </c>
      <c r="G4" s="6" t="s">
        <v>8220</v>
      </c>
      <c r="H4" s="18">
        <v>2</v>
      </c>
    </row>
    <row r="5" spans="1:8" x14ac:dyDescent="0.25">
      <c r="A5" s="6" t="s">
        <v>8221</v>
      </c>
      <c r="B5" s="19">
        <v>17.709803921568628</v>
      </c>
      <c r="D5" s="6" t="s">
        <v>8221</v>
      </c>
      <c r="E5" s="18">
        <v>4</v>
      </c>
      <c r="G5" s="6" t="s">
        <v>8221</v>
      </c>
      <c r="H5" s="18">
        <v>4</v>
      </c>
    </row>
    <row r="6" spans="1:8" x14ac:dyDescent="0.25">
      <c r="A6" s="6" t="s">
        <v>8222</v>
      </c>
      <c r="B6" s="19">
        <v>36.020000000000003</v>
      </c>
      <c r="D6" s="6" t="s">
        <v>8222</v>
      </c>
      <c r="E6" s="18">
        <v>8</v>
      </c>
      <c r="G6" s="6" t="s">
        <v>8222</v>
      </c>
      <c r="H6" s="18">
        <v>8</v>
      </c>
    </row>
    <row r="7" spans="1:8" x14ac:dyDescent="0.25">
      <c r="A7" s="6" t="s">
        <v>8219</v>
      </c>
      <c r="B7" s="19">
        <v>194.42517162471395</v>
      </c>
      <c r="D7" s="6" t="s">
        <v>8219</v>
      </c>
      <c r="E7" s="18">
        <v>62</v>
      </c>
      <c r="G7" s="6" t="s">
        <v>8219</v>
      </c>
      <c r="H7" s="18">
        <v>62</v>
      </c>
    </row>
    <row r="8" spans="1:8" x14ac:dyDescent="0.25">
      <c r="A8" s="6" t="s">
        <v>8307</v>
      </c>
      <c r="B8" s="19">
        <v>112.60233349538163</v>
      </c>
      <c r="D8" s="6" t="s">
        <v>8307</v>
      </c>
      <c r="E8" s="18">
        <v>25</v>
      </c>
      <c r="G8" s="6" t="s">
        <v>8307</v>
      </c>
      <c r="H8" s="18">
        <v>25</v>
      </c>
    </row>
    <row r="11" spans="1:8" x14ac:dyDescent="0.25">
      <c r="A11" s="5" t="s">
        <v>8306</v>
      </c>
      <c r="B11" t="s">
        <v>9308</v>
      </c>
      <c r="D11" s="5" t="s">
        <v>8306</v>
      </c>
      <c r="E11" t="s">
        <v>9309</v>
      </c>
    </row>
    <row r="12" spans="1:8" x14ac:dyDescent="0.25">
      <c r="A12" s="6" t="s">
        <v>8220</v>
      </c>
      <c r="B12" s="7">
        <v>0</v>
      </c>
      <c r="D12" s="6" t="s">
        <v>8220</v>
      </c>
      <c r="E12" s="7">
        <v>1501</v>
      </c>
    </row>
    <row r="13" spans="1:8" x14ac:dyDescent="0.25">
      <c r="A13" s="6" t="s">
        <v>8221</v>
      </c>
      <c r="B13" s="7">
        <v>0</v>
      </c>
      <c r="D13" s="6" t="s">
        <v>8221</v>
      </c>
      <c r="E13" s="7">
        <v>1293</v>
      </c>
    </row>
    <row r="14" spans="1:8" x14ac:dyDescent="0.25">
      <c r="A14" s="6" t="s">
        <v>8222</v>
      </c>
      <c r="B14" s="7">
        <v>0</v>
      </c>
      <c r="D14" s="6" t="s">
        <v>8222</v>
      </c>
      <c r="E14" s="7">
        <v>884</v>
      </c>
    </row>
    <row r="15" spans="1:8" x14ac:dyDescent="0.25">
      <c r="A15" s="6" t="s">
        <v>8219</v>
      </c>
      <c r="B15" s="7">
        <v>1</v>
      </c>
      <c r="D15" s="6" t="s">
        <v>8219</v>
      </c>
      <c r="E15" s="7">
        <v>26457</v>
      </c>
    </row>
    <row r="16" spans="1:8" x14ac:dyDescent="0.25">
      <c r="A16" s="6" t="s">
        <v>8307</v>
      </c>
      <c r="B16" s="7">
        <v>0</v>
      </c>
      <c r="D16" s="6" t="s">
        <v>8307</v>
      </c>
      <c r="E16" s="7">
        <v>26457</v>
      </c>
    </row>
    <row r="19" spans="1:5" x14ac:dyDescent="0.25">
      <c r="A19" s="5" t="s">
        <v>8306</v>
      </c>
      <c r="B19" t="s">
        <v>9310</v>
      </c>
      <c r="D19" s="5" t="s">
        <v>8306</v>
      </c>
      <c r="E19" t="s">
        <v>9311</v>
      </c>
    </row>
    <row r="20" spans="1:5" x14ac:dyDescent="0.25">
      <c r="A20" s="6" t="s">
        <v>8220</v>
      </c>
      <c r="B20" s="19">
        <v>11615.077922184548</v>
      </c>
      <c r="D20" s="6" t="s">
        <v>8220</v>
      </c>
      <c r="E20" s="19">
        <v>107.77327090788582</v>
      </c>
    </row>
    <row r="21" spans="1:5" x14ac:dyDescent="0.25">
      <c r="A21" s="6" t="s">
        <v>8221</v>
      </c>
      <c r="B21" s="19">
        <v>3773.2216685890044</v>
      </c>
      <c r="D21" s="6" t="s">
        <v>8221</v>
      </c>
      <c r="E21" s="19">
        <v>61.426555076684906</v>
      </c>
    </row>
    <row r="22" spans="1:5" x14ac:dyDescent="0.25">
      <c r="A22" s="6" t="s">
        <v>8222</v>
      </c>
      <c r="B22" s="19">
        <v>15335.6996</v>
      </c>
      <c r="D22" s="6" t="s">
        <v>8222</v>
      </c>
      <c r="E22" s="19">
        <v>123.83739176839926</v>
      </c>
    </row>
    <row r="23" spans="1:5" x14ac:dyDescent="0.25">
      <c r="A23" s="6" t="s">
        <v>8219</v>
      </c>
      <c r="B23" s="19">
        <v>712840.9867348104</v>
      </c>
      <c r="D23" s="6" t="s">
        <v>8219</v>
      </c>
      <c r="E23" s="19">
        <v>844.29910975602149</v>
      </c>
    </row>
    <row r="24" spans="1:5" x14ac:dyDescent="0.25">
      <c r="A24" s="6" t="s">
        <v>8307</v>
      </c>
      <c r="B24" s="19">
        <v>388767.36203636328</v>
      </c>
      <c r="D24" s="6" t="s">
        <v>8307</v>
      </c>
      <c r="E24" s="19">
        <v>623.51211859623334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43359-B587-4F99-8DB7-64CB210E1D44}">
  <dimension ref="A3:A4"/>
  <sheetViews>
    <sheetView workbookViewId="0">
      <selection activeCell="A3" sqref="A3"/>
    </sheetView>
  </sheetViews>
  <sheetFormatPr defaultRowHeight="15" x14ac:dyDescent="0.25"/>
  <cols>
    <col min="1" max="1" width="20.5703125" bestFit="1" customWidth="1"/>
  </cols>
  <sheetData>
    <row r="3" spans="1:1" x14ac:dyDescent="0.25">
      <c r="A3" t="s">
        <v>9313</v>
      </c>
    </row>
    <row r="4" spans="1:1" x14ac:dyDescent="0.25">
      <c r="A4" s="7">
        <v>463246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889E-F79D-4C86-8D39-204DA0FB15BC}">
  <dimension ref="A3:B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5703125" bestFit="1" customWidth="1"/>
  </cols>
  <sheetData>
    <row r="3" spans="1:2" x14ac:dyDescent="0.25">
      <c r="A3" s="5" t="s">
        <v>8306</v>
      </c>
      <c r="B3" t="s">
        <v>9313</v>
      </c>
    </row>
    <row r="4" spans="1:2" x14ac:dyDescent="0.25">
      <c r="A4" s="6" t="s">
        <v>8220</v>
      </c>
      <c r="B4" s="7">
        <v>9530</v>
      </c>
    </row>
    <row r="5" spans="1:2" x14ac:dyDescent="0.25">
      <c r="A5" s="6" t="s">
        <v>8221</v>
      </c>
      <c r="B5" s="7">
        <v>27096</v>
      </c>
    </row>
    <row r="6" spans="1:2" x14ac:dyDescent="0.25">
      <c r="A6" s="6" t="s">
        <v>8222</v>
      </c>
      <c r="B6" s="7">
        <v>1801</v>
      </c>
    </row>
    <row r="7" spans="1:2" x14ac:dyDescent="0.25">
      <c r="A7" s="6" t="s">
        <v>8219</v>
      </c>
      <c r="B7" s="7">
        <v>424819</v>
      </c>
    </row>
    <row r="8" spans="1:2" x14ac:dyDescent="0.25">
      <c r="A8" s="6" t="s">
        <v>9315</v>
      </c>
      <c r="B8" s="7">
        <v>28</v>
      </c>
    </row>
    <row r="9" spans="1:2" x14ac:dyDescent="0.25">
      <c r="A9" s="6" t="s">
        <v>8307</v>
      </c>
      <c r="B9" s="7">
        <v>463274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zoomScale="80" zoomScaleNormal="80" workbookViewId="0">
      <selection sqref="A1:XFD1048576"/>
    </sheetView>
  </sheetViews>
  <sheetFormatPr defaultRowHeight="30" customHeight="1" x14ac:dyDescent="0.25"/>
  <cols>
    <col min="1" max="1" width="5.5703125" bestFit="1" customWidth="1"/>
    <col min="2" max="2" width="43" style="3" bestFit="1" customWidth="1"/>
    <col min="3" max="3" width="45.85546875" style="3" bestFit="1" customWidth="1"/>
    <col min="4" max="4" width="10.85546875" bestFit="1" customWidth="1"/>
    <col min="5" max="5" width="12" bestFit="1" customWidth="1"/>
    <col min="6" max="6" width="11.42578125" bestFit="1" customWidth="1"/>
    <col min="7" max="7" width="9.85546875" customWidth="1"/>
    <col min="8" max="8" width="10.7109375" customWidth="1"/>
    <col min="9" max="9" width="21.28515625" style="12" customWidth="1"/>
    <col min="10" max="10" width="14.5703125" style="14" bestFit="1" customWidth="1"/>
    <col min="11" max="11" width="16.140625" style="14" customWidth="1"/>
    <col min="12" max="12" width="12" bestFit="1" customWidth="1"/>
    <col min="13" max="13" width="14" customWidth="1"/>
    <col min="14" max="14" width="12" customWidth="1"/>
    <col min="15" max="15" width="15.85546875" customWidth="1"/>
    <col min="16" max="16" width="10.85546875" customWidth="1"/>
    <col min="17" max="17" width="30.85546875" bestFit="1" customWidth="1"/>
    <col min="18" max="18" width="16.85546875" customWidth="1"/>
    <col min="19" max="19" width="24.7109375" style="14" customWidth="1"/>
    <col min="20" max="20" width="13.42578125" bestFit="1" customWidth="1"/>
    <col min="21" max="21" width="20.28515625" bestFit="1" customWidth="1"/>
    <col min="22" max="22" width="26.140625" customWidth="1"/>
    <col min="23" max="23" width="24.7109375" customWidth="1"/>
  </cols>
  <sheetData>
    <row r="1" spans="1:23" ht="1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9208</v>
      </c>
      <c r="J1" s="13" t="s">
        <v>9206</v>
      </c>
      <c r="K1" s="13" t="s">
        <v>9207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8311</v>
      </c>
      <c r="S1" s="15" t="s">
        <v>9209</v>
      </c>
      <c r="T1" s="15" t="s">
        <v>9210</v>
      </c>
      <c r="U1" s="15" t="s">
        <v>9211</v>
      </c>
      <c r="V1" s="15" t="s">
        <v>9264</v>
      </c>
      <c r="W1" s="15" t="s">
        <v>9265</v>
      </c>
    </row>
    <row r="2" spans="1:23" ht="30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2">
        <f>IF(H2="USD", 1, VLOOKUP(H2,usd[[#All],[targetCurrency]:[inverseRate]],4,FALSE))</f>
        <v>1</v>
      </c>
      <c r="J2" s="14">
        <f>$I2*D2</f>
        <v>8500</v>
      </c>
      <c r="K2" s="14">
        <f>$I2*E2</f>
        <v>11633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8265</v>
      </c>
      <c r="R2" s="9">
        <f>E2/D2</f>
        <v>1.3685882352941177</v>
      </c>
      <c r="S2" s="14">
        <f>IFERROR(K2/O2, "")</f>
        <v>63.917582417582416</v>
      </c>
      <c r="T2" t="s">
        <v>9217</v>
      </c>
      <c r="U2" t="s">
        <v>9218</v>
      </c>
      <c r="V2" s="16">
        <f>(M2/86400)+DATE(1970,1,1)</f>
        <v>42177.007071759261</v>
      </c>
      <c r="W2" s="16">
        <f>(L2/86400)+DATE(1970,1,1)</f>
        <v>42208.125</v>
      </c>
    </row>
    <row r="3" spans="1:23" ht="30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2">
        <f>IF(H3="USD", 1, VLOOKUP(H3,usd[[#All],[targetCurrency]:[inverseRate]],4,FALSE))</f>
        <v>1</v>
      </c>
      <c r="J3" s="14">
        <f t="shared" ref="J3:J66" si="0">$I3*D3</f>
        <v>10275</v>
      </c>
      <c r="K3" s="14">
        <f t="shared" ref="K3:K66" si="1">$I3*E3</f>
        <v>14653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8265</v>
      </c>
      <c r="R3" s="9">
        <f t="shared" ref="R3:R66" si="2">E3/D3</f>
        <v>1.4260827250608272</v>
      </c>
      <c r="S3" s="14">
        <f t="shared" ref="S3:S66" si="3">IFERROR(K3/O3, "")</f>
        <v>185.48101265822785</v>
      </c>
      <c r="T3" t="s">
        <v>9217</v>
      </c>
      <c r="U3" t="s">
        <v>9218</v>
      </c>
      <c r="V3" s="16">
        <f t="shared" ref="V3:V15" si="4">(M3/86400)+DATE(1970,1,1)</f>
        <v>42766.600497685184</v>
      </c>
      <c r="W3" s="16">
        <f t="shared" ref="W3:W15" si="5">(L3/86400)+DATE(1970,1,1)</f>
        <v>42796.600497685184</v>
      </c>
    </row>
    <row r="4" spans="1:23" ht="30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2">
        <f>IF(H4="USD", 1, VLOOKUP(H4,usd[[#All],[targetCurrency]:[inverseRate]],4,FALSE))</f>
        <v>1.29405719</v>
      </c>
      <c r="J4" s="14">
        <f t="shared" si="0"/>
        <v>647.028595</v>
      </c>
      <c r="K4" s="14">
        <f t="shared" si="1"/>
        <v>679.38002474999996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8265</v>
      </c>
      <c r="R4" s="9">
        <f t="shared" si="2"/>
        <v>1.05</v>
      </c>
      <c r="S4" s="14">
        <f t="shared" si="3"/>
        <v>19.410857849999999</v>
      </c>
      <c r="T4" t="s">
        <v>9217</v>
      </c>
      <c r="U4" t="s">
        <v>9218</v>
      </c>
      <c r="V4" s="16">
        <f t="shared" si="4"/>
        <v>42405.702349537038</v>
      </c>
      <c r="W4" s="16">
        <f t="shared" si="5"/>
        <v>42415.702349537038</v>
      </c>
    </row>
    <row r="5" spans="1:23" ht="30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2">
        <f>IF(H5="USD", 1, VLOOKUP(H5,usd[[#All],[targetCurrency]:[inverseRate]],4,FALSE))</f>
        <v>1</v>
      </c>
      <c r="J5" s="14">
        <f t="shared" si="0"/>
        <v>10000</v>
      </c>
      <c r="K5" s="14">
        <f t="shared" si="1"/>
        <v>10390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8265</v>
      </c>
      <c r="R5" s="9">
        <f t="shared" si="2"/>
        <v>1.0389999999999999</v>
      </c>
      <c r="S5" s="14">
        <f t="shared" si="3"/>
        <v>69.266666666666666</v>
      </c>
      <c r="T5" t="s">
        <v>9217</v>
      </c>
      <c r="U5" t="s">
        <v>9218</v>
      </c>
      <c r="V5" s="16">
        <f t="shared" si="4"/>
        <v>41828.515127314815</v>
      </c>
      <c r="W5" s="16">
        <f t="shared" si="5"/>
        <v>41858.515127314815</v>
      </c>
    </row>
    <row r="6" spans="1:23" ht="30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2">
        <f>IF(H6="USD", 1, VLOOKUP(H6,usd[[#All],[targetCurrency]:[inverseRate]],4,FALSE))</f>
        <v>1</v>
      </c>
      <c r="J6" s="14">
        <f t="shared" si="0"/>
        <v>44000</v>
      </c>
      <c r="K6" s="14">
        <f t="shared" si="1"/>
        <v>54116.28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8265</v>
      </c>
      <c r="R6" s="9">
        <f t="shared" si="2"/>
        <v>1.2299154545454545</v>
      </c>
      <c r="S6" s="14">
        <f t="shared" si="3"/>
        <v>190.55028169014085</v>
      </c>
      <c r="T6" t="s">
        <v>9217</v>
      </c>
      <c r="U6" t="s">
        <v>9218</v>
      </c>
      <c r="V6" s="16">
        <f t="shared" si="4"/>
        <v>42327.834247685183</v>
      </c>
      <c r="W6" s="16">
        <f t="shared" si="5"/>
        <v>42357.834247685183</v>
      </c>
    </row>
    <row r="7" spans="1:23" ht="30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2">
        <f>IF(H7="USD", 1, VLOOKUP(H7,usd[[#All],[targetCurrency]:[inverseRate]],4,FALSE))</f>
        <v>1</v>
      </c>
      <c r="J7" s="14">
        <f t="shared" si="0"/>
        <v>3999</v>
      </c>
      <c r="K7" s="14">
        <f t="shared" si="1"/>
        <v>4390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8265</v>
      </c>
      <c r="R7" s="9">
        <f t="shared" si="2"/>
        <v>1.0977744436109027</v>
      </c>
      <c r="S7" s="14">
        <f t="shared" si="3"/>
        <v>93.40425531914893</v>
      </c>
      <c r="T7" t="s">
        <v>9217</v>
      </c>
      <c r="U7" t="s">
        <v>9218</v>
      </c>
      <c r="V7" s="16">
        <f t="shared" si="4"/>
        <v>42563.932951388888</v>
      </c>
      <c r="W7" s="16">
        <f t="shared" si="5"/>
        <v>42580.232638888891</v>
      </c>
    </row>
    <row r="8" spans="1:23" ht="30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2">
        <f>IF(H8="USD", 1, VLOOKUP(H8,usd[[#All],[targetCurrency]:[inverseRate]],4,FALSE))</f>
        <v>1</v>
      </c>
      <c r="J8" s="14">
        <f t="shared" si="0"/>
        <v>8000</v>
      </c>
      <c r="K8" s="14">
        <f t="shared" si="1"/>
        <v>8519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8265</v>
      </c>
      <c r="R8" s="9">
        <f t="shared" si="2"/>
        <v>1.064875</v>
      </c>
      <c r="S8" s="14">
        <f t="shared" si="3"/>
        <v>146.87931034482759</v>
      </c>
      <c r="T8" t="s">
        <v>9217</v>
      </c>
      <c r="U8" t="s">
        <v>9218</v>
      </c>
      <c r="V8" s="16">
        <f t="shared" si="4"/>
        <v>41794.072337962964</v>
      </c>
      <c r="W8" s="16">
        <f t="shared" si="5"/>
        <v>41804.072337962964</v>
      </c>
    </row>
    <row r="9" spans="1:23" ht="30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2">
        <f>IF(H9="USD", 1, VLOOKUP(H9,usd[[#All],[targetCurrency]:[inverseRate]],4,FALSE))</f>
        <v>1</v>
      </c>
      <c r="J9" s="14">
        <f t="shared" si="0"/>
        <v>9000</v>
      </c>
      <c r="K9" s="14">
        <f t="shared" si="1"/>
        <v>9110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8265</v>
      </c>
      <c r="R9" s="9">
        <f t="shared" si="2"/>
        <v>1.0122222222222221</v>
      </c>
      <c r="S9" s="14">
        <f t="shared" si="3"/>
        <v>159.82456140350877</v>
      </c>
      <c r="T9" t="s">
        <v>9217</v>
      </c>
      <c r="U9" t="s">
        <v>9218</v>
      </c>
      <c r="V9" s="16">
        <f t="shared" si="4"/>
        <v>42516.047071759254</v>
      </c>
      <c r="W9" s="16">
        <f t="shared" si="5"/>
        <v>42556.047071759254</v>
      </c>
    </row>
    <row r="10" spans="1:23" ht="30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2">
        <f>IF(H10="USD", 1, VLOOKUP(H10,usd[[#All],[targetCurrency]:[inverseRate]],4,FALSE))</f>
        <v>1</v>
      </c>
      <c r="J10" s="14">
        <f t="shared" si="0"/>
        <v>3500</v>
      </c>
      <c r="K10" s="14">
        <f t="shared" si="1"/>
        <v>3501.52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8265</v>
      </c>
      <c r="R10" s="9">
        <f t="shared" si="2"/>
        <v>1.0004342857142856</v>
      </c>
      <c r="S10" s="14">
        <f t="shared" si="3"/>
        <v>291.79333333333335</v>
      </c>
      <c r="T10" t="s">
        <v>9217</v>
      </c>
      <c r="U10" t="s">
        <v>9218</v>
      </c>
      <c r="V10" s="16">
        <f t="shared" si="4"/>
        <v>42468.94458333333</v>
      </c>
      <c r="W10" s="16">
        <f t="shared" si="5"/>
        <v>42475.875</v>
      </c>
    </row>
    <row r="11" spans="1:23" ht="30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2">
        <f>IF(H11="USD", 1, VLOOKUP(H11,usd[[#All],[targetCurrency]:[inverseRate]],4,FALSE))</f>
        <v>1</v>
      </c>
      <c r="J11" s="14">
        <f t="shared" si="0"/>
        <v>500</v>
      </c>
      <c r="K11" s="14">
        <f t="shared" si="1"/>
        <v>629.99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8265</v>
      </c>
      <c r="R11" s="9">
        <f t="shared" si="2"/>
        <v>1.2599800000000001</v>
      </c>
      <c r="S11" s="14">
        <f t="shared" si="3"/>
        <v>31.499500000000001</v>
      </c>
      <c r="T11" t="s">
        <v>9217</v>
      </c>
      <c r="U11" t="s">
        <v>9218</v>
      </c>
      <c r="V11" s="16">
        <f t="shared" si="4"/>
        <v>42447.103518518517</v>
      </c>
      <c r="W11" s="16">
        <f t="shared" si="5"/>
        <v>42477.103518518517</v>
      </c>
    </row>
    <row r="12" spans="1:23" ht="30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2">
        <f>IF(H12="USD", 1, VLOOKUP(H12,usd[[#All],[targetCurrency]:[inverseRate]],4,FALSE))</f>
        <v>1</v>
      </c>
      <c r="J12" s="14">
        <f t="shared" si="0"/>
        <v>3000</v>
      </c>
      <c r="K12" s="14">
        <f t="shared" si="1"/>
        <v>3015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8265</v>
      </c>
      <c r="R12" s="9">
        <f t="shared" si="2"/>
        <v>1.0049999999999999</v>
      </c>
      <c r="S12" s="14">
        <f t="shared" si="3"/>
        <v>158.68421052631578</v>
      </c>
      <c r="T12" t="s">
        <v>9217</v>
      </c>
      <c r="U12" t="s">
        <v>9218</v>
      </c>
      <c r="V12" s="16">
        <f t="shared" si="4"/>
        <v>41780.068043981482</v>
      </c>
      <c r="W12" s="16">
        <f t="shared" si="5"/>
        <v>41815.068043981482</v>
      </c>
    </row>
    <row r="13" spans="1:23" ht="30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2">
        <f>IF(H13="USD", 1, VLOOKUP(H13,usd[[#All],[targetCurrency]:[inverseRate]],4,FALSE))</f>
        <v>1</v>
      </c>
      <c r="J13" s="14">
        <f t="shared" si="0"/>
        <v>5000</v>
      </c>
      <c r="K13" s="14">
        <f t="shared" si="1"/>
        <v>6025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8265</v>
      </c>
      <c r="R13" s="9">
        <f t="shared" si="2"/>
        <v>1.2050000000000001</v>
      </c>
      <c r="S13" s="14">
        <f t="shared" si="3"/>
        <v>80.333333333333329</v>
      </c>
      <c r="T13" t="s">
        <v>9217</v>
      </c>
      <c r="U13" t="s">
        <v>9218</v>
      </c>
      <c r="V13" s="16">
        <f t="shared" si="4"/>
        <v>42572.778495370367</v>
      </c>
      <c r="W13" s="16">
        <f t="shared" si="5"/>
        <v>42604.125</v>
      </c>
    </row>
    <row r="14" spans="1:23" ht="30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2">
        <f>IF(H14="USD", 1, VLOOKUP(H14,usd[[#All],[targetCurrency]:[inverseRate]],4,FALSE))</f>
        <v>1</v>
      </c>
      <c r="J14" s="14">
        <f t="shared" si="0"/>
        <v>30000</v>
      </c>
      <c r="K14" s="14">
        <f t="shared" si="1"/>
        <v>49588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8265</v>
      </c>
      <c r="R14" s="9">
        <f t="shared" si="2"/>
        <v>1.6529333333333334</v>
      </c>
      <c r="S14" s="14">
        <f t="shared" si="3"/>
        <v>59.961305925030231</v>
      </c>
      <c r="T14" t="s">
        <v>9217</v>
      </c>
      <c r="U14" t="s">
        <v>9218</v>
      </c>
      <c r="V14" s="16">
        <f t="shared" si="4"/>
        <v>41791.713252314818</v>
      </c>
      <c r="W14" s="16">
        <f t="shared" si="5"/>
        <v>41836.125</v>
      </c>
    </row>
    <row r="15" spans="1:23" ht="30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2">
        <f>IF(H15="USD", 1, VLOOKUP(H15,usd[[#All],[targetCurrency]:[inverseRate]],4,FALSE))</f>
        <v>1</v>
      </c>
      <c r="J15" s="14">
        <f t="shared" si="0"/>
        <v>3500</v>
      </c>
      <c r="K15" s="14">
        <f t="shared" si="1"/>
        <v>5599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8265</v>
      </c>
      <c r="R15" s="9">
        <f t="shared" si="2"/>
        <v>1.5997142857142856</v>
      </c>
      <c r="S15" s="14">
        <f t="shared" si="3"/>
        <v>109.78431372549019</v>
      </c>
      <c r="T15" t="s">
        <v>9217</v>
      </c>
      <c r="U15" t="s">
        <v>9218</v>
      </c>
      <c r="V15" s="16">
        <f t="shared" si="4"/>
        <v>42508.677187499998</v>
      </c>
      <c r="W15" s="16">
        <f t="shared" si="5"/>
        <v>42544.852083333331</v>
      </c>
    </row>
    <row r="16" spans="1:23" ht="30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2">
        <f>IF(H16="USD", 1, VLOOKUP(H16,usd[[#All],[targetCurrency]:[inverseRate]],4,FALSE))</f>
        <v>0.70296422999999997</v>
      </c>
      <c r="J16" s="14">
        <f t="shared" si="0"/>
        <v>4217.7853800000003</v>
      </c>
      <c r="K16" s="14">
        <f t="shared" si="1"/>
        <v>4257.1513768799996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8265</v>
      </c>
      <c r="R16" s="9">
        <f t="shared" si="2"/>
        <v>1.0093333333333334</v>
      </c>
      <c r="S16" s="14">
        <f t="shared" si="3"/>
        <v>103.8329604117073</v>
      </c>
      <c r="T16" t="s">
        <v>9217</v>
      </c>
      <c r="U16" t="s">
        <v>9218</v>
      </c>
      <c r="V16" s="16">
        <f t="shared" ref="V16:V79" si="6">(M16/86400)+DATE(1970,1,1)</f>
        <v>41808.02648148148</v>
      </c>
      <c r="W16" s="16">
        <f t="shared" ref="W16:W79" si="7">(L16/86400)+DATE(1970,1,1)</f>
        <v>41833.582638888889</v>
      </c>
    </row>
    <row r="17" spans="1:23" ht="30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2">
        <f>IF(H17="USD", 1, VLOOKUP(H17,usd[[#All],[targetCurrency]:[inverseRate]],4,FALSE))</f>
        <v>1.1666915600000001</v>
      </c>
      <c r="J17" s="14">
        <f t="shared" si="0"/>
        <v>2333.38312</v>
      </c>
      <c r="K17" s="14">
        <f t="shared" si="1"/>
        <v>2487.38640592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8265</v>
      </c>
      <c r="R17" s="9">
        <f t="shared" si="2"/>
        <v>1.0660000000000001</v>
      </c>
      <c r="S17" s="14">
        <f t="shared" si="3"/>
        <v>25.381493937959185</v>
      </c>
      <c r="T17" t="s">
        <v>9217</v>
      </c>
      <c r="U17" t="s">
        <v>9218</v>
      </c>
      <c r="V17" s="16">
        <f t="shared" si="6"/>
        <v>42256.391875000001</v>
      </c>
      <c r="W17" s="16">
        <f t="shared" si="7"/>
        <v>42274.843055555553</v>
      </c>
    </row>
    <row r="18" spans="1:23" ht="30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2">
        <f>IF(H18="USD", 1, VLOOKUP(H18,usd[[#All],[targetCurrency]:[inverseRate]],4,FALSE))</f>
        <v>1</v>
      </c>
      <c r="J18" s="14">
        <f t="shared" si="0"/>
        <v>12000</v>
      </c>
      <c r="K18" s="14">
        <f t="shared" si="1"/>
        <v>12029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8265</v>
      </c>
      <c r="R18" s="9">
        <f t="shared" si="2"/>
        <v>1.0024166666666667</v>
      </c>
      <c r="S18" s="14">
        <f t="shared" si="3"/>
        <v>171.84285714285716</v>
      </c>
      <c r="T18" t="s">
        <v>9217</v>
      </c>
      <c r="U18" t="s">
        <v>9218</v>
      </c>
      <c r="V18" s="16">
        <f t="shared" si="6"/>
        <v>41760.796423611115</v>
      </c>
      <c r="W18" s="16">
        <f t="shared" si="7"/>
        <v>41806.229166666664</v>
      </c>
    </row>
    <row r="19" spans="1:23" ht="30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2">
        <f>IF(H19="USD", 1, VLOOKUP(H19,usd[[#All],[targetCurrency]:[inverseRate]],4,FALSE))</f>
        <v>1.29405719</v>
      </c>
      <c r="J19" s="14">
        <f t="shared" si="0"/>
        <v>1941.085785</v>
      </c>
      <c r="K19" s="14">
        <f t="shared" si="1"/>
        <v>1954.0263568999999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8265</v>
      </c>
      <c r="R19" s="9">
        <f t="shared" si="2"/>
        <v>1.0066666666666666</v>
      </c>
      <c r="S19" s="14">
        <f t="shared" si="3"/>
        <v>54.278509913888882</v>
      </c>
      <c r="T19" t="s">
        <v>9217</v>
      </c>
      <c r="U19" t="s">
        <v>9218</v>
      </c>
      <c r="V19" s="16">
        <f t="shared" si="6"/>
        <v>41917.731736111113</v>
      </c>
      <c r="W19" s="16">
        <f t="shared" si="7"/>
        <v>41947.773402777777</v>
      </c>
    </row>
    <row r="20" spans="1:23" ht="30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2">
        <f>IF(H20="USD", 1, VLOOKUP(H20,usd[[#All],[targetCurrency]:[inverseRate]],4,FALSE))</f>
        <v>1</v>
      </c>
      <c r="J20" s="14">
        <f t="shared" si="0"/>
        <v>30000</v>
      </c>
      <c r="K20" s="14">
        <f t="shared" si="1"/>
        <v>31896.33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8265</v>
      </c>
      <c r="R20" s="9">
        <f t="shared" si="2"/>
        <v>1.0632110000000001</v>
      </c>
      <c r="S20" s="14">
        <f t="shared" si="3"/>
        <v>93.264122807017543</v>
      </c>
      <c r="T20" t="s">
        <v>9217</v>
      </c>
      <c r="U20" t="s">
        <v>9218</v>
      </c>
      <c r="V20" s="16">
        <f t="shared" si="6"/>
        <v>41869.542314814811</v>
      </c>
      <c r="W20" s="16">
        <f t="shared" si="7"/>
        <v>41899.542314814811</v>
      </c>
    </row>
    <row r="21" spans="1:23" ht="30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2">
        <f>IF(H21="USD", 1, VLOOKUP(H21,usd[[#All],[targetCurrency]:[inverseRate]],4,FALSE))</f>
        <v>1</v>
      </c>
      <c r="J21" s="14">
        <f t="shared" si="0"/>
        <v>850</v>
      </c>
      <c r="K21" s="14">
        <f t="shared" si="1"/>
        <v>1235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8265</v>
      </c>
      <c r="R21" s="9">
        <f t="shared" si="2"/>
        <v>1.4529411764705882</v>
      </c>
      <c r="S21" s="14">
        <f t="shared" si="3"/>
        <v>56.136363636363633</v>
      </c>
      <c r="T21" t="s">
        <v>9217</v>
      </c>
      <c r="U21" t="s">
        <v>9218</v>
      </c>
      <c r="V21" s="16">
        <f t="shared" si="6"/>
        <v>42175.816365740742</v>
      </c>
      <c r="W21" s="16">
        <f t="shared" si="7"/>
        <v>42205.816365740742</v>
      </c>
    </row>
    <row r="22" spans="1:23" ht="30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2">
        <f>IF(H22="USD", 1, VLOOKUP(H22,usd[[#All],[targetCurrency]:[inverseRate]],4,FALSE))</f>
        <v>1</v>
      </c>
      <c r="J22" s="14">
        <f t="shared" si="0"/>
        <v>2000</v>
      </c>
      <c r="K22" s="14">
        <f t="shared" si="1"/>
        <v>2004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8265</v>
      </c>
      <c r="R22" s="9">
        <f t="shared" si="2"/>
        <v>1.002</v>
      </c>
      <c r="S22" s="14">
        <f t="shared" si="3"/>
        <v>80.16</v>
      </c>
      <c r="T22" t="s">
        <v>9217</v>
      </c>
      <c r="U22" t="s">
        <v>9218</v>
      </c>
      <c r="V22" s="16">
        <f t="shared" si="6"/>
        <v>42200.758240740739</v>
      </c>
      <c r="W22" s="16">
        <f t="shared" si="7"/>
        <v>42260.758240740739</v>
      </c>
    </row>
    <row r="23" spans="1:23" ht="30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2">
        <f>IF(H23="USD", 1, VLOOKUP(H23,usd[[#All],[targetCurrency]:[inverseRate]],4,FALSE))</f>
        <v>1</v>
      </c>
      <c r="J23" s="14">
        <f t="shared" si="0"/>
        <v>18500</v>
      </c>
      <c r="K23" s="14">
        <f t="shared" si="1"/>
        <v>20190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8265</v>
      </c>
      <c r="R23" s="9">
        <f t="shared" si="2"/>
        <v>1.0913513513513513</v>
      </c>
      <c r="S23" s="14">
        <f t="shared" si="3"/>
        <v>199.9009900990099</v>
      </c>
      <c r="T23" t="s">
        <v>9217</v>
      </c>
      <c r="U23" t="s">
        <v>9218</v>
      </c>
      <c r="V23" s="16">
        <f t="shared" si="6"/>
        <v>41878.627187500002</v>
      </c>
      <c r="W23" s="16">
        <f t="shared" si="7"/>
        <v>41908.627187500002</v>
      </c>
    </row>
    <row r="24" spans="1:23" ht="30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2">
        <f>IF(H24="USD", 1, VLOOKUP(H24,usd[[#All],[targetCurrency]:[inverseRate]],4,FALSE))</f>
        <v>1</v>
      </c>
      <c r="J24" s="14">
        <f t="shared" si="0"/>
        <v>350</v>
      </c>
      <c r="K24" s="14">
        <f t="shared" si="1"/>
        <v>410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8265</v>
      </c>
      <c r="R24" s="9">
        <f t="shared" si="2"/>
        <v>1.1714285714285715</v>
      </c>
      <c r="S24" s="14">
        <f t="shared" si="3"/>
        <v>51.25</v>
      </c>
      <c r="T24" t="s">
        <v>9217</v>
      </c>
      <c r="U24" t="s">
        <v>9218</v>
      </c>
      <c r="V24" s="16">
        <f t="shared" si="6"/>
        <v>41989.91134259259</v>
      </c>
      <c r="W24" s="16">
        <f t="shared" si="7"/>
        <v>42005.332638888889</v>
      </c>
    </row>
    <row r="25" spans="1:23" ht="30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2">
        <f>IF(H25="USD", 1, VLOOKUP(H25,usd[[#All],[targetCurrency]:[inverseRate]],4,FALSE))</f>
        <v>1</v>
      </c>
      <c r="J25" s="14">
        <f t="shared" si="0"/>
        <v>2000</v>
      </c>
      <c r="K25" s="14">
        <f t="shared" si="1"/>
        <v>2370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8265</v>
      </c>
      <c r="R25" s="9">
        <f t="shared" si="2"/>
        <v>1.1850000000000001</v>
      </c>
      <c r="S25" s="14">
        <f t="shared" si="3"/>
        <v>103.04347826086956</v>
      </c>
      <c r="T25" t="s">
        <v>9217</v>
      </c>
      <c r="U25" t="s">
        <v>9218</v>
      </c>
      <c r="V25" s="16">
        <f t="shared" si="6"/>
        <v>42097.778946759259</v>
      </c>
      <c r="W25" s="16">
        <f t="shared" si="7"/>
        <v>42124.638888888891</v>
      </c>
    </row>
    <row r="26" spans="1:23" ht="30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2">
        <f>IF(H26="USD", 1, VLOOKUP(H26,usd[[#All],[targetCurrency]:[inverseRate]],4,FALSE))</f>
        <v>1</v>
      </c>
      <c r="J26" s="14">
        <f t="shared" si="0"/>
        <v>35000</v>
      </c>
      <c r="K26" s="14">
        <f t="shared" si="1"/>
        <v>38082.69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8265</v>
      </c>
      <c r="R26" s="9">
        <f t="shared" si="2"/>
        <v>1.0880768571428572</v>
      </c>
      <c r="S26" s="14">
        <f t="shared" si="3"/>
        <v>66.346149825783982</v>
      </c>
      <c r="T26" t="s">
        <v>9217</v>
      </c>
      <c r="U26" t="s">
        <v>9218</v>
      </c>
      <c r="V26" s="16">
        <f t="shared" si="6"/>
        <v>42229.820173611108</v>
      </c>
      <c r="W26" s="16">
        <f t="shared" si="7"/>
        <v>42262.818749999999</v>
      </c>
    </row>
    <row r="27" spans="1:23" ht="30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2">
        <f>IF(H27="USD", 1, VLOOKUP(H27,usd[[#All],[targetCurrency]:[inverseRate]],4,FALSE))</f>
        <v>1</v>
      </c>
      <c r="J27" s="14">
        <f t="shared" si="0"/>
        <v>600</v>
      </c>
      <c r="K27" s="14">
        <f t="shared" si="1"/>
        <v>800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8265</v>
      </c>
      <c r="R27" s="9">
        <f t="shared" si="2"/>
        <v>1.3333333333333333</v>
      </c>
      <c r="S27" s="14">
        <f t="shared" si="3"/>
        <v>57.142857142857146</v>
      </c>
      <c r="T27" t="s">
        <v>9217</v>
      </c>
      <c r="U27" t="s">
        <v>9218</v>
      </c>
      <c r="V27" s="16">
        <f t="shared" si="6"/>
        <v>42318.025011574078</v>
      </c>
      <c r="W27" s="16">
        <f t="shared" si="7"/>
        <v>42378.025011574078</v>
      </c>
    </row>
    <row r="28" spans="1:23" ht="30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2">
        <f>IF(H28="USD", 1, VLOOKUP(H28,usd[[#All],[targetCurrency]:[inverseRate]],4,FALSE))</f>
        <v>1</v>
      </c>
      <c r="J28" s="14">
        <f t="shared" si="0"/>
        <v>1250</v>
      </c>
      <c r="K28" s="14">
        <f t="shared" si="1"/>
        <v>1940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8265</v>
      </c>
      <c r="R28" s="9">
        <f t="shared" si="2"/>
        <v>1.552</v>
      </c>
      <c r="S28" s="14">
        <f t="shared" si="3"/>
        <v>102.10526315789474</v>
      </c>
      <c r="T28" t="s">
        <v>9217</v>
      </c>
      <c r="U28" t="s">
        <v>9218</v>
      </c>
      <c r="V28" s="16">
        <f t="shared" si="6"/>
        <v>41828.515555555554</v>
      </c>
      <c r="W28" s="16">
        <f t="shared" si="7"/>
        <v>41868.515555555554</v>
      </c>
    </row>
    <row r="29" spans="1:23" ht="30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2">
        <f>IF(H29="USD", 1, VLOOKUP(H29,usd[[#All],[targetCurrency]:[inverseRate]],4,FALSE))</f>
        <v>0.66289350000000002</v>
      </c>
      <c r="J29" s="14">
        <f t="shared" si="0"/>
        <v>13257.87</v>
      </c>
      <c r="K29" s="14">
        <f t="shared" si="1"/>
        <v>14812.355257500001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8265</v>
      </c>
      <c r="R29" s="9">
        <f t="shared" si="2"/>
        <v>1.1172500000000001</v>
      </c>
      <c r="S29" s="14">
        <f t="shared" si="3"/>
        <v>98.749035050000003</v>
      </c>
      <c r="T29" t="s">
        <v>9217</v>
      </c>
      <c r="U29" t="s">
        <v>9218</v>
      </c>
      <c r="V29" s="16">
        <f t="shared" si="6"/>
        <v>41929.164733796293</v>
      </c>
      <c r="W29" s="16">
        <f t="shared" si="7"/>
        <v>41959.206400462965</v>
      </c>
    </row>
    <row r="30" spans="1:23" ht="30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2">
        <f>IF(H30="USD", 1, VLOOKUP(H30,usd[[#All],[targetCurrency]:[inverseRate]],4,FALSE))</f>
        <v>1</v>
      </c>
      <c r="J30" s="14">
        <f t="shared" si="0"/>
        <v>12000</v>
      </c>
      <c r="K30" s="14">
        <f t="shared" si="1"/>
        <v>12042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8265</v>
      </c>
      <c r="R30" s="9">
        <f t="shared" si="2"/>
        <v>1.0035000000000001</v>
      </c>
      <c r="S30" s="14">
        <f t="shared" si="3"/>
        <v>169.6056338028169</v>
      </c>
      <c r="T30" t="s">
        <v>9217</v>
      </c>
      <c r="U30" t="s">
        <v>9218</v>
      </c>
      <c r="V30" s="16">
        <f t="shared" si="6"/>
        <v>42324.96393518518</v>
      </c>
      <c r="W30" s="16">
        <f t="shared" si="7"/>
        <v>42354.96393518518</v>
      </c>
    </row>
    <row r="31" spans="1:23" ht="30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2">
        <f>IF(H31="USD", 1, VLOOKUP(H31,usd[[#All],[targetCurrency]:[inverseRate]],4,FALSE))</f>
        <v>1.29405719</v>
      </c>
      <c r="J31" s="14">
        <f t="shared" si="0"/>
        <v>3882.17157</v>
      </c>
      <c r="K31" s="14">
        <f t="shared" si="1"/>
        <v>4788.0116029999999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8265</v>
      </c>
      <c r="R31" s="9">
        <f t="shared" si="2"/>
        <v>1.2333333333333334</v>
      </c>
      <c r="S31" s="14">
        <f t="shared" si="3"/>
        <v>40.923176094017094</v>
      </c>
      <c r="T31" t="s">
        <v>9217</v>
      </c>
      <c r="U31" t="s">
        <v>9218</v>
      </c>
      <c r="V31" s="16">
        <f t="shared" si="6"/>
        <v>41812.67324074074</v>
      </c>
      <c r="W31" s="16">
        <f t="shared" si="7"/>
        <v>41842.67324074074</v>
      </c>
    </row>
    <row r="32" spans="1:23" ht="30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2">
        <f>IF(H32="USD", 1, VLOOKUP(H32,usd[[#All],[targetCurrency]:[inverseRate]],4,FALSE))</f>
        <v>1</v>
      </c>
      <c r="J32" s="14">
        <f t="shared" si="0"/>
        <v>4000</v>
      </c>
      <c r="K32" s="14">
        <f t="shared" si="1"/>
        <v>4051.99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8265</v>
      </c>
      <c r="R32" s="9">
        <f t="shared" si="2"/>
        <v>1.0129975</v>
      </c>
      <c r="S32" s="14">
        <f t="shared" si="3"/>
        <v>76.45264150943396</v>
      </c>
      <c r="T32" t="s">
        <v>9217</v>
      </c>
      <c r="U32" t="s">
        <v>9218</v>
      </c>
      <c r="V32" s="16">
        <f t="shared" si="6"/>
        <v>41842.292997685188</v>
      </c>
      <c r="W32" s="16">
        <f t="shared" si="7"/>
        <v>41872.292997685188</v>
      </c>
    </row>
    <row r="33" spans="1:23" ht="30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2">
        <f>IF(H33="USD", 1, VLOOKUP(H33,usd[[#All],[targetCurrency]:[inverseRate]],4,FALSE))</f>
        <v>1</v>
      </c>
      <c r="J33" s="14">
        <f t="shared" si="0"/>
        <v>13</v>
      </c>
      <c r="K33" s="14">
        <f t="shared" si="1"/>
        <v>13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8265</v>
      </c>
      <c r="R33" s="9">
        <f t="shared" si="2"/>
        <v>1</v>
      </c>
      <c r="S33" s="14">
        <f t="shared" si="3"/>
        <v>13</v>
      </c>
      <c r="T33" t="s">
        <v>9217</v>
      </c>
      <c r="U33" t="s">
        <v>9218</v>
      </c>
      <c r="V33" s="16">
        <f t="shared" si="6"/>
        <v>42376.79206018518</v>
      </c>
      <c r="W33" s="16">
        <f t="shared" si="7"/>
        <v>42394.79206018518</v>
      </c>
    </row>
    <row r="34" spans="1:23" ht="30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2">
        <f>IF(H34="USD", 1, VLOOKUP(H34,usd[[#All],[targetCurrency]:[inverseRate]],4,FALSE))</f>
        <v>1</v>
      </c>
      <c r="J34" s="14">
        <f t="shared" si="0"/>
        <v>28450</v>
      </c>
      <c r="K34" s="14">
        <f t="shared" si="1"/>
        <v>28520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8265</v>
      </c>
      <c r="R34" s="9">
        <f t="shared" si="2"/>
        <v>1.0024604569420035</v>
      </c>
      <c r="S34" s="14">
        <f t="shared" si="3"/>
        <v>320.44943820224717</v>
      </c>
      <c r="T34" t="s">
        <v>9217</v>
      </c>
      <c r="U34" t="s">
        <v>9218</v>
      </c>
      <c r="V34" s="16">
        <f t="shared" si="6"/>
        <v>42461.627511574072</v>
      </c>
      <c r="W34" s="16">
        <f t="shared" si="7"/>
        <v>42503.165972222225</v>
      </c>
    </row>
    <row r="35" spans="1:23" ht="30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2">
        <f>IF(H35="USD", 1, VLOOKUP(H35,usd[[#All],[targetCurrency]:[inverseRate]],4,FALSE))</f>
        <v>1</v>
      </c>
      <c r="J35" s="14">
        <f t="shared" si="0"/>
        <v>5250</v>
      </c>
      <c r="K35" s="14">
        <f t="shared" si="1"/>
        <v>5360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8265</v>
      </c>
      <c r="R35" s="9">
        <f t="shared" si="2"/>
        <v>1.0209523809523811</v>
      </c>
      <c r="S35" s="14">
        <f t="shared" si="3"/>
        <v>83.75</v>
      </c>
      <c r="T35" t="s">
        <v>9217</v>
      </c>
      <c r="U35" t="s">
        <v>9218</v>
      </c>
      <c r="V35" s="16">
        <f t="shared" si="6"/>
        <v>42286.660891203705</v>
      </c>
      <c r="W35" s="16">
        <f t="shared" si="7"/>
        <v>42316.702557870369</v>
      </c>
    </row>
    <row r="36" spans="1:23" ht="30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2">
        <f>IF(H36="USD", 1, VLOOKUP(H36,usd[[#All],[targetCurrency]:[inverseRate]],4,FALSE))</f>
        <v>1</v>
      </c>
      <c r="J36" s="14">
        <f t="shared" si="0"/>
        <v>2600</v>
      </c>
      <c r="K36" s="14">
        <f t="shared" si="1"/>
        <v>3392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8265</v>
      </c>
      <c r="R36" s="9">
        <f t="shared" si="2"/>
        <v>1.3046153846153845</v>
      </c>
      <c r="S36" s="14">
        <f t="shared" si="3"/>
        <v>49.882352941176471</v>
      </c>
      <c r="T36" t="s">
        <v>9217</v>
      </c>
      <c r="U36" t="s">
        <v>9218</v>
      </c>
      <c r="V36" s="16">
        <f t="shared" si="6"/>
        <v>41841.321770833332</v>
      </c>
      <c r="W36" s="16">
        <f t="shared" si="7"/>
        <v>41856.321770833332</v>
      </c>
    </row>
    <row r="37" spans="1:23" ht="30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2">
        <f>IF(H37="USD", 1, VLOOKUP(H37,usd[[#All],[targetCurrency]:[inverseRate]],4,FALSE))</f>
        <v>1</v>
      </c>
      <c r="J37" s="14">
        <f t="shared" si="0"/>
        <v>1000</v>
      </c>
      <c r="K37" s="14">
        <f t="shared" si="1"/>
        <v>1665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8265</v>
      </c>
      <c r="R37" s="9">
        <f t="shared" si="2"/>
        <v>1.665</v>
      </c>
      <c r="S37" s="14">
        <f t="shared" si="3"/>
        <v>59.464285714285715</v>
      </c>
      <c r="T37" t="s">
        <v>9217</v>
      </c>
      <c r="U37" t="s">
        <v>9218</v>
      </c>
      <c r="V37" s="16">
        <f t="shared" si="6"/>
        <v>42098.291828703703</v>
      </c>
      <c r="W37" s="16">
        <f t="shared" si="7"/>
        <v>42122</v>
      </c>
    </row>
    <row r="38" spans="1:23" ht="30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2">
        <f>IF(H38="USD", 1, VLOOKUP(H38,usd[[#All],[targetCurrency]:[inverseRate]],4,FALSE))</f>
        <v>1</v>
      </c>
      <c r="J38" s="14">
        <f t="shared" si="0"/>
        <v>6000</v>
      </c>
      <c r="K38" s="14">
        <f t="shared" si="1"/>
        <v>8529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8265</v>
      </c>
      <c r="R38" s="9">
        <f t="shared" si="2"/>
        <v>1.4215</v>
      </c>
      <c r="S38" s="14">
        <f t="shared" si="3"/>
        <v>193.84090909090909</v>
      </c>
      <c r="T38" t="s">
        <v>9217</v>
      </c>
      <c r="U38" t="s">
        <v>9218</v>
      </c>
      <c r="V38" s="16">
        <f t="shared" si="6"/>
        <v>42068.307002314818</v>
      </c>
      <c r="W38" s="16">
        <f t="shared" si="7"/>
        <v>42098.265335648146</v>
      </c>
    </row>
    <row r="39" spans="1:23" ht="30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2">
        <f>IF(H39="USD", 1, VLOOKUP(H39,usd[[#All],[targetCurrency]:[inverseRate]],4,FALSE))</f>
        <v>1</v>
      </c>
      <c r="J39" s="14">
        <f t="shared" si="0"/>
        <v>22000</v>
      </c>
      <c r="K39" s="14">
        <f t="shared" si="1"/>
        <v>40357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8265</v>
      </c>
      <c r="R39" s="9">
        <f t="shared" si="2"/>
        <v>1.8344090909090909</v>
      </c>
      <c r="S39" s="14">
        <f t="shared" si="3"/>
        <v>159.51383399209487</v>
      </c>
      <c r="T39" t="s">
        <v>9217</v>
      </c>
      <c r="U39" t="s">
        <v>9218</v>
      </c>
      <c r="V39" s="16">
        <f t="shared" si="6"/>
        <v>42032.693043981482</v>
      </c>
      <c r="W39" s="16">
        <f t="shared" si="7"/>
        <v>42062.693043981482</v>
      </c>
    </row>
    <row r="40" spans="1:23" ht="30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2">
        <f>IF(H40="USD", 1, VLOOKUP(H40,usd[[#All],[targetCurrency]:[inverseRate]],4,FALSE))</f>
        <v>1</v>
      </c>
      <c r="J40" s="14">
        <f t="shared" si="0"/>
        <v>2500</v>
      </c>
      <c r="K40" s="14">
        <f t="shared" si="1"/>
        <v>2751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8265</v>
      </c>
      <c r="R40" s="9">
        <f t="shared" si="2"/>
        <v>1.1004</v>
      </c>
      <c r="S40" s="14">
        <f t="shared" si="3"/>
        <v>41.68181818181818</v>
      </c>
      <c r="T40" t="s">
        <v>9217</v>
      </c>
      <c r="U40" t="s">
        <v>9218</v>
      </c>
      <c r="V40" s="16">
        <f t="shared" si="6"/>
        <v>41375.057222222225</v>
      </c>
      <c r="W40" s="16">
        <f t="shared" si="7"/>
        <v>41405.057222222225</v>
      </c>
    </row>
    <row r="41" spans="1:23" ht="30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2">
        <f>IF(H41="USD", 1, VLOOKUP(H41,usd[[#All],[targetCurrency]:[inverseRate]],4,FALSE))</f>
        <v>1.29405719</v>
      </c>
      <c r="J41" s="14">
        <f t="shared" si="0"/>
        <v>32351.429749999999</v>
      </c>
      <c r="K41" s="14">
        <f t="shared" si="1"/>
        <v>42373.902686549998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8265</v>
      </c>
      <c r="R41" s="9">
        <f t="shared" si="2"/>
        <v>1.3098000000000001</v>
      </c>
      <c r="S41" s="14">
        <f t="shared" si="3"/>
        <v>195.27144095184332</v>
      </c>
      <c r="T41" t="s">
        <v>9217</v>
      </c>
      <c r="U41" t="s">
        <v>9218</v>
      </c>
      <c r="V41" s="16">
        <f t="shared" si="6"/>
        <v>41754.047083333331</v>
      </c>
      <c r="W41" s="16">
        <f t="shared" si="7"/>
        <v>41784.957638888889</v>
      </c>
    </row>
    <row r="42" spans="1:23" ht="30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2">
        <f>IF(H42="USD", 1, VLOOKUP(H42,usd[[#All],[targetCurrency]:[inverseRate]],4,FALSE))</f>
        <v>1</v>
      </c>
      <c r="J42" s="14">
        <f t="shared" si="0"/>
        <v>2000</v>
      </c>
      <c r="K42" s="14">
        <f t="shared" si="1"/>
        <v>2027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8265</v>
      </c>
      <c r="R42" s="9">
        <f t="shared" si="2"/>
        <v>1.0135000000000001</v>
      </c>
      <c r="S42" s="14">
        <f t="shared" si="3"/>
        <v>126.6875</v>
      </c>
      <c r="T42" t="s">
        <v>9217</v>
      </c>
      <c r="U42" t="s">
        <v>9218</v>
      </c>
      <c r="V42" s="16">
        <f t="shared" si="6"/>
        <v>41789.21398148148</v>
      </c>
      <c r="W42" s="16">
        <f t="shared" si="7"/>
        <v>41809.166666666664</v>
      </c>
    </row>
    <row r="43" spans="1:23" ht="30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2">
        <f>IF(H43="USD", 1, VLOOKUP(H43,usd[[#All],[targetCurrency]:[inverseRate]],4,FALSE))</f>
        <v>1</v>
      </c>
      <c r="J43" s="14">
        <f t="shared" si="0"/>
        <v>2000</v>
      </c>
      <c r="K43" s="14">
        <f t="shared" si="1"/>
        <v>2000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8265</v>
      </c>
      <c r="R43" s="9">
        <f t="shared" si="2"/>
        <v>1</v>
      </c>
      <c r="S43" s="14">
        <f t="shared" si="3"/>
        <v>105.26315789473684</v>
      </c>
      <c r="T43" t="s">
        <v>9217</v>
      </c>
      <c r="U43" t="s">
        <v>9218</v>
      </c>
      <c r="V43" s="16">
        <f t="shared" si="6"/>
        <v>41887.568912037037</v>
      </c>
      <c r="W43" s="16">
        <f t="shared" si="7"/>
        <v>41917.568912037037</v>
      </c>
    </row>
    <row r="44" spans="1:23" ht="30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2">
        <f>IF(H44="USD", 1, VLOOKUP(H44,usd[[#All],[targetCurrency]:[inverseRate]],4,FALSE))</f>
        <v>1</v>
      </c>
      <c r="J44" s="14">
        <f t="shared" si="0"/>
        <v>14000</v>
      </c>
      <c r="K44" s="14">
        <f t="shared" si="1"/>
        <v>19860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8265</v>
      </c>
      <c r="R44" s="9">
        <f t="shared" si="2"/>
        <v>1.4185714285714286</v>
      </c>
      <c r="S44" s="14">
        <f t="shared" si="3"/>
        <v>117.51479289940828</v>
      </c>
      <c r="T44" t="s">
        <v>9217</v>
      </c>
      <c r="U44" t="s">
        <v>9218</v>
      </c>
      <c r="V44" s="16">
        <f t="shared" si="6"/>
        <v>41971.639189814814</v>
      </c>
      <c r="W44" s="16">
        <f t="shared" si="7"/>
        <v>42001.639189814814</v>
      </c>
    </row>
    <row r="45" spans="1:23" ht="30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2">
        <f>IF(H45="USD", 1, VLOOKUP(H45,usd[[#All],[targetCurrency]:[inverseRate]],4,FALSE))</f>
        <v>1</v>
      </c>
      <c r="J45" s="14">
        <f t="shared" si="0"/>
        <v>10000</v>
      </c>
      <c r="K45" s="14">
        <f t="shared" si="1"/>
        <v>30866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8265</v>
      </c>
      <c r="R45" s="9">
        <f t="shared" si="2"/>
        <v>3.0865999999999998</v>
      </c>
      <c r="S45" s="14">
        <f t="shared" si="3"/>
        <v>117.36121673003802</v>
      </c>
      <c r="T45" t="s">
        <v>9217</v>
      </c>
      <c r="U45" t="s">
        <v>9218</v>
      </c>
      <c r="V45" s="16">
        <f t="shared" si="6"/>
        <v>41802.790347222224</v>
      </c>
      <c r="W45" s="16">
        <f t="shared" si="7"/>
        <v>41833</v>
      </c>
    </row>
    <row r="46" spans="1:23" ht="30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2">
        <f>IF(H46="USD", 1, VLOOKUP(H46,usd[[#All],[targetCurrency]:[inverseRate]],4,FALSE))</f>
        <v>1</v>
      </c>
      <c r="J46" s="14">
        <f t="shared" si="0"/>
        <v>2000</v>
      </c>
      <c r="K46" s="14">
        <f t="shared" si="1"/>
        <v>2000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8265</v>
      </c>
      <c r="R46" s="9">
        <f t="shared" si="2"/>
        <v>1</v>
      </c>
      <c r="S46" s="14">
        <f t="shared" si="3"/>
        <v>133.33333333333334</v>
      </c>
      <c r="T46" t="s">
        <v>9217</v>
      </c>
      <c r="U46" t="s">
        <v>9218</v>
      </c>
      <c r="V46" s="16">
        <f t="shared" si="6"/>
        <v>41874.098807870367</v>
      </c>
      <c r="W46" s="16">
        <f t="shared" si="7"/>
        <v>41919.098807870367</v>
      </c>
    </row>
    <row r="47" spans="1:23" ht="30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2">
        <f>IF(H47="USD", 1, VLOOKUP(H47,usd[[#All],[targetCurrency]:[inverseRate]],4,FALSE))</f>
        <v>1</v>
      </c>
      <c r="J47" s="14">
        <f t="shared" si="0"/>
        <v>5000</v>
      </c>
      <c r="K47" s="14">
        <f t="shared" si="1"/>
        <v>6000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8265</v>
      </c>
      <c r="R47" s="9">
        <f t="shared" si="2"/>
        <v>1.2</v>
      </c>
      <c r="S47" s="14">
        <f t="shared" si="3"/>
        <v>98.360655737704917</v>
      </c>
      <c r="T47" t="s">
        <v>9217</v>
      </c>
      <c r="U47" t="s">
        <v>9218</v>
      </c>
      <c r="V47" s="16">
        <f t="shared" si="6"/>
        <v>42457.623923611114</v>
      </c>
      <c r="W47" s="16">
        <f t="shared" si="7"/>
        <v>42487.623923611114</v>
      </c>
    </row>
    <row r="48" spans="1:23" ht="30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2">
        <f>IF(H48="USD", 1, VLOOKUP(H48,usd[[#All],[targetCurrency]:[inverseRate]],4,FALSE))</f>
        <v>0.70296422999999997</v>
      </c>
      <c r="J48" s="14">
        <f t="shared" si="0"/>
        <v>5904.8995319999995</v>
      </c>
      <c r="K48" s="14">
        <f t="shared" si="1"/>
        <v>6150.9370124999996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8265</v>
      </c>
      <c r="R48" s="9">
        <f t="shared" si="2"/>
        <v>1.0416666666666667</v>
      </c>
      <c r="S48" s="14">
        <f t="shared" si="3"/>
        <v>136.68748916666667</v>
      </c>
      <c r="T48" t="s">
        <v>9217</v>
      </c>
      <c r="U48" t="s">
        <v>9218</v>
      </c>
      <c r="V48" s="16">
        <f t="shared" si="6"/>
        <v>42323.96497685185</v>
      </c>
      <c r="W48" s="16">
        <f t="shared" si="7"/>
        <v>42353.96497685185</v>
      </c>
    </row>
    <row r="49" spans="1:23" ht="30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2">
        <f>IF(H49="USD", 1, VLOOKUP(H49,usd[[#All],[targetCurrency]:[inverseRate]],4,FALSE))</f>
        <v>1</v>
      </c>
      <c r="J49" s="14">
        <f t="shared" si="0"/>
        <v>5000</v>
      </c>
      <c r="K49" s="14">
        <f t="shared" si="1"/>
        <v>5380.55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8265</v>
      </c>
      <c r="R49" s="9">
        <f t="shared" si="2"/>
        <v>1.0761100000000001</v>
      </c>
      <c r="S49" s="14">
        <f t="shared" si="3"/>
        <v>76.865000000000009</v>
      </c>
      <c r="T49" t="s">
        <v>9217</v>
      </c>
      <c r="U49" t="s">
        <v>9218</v>
      </c>
      <c r="V49" s="16">
        <f t="shared" si="6"/>
        <v>41932.819525462961</v>
      </c>
      <c r="W49" s="16">
        <f t="shared" si="7"/>
        <v>41992.861192129625</v>
      </c>
    </row>
    <row r="50" spans="1:23" ht="30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2">
        <f>IF(H50="USD", 1, VLOOKUP(H50,usd[[#All],[targetCurrency]:[inverseRate]],4,FALSE))</f>
        <v>1.29405719</v>
      </c>
      <c r="J50" s="14">
        <f t="shared" si="0"/>
        <v>2588.11438</v>
      </c>
      <c r="K50" s="14">
        <f t="shared" si="1"/>
        <v>2793.8694732099998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8265</v>
      </c>
      <c r="R50" s="9">
        <f t="shared" si="2"/>
        <v>1.0794999999999999</v>
      </c>
      <c r="S50" s="14">
        <f t="shared" si="3"/>
        <v>73.522880873947358</v>
      </c>
      <c r="T50" t="s">
        <v>9217</v>
      </c>
      <c r="U50" t="s">
        <v>9218</v>
      </c>
      <c r="V50" s="16">
        <f t="shared" si="6"/>
        <v>42033.516898148147</v>
      </c>
      <c r="W50" s="16">
        <f t="shared" si="7"/>
        <v>42064.5</v>
      </c>
    </row>
    <row r="51" spans="1:23" ht="30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2">
        <f>IF(H51="USD", 1, VLOOKUP(H51,usd[[#All],[targetCurrency]:[inverseRate]],4,FALSE))</f>
        <v>1</v>
      </c>
      <c r="J51" s="14">
        <f t="shared" si="0"/>
        <v>12000</v>
      </c>
      <c r="K51" s="14">
        <f t="shared" si="1"/>
        <v>12000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8265</v>
      </c>
      <c r="R51" s="9">
        <f t="shared" si="2"/>
        <v>1</v>
      </c>
      <c r="S51" s="14">
        <f t="shared" si="3"/>
        <v>137.93103448275863</v>
      </c>
      <c r="T51" t="s">
        <v>9217</v>
      </c>
      <c r="U51" t="s">
        <v>9218</v>
      </c>
      <c r="V51" s="16">
        <f t="shared" si="6"/>
        <v>42271.176446759258</v>
      </c>
      <c r="W51" s="16">
        <f t="shared" si="7"/>
        <v>42301.176446759258</v>
      </c>
    </row>
    <row r="52" spans="1:23" ht="30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2">
        <f>IF(H52="USD", 1, VLOOKUP(H52,usd[[#All],[targetCurrency]:[inverseRate]],4,FALSE))</f>
        <v>1.29405719</v>
      </c>
      <c r="J52" s="14">
        <f t="shared" si="0"/>
        <v>776.43431399999997</v>
      </c>
      <c r="K52" s="14">
        <f t="shared" si="1"/>
        <v>776.43431399999997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8265</v>
      </c>
      <c r="R52" s="9">
        <f t="shared" si="2"/>
        <v>1</v>
      </c>
      <c r="S52" s="14">
        <f t="shared" si="3"/>
        <v>35.292468818181817</v>
      </c>
      <c r="T52" t="s">
        <v>9217</v>
      </c>
      <c r="U52" t="s">
        <v>9218</v>
      </c>
      <c r="V52" s="16">
        <f t="shared" si="6"/>
        <v>41995.752986111111</v>
      </c>
      <c r="W52" s="16">
        <f t="shared" si="7"/>
        <v>42034.708333333328</v>
      </c>
    </row>
    <row r="53" spans="1:23" ht="30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2">
        <f>IF(H53="USD", 1, VLOOKUP(H53,usd[[#All],[targetCurrency]:[inverseRate]],4,FALSE))</f>
        <v>1</v>
      </c>
      <c r="J53" s="14">
        <f t="shared" si="0"/>
        <v>11000</v>
      </c>
      <c r="K53" s="14">
        <f t="shared" si="1"/>
        <v>14082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8265</v>
      </c>
      <c r="R53" s="9">
        <f t="shared" si="2"/>
        <v>1.2801818181818181</v>
      </c>
      <c r="S53" s="14">
        <f t="shared" si="3"/>
        <v>118.33613445378151</v>
      </c>
      <c r="T53" t="s">
        <v>9217</v>
      </c>
      <c r="U53" t="s">
        <v>9218</v>
      </c>
      <c r="V53" s="16">
        <f t="shared" si="6"/>
        <v>42196.928668981476</v>
      </c>
      <c r="W53" s="16">
        <f t="shared" si="7"/>
        <v>42226.928668981476</v>
      </c>
    </row>
    <row r="54" spans="1:23" ht="30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2">
        <f>IF(H54="USD", 1, VLOOKUP(H54,usd[[#All],[targetCurrency]:[inverseRate]],4,FALSE))</f>
        <v>1</v>
      </c>
      <c r="J54" s="14">
        <f t="shared" si="0"/>
        <v>10000</v>
      </c>
      <c r="K54" s="14">
        <f t="shared" si="1"/>
        <v>11621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8265</v>
      </c>
      <c r="R54" s="9">
        <f t="shared" si="2"/>
        <v>1.1620999999999999</v>
      </c>
      <c r="S54" s="14">
        <f t="shared" si="3"/>
        <v>223.48076923076923</v>
      </c>
      <c r="T54" t="s">
        <v>9217</v>
      </c>
      <c r="U54" t="s">
        <v>9218</v>
      </c>
      <c r="V54" s="16">
        <f t="shared" si="6"/>
        <v>41807.701921296299</v>
      </c>
      <c r="W54" s="16">
        <f t="shared" si="7"/>
        <v>41837.701921296299</v>
      </c>
    </row>
    <row r="55" spans="1:23" ht="30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2">
        <f>IF(H55="USD", 1, VLOOKUP(H55,usd[[#All],[targetCurrency]:[inverseRate]],4,FALSE))</f>
        <v>1</v>
      </c>
      <c r="J55" s="14">
        <f t="shared" si="0"/>
        <v>3000</v>
      </c>
      <c r="K55" s="14">
        <f t="shared" si="1"/>
        <v>3289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8265</v>
      </c>
      <c r="R55" s="9">
        <f t="shared" si="2"/>
        <v>1.0963333333333334</v>
      </c>
      <c r="S55" s="14">
        <f t="shared" si="3"/>
        <v>28.111111111111111</v>
      </c>
      <c r="T55" t="s">
        <v>9217</v>
      </c>
      <c r="U55" t="s">
        <v>9218</v>
      </c>
      <c r="V55" s="16">
        <f t="shared" si="6"/>
        <v>41719.549131944441</v>
      </c>
      <c r="W55" s="16">
        <f t="shared" si="7"/>
        <v>41733.916666666664</v>
      </c>
    </row>
    <row r="56" spans="1:23" ht="30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2">
        <f>IF(H56="USD", 1, VLOOKUP(H56,usd[[#All],[targetCurrency]:[inverseRate]],4,FALSE))</f>
        <v>1</v>
      </c>
      <c r="J56" s="14">
        <f t="shared" si="0"/>
        <v>10000</v>
      </c>
      <c r="K56" s="14">
        <f t="shared" si="1"/>
        <v>10100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8265</v>
      </c>
      <c r="R56" s="9">
        <f t="shared" si="2"/>
        <v>1.01</v>
      </c>
      <c r="S56" s="14">
        <f t="shared" si="3"/>
        <v>194.23076923076923</v>
      </c>
      <c r="T56" t="s">
        <v>9217</v>
      </c>
      <c r="U56" t="s">
        <v>9218</v>
      </c>
      <c r="V56" s="16">
        <f t="shared" si="6"/>
        <v>42333.713206018518</v>
      </c>
      <c r="W56" s="16">
        <f t="shared" si="7"/>
        <v>42363.713206018518</v>
      </c>
    </row>
    <row r="57" spans="1:23" ht="30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2">
        <f>IF(H57="USD", 1, VLOOKUP(H57,usd[[#All],[targetCurrency]:[inverseRate]],4,FALSE))</f>
        <v>1</v>
      </c>
      <c r="J57" s="14">
        <f t="shared" si="0"/>
        <v>8600</v>
      </c>
      <c r="K57" s="14">
        <f t="shared" si="1"/>
        <v>11090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8265</v>
      </c>
      <c r="R57" s="9">
        <f t="shared" si="2"/>
        <v>1.2895348837209302</v>
      </c>
      <c r="S57" s="14">
        <f t="shared" si="3"/>
        <v>128.95348837209303</v>
      </c>
      <c r="T57" t="s">
        <v>9217</v>
      </c>
      <c r="U57" t="s">
        <v>9218</v>
      </c>
      <c r="V57" s="16">
        <f t="shared" si="6"/>
        <v>42496.968935185185</v>
      </c>
      <c r="W57" s="16">
        <f t="shared" si="7"/>
        <v>42517.968935185185</v>
      </c>
    </row>
    <row r="58" spans="1:23" ht="30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2">
        <f>IF(H58="USD", 1, VLOOKUP(H58,usd[[#All],[targetCurrency]:[inverseRate]],4,FALSE))</f>
        <v>1.29405719</v>
      </c>
      <c r="J58" s="14">
        <f t="shared" si="0"/>
        <v>10352.45752</v>
      </c>
      <c r="K58" s="14">
        <f t="shared" si="1"/>
        <v>11104.304747390001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8265</v>
      </c>
      <c r="R58" s="9">
        <f t="shared" si="2"/>
        <v>1.0726249999999999</v>
      </c>
      <c r="S58" s="14">
        <f t="shared" si="3"/>
        <v>63.8178433758046</v>
      </c>
      <c r="T58" t="s">
        <v>9217</v>
      </c>
      <c r="U58" t="s">
        <v>9218</v>
      </c>
      <c r="V58" s="16">
        <f t="shared" si="6"/>
        <v>42149.548888888894</v>
      </c>
      <c r="W58" s="16">
        <f t="shared" si="7"/>
        <v>42163.666666666672</v>
      </c>
    </row>
    <row r="59" spans="1:23" ht="30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2">
        <f>IF(H59="USD", 1, VLOOKUP(H59,usd[[#All],[targetCurrency]:[inverseRate]],4,FALSE))</f>
        <v>1</v>
      </c>
      <c r="J59" s="14">
        <f t="shared" si="0"/>
        <v>15000</v>
      </c>
      <c r="K59" s="14">
        <f t="shared" si="1"/>
        <v>15285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8265</v>
      </c>
      <c r="R59" s="9">
        <f t="shared" si="2"/>
        <v>1.0189999999999999</v>
      </c>
      <c r="S59" s="14">
        <f t="shared" si="3"/>
        <v>221.52173913043478</v>
      </c>
      <c r="T59" t="s">
        <v>9217</v>
      </c>
      <c r="U59" t="s">
        <v>9218</v>
      </c>
      <c r="V59" s="16">
        <f t="shared" si="6"/>
        <v>42089.83289351852</v>
      </c>
      <c r="W59" s="16">
        <f t="shared" si="7"/>
        <v>42119.83289351852</v>
      </c>
    </row>
    <row r="60" spans="1:23" ht="30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2">
        <f>IF(H60="USD", 1, VLOOKUP(H60,usd[[#All],[targetCurrency]:[inverseRate]],4,FALSE))</f>
        <v>1</v>
      </c>
      <c r="J60" s="14">
        <f t="shared" si="0"/>
        <v>10000</v>
      </c>
      <c r="K60" s="14">
        <f t="shared" si="1"/>
        <v>10291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8265</v>
      </c>
      <c r="R60" s="9">
        <f t="shared" si="2"/>
        <v>1.0290999999999999</v>
      </c>
      <c r="S60" s="14">
        <f t="shared" si="3"/>
        <v>137.21333333333334</v>
      </c>
      <c r="T60" t="s">
        <v>9217</v>
      </c>
      <c r="U60" t="s">
        <v>9218</v>
      </c>
      <c r="V60" s="16">
        <f t="shared" si="6"/>
        <v>41932.745046296295</v>
      </c>
      <c r="W60" s="16">
        <f t="shared" si="7"/>
        <v>41962.786712962959</v>
      </c>
    </row>
    <row r="61" spans="1:23" ht="30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2">
        <f>IF(H61="USD", 1, VLOOKUP(H61,usd[[#All],[targetCurrency]:[inverseRate]],4,FALSE))</f>
        <v>1</v>
      </c>
      <c r="J61" s="14">
        <f t="shared" si="0"/>
        <v>20000</v>
      </c>
      <c r="K61" s="14">
        <f t="shared" si="1"/>
        <v>20025.14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8265</v>
      </c>
      <c r="R61" s="9">
        <f t="shared" si="2"/>
        <v>1.0012570000000001</v>
      </c>
      <c r="S61" s="14">
        <f t="shared" si="3"/>
        <v>606.82242424242418</v>
      </c>
      <c r="T61" t="s">
        <v>9217</v>
      </c>
      <c r="U61" t="s">
        <v>9218</v>
      </c>
      <c r="V61" s="16">
        <f t="shared" si="6"/>
        <v>42230.235833333332</v>
      </c>
      <c r="W61" s="16">
        <f t="shared" si="7"/>
        <v>42261.875</v>
      </c>
    </row>
    <row r="62" spans="1:23" ht="30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2">
        <f>IF(H62="USD", 1, VLOOKUP(H62,usd[[#All],[targetCurrency]:[inverseRate]],4,FALSE))</f>
        <v>1.29405719</v>
      </c>
      <c r="J62" s="14">
        <f t="shared" si="0"/>
        <v>5823.2573549999997</v>
      </c>
      <c r="K62" s="14">
        <f t="shared" si="1"/>
        <v>6015.2048579926995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8266</v>
      </c>
      <c r="R62" s="9">
        <f t="shared" si="2"/>
        <v>1.0329622222222221</v>
      </c>
      <c r="S62" s="14">
        <f t="shared" si="3"/>
        <v>55.696341277710182</v>
      </c>
      <c r="T62" t="s">
        <v>9217</v>
      </c>
      <c r="U62" t="s">
        <v>9219</v>
      </c>
      <c r="V62" s="16">
        <f t="shared" si="6"/>
        <v>41701.901817129634</v>
      </c>
      <c r="W62" s="16">
        <f t="shared" si="7"/>
        <v>41721</v>
      </c>
    </row>
    <row r="63" spans="1:23" ht="30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2">
        <f>IF(H63="USD", 1, VLOOKUP(H63,usd[[#All],[targetCurrency]:[inverseRate]],4,FALSE))</f>
        <v>1</v>
      </c>
      <c r="J63" s="14">
        <f t="shared" si="0"/>
        <v>5000</v>
      </c>
      <c r="K63" s="14">
        <f t="shared" si="1"/>
        <v>7415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8266</v>
      </c>
      <c r="R63" s="9">
        <f t="shared" si="2"/>
        <v>1.4830000000000001</v>
      </c>
      <c r="S63" s="14">
        <f t="shared" si="3"/>
        <v>322.39130434782606</v>
      </c>
      <c r="T63" t="s">
        <v>9217</v>
      </c>
      <c r="U63" t="s">
        <v>9219</v>
      </c>
      <c r="V63" s="16">
        <f t="shared" si="6"/>
        <v>41409.814317129625</v>
      </c>
      <c r="W63" s="16">
        <f t="shared" si="7"/>
        <v>41431.814317129625</v>
      </c>
    </row>
    <row r="64" spans="1:23" ht="30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2">
        <f>IF(H64="USD", 1, VLOOKUP(H64,usd[[#All],[targetCurrency]:[inverseRate]],4,FALSE))</f>
        <v>1</v>
      </c>
      <c r="J64" s="14">
        <f t="shared" si="0"/>
        <v>3000</v>
      </c>
      <c r="K64" s="14">
        <f t="shared" si="1"/>
        <v>4642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8266</v>
      </c>
      <c r="R64" s="9">
        <f t="shared" si="2"/>
        <v>1.5473333333333332</v>
      </c>
      <c r="S64" s="14">
        <f t="shared" si="3"/>
        <v>96.708333333333329</v>
      </c>
      <c r="T64" t="s">
        <v>9217</v>
      </c>
      <c r="U64" t="s">
        <v>9219</v>
      </c>
      <c r="V64" s="16">
        <f t="shared" si="6"/>
        <v>41311.799513888887</v>
      </c>
      <c r="W64" s="16">
        <f t="shared" si="7"/>
        <v>41336.799513888887</v>
      </c>
    </row>
    <row r="65" spans="1:23" ht="30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2">
        <f>IF(H65="USD", 1, VLOOKUP(H65,usd[[#All],[targetCurrency]:[inverseRate]],4,FALSE))</f>
        <v>1</v>
      </c>
      <c r="J65" s="14">
        <f t="shared" si="0"/>
        <v>2000</v>
      </c>
      <c r="K65" s="14">
        <f t="shared" si="1"/>
        <v>2270.37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8266</v>
      </c>
      <c r="R65" s="9">
        <f t="shared" si="2"/>
        <v>1.1351849999999999</v>
      </c>
      <c r="S65" s="14">
        <f t="shared" si="3"/>
        <v>35.474531249999998</v>
      </c>
      <c r="T65" t="s">
        <v>9217</v>
      </c>
      <c r="U65" t="s">
        <v>9219</v>
      </c>
      <c r="V65" s="16">
        <f t="shared" si="6"/>
        <v>41612.912187499998</v>
      </c>
      <c r="W65" s="16">
        <f t="shared" si="7"/>
        <v>41636.207638888889</v>
      </c>
    </row>
    <row r="66" spans="1:23" ht="30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2">
        <f>IF(H66="USD", 1, VLOOKUP(H66,usd[[#All],[targetCurrency]:[inverseRate]],4,FALSE))</f>
        <v>1</v>
      </c>
      <c r="J66" s="14">
        <f t="shared" si="0"/>
        <v>1200</v>
      </c>
      <c r="K66" s="14">
        <f t="shared" si="1"/>
        <v>2080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8266</v>
      </c>
      <c r="R66" s="9">
        <f t="shared" si="2"/>
        <v>1.7333333333333334</v>
      </c>
      <c r="S66" s="14">
        <f t="shared" si="3"/>
        <v>86.666666666666671</v>
      </c>
      <c r="T66" t="s">
        <v>9217</v>
      </c>
      <c r="U66" t="s">
        <v>9219</v>
      </c>
      <c r="V66" s="16">
        <f t="shared" si="6"/>
        <v>41433.01829861111</v>
      </c>
      <c r="W66" s="16">
        <f t="shared" si="7"/>
        <v>41463.01829861111</v>
      </c>
    </row>
    <row r="67" spans="1:23" ht="30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2">
        <f>IF(H67="USD", 1, VLOOKUP(H67,usd[[#All],[targetCurrency]:[inverseRate]],4,FALSE))</f>
        <v>0.75062424999999999</v>
      </c>
      <c r="J67" s="14">
        <f t="shared" ref="J67:J130" si="8">$I67*D67</f>
        <v>5254.3697499999998</v>
      </c>
      <c r="K67" s="14">
        <f t="shared" ref="K67:K130" si="9">$I67*E67</f>
        <v>5649.94872975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8266</v>
      </c>
      <c r="R67" s="9">
        <f t="shared" ref="R67:R130" si="10">E67/D67</f>
        <v>1.0752857142857142</v>
      </c>
      <c r="S67" s="14">
        <f t="shared" ref="S67:S130" si="11">IFERROR(K67/O67, "")</f>
        <v>99.121907539473682</v>
      </c>
      <c r="T67" t="s">
        <v>9217</v>
      </c>
      <c r="U67" t="s">
        <v>9219</v>
      </c>
      <c r="V67" s="16">
        <f t="shared" si="6"/>
        <v>41835.821226851855</v>
      </c>
      <c r="W67" s="16">
        <f t="shared" si="7"/>
        <v>41862.249305555553</v>
      </c>
    </row>
    <row r="68" spans="1:23" ht="30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2">
        <f>IF(H68="USD", 1, VLOOKUP(H68,usd[[#All],[targetCurrency]:[inverseRate]],4,FALSE))</f>
        <v>1</v>
      </c>
      <c r="J68" s="14">
        <f t="shared" si="8"/>
        <v>2000</v>
      </c>
      <c r="K68" s="14">
        <f t="shared" si="9"/>
        <v>2372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8266</v>
      </c>
      <c r="R68" s="9">
        <f t="shared" si="10"/>
        <v>1.1859999999999999</v>
      </c>
      <c r="S68" s="14">
        <f t="shared" si="11"/>
        <v>91.230769230769226</v>
      </c>
      <c r="T68" t="s">
        <v>9217</v>
      </c>
      <c r="U68" t="s">
        <v>9219</v>
      </c>
      <c r="V68" s="16">
        <f t="shared" si="6"/>
        <v>42539.849768518514</v>
      </c>
      <c r="W68" s="16">
        <f t="shared" si="7"/>
        <v>42569.849768518514</v>
      </c>
    </row>
    <row r="69" spans="1:23" ht="30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2">
        <f>IF(H69="USD", 1, VLOOKUP(H69,usd[[#All],[targetCurrency]:[inverseRate]],4,FALSE))</f>
        <v>1</v>
      </c>
      <c r="J69" s="14">
        <f t="shared" si="8"/>
        <v>2000</v>
      </c>
      <c r="K69" s="14">
        <f t="shared" si="9"/>
        <v>2325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8266</v>
      </c>
      <c r="R69" s="9">
        <f t="shared" si="10"/>
        <v>1.1625000000000001</v>
      </c>
      <c r="S69" s="14">
        <f t="shared" si="11"/>
        <v>116.25</v>
      </c>
      <c r="T69" t="s">
        <v>9217</v>
      </c>
      <c r="U69" t="s">
        <v>9219</v>
      </c>
      <c r="V69" s="16">
        <f t="shared" si="6"/>
        <v>41075.583379629628</v>
      </c>
      <c r="W69" s="16">
        <f t="shared" si="7"/>
        <v>41105.583379629628</v>
      </c>
    </row>
    <row r="70" spans="1:23" ht="30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2">
        <f>IF(H70="USD", 1, VLOOKUP(H70,usd[[#All],[targetCurrency]:[inverseRate]],4,FALSE))</f>
        <v>1.29405719</v>
      </c>
      <c r="J70" s="14">
        <f t="shared" si="8"/>
        <v>776.43431399999997</v>
      </c>
      <c r="K70" s="14">
        <f t="shared" si="9"/>
        <v>987.36563596999997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8266</v>
      </c>
      <c r="R70" s="9">
        <f t="shared" si="10"/>
        <v>1.2716666666666667</v>
      </c>
      <c r="S70" s="14">
        <f t="shared" si="11"/>
        <v>27.426823221388887</v>
      </c>
      <c r="T70" t="s">
        <v>9217</v>
      </c>
      <c r="U70" t="s">
        <v>9219</v>
      </c>
      <c r="V70" s="16">
        <f t="shared" si="6"/>
        <v>41663.569340277776</v>
      </c>
      <c r="W70" s="16">
        <f t="shared" si="7"/>
        <v>41693.569340277776</v>
      </c>
    </row>
    <row r="71" spans="1:23" ht="30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2">
        <f>IF(H71="USD", 1, VLOOKUP(H71,usd[[#All],[targetCurrency]:[inverseRate]],4,FALSE))</f>
        <v>1</v>
      </c>
      <c r="J71" s="14">
        <f t="shared" si="8"/>
        <v>10000</v>
      </c>
      <c r="K71" s="14">
        <f t="shared" si="9"/>
        <v>11094.23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8266</v>
      </c>
      <c r="R71" s="9">
        <f t="shared" si="10"/>
        <v>1.109423</v>
      </c>
      <c r="S71" s="14">
        <f t="shared" si="11"/>
        <v>62.327134831460668</v>
      </c>
      <c r="T71" t="s">
        <v>9217</v>
      </c>
      <c r="U71" t="s">
        <v>9219</v>
      </c>
      <c r="V71" s="16">
        <f t="shared" si="6"/>
        <v>40786.187789351854</v>
      </c>
      <c r="W71" s="16">
        <f t="shared" si="7"/>
        <v>40818.290972222225</v>
      </c>
    </row>
    <row r="72" spans="1:23" ht="30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2">
        <f>IF(H72="USD", 1, VLOOKUP(H72,usd[[#All],[targetCurrency]:[inverseRate]],4,FALSE))</f>
        <v>1</v>
      </c>
      <c r="J72" s="14">
        <f t="shared" si="8"/>
        <v>500</v>
      </c>
      <c r="K72" s="14">
        <f t="shared" si="9"/>
        <v>636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8266</v>
      </c>
      <c r="R72" s="9">
        <f t="shared" si="10"/>
        <v>1.272</v>
      </c>
      <c r="S72" s="14">
        <f t="shared" si="11"/>
        <v>37.411764705882355</v>
      </c>
      <c r="T72" t="s">
        <v>9217</v>
      </c>
      <c r="U72" t="s">
        <v>9219</v>
      </c>
      <c r="V72" s="16">
        <f t="shared" si="6"/>
        <v>40730.896354166667</v>
      </c>
      <c r="W72" s="16">
        <f t="shared" si="7"/>
        <v>40790.896354166667</v>
      </c>
    </row>
    <row r="73" spans="1:23" ht="30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2">
        <f>IF(H73="USD", 1, VLOOKUP(H73,usd[[#All],[targetCurrency]:[inverseRate]],4,FALSE))</f>
        <v>1</v>
      </c>
      <c r="J73" s="14">
        <f t="shared" si="8"/>
        <v>1800</v>
      </c>
      <c r="K73" s="14">
        <f t="shared" si="9"/>
        <v>2231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8266</v>
      </c>
      <c r="R73" s="9">
        <f t="shared" si="10"/>
        <v>1.2394444444444443</v>
      </c>
      <c r="S73" s="14">
        <f t="shared" si="11"/>
        <v>69.71875</v>
      </c>
      <c r="T73" t="s">
        <v>9217</v>
      </c>
      <c r="U73" t="s">
        <v>9219</v>
      </c>
      <c r="V73" s="16">
        <f t="shared" si="6"/>
        <v>40997.271493055552</v>
      </c>
      <c r="W73" s="16">
        <f t="shared" si="7"/>
        <v>41057.271493055552</v>
      </c>
    </row>
    <row r="74" spans="1:23" ht="30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2">
        <f>IF(H74="USD", 1, VLOOKUP(H74,usd[[#All],[targetCurrency]:[inverseRate]],4,FALSE))</f>
        <v>1</v>
      </c>
      <c r="J74" s="14">
        <f t="shared" si="8"/>
        <v>2200</v>
      </c>
      <c r="K74" s="14">
        <f t="shared" si="9"/>
        <v>2385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8266</v>
      </c>
      <c r="R74" s="9">
        <f t="shared" si="10"/>
        <v>1.084090909090909</v>
      </c>
      <c r="S74" s="14">
        <f t="shared" si="11"/>
        <v>58.170731707317074</v>
      </c>
      <c r="T74" t="s">
        <v>9217</v>
      </c>
      <c r="U74" t="s">
        <v>9219</v>
      </c>
      <c r="V74" s="16">
        <f t="shared" si="6"/>
        <v>41208.010196759264</v>
      </c>
      <c r="W74" s="16">
        <f t="shared" si="7"/>
        <v>41228</v>
      </c>
    </row>
    <row r="75" spans="1:23" ht="30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2">
        <f>IF(H75="USD", 1, VLOOKUP(H75,usd[[#All],[targetCurrency]:[inverseRate]],4,FALSE))</f>
        <v>1</v>
      </c>
      <c r="J75" s="14">
        <f t="shared" si="8"/>
        <v>900</v>
      </c>
      <c r="K75" s="14">
        <f t="shared" si="9"/>
        <v>900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8266</v>
      </c>
      <c r="R75" s="9">
        <f t="shared" si="10"/>
        <v>1</v>
      </c>
      <c r="S75" s="14">
        <f t="shared" si="11"/>
        <v>50</v>
      </c>
      <c r="T75" t="s">
        <v>9217</v>
      </c>
      <c r="U75" t="s">
        <v>9219</v>
      </c>
      <c r="V75" s="16">
        <f t="shared" si="6"/>
        <v>40587.75675925926</v>
      </c>
      <c r="W75" s="16">
        <f t="shared" si="7"/>
        <v>40666.165972222225</v>
      </c>
    </row>
    <row r="76" spans="1:23" ht="30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2">
        <f>IF(H76="USD", 1, VLOOKUP(H76,usd[[#All],[targetCurrency]:[inverseRate]],4,FALSE))</f>
        <v>1.1666915600000001</v>
      </c>
      <c r="J76" s="14">
        <f t="shared" si="8"/>
        <v>583.34577999999999</v>
      </c>
      <c r="K76" s="14">
        <f t="shared" si="9"/>
        <v>658.7840562696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8266</v>
      </c>
      <c r="R76" s="9">
        <f t="shared" si="10"/>
        <v>1.1293199999999999</v>
      </c>
      <c r="S76" s="14">
        <f t="shared" si="11"/>
        <v>22.716691595503448</v>
      </c>
      <c r="T76" t="s">
        <v>9217</v>
      </c>
      <c r="U76" t="s">
        <v>9219</v>
      </c>
      <c r="V76" s="16">
        <f t="shared" si="6"/>
        <v>42360.487210648149</v>
      </c>
      <c r="W76" s="16">
        <f t="shared" si="7"/>
        <v>42390.487210648149</v>
      </c>
    </row>
    <row r="77" spans="1:23" ht="30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2">
        <f>IF(H77="USD", 1, VLOOKUP(H77,usd[[#All],[targetCurrency]:[inverseRate]],4,FALSE))</f>
        <v>1</v>
      </c>
      <c r="J77" s="14">
        <f t="shared" si="8"/>
        <v>3500</v>
      </c>
      <c r="K77" s="14">
        <f t="shared" si="9"/>
        <v>4040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8266</v>
      </c>
      <c r="R77" s="9">
        <f t="shared" si="10"/>
        <v>1.1542857142857144</v>
      </c>
      <c r="S77" s="14">
        <f t="shared" si="11"/>
        <v>85.957446808510639</v>
      </c>
      <c r="T77" t="s">
        <v>9217</v>
      </c>
      <c r="U77" t="s">
        <v>9219</v>
      </c>
      <c r="V77" s="16">
        <f t="shared" si="6"/>
        <v>41357.209166666667</v>
      </c>
      <c r="W77" s="16">
        <f t="shared" si="7"/>
        <v>41387.209166666667</v>
      </c>
    </row>
    <row r="78" spans="1:23" ht="30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2">
        <f>IF(H78="USD", 1, VLOOKUP(H78,usd[[#All],[targetCurrency]:[inverseRate]],4,FALSE))</f>
        <v>1</v>
      </c>
      <c r="J78" s="14">
        <f t="shared" si="8"/>
        <v>300</v>
      </c>
      <c r="K78" s="14">
        <f t="shared" si="9"/>
        <v>460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8266</v>
      </c>
      <c r="R78" s="9">
        <f t="shared" si="10"/>
        <v>1.5333333333333334</v>
      </c>
      <c r="S78" s="14">
        <f t="shared" si="11"/>
        <v>30.666666666666668</v>
      </c>
      <c r="T78" t="s">
        <v>9217</v>
      </c>
      <c r="U78" t="s">
        <v>9219</v>
      </c>
      <c r="V78" s="16">
        <f t="shared" si="6"/>
        <v>40844.691643518519</v>
      </c>
      <c r="W78" s="16">
        <f t="shared" si="7"/>
        <v>40904.733310185184</v>
      </c>
    </row>
    <row r="79" spans="1:23" ht="30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2">
        <f>IF(H79="USD", 1, VLOOKUP(H79,usd[[#All],[targetCurrency]:[inverseRate]],4,FALSE))</f>
        <v>1</v>
      </c>
      <c r="J79" s="14">
        <f t="shared" si="8"/>
        <v>400</v>
      </c>
      <c r="K79" s="14">
        <f t="shared" si="9"/>
        <v>1570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8266</v>
      </c>
      <c r="R79" s="9">
        <f t="shared" si="10"/>
        <v>3.9249999999999998</v>
      </c>
      <c r="S79" s="14">
        <f t="shared" si="11"/>
        <v>60.384615384615387</v>
      </c>
      <c r="T79" t="s">
        <v>9217</v>
      </c>
      <c r="U79" t="s">
        <v>9219</v>
      </c>
      <c r="V79" s="16">
        <f t="shared" si="6"/>
        <v>40997.144872685181</v>
      </c>
      <c r="W79" s="16">
        <f t="shared" si="7"/>
        <v>41050.124305555553</v>
      </c>
    </row>
    <row r="80" spans="1:23" ht="30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2">
        <f>IF(H80="USD", 1, VLOOKUP(H80,usd[[#All],[targetCurrency]:[inverseRate]],4,FALSE))</f>
        <v>1.1666915600000001</v>
      </c>
      <c r="J80" s="14">
        <f t="shared" si="8"/>
        <v>58.334578</v>
      </c>
      <c r="K80" s="14">
        <f t="shared" si="9"/>
        <v>1576.2002975600001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8266</v>
      </c>
      <c r="R80" s="9">
        <f t="shared" si="10"/>
        <v>27.02</v>
      </c>
      <c r="S80" s="14">
        <f t="shared" si="11"/>
        <v>45.034294215999999</v>
      </c>
      <c r="T80" t="s">
        <v>9217</v>
      </c>
      <c r="U80" t="s">
        <v>9219</v>
      </c>
      <c r="V80" s="16">
        <f t="shared" ref="V80:V143" si="12">(M80/86400)+DATE(1970,1,1)</f>
        <v>42604.730567129634</v>
      </c>
      <c r="W80" s="16">
        <f t="shared" ref="W80:W143" si="13">(L80/86400)+DATE(1970,1,1)</f>
        <v>42614.730567129634</v>
      </c>
    </row>
    <row r="81" spans="1:23" ht="30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2">
        <f>IF(H81="USD", 1, VLOOKUP(H81,usd[[#All],[targetCurrency]:[inverseRate]],4,FALSE))</f>
        <v>1.29405719</v>
      </c>
      <c r="J81" s="14">
        <f t="shared" si="8"/>
        <v>1682.274347</v>
      </c>
      <c r="K81" s="14">
        <f t="shared" si="9"/>
        <v>2136.4884206900001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8266</v>
      </c>
      <c r="R81" s="9">
        <f t="shared" si="10"/>
        <v>1.27</v>
      </c>
      <c r="S81" s="14">
        <f t="shared" si="11"/>
        <v>52.109473675365855</v>
      </c>
      <c r="T81" t="s">
        <v>9217</v>
      </c>
      <c r="U81" t="s">
        <v>9219</v>
      </c>
      <c r="V81" s="16">
        <f t="shared" si="12"/>
        <v>41724.776539351849</v>
      </c>
      <c r="W81" s="16">
        <f t="shared" si="13"/>
        <v>41754.776539351849</v>
      </c>
    </row>
    <row r="82" spans="1:23" ht="30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2">
        <f>IF(H82="USD", 1, VLOOKUP(H82,usd[[#All],[targetCurrency]:[inverseRate]],4,FALSE))</f>
        <v>1</v>
      </c>
      <c r="J82" s="14">
        <f t="shared" si="8"/>
        <v>12000</v>
      </c>
      <c r="K82" s="14">
        <f t="shared" si="9"/>
        <v>12870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8266</v>
      </c>
      <c r="R82" s="9">
        <f t="shared" si="10"/>
        <v>1.0725</v>
      </c>
      <c r="S82" s="14">
        <f t="shared" si="11"/>
        <v>273.82978723404256</v>
      </c>
      <c r="T82" t="s">
        <v>9217</v>
      </c>
      <c r="U82" t="s">
        <v>9219</v>
      </c>
      <c r="V82" s="16">
        <f t="shared" si="12"/>
        <v>41583.083981481483</v>
      </c>
      <c r="W82" s="16">
        <f t="shared" si="13"/>
        <v>41618.083981481483</v>
      </c>
    </row>
    <row r="83" spans="1:23" ht="30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2">
        <f>IF(H83="USD", 1, VLOOKUP(H83,usd[[#All],[targetCurrency]:[inverseRate]],4,FALSE))</f>
        <v>1</v>
      </c>
      <c r="J83" s="14">
        <f t="shared" si="8"/>
        <v>750</v>
      </c>
      <c r="K83" s="14">
        <f t="shared" si="9"/>
        <v>1485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8266</v>
      </c>
      <c r="R83" s="9">
        <f t="shared" si="10"/>
        <v>1.98</v>
      </c>
      <c r="S83" s="14">
        <f t="shared" si="11"/>
        <v>53.035714285714285</v>
      </c>
      <c r="T83" t="s">
        <v>9217</v>
      </c>
      <c r="U83" t="s">
        <v>9219</v>
      </c>
      <c r="V83" s="16">
        <f t="shared" si="12"/>
        <v>41100.158877314811</v>
      </c>
      <c r="W83" s="16">
        <f t="shared" si="13"/>
        <v>41104.126388888893</v>
      </c>
    </row>
    <row r="84" spans="1:23" ht="30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2">
        <f>IF(H84="USD", 1, VLOOKUP(H84,usd[[#All],[targetCurrency]:[inverseRate]],4,FALSE))</f>
        <v>1</v>
      </c>
      <c r="J84" s="14">
        <f t="shared" si="8"/>
        <v>4000</v>
      </c>
      <c r="K84" s="14">
        <f t="shared" si="9"/>
        <v>4000.5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8266</v>
      </c>
      <c r="R84" s="9">
        <f t="shared" si="10"/>
        <v>1.0001249999999999</v>
      </c>
      <c r="S84" s="14">
        <f t="shared" si="11"/>
        <v>40.005000000000003</v>
      </c>
      <c r="T84" t="s">
        <v>9217</v>
      </c>
      <c r="U84" t="s">
        <v>9219</v>
      </c>
      <c r="V84" s="16">
        <f t="shared" si="12"/>
        <v>40795.820150462961</v>
      </c>
      <c r="W84" s="16">
        <f t="shared" si="13"/>
        <v>40825.820150462961</v>
      </c>
    </row>
    <row r="85" spans="1:23" ht="30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2">
        <f>IF(H85="USD", 1, VLOOKUP(H85,usd[[#All],[targetCurrency]:[inverseRate]],4,FALSE))</f>
        <v>1.29405719</v>
      </c>
      <c r="J85" s="14">
        <f t="shared" si="8"/>
        <v>258.81143800000001</v>
      </c>
      <c r="K85" s="14">
        <f t="shared" si="9"/>
        <v>265.28172395000001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8266</v>
      </c>
      <c r="R85" s="9">
        <f t="shared" si="10"/>
        <v>1.0249999999999999</v>
      </c>
      <c r="S85" s="14">
        <f t="shared" si="11"/>
        <v>20.40628645769231</v>
      </c>
      <c r="T85" t="s">
        <v>9217</v>
      </c>
      <c r="U85" t="s">
        <v>9219</v>
      </c>
      <c r="V85" s="16">
        <f t="shared" si="12"/>
        <v>42042.615613425922</v>
      </c>
      <c r="W85" s="16">
        <f t="shared" si="13"/>
        <v>42057.479166666672</v>
      </c>
    </row>
    <row r="86" spans="1:23" ht="30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2">
        <f>IF(H86="USD", 1, VLOOKUP(H86,usd[[#All],[targetCurrency]:[inverseRate]],4,FALSE))</f>
        <v>1</v>
      </c>
      <c r="J86" s="14">
        <f t="shared" si="8"/>
        <v>500</v>
      </c>
      <c r="K86" s="14">
        <f t="shared" si="9"/>
        <v>500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8266</v>
      </c>
      <c r="R86" s="9">
        <f t="shared" si="10"/>
        <v>1</v>
      </c>
      <c r="S86" s="14">
        <f t="shared" si="11"/>
        <v>71.428571428571431</v>
      </c>
      <c r="T86" t="s">
        <v>9217</v>
      </c>
      <c r="U86" t="s">
        <v>9219</v>
      </c>
      <c r="V86" s="16">
        <f t="shared" si="12"/>
        <v>40648.757939814815</v>
      </c>
      <c r="W86" s="16">
        <f t="shared" si="13"/>
        <v>40678.757939814815</v>
      </c>
    </row>
    <row r="87" spans="1:23" ht="30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2">
        <f>IF(H87="USD", 1, VLOOKUP(H87,usd[[#All],[targetCurrency]:[inverseRate]],4,FALSE))</f>
        <v>1</v>
      </c>
      <c r="J87" s="14">
        <f t="shared" si="8"/>
        <v>1200</v>
      </c>
      <c r="K87" s="14">
        <f t="shared" si="9"/>
        <v>1506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8266</v>
      </c>
      <c r="R87" s="9">
        <f t="shared" si="10"/>
        <v>1.2549999999999999</v>
      </c>
      <c r="S87" s="14">
        <f t="shared" si="11"/>
        <v>71.714285714285708</v>
      </c>
      <c r="T87" t="s">
        <v>9217</v>
      </c>
      <c r="U87" t="s">
        <v>9219</v>
      </c>
      <c r="V87" s="16">
        <f t="shared" si="12"/>
        <v>40779.125428240739</v>
      </c>
      <c r="W87" s="16">
        <f t="shared" si="13"/>
        <v>40809.125428240739</v>
      </c>
    </row>
    <row r="88" spans="1:23" ht="30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2">
        <f>IF(H88="USD", 1, VLOOKUP(H88,usd[[#All],[targetCurrency]:[inverseRate]],4,FALSE))</f>
        <v>1.1666915600000001</v>
      </c>
      <c r="J88" s="14">
        <f t="shared" si="8"/>
        <v>7000.1493600000003</v>
      </c>
      <c r="K88" s="14">
        <f t="shared" si="9"/>
        <v>7452.8256852800005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8266</v>
      </c>
      <c r="R88" s="9">
        <f t="shared" si="10"/>
        <v>1.0646666666666667</v>
      </c>
      <c r="S88" s="14">
        <f t="shared" si="11"/>
        <v>438.40151089882357</v>
      </c>
      <c r="T88" t="s">
        <v>9217</v>
      </c>
      <c r="U88" t="s">
        <v>9219</v>
      </c>
      <c r="V88" s="16">
        <f t="shared" si="12"/>
        <v>42291.556076388893</v>
      </c>
      <c r="W88" s="16">
        <f t="shared" si="13"/>
        <v>42365.59774305555</v>
      </c>
    </row>
    <row r="89" spans="1:23" ht="30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2">
        <f>IF(H89="USD", 1, VLOOKUP(H89,usd[[#All],[targetCurrency]:[inverseRate]],4,FALSE))</f>
        <v>1</v>
      </c>
      <c r="J89" s="14">
        <f t="shared" si="8"/>
        <v>2500</v>
      </c>
      <c r="K89" s="14">
        <f t="shared" si="9"/>
        <v>2615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8266</v>
      </c>
      <c r="R89" s="9">
        <f t="shared" si="10"/>
        <v>1.046</v>
      </c>
      <c r="S89" s="14">
        <f t="shared" si="11"/>
        <v>104.6</v>
      </c>
      <c r="T89" t="s">
        <v>9217</v>
      </c>
      <c r="U89" t="s">
        <v>9219</v>
      </c>
      <c r="V89" s="16">
        <f t="shared" si="12"/>
        <v>40322.539386574077</v>
      </c>
      <c r="W89" s="16">
        <f t="shared" si="13"/>
        <v>40332.070138888885</v>
      </c>
    </row>
    <row r="90" spans="1:23" ht="30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2">
        <f>IF(H90="USD", 1, VLOOKUP(H90,usd[[#All],[targetCurrency]:[inverseRate]],4,FALSE))</f>
        <v>1</v>
      </c>
      <c r="J90" s="14">
        <f t="shared" si="8"/>
        <v>3500</v>
      </c>
      <c r="K90" s="14">
        <f t="shared" si="9"/>
        <v>3600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8266</v>
      </c>
      <c r="R90" s="9">
        <f t="shared" si="10"/>
        <v>1.0285714285714285</v>
      </c>
      <c r="S90" s="14">
        <f t="shared" si="11"/>
        <v>60</v>
      </c>
      <c r="T90" t="s">
        <v>9217</v>
      </c>
      <c r="U90" t="s">
        <v>9219</v>
      </c>
      <c r="V90" s="16">
        <f t="shared" si="12"/>
        <v>41786.65892361111</v>
      </c>
      <c r="W90" s="16">
        <f t="shared" si="13"/>
        <v>41812.65892361111</v>
      </c>
    </row>
    <row r="91" spans="1:23" ht="30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2">
        <f>IF(H91="USD", 1, VLOOKUP(H91,usd[[#All],[targetCurrency]:[inverseRate]],4,FALSE))</f>
        <v>1</v>
      </c>
      <c r="J91" s="14">
        <f t="shared" si="8"/>
        <v>6000</v>
      </c>
      <c r="K91" s="14">
        <f t="shared" si="9"/>
        <v>6904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8266</v>
      </c>
      <c r="R91" s="9">
        <f t="shared" si="10"/>
        <v>1.1506666666666667</v>
      </c>
      <c r="S91" s="14">
        <f t="shared" si="11"/>
        <v>123.28571428571429</v>
      </c>
      <c r="T91" t="s">
        <v>9217</v>
      </c>
      <c r="U91" t="s">
        <v>9219</v>
      </c>
      <c r="V91" s="16">
        <f t="shared" si="12"/>
        <v>41402.752222222218</v>
      </c>
      <c r="W91" s="16">
        <f t="shared" si="13"/>
        <v>41427.752222222218</v>
      </c>
    </row>
    <row r="92" spans="1:23" ht="30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2">
        <f>IF(H92="USD", 1, VLOOKUP(H92,usd[[#All],[targetCurrency]:[inverseRate]],4,FALSE))</f>
        <v>1</v>
      </c>
      <c r="J92" s="14">
        <f t="shared" si="8"/>
        <v>500</v>
      </c>
      <c r="K92" s="14">
        <f t="shared" si="9"/>
        <v>502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8266</v>
      </c>
      <c r="R92" s="9">
        <f t="shared" si="10"/>
        <v>1.004</v>
      </c>
      <c r="S92" s="14">
        <f t="shared" si="11"/>
        <v>31.375</v>
      </c>
      <c r="T92" t="s">
        <v>9217</v>
      </c>
      <c r="U92" t="s">
        <v>9219</v>
      </c>
      <c r="V92" s="16">
        <f t="shared" si="12"/>
        <v>40706.297442129631</v>
      </c>
      <c r="W92" s="16">
        <f t="shared" si="13"/>
        <v>40736.297442129631</v>
      </c>
    </row>
    <row r="93" spans="1:23" ht="30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2">
        <f>IF(H93="USD", 1, VLOOKUP(H93,usd[[#All],[targetCurrency]:[inverseRate]],4,FALSE))</f>
        <v>1</v>
      </c>
      <c r="J93" s="14">
        <f t="shared" si="8"/>
        <v>3000</v>
      </c>
      <c r="K93" s="14">
        <f t="shared" si="9"/>
        <v>3600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8266</v>
      </c>
      <c r="R93" s="9">
        <f t="shared" si="10"/>
        <v>1.2</v>
      </c>
      <c r="S93" s="14">
        <f t="shared" si="11"/>
        <v>78.260869565217391</v>
      </c>
      <c r="T93" t="s">
        <v>9217</v>
      </c>
      <c r="U93" t="s">
        <v>9219</v>
      </c>
      <c r="V93" s="16">
        <f t="shared" si="12"/>
        <v>40619.402361111112</v>
      </c>
      <c r="W93" s="16">
        <f t="shared" si="13"/>
        <v>40680.402361111112</v>
      </c>
    </row>
    <row r="94" spans="1:23" ht="30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2">
        <f>IF(H94="USD", 1, VLOOKUP(H94,usd[[#All],[targetCurrency]:[inverseRate]],4,FALSE))</f>
        <v>0.75062424999999999</v>
      </c>
      <c r="J94" s="14">
        <f t="shared" si="8"/>
        <v>3753.1212500000001</v>
      </c>
      <c r="K94" s="14">
        <f t="shared" si="9"/>
        <v>3948.283555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8266</v>
      </c>
      <c r="R94" s="9">
        <f t="shared" si="10"/>
        <v>1.052</v>
      </c>
      <c r="S94" s="14">
        <f t="shared" si="11"/>
        <v>91.820547790697674</v>
      </c>
      <c r="T94" t="s">
        <v>9217</v>
      </c>
      <c r="U94" t="s">
        <v>9219</v>
      </c>
      <c r="V94" s="16">
        <f t="shared" si="12"/>
        <v>42721.198877314819</v>
      </c>
      <c r="W94" s="16">
        <f t="shared" si="13"/>
        <v>42767.333333333328</v>
      </c>
    </row>
    <row r="95" spans="1:23" ht="30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2">
        <f>IF(H95="USD", 1, VLOOKUP(H95,usd[[#All],[targetCurrency]:[inverseRate]],4,FALSE))</f>
        <v>1</v>
      </c>
      <c r="J95" s="14">
        <f t="shared" si="8"/>
        <v>1000</v>
      </c>
      <c r="K95" s="14">
        <f t="shared" si="9"/>
        <v>1106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8266</v>
      </c>
      <c r="R95" s="9">
        <f t="shared" si="10"/>
        <v>1.1060000000000001</v>
      </c>
      <c r="S95" s="14">
        <f t="shared" si="11"/>
        <v>73.733333333333334</v>
      </c>
      <c r="T95" t="s">
        <v>9217</v>
      </c>
      <c r="U95" t="s">
        <v>9219</v>
      </c>
      <c r="V95" s="16">
        <f t="shared" si="12"/>
        <v>41065.858067129629</v>
      </c>
      <c r="W95" s="16">
        <f t="shared" si="13"/>
        <v>41093.875</v>
      </c>
    </row>
    <row r="96" spans="1:23" ht="30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2">
        <f>IF(H96="USD", 1, VLOOKUP(H96,usd[[#All],[targetCurrency]:[inverseRate]],4,FALSE))</f>
        <v>1.29405719</v>
      </c>
      <c r="J96" s="14">
        <f t="shared" si="8"/>
        <v>323.5142975</v>
      </c>
      <c r="K96" s="14">
        <f t="shared" si="9"/>
        <v>336.45486940000001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8266</v>
      </c>
      <c r="R96" s="9">
        <f t="shared" si="10"/>
        <v>1.04</v>
      </c>
      <c r="S96" s="14">
        <f t="shared" si="11"/>
        <v>28.037905783333333</v>
      </c>
      <c r="T96" t="s">
        <v>9217</v>
      </c>
      <c r="U96" t="s">
        <v>9219</v>
      </c>
      <c r="V96" s="16">
        <f t="shared" si="12"/>
        <v>41716.717847222222</v>
      </c>
      <c r="W96" s="16">
        <f t="shared" si="13"/>
        <v>41736.717847222222</v>
      </c>
    </row>
    <row r="97" spans="1:23" ht="30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2">
        <f>IF(H97="USD", 1, VLOOKUP(H97,usd[[#All],[targetCurrency]:[inverseRate]],4,FALSE))</f>
        <v>1</v>
      </c>
      <c r="J97" s="14">
        <f t="shared" si="8"/>
        <v>350</v>
      </c>
      <c r="K97" s="14">
        <f t="shared" si="9"/>
        <v>460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8266</v>
      </c>
      <c r="R97" s="9">
        <f t="shared" si="10"/>
        <v>1.3142857142857143</v>
      </c>
      <c r="S97" s="14">
        <f t="shared" si="11"/>
        <v>21.904761904761905</v>
      </c>
      <c r="T97" t="s">
        <v>9217</v>
      </c>
      <c r="U97" t="s">
        <v>9219</v>
      </c>
      <c r="V97" s="16">
        <f t="shared" si="12"/>
        <v>40935.005104166667</v>
      </c>
      <c r="W97" s="16">
        <f t="shared" si="13"/>
        <v>40965.005104166667</v>
      </c>
    </row>
    <row r="98" spans="1:23" ht="30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2">
        <f>IF(H98="USD", 1, VLOOKUP(H98,usd[[#All],[targetCurrency]:[inverseRate]],4,FALSE))</f>
        <v>1</v>
      </c>
      <c r="J98" s="14">
        <f t="shared" si="8"/>
        <v>1500</v>
      </c>
      <c r="K98" s="14">
        <f t="shared" si="9"/>
        <v>1720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8266</v>
      </c>
      <c r="R98" s="9">
        <f t="shared" si="10"/>
        <v>1.1466666666666667</v>
      </c>
      <c r="S98" s="14">
        <f t="shared" si="11"/>
        <v>50.588235294117645</v>
      </c>
      <c r="T98" t="s">
        <v>9217</v>
      </c>
      <c r="U98" t="s">
        <v>9219</v>
      </c>
      <c r="V98" s="16">
        <f t="shared" si="12"/>
        <v>40324.662511574075</v>
      </c>
      <c r="W98" s="16">
        <f t="shared" si="13"/>
        <v>40391.125</v>
      </c>
    </row>
    <row r="99" spans="1:23" ht="30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2">
        <f>IF(H99="USD", 1, VLOOKUP(H99,usd[[#All],[targetCurrency]:[inverseRate]],4,FALSE))</f>
        <v>1</v>
      </c>
      <c r="J99" s="14">
        <f t="shared" si="8"/>
        <v>400</v>
      </c>
      <c r="K99" s="14">
        <f t="shared" si="9"/>
        <v>425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8266</v>
      </c>
      <c r="R99" s="9">
        <f t="shared" si="10"/>
        <v>1.0625</v>
      </c>
      <c r="S99" s="14">
        <f t="shared" si="11"/>
        <v>53.125</v>
      </c>
      <c r="T99" t="s">
        <v>9217</v>
      </c>
      <c r="U99" t="s">
        <v>9219</v>
      </c>
      <c r="V99" s="16">
        <f t="shared" si="12"/>
        <v>40706.135208333333</v>
      </c>
      <c r="W99" s="16">
        <f t="shared" si="13"/>
        <v>40736.135208333333</v>
      </c>
    </row>
    <row r="100" spans="1:23" ht="30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2">
        <f>IF(H100="USD", 1, VLOOKUP(H100,usd[[#All],[targetCurrency]:[inverseRate]],4,FALSE))</f>
        <v>1</v>
      </c>
      <c r="J100" s="14">
        <f t="shared" si="8"/>
        <v>3200</v>
      </c>
      <c r="K100" s="14">
        <f t="shared" si="9"/>
        <v>3400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8266</v>
      </c>
      <c r="R100" s="9">
        <f t="shared" si="10"/>
        <v>1.0625</v>
      </c>
      <c r="S100" s="14">
        <f t="shared" si="11"/>
        <v>56.666666666666664</v>
      </c>
      <c r="T100" t="s">
        <v>9217</v>
      </c>
      <c r="U100" t="s">
        <v>9219</v>
      </c>
      <c r="V100" s="16">
        <f t="shared" si="12"/>
        <v>41214.794837962967</v>
      </c>
      <c r="W100" s="16">
        <f t="shared" si="13"/>
        <v>41250.979166666664</v>
      </c>
    </row>
    <row r="101" spans="1:23" ht="30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2">
        <f>IF(H101="USD", 1, VLOOKUP(H101,usd[[#All],[targetCurrency]:[inverseRate]],4,FALSE))</f>
        <v>1</v>
      </c>
      <c r="J101" s="14">
        <f t="shared" si="8"/>
        <v>1500</v>
      </c>
      <c r="K101" s="14">
        <f t="shared" si="9"/>
        <v>1590.29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8266</v>
      </c>
      <c r="R101" s="9">
        <f t="shared" si="10"/>
        <v>1.0601933333333333</v>
      </c>
      <c r="S101" s="14">
        <f t="shared" si="11"/>
        <v>40.776666666666664</v>
      </c>
      <c r="T101" t="s">
        <v>9217</v>
      </c>
      <c r="U101" t="s">
        <v>9219</v>
      </c>
      <c r="V101" s="16">
        <f t="shared" si="12"/>
        <v>41631.902766203704</v>
      </c>
      <c r="W101" s="16">
        <f t="shared" si="13"/>
        <v>41661.902766203704</v>
      </c>
    </row>
    <row r="102" spans="1:23" ht="30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2">
        <f>IF(H102="USD", 1, VLOOKUP(H102,usd[[#All],[targetCurrency]:[inverseRate]],4,FALSE))</f>
        <v>1</v>
      </c>
      <c r="J102" s="14">
        <f t="shared" si="8"/>
        <v>5000</v>
      </c>
      <c r="K102" s="14">
        <f t="shared" si="9"/>
        <v>5000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8266</v>
      </c>
      <c r="R102" s="9">
        <f t="shared" si="10"/>
        <v>1</v>
      </c>
      <c r="S102" s="14">
        <f t="shared" si="11"/>
        <v>192.30769230769232</v>
      </c>
      <c r="T102" t="s">
        <v>9217</v>
      </c>
      <c r="U102" t="s">
        <v>9219</v>
      </c>
      <c r="V102" s="16">
        <f t="shared" si="12"/>
        <v>41197.753310185188</v>
      </c>
      <c r="W102" s="16">
        <f t="shared" si="13"/>
        <v>41217.794976851852</v>
      </c>
    </row>
    <row r="103" spans="1:23" ht="30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2">
        <f>IF(H103="USD", 1, VLOOKUP(H103,usd[[#All],[targetCurrency]:[inverseRate]],4,FALSE))</f>
        <v>1</v>
      </c>
      <c r="J103" s="14">
        <f t="shared" si="8"/>
        <v>3500</v>
      </c>
      <c r="K103" s="14">
        <f t="shared" si="9"/>
        <v>3500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8266</v>
      </c>
      <c r="R103" s="9">
        <f t="shared" si="10"/>
        <v>1</v>
      </c>
      <c r="S103" s="14">
        <f t="shared" si="11"/>
        <v>100</v>
      </c>
      <c r="T103" t="s">
        <v>9217</v>
      </c>
      <c r="U103" t="s">
        <v>9219</v>
      </c>
      <c r="V103" s="16">
        <f t="shared" si="12"/>
        <v>41274.776736111111</v>
      </c>
      <c r="W103" s="16">
        <f t="shared" si="13"/>
        <v>41298.776736111111</v>
      </c>
    </row>
    <row r="104" spans="1:23" ht="30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2">
        <f>IF(H104="USD", 1, VLOOKUP(H104,usd[[#All],[targetCurrency]:[inverseRate]],4,FALSE))</f>
        <v>1</v>
      </c>
      <c r="J104" s="14">
        <f t="shared" si="8"/>
        <v>6000</v>
      </c>
      <c r="K104" s="14">
        <f t="shared" si="9"/>
        <v>7665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8266</v>
      </c>
      <c r="R104" s="9">
        <f t="shared" si="10"/>
        <v>1.2775000000000001</v>
      </c>
      <c r="S104" s="14">
        <f t="shared" si="11"/>
        <v>117.92307692307692</v>
      </c>
      <c r="T104" t="s">
        <v>9217</v>
      </c>
      <c r="U104" t="s">
        <v>9219</v>
      </c>
      <c r="V104" s="16">
        <f t="shared" si="12"/>
        <v>40505.131168981483</v>
      </c>
      <c r="W104" s="16">
        <f t="shared" si="13"/>
        <v>40535.131168981483</v>
      </c>
    </row>
    <row r="105" spans="1:23" ht="30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2">
        <f>IF(H105="USD", 1, VLOOKUP(H105,usd[[#All],[targetCurrency]:[inverseRate]],4,FALSE))</f>
        <v>1.29405719</v>
      </c>
      <c r="J105" s="14">
        <f t="shared" si="8"/>
        <v>1682.274347</v>
      </c>
      <c r="K105" s="14">
        <f t="shared" si="9"/>
        <v>1768.9761787299999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8266</v>
      </c>
      <c r="R105" s="9">
        <f t="shared" si="10"/>
        <v>1.0515384615384615</v>
      </c>
      <c r="S105" s="14">
        <f t="shared" si="11"/>
        <v>36.101554667959185</v>
      </c>
      <c r="T105" t="s">
        <v>9217</v>
      </c>
      <c r="U105" t="s">
        <v>9219</v>
      </c>
      <c r="V105" s="16">
        <f t="shared" si="12"/>
        <v>41682.805902777778</v>
      </c>
      <c r="W105" s="16">
        <f t="shared" si="13"/>
        <v>41705.805902777778</v>
      </c>
    </row>
    <row r="106" spans="1:23" ht="30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2">
        <f>IF(H106="USD", 1, VLOOKUP(H106,usd[[#All],[targetCurrency]:[inverseRate]],4,FALSE))</f>
        <v>1</v>
      </c>
      <c r="J106" s="14">
        <f t="shared" si="8"/>
        <v>500</v>
      </c>
      <c r="K106" s="14">
        <f t="shared" si="9"/>
        <v>600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8266</v>
      </c>
      <c r="R106" s="9">
        <f t="shared" si="10"/>
        <v>1.2</v>
      </c>
      <c r="S106" s="14">
        <f t="shared" si="11"/>
        <v>60</v>
      </c>
      <c r="T106" t="s">
        <v>9217</v>
      </c>
      <c r="U106" t="s">
        <v>9219</v>
      </c>
      <c r="V106" s="16">
        <f t="shared" si="12"/>
        <v>40612.695208333331</v>
      </c>
      <c r="W106" s="16">
        <f t="shared" si="13"/>
        <v>40636.041666666664</v>
      </c>
    </row>
    <row r="107" spans="1:23" ht="30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2">
        <f>IF(H107="USD", 1, VLOOKUP(H107,usd[[#All],[targetCurrency]:[inverseRate]],4,FALSE))</f>
        <v>1</v>
      </c>
      <c r="J107" s="14">
        <f t="shared" si="8"/>
        <v>2200</v>
      </c>
      <c r="K107" s="14">
        <f t="shared" si="9"/>
        <v>2363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8266</v>
      </c>
      <c r="R107" s="9">
        <f t="shared" si="10"/>
        <v>1.074090909090909</v>
      </c>
      <c r="S107" s="14">
        <f t="shared" si="11"/>
        <v>39.383333333333333</v>
      </c>
      <c r="T107" t="s">
        <v>9217</v>
      </c>
      <c r="U107" t="s">
        <v>9219</v>
      </c>
      <c r="V107" s="16">
        <f t="shared" si="12"/>
        <v>42485.724768518514</v>
      </c>
      <c r="W107" s="16">
        <f t="shared" si="13"/>
        <v>42504</v>
      </c>
    </row>
    <row r="108" spans="1:23" ht="30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2">
        <f>IF(H108="USD", 1, VLOOKUP(H108,usd[[#All],[targetCurrency]:[inverseRate]],4,FALSE))</f>
        <v>1</v>
      </c>
      <c r="J108" s="14">
        <f t="shared" si="8"/>
        <v>5000</v>
      </c>
      <c r="K108" s="14">
        <f t="shared" si="9"/>
        <v>5025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8266</v>
      </c>
      <c r="R108" s="9">
        <f t="shared" si="10"/>
        <v>1.0049999999999999</v>
      </c>
      <c r="S108" s="14">
        <f t="shared" si="11"/>
        <v>186.11111111111111</v>
      </c>
      <c r="T108" t="s">
        <v>9217</v>
      </c>
      <c r="U108" t="s">
        <v>9219</v>
      </c>
      <c r="V108" s="16">
        <f t="shared" si="12"/>
        <v>40987.776631944442</v>
      </c>
      <c r="W108" s="16">
        <f t="shared" si="13"/>
        <v>41001.776631944442</v>
      </c>
    </row>
    <row r="109" spans="1:23" ht="30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2">
        <f>IF(H109="USD", 1, VLOOKUP(H109,usd[[#All],[targetCurrency]:[inverseRate]],4,FALSE))</f>
        <v>1</v>
      </c>
      <c r="J109" s="14">
        <f t="shared" si="8"/>
        <v>7500</v>
      </c>
      <c r="K109" s="14">
        <f t="shared" si="9"/>
        <v>7685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8266</v>
      </c>
      <c r="R109" s="9">
        <f t="shared" si="10"/>
        <v>1.0246666666666666</v>
      </c>
      <c r="S109" s="14">
        <f t="shared" si="11"/>
        <v>111.37681159420291</v>
      </c>
      <c r="T109" t="s">
        <v>9217</v>
      </c>
      <c r="U109" t="s">
        <v>9219</v>
      </c>
      <c r="V109" s="16">
        <f t="shared" si="12"/>
        <v>40635.982488425929</v>
      </c>
      <c r="W109" s="16">
        <f t="shared" si="13"/>
        <v>40657.982488425929</v>
      </c>
    </row>
    <row r="110" spans="1:23" ht="30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2">
        <f>IF(H110="USD", 1, VLOOKUP(H110,usd[[#All],[targetCurrency]:[inverseRate]],4,FALSE))</f>
        <v>1</v>
      </c>
      <c r="J110" s="14">
        <f t="shared" si="8"/>
        <v>1500</v>
      </c>
      <c r="K110" s="14">
        <f t="shared" si="9"/>
        <v>3700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8266</v>
      </c>
      <c r="R110" s="9">
        <f t="shared" si="10"/>
        <v>2.4666666666666668</v>
      </c>
      <c r="S110" s="14">
        <f t="shared" si="11"/>
        <v>78.723404255319153</v>
      </c>
      <c r="T110" t="s">
        <v>9217</v>
      </c>
      <c r="U110" t="s">
        <v>9219</v>
      </c>
      <c r="V110" s="16">
        <f t="shared" si="12"/>
        <v>41365.613078703704</v>
      </c>
      <c r="W110" s="16">
        <f t="shared" si="13"/>
        <v>41425.613078703704</v>
      </c>
    </row>
    <row r="111" spans="1:23" ht="30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2">
        <f>IF(H111="USD", 1, VLOOKUP(H111,usd[[#All],[targetCurrency]:[inverseRate]],4,FALSE))</f>
        <v>1</v>
      </c>
      <c r="J111" s="14">
        <f t="shared" si="8"/>
        <v>1000</v>
      </c>
      <c r="K111" s="14">
        <f t="shared" si="9"/>
        <v>2195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8266</v>
      </c>
      <c r="R111" s="9">
        <f t="shared" si="10"/>
        <v>2.1949999999999998</v>
      </c>
      <c r="S111" s="14">
        <f t="shared" si="11"/>
        <v>46.702127659574465</v>
      </c>
      <c r="T111" t="s">
        <v>9217</v>
      </c>
      <c r="U111" t="s">
        <v>9219</v>
      </c>
      <c r="V111" s="16">
        <f t="shared" si="12"/>
        <v>40570.025810185187</v>
      </c>
      <c r="W111" s="16">
        <f t="shared" si="13"/>
        <v>40600.025810185187</v>
      </c>
    </row>
    <row r="112" spans="1:23" ht="30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2">
        <f>IF(H112="USD", 1, VLOOKUP(H112,usd[[#All],[targetCurrency]:[inverseRate]],4,FALSE))</f>
        <v>1</v>
      </c>
      <c r="J112" s="14">
        <f t="shared" si="8"/>
        <v>1300</v>
      </c>
      <c r="K112" s="14">
        <f t="shared" si="9"/>
        <v>1700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8266</v>
      </c>
      <c r="R112" s="9">
        <f t="shared" si="10"/>
        <v>1.3076923076923077</v>
      </c>
      <c r="S112" s="14">
        <f t="shared" si="11"/>
        <v>65.384615384615387</v>
      </c>
      <c r="T112" t="s">
        <v>9217</v>
      </c>
      <c r="U112" t="s">
        <v>9219</v>
      </c>
      <c r="V112" s="16">
        <f t="shared" si="12"/>
        <v>41557.949687500004</v>
      </c>
      <c r="W112" s="16">
        <f t="shared" si="13"/>
        <v>41592.249305555553</v>
      </c>
    </row>
    <row r="113" spans="1:23" ht="30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2">
        <f>IF(H113="USD", 1, VLOOKUP(H113,usd[[#All],[targetCurrency]:[inverseRate]],4,FALSE))</f>
        <v>0.70296422999999997</v>
      </c>
      <c r="J113" s="14">
        <f t="shared" si="8"/>
        <v>2460.3748049999999</v>
      </c>
      <c r="K113" s="14">
        <f t="shared" si="9"/>
        <v>3803.0364842999998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8266</v>
      </c>
      <c r="R113" s="9">
        <f t="shared" si="10"/>
        <v>1.5457142857142858</v>
      </c>
      <c r="S113" s="14">
        <f t="shared" si="11"/>
        <v>71.755405364150946</v>
      </c>
      <c r="T113" t="s">
        <v>9217</v>
      </c>
      <c r="U113" t="s">
        <v>9219</v>
      </c>
      <c r="V113" s="16">
        <f t="shared" si="12"/>
        <v>42125.333182870367</v>
      </c>
      <c r="W113" s="16">
        <f t="shared" si="13"/>
        <v>42155.333182870367</v>
      </c>
    </row>
    <row r="114" spans="1:23" ht="30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2">
        <f>IF(H114="USD", 1, VLOOKUP(H114,usd[[#All],[targetCurrency]:[inverseRate]],4,FALSE))</f>
        <v>1</v>
      </c>
      <c r="J114" s="14">
        <f t="shared" si="8"/>
        <v>5000</v>
      </c>
      <c r="K114" s="14">
        <f t="shared" si="9"/>
        <v>5200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8266</v>
      </c>
      <c r="R114" s="9">
        <f t="shared" si="10"/>
        <v>1.04</v>
      </c>
      <c r="S114" s="14">
        <f t="shared" si="11"/>
        <v>64.197530864197532</v>
      </c>
      <c r="T114" t="s">
        <v>9217</v>
      </c>
      <c r="U114" t="s">
        <v>9219</v>
      </c>
      <c r="V114" s="16">
        <f t="shared" si="12"/>
        <v>41718.043032407411</v>
      </c>
      <c r="W114" s="16">
        <f t="shared" si="13"/>
        <v>41742.083333333336</v>
      </c>
    </row>
    <row r="115" spans="1:23" ht="30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2">
        <f>IF(H115="USD", 1, VLOOKUP(H115,usd[[#All],[targetCurrency]:[inverseRate]],4,FALSE))</f>
        <v>1</v>
      </c>
      <c r="J115" s="14">
        <f t="shared" si="8"/>
        <v>5000</v>
      </c>
      <c r="K115" s="14">
        <f t="shared" si="9"/>
        <v>7050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8266</v>
      </c>
      <c r="R115" s="9">
        <f t="shared" si="10"/>
        <v>1.41</v>
      </c>
      <c r="S115" s="14">
        <f t="shared" si="11"/>
        <v>90.384615384615387</v>
      </c>
      <c r="T115" t="s">
        <v>9217</v>
      </c>
      <c r="U115" t="s">
        <v>9219</v>
      </c>
      <c r="V115" s="16">
        <f t="shared" si="12"/>
        <v>40753.758425925924</v>
      </c>
      <c r="W115" s="16">
        <f t="shared" si="13"/>
        <v>40761.625</v>
      </c>
    </row>
    <row r="116" spans="1:23" ht="30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2">
        <f>IF(H116="USD", 1, VLOOKUP(H116,usd[[#All],[targetCurrency]:[inverseRate]],4,FALSE))</f>
        <v>1</v>
      </c>
      <c r="J116" s="14">
        <f t="shared" si="8"/>
        <v>3000</v>
      </c>
      <c r="K116" s="14">
        <f t="shared" si="9"/>
        <v>3100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8266</v>
      </c>
      <c r="R116" s="9">
        <f t="shared" si="10"/>
        <v>1.0333333333333334</v>
      </c>
      <c r="S116" s="14">
        <f t="shared" si="11"/>
        <v>88.571428571428569</v>
      </c>
      <c r="T116" t="s">
        <v>9217</v>
      </c>
      <c r="U116" t="s">
        <v>9219</v>
      </c>
      <c r="V116" s="16">
        <f t="shared" si="12"/>
        <v>40861.27416666667</v>
      </c>
      <c r="W116" s="16">
        <f t="shared" si="13"/>
        <v>40921.27416666667</v>
      </c>
    </row>
    <row r="117" spans="1:23" ht="30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2">
        <f>IF(H117="USD", 1, VLOOKUP(H117,usd[[#All],[targetCurrency]:[inverseRate]],4,FALSE))</f>
        <v>1</v>
      </c>
      <c r="J117" s="14">
        <f t="shared" si="8"/>
        <v>450</v>
      </c>
      <c r="K117" s="14">
        <f t="shared" si="9"/>
        <v>632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8266</v>
      </c>
      <c r="R117" s="9">
        <f t="shared" si="10"/>
        <v>1.4044444444444444</v>
      </c>
      <c r="S117" s="14">
        <f t="shared" si="11"/>
        <v>28.727272727272727</v>
      </c>
      <c r="T117" t="s">
        <v>9217</v>
      </c>
      <c r="U117" t="s">
        <v>9219</v>
      </c>
      <c r="V117" s="16">
        <f t="shared" si="12"/>
        <v>40918.738935185189</v>
      </c>
      <c r="W117" s="16">
        <f t="shared" si="13"/>
        <v>40943.738935185189</v>
      </c>
    </row>
    <row r="118" spans="1:23" ht="30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2">
        <f>IF(H118="USD", 1, VLOOKUP(H118,usd[[#All],[targetCurrency]:[inverseRate]],4,FALSE))</f>
        <v>1</v>
      </c>
      <c r="J118" s="14">
        <f t="shared" si="8"/>
        <v>3500</v>
      </c>
      <c r="K118" s="14">
        <f t="shared" si="9"/>
        <v>3978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8266</v>
      </c>
      <c r="R118" s="9">
        <f t="shared" si="10"/>
        <v>1.1365714285714286</v>
      </c>
      <c r="S118" s="14">
        <f t="shared" si="11"/>
        <v>69.78947368421052</v>
      </c>
      <c r="T118" t="s">
        <v>9217</v>
      </c>
      <c r="U118" t="s">
        <v>9219</v>
      </c>
      <c r="V118" s="16">
        <f t="shared" si="12"/>
        <v>40595.497164351851</v>
      </c>
      <c r="W118" s="16">
        <f t="shared" si="13"/>
        <v>40641.455497685187</v>
      </c>
    </row>
    <row r="119" spans="1:23" ht="30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2">
        <f>IF(H119="USD", 1, VLOOKUP(H119,usd[[#All],[targetCurrency]:[inverseRate]],4,FALSE))</f>
        <v>1</v>
      </c>
      <c r="J119" s="14">
        <f t="shared" si="8"/>
        <v>4500</v>
      </c>
      <c r="K119" s="14">
        <f t="shared" si="9"/>
        <v>4522.22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8266</v>
      </c>
      <c r="R119" s="9">
        <f t="shared" si="10"/>
        <v>1.0049377777777779</v>
      </c>
      <c r="S119" s="14">
        <f t="shared" si="11"/>
        <v>167.48962962962963</v>
      </c>
      <c r="T119" t="s">
        <v>9217</v>
      </c>
      <c r="U119" t="s">
        <v>9219</v>
      </c>
      <c r="V119" s="16">
        <f t="shared" si="12"/>
        <v>40248.834999999999</v>
      </c>
      <c r="W119" s="16">
        <f t="shared" si="13"/>
        <v>40338.791666666664</v>
      </c>
    </row>
    <row r="120" spans="1:23" ht="30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2">
        <f>IF(H120="USD", 1, VLOOKUP(H120,usd[[#All],[targetCurrency]:[inverseRate]],4,FALSE))</f>
        <v>1</v>
      </c>
      <c r="J120" s="14">
        <f t="shared" si="8"/>
        <v>5000</v>
      </c>
      <c r="K120" s="14">
        <f t="shared" si="9"/>
        <v>5651.58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8266</v>
      </c>
      <c r="R120" s="9">
        <f t="shared" si="10"/>
        <v>1.1303159999999999</v>
      </c>
      <c r="S120" s="14">
        <f t="shared" si="11"/>
        <v>144.91230769230768</v>
      </c>
      <c r="T120" t="s">
        <v>9217</v>
      </c>
      <c r="U120" t="s">
        <v>9219</v>
      </c>
      <c r="V120" s="16">
        <f t="shared" si="12"/>
        <v>40723.053657407407</v>
      </c>
      <c r="W120" s="16">
        <f t="shared" si="13"/>
        <v>40753.053657407407</v>
      </c>
    </row>
    <row r="121" spans="1:23" ht="30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2">
        <f>IF(H121="USD", 1, VLOOKUP(H121,usd[[#All],[targetCurrency]:[inverseRate]],4,FALSE))</f>
        <v>1</v>
      </c>
      <c r="J121" s="14">
        <f t="shared" si="8"/>
        <v>3250</v>
      </c>
      <c r="K121" s="14">
        <f t="shared" si="9"/>
        <v>3398.1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8266</v>
      </c>
      <c r="R121" s="9">
        <f t="shared" si="10"/>
        <v>1.0455692307692308</v>
      </c>
      <c r="S121" s="14">
        <f t="shared" si="11"/>
        <v>91.840540540540545</v>
      </c>
      <c r="T121" t="s">
        <v>9217</v>
      </c>
      <c r="U121" t="s">
        <v>9219</v>
      </c>
      <c r="V121" s="16">
        <f t="shared" si="12"/>
        <v>40739.069282407407</v>
      </c>
      <c r="W121" s="16">
        <f t="shared" si="13"/>
        <v>40768.958333333336</v>
      </c>
    </row>
    <row r="122" spans="1:23" ht="30" hidden="1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2">
        <f>IF(H122="USD", 1, VLOOKUP(H122,usd[[#All],[targetCurrency]:[inverseRate]],4,FALSE))</f>
        <v>0.12897331000000001</v>
      </c>
      <c r="J122" s="14">
        <f t="shared" si="8"/>
        <v>9028.1316999999999</v>
      </c>
      <c r="K122" s="14">
        <f t="shared" si="9"/>
        <v>1.2897331000000001</v>
      </c>
      <c r="L122">
        <v>1475457107</v>
      </c>
      <c r="M122">
        <v>1472865107</v>
      </c>
      <c r="N122" t="b">
        <v>0</v>
      </c>
      <c r="O122">
        <v>1</v>
      </c>
      <c r="P122" t="b">
        <v>0</v>
      </c>
      <c r="Q122" t="s">
        <v>8267</v>
      </c>
      <c r="R122" s="9">
        <f t="shared" si="10"/>
        <v>1.4285714285714287E-4</v>
      </c>
      <c r="S122" s="14">
        <f t="shared" si="11"/>
        <v>1.2897331000000001</v>
      </c>
      <c r="T122" t="s">
        <v>9217</v>
      </c>
      <c r="U122" t="s">
        <v>9220</v>
      </c>
      <c r="V122" s="16">
        <f t="shared" si="12"/>
        <v>42616.049849537041</v>
      </c>
      <c r="W122" s="16">
        <f t="shared" si="13"/>
        <v>42646.049849537041</v>
      </c>
    </row>
    <row r="123" spans="1:23" ht="30" hidden="1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2">
        <f>IF(H123="USD", 1, VLOOKUP(H123,usd[[#All],[targetCurrency]:[inverseRate]],4,FALSE))</f>
        <v>1</v>
      </c>
      <c r="J123" s="14">
        <f t="shared" si="8"/>
        <v>3000</v>
      </c>
      <c r="K123" s="14">
        <f t="shared" si="9"/>
        <v>1</v>
      </c>
      <c r="L123">
        <v>1429352160</v>
      </c>
      <c r="M123">
        <v>1427993710</v>
      </c>
      <c r="N123" t="b">
        <v>0</v>
      </c>
      <c r="O123">
        <v>1</v>
      </c>
      <c r="P123" t="b">
        <v>0</v>
      </c>
      <c r="Q123" t="s">
        <v>8267</v>
      </c>
      <c r="R123" s="9">
        <f t="shared" si="10"/>
        <v>3.3333333333333332E-4</v>
      </c>
      <c r="S123" s="14">
        <f t="shared" si="11"/>
        <v>1</v>
      </c>
      <c r="T123" t="s">
        <v>9217</v>
      </c>
      <c r="U123" t="s">
        <v>9220</v>
      </c>
      <c r="V123" s="16">
        <f t="shared" si="12"/>
        <v>42096.704976851848</v>
      </c>
      <c r="W123" s="16">
        <f t="shared" si="13"/>
        <v>42112.427777777775</v>
      </c>
    </row>
    <row r="124" spans="1:23" ht="30" hidden="1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2">
        <f>IF(H124="USD", 1, VLOOKUP(H124,usd[[#All],[targetCurrency]:[inverseRate]],4,FALSE))</f>
        <v>1</v>
      </c>
      <c r="J124" s="14">
        <f t="shared" si="8"/>
        <v>100000000</v>
      </c>
      <c r="K124" s="14">
        <f t="shared" si="9"/>
        <v>0</v>
      </c>
      <c r="L124">
        <v>1476094907</v>
      </c>
      <c r="M124">
        <v>1470910907</v>
      </c>
      <c r="N124" t="b">
        <v>0</v>
      </c>
      <c r="O124">
        <v>0</v>
      </c>
      <c r="P124" t="b">
        <v>0</v>
      </c>
      <c r="Q124" t="s">
        <v>8267</v>
      </c>
      <c r="R124" s="9">
        <f t="shared" si="10"/>
        <v>0</v>
      </c>
      <c r="S124" s="14" t="str">
        <f t="shared" si="11"/>
        <v/>
      </c>
      <c r="T124" t="s">
        <v>9217</v>
      </c>
      <c r="U124" t="s">
        <v>9220</v>
      </c>
      <c r="V124" s="16">
        <f t="shared" si="12"/>
        <v>42593.431793981479</v>
      </c>
      <c r="W124" s="16">
        <f t="shared" si="13"/>
        <v>42653.431793981479</v>
      </c>
    </row>
    <row r="125" spans="1:23" ht="30" hidden="1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2">
        <f>IF(H125="USD", 1, VLOOKUP(H125,usd[[#All],[targetCurrency]:[inverseRate]],4,FALSE))</f>
        <v>1</v>
      </c>
      <c r="J125" s="14">
        <f t="shared" si="8"/>
        <v>55000</v>
      </c>
      <c r="K125" s="14">
        <f t="shared" si="9"/>
        <v>151</v>
      </c>
      <c r="L125">
        <v>1414533600</v>
      </c>
      <c r="M125">
        <v>1411411564</v>
      </c>
      <c r="N125" t="b">
        <v>0</v>
      </c>
      <c r="O125">
        <v>6</v>
      </c>
      <c r="P125" t="b">
        <v>0</v>
      </c>
      <c r="Q125" t="s">
        <v>8267</v>
      </c>
      <c r="R125" s="9">
        <f t="shared" si="10"/>
        <v>2.7454545454545453E-3</v>
      </c>
      <c r="S125" s="14">
        <f t="shared" si="11"/>
        <v>25.166666666666668</v>
      </c>
      <c r="T125" t="s">
        <v>9217</v>
      </c>
      <c r="U125" t="s">
        <v>9220</v>
      </c>
      <c r="V125" s="16">
        <f t="shared" si="12"/>
        <v>41904.781990740739</v>
      </c>
      <c r="W125" s="16">
        <f t="shared" si="13"/>
        <v>41940.916666666664</v>
      </c>
    </row>
    <row r="126" spans="1:23" ht="30" hidden="1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2">
        <f>IF(H126="USD", 1, VLOOKUP(H126,usd[[#All],[targetCurrency]:[inverseRate]],4,FALSE))</f>
        <v>1</v>
      </c>
      <c r="J126" s="14">
        <f t="shared" si="8"/>
        <v>4000</v>
      </c>
      <c r="K126" s="14">
        <f t="shared" si="9"/>
        <v>0</v>
      </c>
      <c r="L126">
        <v>1431728242</v>
      </c>
      <c r="M126">
        <v>1429568242</v>
      </c>
      <c r="N126" t="b">
        <v>0</v>
      </c>
      <c r="O126">
        <v>0</v>
      </c>
      <c r="P126" t="b">
        <v>0</v>
      </c>
      <c r="Q126" t="s">
        <v>8267</v>
      </c>
      <c r="R126" s="9">
        <f t="shared" si="10"/>
        <v>0</v>
      </c>
      <c r="S126" s="14" t="str">
        <f t="shared" si="11"/>
        <v/>
      </c>
      <c r="T126" t="s">
        <v>9217</v>
      </c>
      <c r="U126" t="s">
        <v>9220</v>
      </c>
      <c r="V126" s="16">
        <f t="shared" si="12"/>
        <v>42114.928726851853</v>
      </c>
      <c r="W126" s="16">
        <f t="shared" si="13"/>
        <v>42139.928726851853</v>
      </c>
    </row>
    <row r="127" spans="1:23" ht="30" hidden="1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2">
        <f>IF(H127="USD", 1, VLOOKUP(H127,usd[[#All],[targetCurrency]:[inverseRate]],4,FALSE))</f>
        <v>0.75062424999999999</v>
      </c>
      <c r="J127" s="14">
        <f t="shared" si="8"/>
        <v>375.31212499999998</v>
      </c>
      <c r="K127" s="14">
        <f t="shared" si="9"/>
        <v>52.5436975</v>
      </c>
      <c r="L127">
        <v>1486165880</v>
      </c>
      <c r="M127">
        <v>1480981880</v>
      </c>
      <c r="N127" t="b">
        <v>0</v>
      </c>
      <c r="O127">
        <v>6</v>
      </c>
      <c r="P127" t="b">
        <v>0</v>
      </c>
      <c r="Q127" t="s">
        <v>8267</v>
      </c>
      <c r="R127" s="9">
        <f t="shared" si="10"/>
        <v>0.14000000000000001</v>
      </c>
      <c r="S127" s="14">
        <f t="shared" si="11"/>
        <v>8.7572829166666661</v>
      </c>
      <c r="T127" t="s">
        <v>9217</v>
      </c>
      <c r="U127" t="s">
        <v>9220</v>
      </c>
      <c r="V127" s="16">
        <f t="shared" si="12"/>
        <v>42709.993981481486</v>
      </c>
      <c r="W127" s="16">
        <f t="shared" si="13"/>
        <v>42769.993981481486</v>
      </c>
    </row>
    <row r="128" spans="1:23" ht="30" hidden="1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2">
        <f>IF(H128="USD", 1, VLOOKUP(H128,usd[[#All],[targetCurrency]:[inverseRate]],4,FALSE))</f>
        <v>1</v>
      </c>
      <c r="J128" s="14">
        <f t="shared" si="8"/>
        <v>25000</v>
      </c>
      <c r="K128" s="14">
        <f t="shared" si="9"/>
        <v>1387</v>
      </c>
      <c r="L128">
        <v>1433988000</v>
      </c>
      <c r="M128">
        <v>1431353337</v>
      </c>
      <c r="N128" t="b">
        <v>0</v>
      </c>
      <c r="O128">
        <v>13</v>
      </c>
      <c r="P128" t="b">
        <v>0</v>
      </c>
      <c r="Q128" t="s">
        <v>8267</v>
      </c>
      <c r="R128" s="9">
        <f t="shared" si="10"/>
        <v>5.5480000000000002E-2</v>
      </c>
      <c r="S128" s="14">
        <f t="shared" si="11"/>
        <v>106.69230769230769</v>
      </c>
      <c r="T128" t="s">
        <v>9217</v>
      </c>
      <c r="U128" t="s">
        <v>9220</v>
      </c>
      <c r="V128" s="16">
        <f t="shared" si="12"/>
        <v>42135.589548611111</v>
      </c>
      <c r="W128" s="16">
        <f t="shared" si="13"/>
        <v>42166.083333333328</v>
      </c>
    </row>
    <row r="129" spans="1:23" ht="30" hidden="1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2">
        <f>IF(H129="USD", 1, VLOOKUP(H129,usd[[#All],[targetCurrency]:[inverseRate]],4,FALSE))</f>
        <v>1</v>
      </c>
      <c r="J129" s="14">
        <f t="shared" si="8"/>
        <v>8000</v>
      </c>
      <c r="K129" s="14">
        <f t="shared" si="9"/>
        <v>190</v>
      </c>
      <c r="L129">
        <v>1428069541</v>
      </c>
      <c r="M129">
        <v>1425481141</v>
      </c>
      <c r="N129" t="b">
        <v>0</v>
      </c>
      <c r="O129">
        <v>4</v>
      </c>
      <c r="P129" t="b">
        <v>0</v>
      </c>
      <c r="Q129" t="s">
        <v>8267</v>
      </c>
      <c r="R129" s="9">
        <f t="shared" si="10"/>
        <v>2.375E-2</v>
      </c>
      <c r="S129" s="14">
        <f t="shared" si="11"/>
        <v>47.5</v>
      </c>
      <c r="T129" t="s">
        <v>9217</v>
      </c>
      <c r="U129" t="s">
        <v>9220</v>
      </c>
      <c r="V129" s="16">
        <f t="shared" si="12"/>
        <v>42067.62431712963</v>
      </c>
      <c r="W129" s="16">
        <f t="shared" si="13"/>
        <v>42097.582650462966</v>
      </c>
    </row>
    <row r="130" spans="1:23" ht="30" hidden="1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2">
        <f>IF(H130="USD", 1, VLOOKUP(H130,usd[[#All],[targetCurrency]:[inverseRate]],4,FALSE))</f>
        <v>1</v>
      </c>
      <c r="J130" s="14">
        <f t="shared" si="8"/>
        <v>100000</v>
      </c>
      <c r="K130" s="14">
        <f t="shared" si="9"/>
        <v>1867</v>
      </c>
      <c r="L130">
        <v>1476941293</v>
      </c>
      <c r="M130">
        <v>1473917293</v>
      </c>
      <c r="N130" t="b">
        <v>0</v>
      </c>
      <c r="O130">
        <v>6</v>
      </c>
      <c r="P130" t="b">
        <v>0</v>
      </c>
      <c r="Q130" t="s">
        <v>8267</v>
      </c>
      <c r="R130" s="9">
        <f t="shared" si="10"/>
        <v>1.8669999999999999E-2</v>
      </c>
      <c r="S130" s="14">
        <f t="shared" si="11"/>
        <v>311.16666666666669</v>
      </c>
      <c r="T130" t="s">
        <v>9217</v>
      </c>
      <c r="U130" t="s">
        <v>9220</v>
      </c>
      <c r="V130" s="16">
        <f t="shared" si="12"/>
        <v>42628.22792824074</v>
      </c>
      <c r="W130" s="16">
        <f t="shared" si="13"/>
        <v>42663.22792824074</v>
      </c>
    </row>
    <row r="131" spans="1:23" ht="30" hidden="1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2">
        <f>IF(H131="USD", 1, VLOOKUP(H131,usd[[#All],[targetCurrency]:[inverseRate]],4,FALSE))</f>
        <v>1</v>
      </c>
      <c r="J131" s="14">
        <f t="shared" ref="J131:J194" si="14">$I131*D131</f>
        <v>20000</v>
      </c>
      <c r="K131" s="14">
        <f t="shared" ref="K131:K194" si="15">$I131*E131</f>
        <v>0</v>
      </c>
      <c r="L131">
        <v>1414708183</v>
      </c>
      <c r="M131">
        <v>1409524183</v>
      </c>
      <c r="N131" t="b">
        <v>0</v>
      </c>
      <c r="O131">
        <v>0</v>
      </c>
      <c r="P131" t="b">
        <v>0</v>
      </c>
      <c r="Q131" t="s">
        <v>8267</v>
      </c>
      <c r="R131" s="9">
        <f t="shared" ref="R131:R194" si="16">E131/D131</f>
        <v>0</v>
      </c>
      <c r="S131" s="14" t="str">
        <f t="shared" ref="S131:S194" si="17">IFERROR(K131/O131, "")</f>
        <v/>
      </c>
      <c r="T131" t="s">
        <v>9217</v>
      </c>
      <c r="U131" t="s">
        <v>9220</v>
      </c>
      <c r="V131" s="16">
        <f t="shared" si="12"/>
        <v>41882.937303240738</v>
      </c>
      <c r="W131" s="16">
        <f t="shared" si="13"/>
        <v>41942.937303240738</v>
      </c>
    </row>
    <row r="132" spans="1:23" ht="30" hidden="1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2">
        <f>IF(H132="USD", 1, VLOOKUP(H132,usd[[#All],[targetCurrency]:[inverseRate]],4,FALSE))</f>
        <v>1.29405719</v>
      </c>
      <c r="J132" s="14">
        <f t="shared" si="14"/>
        <v>776.43431399999997</v>
      </c>
      <c r="K132" s="14">
        <f t="shared" si="15"/>
        <v>0</v>
      </c>
      <c r="L132">
        <v>1402949760</v>
      </c>
      <c r="M132">
        <v>1400536692</v>
      </c>
      <c r="N132" t="b">
        <v>0</v>
      </c>
      <c r="O132">
        <v>0</v>
      </c>
      <c r="P132" t="b">
        <v>0</v>
      </c>
      <c r="Q132" t="s">
        <v>8267</v>
      </c>
      <c r="R132" s="9">
        <f t="shared" si="16"/>
        <v>0</v>
      </c>
      <c r="S132" s="14" t="str">
        <f t="shared" si="17"/>
        <v/>
      </c>
      <c r="T132" t="s">
        <v>9217</v>
      </c>
      <c r="U132" t="s">
        <v>9220</v>
      </c>
      <c r="V132" s="16">
        <f t="shared" si="12"/>
        <v>41778.91541666667</v>
      </c>
      <c r="W132" s="16">
        <f t="shared" si="13"/>
        <v>41806.844444444447</v>
      </c>
    </row>
    <row r="133" spans="1:23" ht="30" hidden="1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2">
        <f>IF(H133="USD", 1, VLOOKUP(H133,usd[[#All],[targetCurrency]:[inverseRate]],4,FALSE))</f>
        <v>1</v>
      </c>
      <c r="J133" s="14">
        <f t="shared" si="14"/>
        <v>1200</v>
      </c>
      <c r="K133" s="14">
        <f t="shared" si="15"/>
        <v>0</v>
      </c>
      <c r="L133">
        <v>1467763200</v>
      </c>
      <c r="M133">
        <v>1466453161</v>
      </c>
      <c r="N133" t="b">
        <v>0</v>
      </c>
      <c r="O133">
        <v>0</v>
      </c>
      <c r="P133" t="b">
        <v>0</v>
      </c>
      <c r="Q133" t="s">
        <v>8267</v>
      </c>
      <c r="R133" s="9">
        <f t="shared" si="16"/>
        <v>0</v>
      </c>
      <c r="S133" s="14" t="str">
        <f t="shared" si="17"/>
        <v/>
      </c>
      <c r="T133" t="s">
        <v>9217</v>
      </c>
      <c r="U133" t="s">
        <v>9220</v>
      </c>
      <c r="V133" s="16">
        <f t="shared" si="12"/>
        <v>42541.837511574078</v>
      </c>
      <c r="W133" s="16">
        <f t="shared" si="13"/>
        <v>42557</v>
      </c>
    </row>
    <row r="134" spans="1:23" ht="30" hidden="1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2">
        <f>IF(H134="USD", 1, VLOOKUP(H134,usd[[#All],[targetCurrency]:[inverseRate]],4,FALSE))</f>
        <v>1</v>
      </c>
      <c r="J134" s="14">
        <f t="shared" si="14"/>
        <v>80000</v>
      </c>
      <c r="K134" s="14">
        <f t="shared" si="15"/>
        <v>7655</v>
      </c>
      <c r="L134">
        <v>1415392207</v>
      </c>
      <c r="M134">
        <v>1411500607</v>
      </c>
      <c r="N134" t="b">
        <v>0</v>
      </c>
      <c r="O134">
        <v>81</v>
      </c>
      <c r="P134" t="b">
        <v>0</v>
      </c>
      <c r="Q134" t="s">
        <v>8267</v>
      </c>
      <c r="R134" s="9">
        <f t="shared" si="16"/>
        <v>9.5687499999999995E-2</v>
      </c>
      <c r="S134" s="14">
        <f t="shared" si="17"/>
        <v>94.506172839506178</v>
      </c>
      <c r="T134" t="s">
        <v>9217</v>
      </c>
      <c r="U134" t="s">
        <v>9220</v>
      </c>
      <c r="V134" s="16">
        <f t="shared" si="12"/>
        <v>41905.812581018516</v>
      </c>
      <c r="W134" s="16">
        <f t="shared" si="13"/>
        <v>41950.854247685187</v>
      </c>
    </row>
    <row r="135" spans="1:23" ht="30" hidden="1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2">
        <f>IF(H135="USD", 1, VLOOKUP(H135,usd[[#All],[targetCurrency]:[inverseRate]],4,FALSE))</f>
        <v>1</v>
      </c>
      <c r="J135" s="14">
        <f t="shared" si="14"/>
        <v>71764</v>
      </c>
      <c r="K135" s="14">
        <f t="shared" si="15"/>
        <v>0</v>
      </c>
      <c r="L135">
        <v>1464715860</v>
      </c>
      <c r="M135">
        <v>1462130584</v>
      </c>
      <c r="N135" t="b">
        <v>0</v>
      </c>
      <c r="O135">
        <v>0</v>
      </c>
      <c r="P135" t="b">
        <v>0</v>
      </c>
      <c r="Q135" t="s">
        <v>8267</v>
      </c>
      <c r="R135" s="9">
        <f t="shared" si="16"/>
        <v>0</v>
      </c>
      <c r="S135" s="14" t="str">
        <f t="shared" si="17"/>
        <v/>
      </c>
      <c r="T135" t="s">
        <v>9217</v>
      </c>
      <c r="U135" t="s">
        <v>9220</v>
      </c>
      <c r="V135" s="16">
        <f t="shared" si="12"/>
        <v>42491.80768518518</v>
      </c>
      <c r="W135" s="16">
        <f t="shared" si="13"/>
        <v>42521.729861111111</v>
      </c>
    </row>
    <row r="136" spans="1:23" ht="30" hidden="1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2">
        <f>IF(H136="USD", 1, VLOOKUP(H136,usd[[#All],[targetCurrency]:[inverseRate]],4,FALSE))</f>
        <v>1</v>
      </c>
      <c r="J136" s="14">
        <f t="shared" si="14"/>
        <v>5000</v>
      </c>
      <c r="K136" s="14">
        <f t="shared" si="15"/>
        <v>0</v>
      </c>
      <c r="L136">
        <v>1441386000</v>
      </c>
      <c r="M136">
        <v>1438811418</v>
      </c>
      <c r="N136" t="b">
        <v>0</v>
      </c>
      <c r="O136">
        <v>0</v>
      </c>
      <c r="P136" t="b">
        <v>0</v>
      </c>
      <c r="Q136" t="s">
        <v>8267</v>
      </c>
      <c r="R136" s="9">
        <f t="shared" si="16"/>
        <v>0</v>
      </c>
      <c r="S136" s="14" t="str">
        <f t="shared" si="17"/>
        <v/>
      </c>
      <c r="T136" t="s">
        <v>9217</v>
      </c>
      <c r="U136" t="s">
        <v>9220</v>
      </c>
      <c r="V136" s="16">
        <f t="shared" si="12"/>
        <v>42221.909930555557</v>
      </c>
      <c r="W136" s="16">
        <f t="shared" si="13"/>
        <v>42251.708333333328</v>
      </c>
    </row>
    <row r="137" spans="1:23" ht="30" hidden="1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2">
        <f>IF(H137="USD", 1, VLOOKUP(H137,usd[[#All],[targetCurrency]:[inverseRate]],4,FALSE))</f>
        <v>1</v>
      </c>
      <c r="J137" s="14">
        <f t="shared" si="14"/>
        <v>3000</v>
      </c>
      <c r="K137" s="14">
        <f t="shared" si="15"/>
        <v>403</v>
      </c>
      <c r="L137">
        <v>1404241200</v>
      </c>
      <c r="M137">
        <v>1401354597</v>
      </c>
      <c r="N137" t="b">
        <v>0</v>
      </c>
      <c r="O137">
        <v>5</v>
      </c>
      <c r="P137" t="b">
        <v>0</v>
      </c>
      <c r="Q137" t="s">
        <v>8267</v>
      </c>
      <c r="R137" s="9">
        <f t="shared" si="16"/>
        <v>0.13433333333333333</v>
      </c>
      <c r="S137" s="14">
        <f t="shared" si="17"/>
        <v>80.599999999999994</v>
      </c>
      <c r="T137" t="s">
        <v>9217</v>
      </c>
      <c r="U137" t="s">
        <v>9220</v>
      </c>
      <c r="V137" s="16">
        <f t="shared" si="12"/>
        <v>41788.381909722222</v>
      </c>
      <c r="W137" s="16">
        <f t="shared" si="13"/>
        <v>41821.791666666664</v>
      </c>
    </row>
    <row r="138" spans="1:23" ht="30" hidden="1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2">
        <f>IF(H138="USD", 1, VLOOKUP(H138,usd[[#All],[targetCurrency]:[inverseRate]],4,FALSE))</f>
        <v>1</v>
      </c>
      <c r="J138" s="14">
        <f t="shared" si="14"/>
        <v>3000</v>
      </c>
      <c r="K138" s="14">
        <f t="shared" si="15"/>
        <v>0</v>
      </c>
      <c r="L138">
        <v>1431771360</v>
      </c>
      <c r="M138">
        <v>1427968234</v>
      </c>
      <c r="N138" t="b">
        <v>0</v>
      </c>
      <c r="O138">
        <v>0</v>
      </c>
      <c r="P138" t="b">
        <v>0</v>
      </c>
      <c r="Q138" t="s">
        <v>8267</v>
      </c>
      <c r="R138" s="9">
        <f t="shared" si="16"/>
        <v>0</v>
      </c>
      <c r="S138" s="14" t="str">
        <f t="shared" si="17"/>
        <v/>
      </c>
      <c r="T138" t="s">
        <v>9217</v>
      </c>
      <c r="U138" t="s">
        <v>9220</v>
      </c>
      <c r="V138" s="16">
        <f t="shared" si="12"/>
        <v>42096.410115740742</v>
      </c>
      <c r="W138" s="16">
        <f t="shared" si="13"/>
        <v>42140.427777777775</v>
      </c>
    </row>
    <row r="139" spans="1:23" ht="30" hidden="1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2">
        <f>IF(H139="USD", 1, VLOOKUP(H139,usd[[#All],[targetCurrency]:[inverseRate]],4,FALSE))</f>
        <v>0.15676623000000001</v>
      </c>
      <c r="J139" s="14">
        <f t="shared" si="14"/>
        <v>8622.1426499999998</v>
      </c>
      <c r="K139" s="14">
        <f t="shared" si="15"/>
        <v>0</v>
      </c>
      <c r="L139">
        <v>1444657593</v>
      </c>
      <c r="M139">
        <v>1440337593</v>
      </c>
      <c r="N139" t="b">
        <v>0</v>
      </c>
      <c r="O139">
        <v>0</v>
      </c>
      <c r="P139" t="b">
        <v>0</v>
      </c>
      <c r="Q139" t="s">
        <v>8267</v>
      </c>
      <c r="R139" s="9">
        <f t="shared" si="16"/>
        <v>0</v>
      </c>
      <c r="S139" s="14" t="str">
        <f t="shared" si="17"/>
        <v/>
      </c>
      <c r="T139" t="s">
        <v>9217</v>
      </c>
      <c r="U139" t="s">
        <v>9220</v>
      </c>
      <c r="V139" s="16">
        <f t="shared" si="12"/>
        <v>42239.573993055557</v>
      </c>
      <c r="W139" s="16">
        <f t="shared" si="13"/>
        <v>42289.573993055557</v>
      </c>
    </row>
    <row r="140" spans="1:23" ht="30" hidden="1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2">
        <f>IF(H140="USD", 1, VLOOKUP(H140,usd[[#All],[targetCurrency]:[inverseRate]],4,FALSE))</f>
        <v>1</v>
      </c>
      <c r="J140" s="14">
        <f t="shared" si="14"/>
        <v>150000</v>
      </c>
      <c r="K140" s="14">
        <f t="shared" si="15"/>
        <v>4712</v>
      </c>
      <c r="L140">
        <v>1438405140</v>
      </c>
      <c r="M140">
        <v>1435731041</v>
      </c>
      <c r="N140" t="b">
        <v>0</v>
      </c>
      <c r="O140">
        <v>58</v>
      </c>
      <c r="P140" t="b">
        <v>0</v>
      </c>
      <c r="Q140" t="s">
        <v>8267</v>
      </c>
      <c r="R140" s="9">
        <f t="shared" si="16"/>
        <v>3.1413333333333335E-2</v>
      </c>
      <c r="S140" s="14">
        <f t="shared" si="17"/>
        <v>81.241379310344826</v>
      </c>
      <c r="T140" t="s">
        <v>9217</v>
      </c>
      <c r="U140" t="s">
        <v>9220</v>
      </c>
      <c r="V140" s="16">
        <f t="shared" si="12"/>
        <v>42186.257418981477</v>
      </c>
      <c r="W140" s="16">
        <f t="shared" si="13"/>
        <v>42217.207638888889</v>
      </c>
    </row>
    <row r="141" spans="1:23" ht="30" hidden="1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2">
        <f>IF(H141="USD", 1, VLOOKUP(H141,usd[[#All],[targetCurrency]:[inverseRate]],4,FALSE))</f>
        <v>1</v>
      </c>
      <c r="J141" s="14">
        <f t="shared" si="14"/>
        <v>500</v>
      </c>
      <c r="K141" s="14">
        <f t="shared" si="15"/>
        <v>500</v>
      </c>
      <c r="L141">
        <v>1436738772</v>
      </c>
      <c r="M141">
        <v>1435874772</v>
      </c>
      <c r="N141" t="b">
        <v>0</v>
      </c>
      <c r="O141">
        <v>1</v>
      </c>
      <c r="P141" t="b">
        <v>0</v>
      </c>
      <c r="Q141" t="s">
        <v>8267</v>
      </c>
      <c r="R141" s="9">
        <f t="shared" si="16"/>
        <v>1</v>
      </c>
      <c r="S141" s="14">
        <f t="shared" si="17"/>
        <v>500</v>
      </c>
      <c r="T141" t="s">
        <v>9217</v>
      </c>
      <c r="U141" t="s">
        <v>9220</v>
      </c>
      <c r="V141" s="16">
        <f t="shared" si="12"/>
        <v>42187.920972222222</v>
      </c>
      <c r="W141" s="16">
        <f t="shared" si="13"/>
        <v>42197.920972222222</v>
      </c>
    </row>
    <row r="142" spans="1:23" ht="30" hidden="1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2">
        <f>IF(H142="USD", 1, VLOOKUP(H142,usd[[#All],[targetCurrency]:[inverseRate]],4,FALSE))</f>
        <v>1</v>
      </c>
      <c r="J142" s="14">
        <f t="shared" si="14"/>
        <v>200000</v>
      </c>
      <c r="K142" s="14">
        <f t="shared" si="15"/>
        <v>0</v>
      </c>
      <c r="L142">
        <v>1426823132</v>
      </c>
      <c r="M142">
        <v>1424234732</v>
      </c>
      <c r="N142" t="b">
        <v>0</v>
      </c>
      <c r="O142">
        <v>0</v>
      </c>
      <c r="P142" t="b">
        <v>0</v>
      </c>
      <c r="Q142" t="s">
        <v>8267</v>
      </c>
      <c r="R142" s="9">
        <f t="shared" si="16"/>
        <v>0</v>
      </c>
      <c r="S142" s="14" t="str">
        <f t="shared" si="17"/>
        <v/>
      </c>
      <c r="T142" t="s">
        <v>9217</v>
      </c>
      <c r="U142" t="s">
        <v>9220</v>
      </c>
      <c r="V142" s="16">
        <f t="shared" si="12"/>
        <v>42053.198287037041</v>
      </c>
      <c r="W142" s="16">
        <f t="shared" si="13"/>
        <v>42083.15662037037</v>
      </c>
    </row>
    <row r="143" spans="1:23" ht="30" hidden="1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2">
        <f>IF(H143="USD", 1, VLOOKUP(H143,usd[[#All],[targetCurrency]:[inverseRate]],4,FALSE))</f>
        <v>1</v>
      </c>
      <c r="J143" s="14">
        <f t="shared" si="14"/>
        <v>12000</v>
      </c>
      <c r="K143" s="14">
        <f t="shared" si="15"/>
        <v>1293</v>
      </c>
      <c r="L143">
        <v>1433043623</v>
      </c>
      <c r="M143">
        <v>1429155623</v>
      </c>
      <c r="N143" t="b">
        <v>0</v>
      </c>
      <c r="O143">
        <v>28</v>
      </c>
      <c r="P143" t="b">
        <v>0</v>
      </c>
      <c r="Q143" t="s">
        <v>8267</v>
      </c>
      <c r="R143" s="9">
        <f t="shared" si="16"/>
        <v>0.10775</v>
      </c>
      <c r="S143" s="14">
        <f t="shared" si="17"/>
        <v>46.178571428571431</v>
      </c>
      <c r="T143" t="s">
        <v>9217</v>
      </c>
      <c r="U143" t="s">
        <v>9220</v>
      </c>
      <c r="V143" s="16">
        <f t="shared" si="12"/>
        <v>42110.153043981481</v>
      </c>
      <c r="W143" s="16">
        <f t="shared" si="13"/>
        <v>42155.153043981481</v>
      </c>
    </row>
    <row r="144" spans="1:23" ht="30" hidden="1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2">
        <f>IF(H144="USD", 1, VLOOKUP(H144,usd[[#All],[targetCurrency]:[inverseRate]],4,FALSE))</f>
        <v>1</v>
      </c>
      <c r="J144" s="14">
        <f t="shared" si="14"/>
        <v>3000</v>
      </c>
      <c r="K144" s="14">
        <f t="shared" si="15"/>
        <v>10</v>
      </c>
      <c r="L144">
        <v>1416176778</v>
      </c>
      <c r="M144">
        <v>1414358778</v>
      </c>
      <c r="N144" t="b">
        <v>0</v>
      </c>
      <c r="O144">
        <v>1</v>
      </c>
      <c r="P144" t="b">
        <v>0</v>
      </c>
      <c r="Q144" t="s">
        <v>8267</v>
      </c>
      <c r="R144" s="9">
        <f t="shared" si="16"/>
        <v>3.3333333333333335E-3</v>
      </c>
      <c r="S144" s="14">
        <f t="shared" si="17"/>
        <v>10</v>
      </c>
      <c r="T144" t="s">
        <v>9217</v>
      </c>
      <c r="U144" t="s">
        <v>9220</v>
      </c>
      <c r="V144" s="16">
        <f t="shared" ref="V144:V207" si="18">(M144/86400)+DATE(1970,1,1)</f>
        <v>41938.893263888887</v>
      </c>
      <c r="W144" s="16">
        <f t="shared" ref="W144:W207" si="19">(L144/86400)+DATE(1970,1,1)</f>
        <v>41959.934930555552</v>
      </c>
    </row>
    <row r="145" spans="1:23" ht="30" hidden="1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2">
        <f>IF(H145="USD", 1, VLOOKUP(H145,usd[[#All],[targetCurrency]:[inverseRate]],4,FALSE))</f>
        <v>0.70296422999999997</v>
      </c>
      <c r="J145" s="14">
        <f t="shared" si="14"/>
        <v>3866.303265</v>
      </c>
      <c r="K145" s="14">
        <f t="shared" si="15"/>
        <v>0</v>
      </c>
      <c r="L145">
        <v>1472882100</v>
      </c>
      <c r="M145">
        <v>1467941542</v>
      </c>
      <c r="N145" t="b">
        <v>0</v>
      </c>
      <c r="O145">
        <v>0</v>
      </c>
      <c r="P145" t="b">
        <v>0</v>
      </c>
      <c r="Q145" t="s">
        <v>8267</v>
      </c>
      <c r="R145" s="9">
        <f t="shared" si="16"/>
        <v>0</v>
      </c>
      <c r="S145" s="14" t="str">
        <f t="shared" si="17"/>
        <v/>
      </c>
      <c r="T145" t="s">
        <v>9217</v>
      </c>
      <c r="U145" t="s">
        <v>9220</v>
      </c>
      <c r="V145" s="16">
        <f t="shared" si="18"/>
        <v>42559.064143518517</v>
      </c>
      <c r="W145" s="16">
        <f t="shared" si="19"/>
        <v>42616.246527777781</v>
      </c>
    </row>
    <row r="146" spans="1:23" ht="30" hidden="1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2">
        <f>IF(H146="USD", 1, VLOOKUP(H146,usd[[#All],[targetCurrency]:[inverseRate]],4,FALSE))</f>
        <v>0.75062424999999999</v>
      </c>
      <c r="J146" s="14">
        <f t="shared" si="14"/>
        <v>5629.6818750000002</v>
      </c>
      <c r="K146" s="14">
        <f t="shared" si="15"/>
        <v>1553.7921974999999</v>
      </c>
      <c r="L146">
        <v>1428945472</v>
      </c>
      <c r="M146">
        <v>1423765072</v>
      </c>
      <c r="N146" t="b">
        <v>0</v>
      </c>
      <c r="O146">
        <v>37</v>
      </c>
      <c r="P146" t="b">
        <v>0</v>
      </c>
      <c r="Q146" t="s">
        <v>8267</v>
      </c>
      <c r="R146" s="9">
        <f t="shared" si="16"/>
        <v>0.27600000000000002</v>
      </c>
      <c r="S146" s="14">
        <f t="shared" si="17"/>
        <v>41.994383716216213</v>
      </c>
      <c r="T146" t="s">
        <v>9217</v>
      </c>
      <c r="U146" t="s">
        <v>9220</v>
      </c>
      <c r="V146" s="16">
        <f t="shared" si="18"/>
        <v>42047.762407407412</v>
      </c>
      <c r="W146" s="16">
        <f t="shared" si="19"/>
        <v>42107.72074074074</v>
      </c>
    </row>
    <row r="147" spans="1:23" ht="30" hidden="1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2">
        <f>IF(H147="USD", 1, VLOOKUP(H147,usd[[#All],[targetCurrency]:[inverseRate]],4,FALSE))</f>
        <v>1</v>
      </c>
      <c r="J147" s="14">
        <f t="shared" si="14"/>
        <v>4500</v>
      </c>
      <c r="K147" s="14">
        <f t="shared" si="15"/>
        <v>338</v>
      </c>
      <c r="L147">
        <v>1439298052</v>
      </c>
      <c r="M147">
        <v>1436965252</v>
      </c>
      <c r="N147" t="b">
        <v>0</v>
      </c>
      <c r="O147">
        <v>9</v>
      </c>
      <c r="P147" t="b">
        <v>0</v>
      </c>
      <c r="Q147" t="s">
        <v>8267</v>
      </c>
      <c r="R147" s="9">
        <f t="shared" si="16"/>
        <v>7.5111111111111115E-2</v>
      </c>
      <c r="S147" s="14">
        <f t="shared" si="17"/>
        <v>37.555555555555557</v>
      </c>
      <c r="T147" t="s">
        <v>9217</v>
      </c>
      <c r="U147" t="s">
        <v>9220</v>
      </c>
      <c r="V147" s="16">
        <f t="shared" si="18"/>
        <v>42200.542268518519</v>
      </c>
      <c r="W147" s="16">
        <f t="shared" si="19"/>
        <v>42227.542268518519</v>
      </c>
    </row>
    <row r="148" spans="1:23" ht="30" hidden="1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2">
        <f>IF(H148="USD", 1, VLOOKUP(H148,usd[[#All],[targetCurrency]:[inverseRate]],4,FALSE))</f>
        <v>1</v>
      </c>
      <c r="J148" s="14">
        <f t="shared" si="14"/>
        <v>20000</v>
      </c>
      <c r="K148" s="14">
        <f t="shared" si="15"/>
        <v>115</v>
      </c>
      <c r="L148">
        <v>1484698998</v>
      </c>
      <c r="M148">
        <v>1479514998</v>
      </c>
      <c r="N148" t="b">
        <v>0</v>
      </c>
      <c r="O148">
        <v>3</v>
      </c>
      <c r="P148" t="b">
        <v>0</v>
      </c>
      <c r="Q148" t="s">
        <v>8267</v>
      </c>
      <c r="R148" s="9">
        <f t="shared" si="16"/>
        <v>5.7499999999999999E-3</v>
      </c>
      <c r="S148" s="14">
        <f t="shared" si="17"/>
        <v>38.333333333333336</v>
      </c>
      <c r="T148" t="s">
        <v>9217</v>
      </c>
      <c r="U148" t="s">
        <v>9220</v>
      </c>
      <c r="V148" s="16">
        <f t="shared" si="18"/>
        <v>42693.016180555554</v>
      </c>
      <c r="W148" s="16">
        <f t="shared" si="19"/>
        <v>42753.016180555554</v>
      </c>
    </row>
    <row r="149" spans="1:23" ht="30" hidden="1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2">
        <f>IF(H149="USD", 1, VLOOKUP(H149,usd[[#All],[targetCurrency]:[inverseRate]],4,FALSE))</f>
        <v>1.29405719</v>
      </c>
      <c r="J149" s="14">
        <f t="shared" si="14"/>
        <v>9058.4003300000004</v>
      </c>
      <c r="K149" s="14">
        <f t="shared" si="15"/>
        <v>0</v>
      </c>
      <c r="L149">
        <v>1420741080</v>
      </c>
      <c r="M149">
        <v>1417026340</v>
      </c>
      <c r="N149" t="b">
        <v>0</v>
      </c>
      <c r="O149">
        <v>0</v>
      </c>
      <c r="P149" t="b">
        <v>0</v>
      </c>
      <c r="Q149" t="s">
        <v>8267</v>
      </c>
      <c r="R149" s="9">
        <f t="shared" si="16"/>
        <v>0</v>
      </c>
      <c r="S149" s="14" t="str">
        <f t="shared" si="17"/>
        <v/>
      </c>
      <c r="T149" t="s">
        <v>9217</v>
      </c>
      <c r="U149" t="s">
        <v>9220</v>
      </c>
      <c r="V149" s="16">
        <f t="shared" si="18"/>
        <v>41969.767824074079</v>
      </c>
      <c r="W149" s="16">
        <f t="shared" si="19"/>
        <v>42012.762499999997</v>
      </c>
    </row>
    <row r="150" spans="1:23" ht="30" hidden="1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2">
        <f>IF(H150="USD", 1, VLOOKUP(H150,usd[[#All],[targetCurrency]:[inverseRate]],4,FALSE))</f>
        <v>1</v>
      </c>
      <c r="J150" s="14">
        <f t="shared" si="14"/>
        <v>50000</v>
      </c>
      <c r="K150" s="14">
        <f t="shared" si="15"/>
        <v>40</v>
      </c>
      <c r="L150">
        <v>1456555536</v>
      </c>
      <c r="M150">
        <v>1453963536</v>
      </c>
      <c r="N150" t="b">
        <v>0</v>
      </c>
      <c r="O150">
        <v>2</v>
      </c>
      <c r="P150" t="b">
        <v>0</v>
      </c>
      <c r="Q150" t="s">
        <v>8267</v>
      </c>
      <c r="R150" s="9">
        <f t="shared" si="16"/>
        <v>8.0000000000000004E-4</v>
      </c>
      <c r="S150" s="14">
        <f t="shared" si="17"/>
        <v>20</v>
      </c>
      <c r="T150" t="s">
        <v>9217</v>
      </c>
      <c r="U150" t="s">
        <v>9220</v>
      </c>
      <c r="V150" s="16">
        <f t="shared" si="18"/>
        <v>42397.281666666662</v>
      </c>
      <c r="W150" s="16">
        <f t="shared" si="19"/>
        <v>42427.281666666662</v>
      </c>
    </row>
    <row r="151" spans="1:23" ht="30" hidden="1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2">
        <f>IF(H151="USD", 1, VLOOKUP(H151,usd[[#All],[targetCurrency]:[inverseRate]],4,FALSE))</f>
        <v>1</v>
      </c>
      <c r="J151" s="14">
        <f t="shared" si="14"/>
        <v>10000</v>
      </c>
      <c r="K151" s="14">
        <f t="shared" si="15"/>
        <v>92</v>
      </c>
      <c r="L151">
        <v>1419494400</v>
      </c>
      <c r="M151">
        <v>1416888470</v>
      </c>
      <c r="N151" t="b">
        <v>0</v>
      </c>
      <c r="O151">
        <v>6</v>
      </c>
      <c r="P151" t="b">
        <v>0</v>
      </c>
      <c r="Q151" t="s">
        <v>8267</v>
      </c>
      <c r="R151" s="9">
        <f t="shared" si="16"/>
        <v>9.1999999999999998E-3</v>
      </c>
      <c r="S151" s="14">
        <f t="shared" si="17"/>
        <v>15.333333333333334</v>
      </c>
      <c r="T151" t="s">
        <v>9217</v>
      </c>
      <c r="U151" t="s">
        <v>9220</v>
      </c>
      <c r="V151" s="16">
        <f t="shared" si="18"/>
        <v>41968.172106481477</v>
      </c>
      <c r="W151" s="16">
        <f t="shared" si="19"/>
        <v>41998.333333333328</v>
      </c>
    </row>
    <row r="152" spans="1:23" ht="30" hidden="1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2">
        <f>IF(H152="USD", 1, VLOOKUP(H152,usd[[#All],[targetCurrency]:[inverseRate]],4,FALSE))</f>
        <v>1</v>
      </c>
      <c r="J152" s="14">
        <f t="shared" si="14"/>
        <v>130000</v>
      </c>
      <c r="K152" s="14">
        <f t="shared" si="15"/>
        <v>30112</v>
      </c>
      <c r="L152">
        <v>1432612382</v>
      </c>
      <c r="M152">
        <v>1427428382</v>
      </c>
      <c r="N152" t="b">
        <v>0</v>
      </c>
      <c r="O152">
        <v>67</v>
      </c>
      <c r="P152" t="b">
        <v>0</v>
      </c>
      <c r="Q152" t="s">
        <v>8267</v>
      </c>
      <c r="R152" s="9">
        <f t="shared" si="16"/>
        <v>0.23163076923076922</v>
      </c>
      <c r="S152" s="14">
        <f t="shared" si="17"/>
        <v>449.43283582089555</v>
      </c>
      <c r="T152" t="s">
        <v>9217</v>
      </c>
      <c r="U152" t="s">
        <v>9220</v>
      </c>
      <c r="V152" s="16">
        <f t="shared" si="18"/>
        <v>42090.161828703705</v>
      </c>
      <c r="W152" s="16">
        <f t="shared" si="19"/>
        <v>42150.161828703705</v>
      </c>
    </row>
    <row r="153" spans="1:23" ht="30" hidden="1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2">
        <f>IF(H153="USD", 1, VLOOKUP(H153,usd[[#All],[targetCurrency]:[inverseRate]],4,FALSE))</f>
        <v>0.70296422999999997</v>
      </c>
      <c r="J153" s="14">
        <f t="shared" si="14"/>
        <v>175741.0575</v>
      </c>
      <c r="K153" s="14">
        <f t="shared" si="15"/>
        <v>98.4149922</v>
      </c>
      <c r="L153">
        <v>1434633191</v>
      </c>
      <c r="M153">
        <v>1429449191</v>
      </c>
      <c r="N153" t="b">
        <v>0</v>
      </c>
      <c r="O153">
        <v>5</v>
      </c>
      <c r="P153" t="b">
        <v>0</v>
      </c>
      <c r="Q153" t="s">
        <v>8267</v>
      </c>
      <c r="R153" s="9">
        <f t="shared" si="16"/>
        <v>5.5999999999999995E-4</v>
      </c>
      <c r="S153" s="14">
        <f t="shared" si="17"/>
        <v>19.682998439999999</v>
      </c>
      <c r="T153" t="s">
        <v>9217</v>
      </c>
      <c r="U153" t="s">
        <v>9220</v>
      </c>
      <c r="V153" s="16">
        <f t="shared" si="18"/>
        <v>42113.550821759258</v>
      </c>
      <c r="W153" s="16">
        <f t="shared" si="19"/>
        <v>42173.550821759258</v>
      </c>
    </row>
    <row r="154" spans="1:23" ht="30" hidden="1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2">
        <f>IF(H154="USD", 1, VLOOKUP(H154,usd[[#All],[targetCurrency]:[inverseRate]],4,FALSE))</f>
        <v>1</v>
      </c>
      <c r="J154" s="14">
        <f t="shared" si="14"/>
        <v>380000</v>
      </c>
      <c r="K154" s="14">
        <f t="shared" si="15"/>
        <v>30</v>
      </c>
      <c r="L154">
        <v>1411437100</v>
      </c>
      <c r="M154">
        <v>1408845100</v>
      </c>
      <c r="N154" t="b">
        <v>0</v>
      </c>
      <c r="O154">
        <v>2</v>
      </c>
      <c r="P154" t="b">
        <v>0</v>
      </c>
      <c r="Q154" t="s">
        <v>8267</v>
      </c>
      <c r="R154" s="9">
        <f t="shared" si="16"/>
        <v>7.8947368421052633E-5</v>
      </c>
      <c r="S154" s="14">
        <f t="shared" si="17"/>
        <v>15</v>
      </c>
      <c r="T154" t="s">
        <v>9217</v>
      </c>
      <c r="U154" t="s">
        <v>9220</v>
      </c>
      <c r="V154" s="16">
        <f t="shared" si="18"/>
        <v>41875.077546296292</v>
      </c>
      <c r="W154" s="16">
        <f t="shared" si="19"/>
        <v>41905.077546296292</v>
      </c>
    </row>
    <row r="155" spans="1:23" ht="30" hidden="1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2">
        <f>IF(H155="USD", 1, VLOOKUP(H155,usd[[#All],[targetCurrency]:[inverseRate]],4,FALSE))</f>
        <v>1</v>
      </c>
      <c r="J155" s="14">
        <f t="shared" si="14"/>
        <v>50000</v>
      </c>
      <c r="K155" s="14">
        <f t="shared" si="15"/>
        <v>359</v>
      </c>
      <c r="L155">
        <v>1417532644</v>
      </c>
      <c r="M155">
        <v>1413900244</v>
      </c>
      <c r="N155" t="b">
        <v>0</v>
      </c>
      <c r="O155">
        <v>10</v>
      </c>
      <c r="P155" t="b">
        <v>0</v>
      </c>
      <c r="Q155" t="s">
        <v>8267</v>
      </c>
      <c r="R155" s="9">
        <f t="shared" si="16"/>
        <v>7.1799999999999998E-3</v>
      </c>
      <c r="S155" s="14">
        <f t="shared" si="17"/>
        <v>35.9</v>
      </c>
      <c r="T155" t="s">
        <v>9217</v>
      </c>
      <c r="U155" t="s">
        <v>9220</v>
      </c>
      <c r="V155" s="16">
        <f t="shared" si="18"/>
        <v>41933.586157407408</v>
      </c>
      <c r="W155" s="16">
        <f t="shared" si="19"/>
        <v>41975.627824074079</v>
      </c>
    </row>
    <row r="156" spans="1:23" ht="30" hidden="1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2">
        <f>IF(H156="USD", 1, VLOOKUP(H156,usd[[#All],[targetCurrency]:[inverseRate]],4,FALSE))</f>
        <v>1</v>
      </c>
      <c r="J156" s="14">
        <f t="shared" si="14"/>
        <v>1500</v>
      </c>
      <c r="K156" s="14">
        <f t="shared" si="15"/>
        <v>40</v>
      </c>
      <c r="L156">
        <v>1433336895</v>
      </c>
      <c r="M156">
        <v>1429621695</v>
      </c>
      <c r="N156" t="b">
        <v>0</v>
      </c>
      <c r="O156">
        <v>3</v>
      </c>
      <c r="P156" t="b">
        <v>0</v>
      </c>
      <c r="Q156" t="s">
        <v>8267</v>
      </c>
      <c r="R156" s="9">
        <f t="shared" si="16"/>
        <v>2.6666666666666668E-2</v>
      </c>
      <c r="S156" s="14">
        <f t="shared" si="17"/>
        <v>13.333333333333334</v>
      </c>
      <c r="T156" t="s">
        <v>9217</v>
      </c>
      <c r="U156" t="s">
        <v>9220</v>
      </c>
      <c r="V156" s="16">
        <f t="shared" si="18"/>
        <v>42115.547395833331</v>
      </c>
      <c r="W156" s="16">
        <f t="shared" si="19"/>
        <v>42158.547395833331</v>
      </c>
    </row>
    <row r="157" spans="1:23" ht="30" hidden="1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2">
        <f>IF(H157="USD", 1, VLOOKUP(H157,usd[[#All],[targetCurrency]:[inverseRate]],4,FALSE))</f>
        <v>1</v>
      </c>
      <c r="J157" s="14">
        <f t="shared" si="14"/>
        <v>1350000</v>
      </c>
      <c r="K157" s="14">
        <f t="shared" si="15"/>
        <v>81</v>
      </c>
      <c r="L157">
        <v>1437657935</v>
      </c>
      <c r="M157">
        <v>1434201935</v>
      </c>
      <c r="N157" t="b">
        <v>0</v>
      </c>
      <c r="O157">
        <v>4</v>
      </c>
      <c r="P157" t="b">
        <v>0</v>
      </c>
      <c r="Q157" t="s">
        <v>8267</v>
      </c>
      <c r="R157" s="9">
        <f t="shared" si="16"/>
        <v>6.0000000000000002E-5</v>
      </c>
      <c r="S157" s="14">
        <f t="shared" si="17"/>
        <v>20.25</v>
      </c>
      <c r="T157" t="s">
        <v>9217</v>
      </c>
      <c r="U157" t="s">
        <v>9220</v>
      </c>
      <c r="V157" s="16">
        <f t="shared" si="18"/>
        <v>42168.559432870374</v>
      </c>
      <c r="W157" s="16">
        <f t="shared" si="19"/>
        <v>42208.559432870374</v>
      </c>
    </row>
    <row r="158" spans="1:23" ht="30" hidden="1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2">
        <f>IF(H158="USD", 1, VLOOKUP(H158,usd[[#All],[targetCurrency]:[inverseRate]],4,FALSE))</f>
        <v>0.75062424999999999</v>
      </c>
      <c r="J158" s="14">
        <f t="shared" si="14"/>
        <v>26271.848750000001</v>
      </c>
      <c r="K158" s="14">
        <f t="shared" si="15"/>
        <v>1339.8642862500001</v>
      </c>
      <c r="L158">
        <v>1407034796</v>
      </c>
      <c r="M158">
        <v>1401850796</v>
      </c>
      <c r="N158" t="b">
        <v>0</v>
      </c>
      <c r="O158">
        <v>15</v>
      </c>
      <c r="P158" t="b">
        <v>0</v>
      </c>
      <c r="Q158" t="s">
        <v>8267</v>
      </c>
      <c r="R158" s="9">
        <f t="shared" si="16"/>
        <v>5.0999999999999997E-2</v>
      </c>
      <c r="S158" s="14">
        <f t="shared" si="17"/>
        <v>89.324285750000001</v>
      </c>
      <c r="T158" t="s">
        <v>9217</v>
      </c>
      <c r="U158" t="s">
        <v>9220</v>
      </c>
      <c r="V158" s="16">
        <f t="shared" si="18"/>
        <v>41794.124953703707</v>
      </c>
      <c r="W158" s="16">
        <f t="shared" si="19"/>
        <v>41854.124953703707</v>
      </c>
    </row>
    <row r="159" spans="1:23" ht="30" hidden="1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2">
        <f>IF(H159="USD", 1, VLOOKUP(H159,usd[[#All],[targetCurrency]:[inverseRate]],4,FALSE))</f>
        <v>1</v>
      </c>
      <c r="J159" s="14">
        <f t="shared" si="14"/>
        <v>2995</v>
      </c>
      <c r="K159" s="14">
        <f t="shared" si="15"/>
        <v>8</v>
      </c>
      <c r="L159">
        <v>1456523572</v>
      </c>
      <c r="M159">
        <v>1453931572</v>
      </c>
      <c r="N159" t="b">
        <v>0</v>
      </c>
      <c r="O159">
        <v>2</v>
      </c>
      <c r="P159" t="b">
        <v>0</v>
      </c>
      <c r="Q159" t="s">
        <v>8267</v>
      </c>
      <c r="R159" s="9">
        <f t="shared" si="16"/>
        <v>2.671118530884808E-3</v>
      </c>
      <c r="S159" s="14">
        <f t="shared" si="17"/>
        <v>4</v>
      </c>
      <c r="T159" t="s">
        <v>9217</v>
      </c>
      <c r="U159" t="s">
        <v>9220</v>
      </c>
      <c r="V159" s="16">
        <f t="shared" si="18"/>
        <v>42396.911712962959</v>
      </c>
      <c r="W159" s="16">
        <f t="shared" si="19"/>
        <v>42426.911712962959</v>
      </c>
    </row>
    <row r="160" spans="1:23" ht="30" hidden="1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2">
        <f>IF(H160="USD", 1, VLOOKUP(H160,usd[[#All],[targetCurrency]:[inverseRate]],4,FALSE))</f>
        <v>1</v>
      </c>
      <c r="J160" s="14">
        <f t="shared" si="14"/>
        <v>5000</v>
      </c>
      <c r="K160" s="14">
        <f t="shared" si="15"/>
        <v>0</v>
      </c>
      <c r="L160">
        <v>1413942628</v>
      </c>
      <c r="M160">
        <v>1411350628</v>
      </c>
      <c r="N160" t="b">
        <v>0</v>
      </c>
      <c r="O160">
        <v>0</v>
      </c>
      <c r="P160" t="b">
        <v>0</v>
      </c>
      <c r="Q160" t="s">
        <v>8267</v>
      </c>
      <c r="R160" s="9">
        <f t="shared" si="16"/>
        <v>0</v>
      </c>
      <c r="S160" s="14" t="str">
        <f t="shared" si="17"/>
        <v/>
      </c>
      <c r="T160" t="s">
        <v>9217</v>
      </c>
      <c r="U160" t="s">
        <v>9220</v>
      </c>
      <c r="V160" s="16">
        <f t="shared" si="18"/>
        <v>41904.07671296296</v>
      </c>
      <c r="W160" s="16">
        <f t="shared" si="19"/>
        <v>41934.07671296296</v>
      </c>
    </row>
    <row r="161" spans="1:23" ht="30" hidden="1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2">
        <f>IF(H161="USD", 1, VLOOKUP(H161,usd[[#All],[targetCurrency]:[inverseRate]],4,FALSE))</f>
        <v>1</v>
      </c>
      <c r="J161" s="14">
        <f t="shared" si="14"/>
        <v>500000</v>
      </c>
      <c r="K161" s="14">
        <f t="shared" si="15"/>
        <v>10</v>
      </c>
      <c r="L161">
        <v>1467541545</v>
      </c>
      <c r="M161">
        <v>1464085545</v>
      </c>
      <c r="N161" t="b">
        <v>0</v>
      </c>
      <c r="O161">
        <v>1</v>
      </c>
      <c r="P161" t="b">
        <v>0</v>
      </c>
      <c r="Q161" t="s">
        <v>8267</v>
      </c>
      <c r="R161" s="9">
        <f t="shared" si="16"/>
        <v>2.0000000000000002E-5</v>
      </c>
      <c r="S161" s="14">
        <f t="shared" si="17"/>
        <v>10</v>
      </c>
      <c r="T161" t="s">
        <v>9217</v>
      </c>
      <c r="U161" t="s">
        <v>9220</v>
      </c>
      <c r="V161" s="16">
        <f t="shared" si="18"/>
        <v>42514.434548611112</v>
      </c>
      <c r="W161" s="16">
        <f t="shared" si="19"/>
        <v>42554.434548611112</v>
      </c>
    </row>
    <row r="162" spans="1:23" ht="30" hidden="1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2">
        <f>IF(H162="USD", 1, VLOOKUP(H162,usd[[#All],[targetCurrency]:[inverseRate]],4,FALSE))</f>
        <v>1</v>
      </c>
      <c r="J162" s="14">
        <f t="shared" si="14"/>
        <v>5000</v>
      </c>
      <c r="K162" s="14">
        <f t="shared" si="15"/>
        <v>0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8268</v>
      </c>
      <c r="R162" s="9">
        <f t="shared" si="16"/>
        <v>0</v>
      </c>
      <c r="S162" s="14" t="str">
        <f t="shared" si="17"/>
        <v/>
      </c>
      <c r="T162" t="s">
        <v>9217</v>
      </c>
      <c r="U162" t="s">
        <v>9221</v>
      </c>
      <c r="V162" s="16">
        <f t="shared" si="18"/>
        <v>42171.913090277776</v>
      </c>
      <c r="W162" s="16">
        <f t="shared" si="19"/>
        <v>42231.913090277776</v>
      </c>
    </row>
    <row r="163" spans="1:23" ht="30" hidden="1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2">
        <f>IF(H163="USD", 1, VLOOKUP(H163,usd[[#All],[targetCurrency]:[inverseRate]],4,FALSE))</f>
        <v>1</v>
      </c>
      <c r="J163" s="14">
        <f t="shared" si="14"/>
        <v>50000</v>
      </c>
      <c r="K163" s="14">
        <f t="shared" si="15"/>
        <v>5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8268</v>
      </c>
      <c r="R163" s="9">
        <f t="shared" si="16"/>
        <v>1E-4</v>
      </c>
      <c r="S163" s="14">
        <f t="shared" si="17"/>
        <v>5</v>
      </c>
      <c r="T163" t="s">
        <v>9217</v>
      </c>
      <c r="U163" t="s">
        <v>9221</v>
      </c>
      <c r="V163" s="16">
        <f t="shared" si="18"/>
        <v>41792.687442129631</v>
      </c>
      <c r="W163" s="16">
        <f t="shared" si="19"/>
        <v>41822.687442129631</v>
      </c>
    </row>
    <row r="164" spans="1:23" ht="30" hidden="1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2">
        <f>IF(H164="USD", 1, VLOOKUP(H164,usd[[#All],[targetCurrency]:[inverseRate]],4,FALSE))</f>
        <v>1</v>
      </c>
      <c r="J164" s="14">
        <f t="shared" si="14"/>
        <v>2800</v>
      </c>
      <c r="K164" s="14">
        <f t="shared" si="15"/>
        <v>435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8268</v>
      </c>
      <c r="R164" s="9">
        <f t="shared" si="16"/>
        <v>0.15535714285714286</v>
      </c>
      <c r="S164" s="14">
        <f t="shared" si="17"/>
        <v>43.5</v>
      </c>
      <c r="T164" t="s">
        <v>9217</v>
      </c>
      <c r="U164" t="s">
        <v>9221</v>
      </c>
      <c r="V164" s="16">
        <f t="shared" si="18"/>
        <v>41835.126805555556</v>
      </c>
      <c r="W164" s="16">
        <f t="shared" si="19"/>
        <v>41867.987500000003</v>
      </c>
    </row>
    <row r="165" spans="1:23" ht="30" hidden="1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2">
        <f>IF(H165="USD", 1, VLOOKUP(H165,usd[[#All],[targetCurrency]:[inverseRate]],4,FALSE))</f>
        <v>1</v>
      </c>
      <c r="J165" s="14">
        <f t="shared" si="14"/>
        <v>2000000</v>
      </c>
      <c r="K165" s="14">
        <f t="shared" si="15"/>
        <v>0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8268</v>
      </c>
      <c r="R165" s="9">
        <f t="shared" si="16"/>
        <v>0</v>
      </c>
      <c r="S165" s="14" t="str">
        <f t="shared" si="17"/>
        <v/>
      </c>
      <c r="T165" t="s">
        <v>9217</v>
      </c>
      <c r="U165" t="s">
        <v>9221</v>
      </c>
      <c r="V165" s="16">
        <f t="shared" si="18"/>
        <v>42243.961273148147</v>
      </c>
      <c r="W165" s="16">
        <f t="shared" si="19"/>
        <v>42278</v>
      </c>
    </row>
    <row r="166" spans="1:23" ht="30" hidden="1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2">
        <f>IF(H166="USD", 1, VLOOKUP(H166,usd[[#All],[targetCurrency]:[inverseRate]],4,FALSE))</f>
        <v>1</v>
      </c>
      <c r="J166" s="14">
        <f t="shared" si="14"/>
        <v>120000</v>
      </c>
      <c r="K166" s="14">
        <f t="shared" si="15"/>
        <v>640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8268</v>
      </c>
      <c r="R166" s="9">
        <f t="shared" si="16"/>
        <v>5.3333333333333332E-3</v>
      </c>
      <c r="S166" s="14">
        <f t="shared" si="17"/>
        <v>91.428571428571431</v>
      </c>
      <c r="T166" t="s">
        <v>9217</v>
      </c>
      <c r="U166" t="s">
        <v>9221</v>
      </c>
      <c r="V166" s="16">
        <f t="shared" si="18"/>
        <v>41841.762743055559</v>
      </c>
      <c r="W166" s="16">
        <f t="shared" si="19"/>
        <v>41901.762743055559</v>
      </c>
    </row>
    <row r="167" spans="1:23" ht="30" hidden="1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2">
        <f>IF(H167="USD", 1, VLOOKUP(H167,usd[[#All],[targetCurrency]:[inverseRate]],4,FALSE))</f>
        <v>1.29405719</v>
      </c>
      <c r="J167" s="14">
        <f t="shared" si="14"/>
        <v>21998.972229999999</v>
      </c>
      <c r="K167" s="14">
        <f t="shared" si="15"/>
        <v>0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8268</v>
      </c>
      <c r="R167" s="9">
        <f t="shared" si="16"/>
        <v>0</v>
      </c>
      <c r="S167" s="14" t="str">
        <f t="shared" si="17"/>
        <v/>
      </c>
      <c r="T167" t="s">
        <v>9217</v>
      </c>
      <c r="U167" t="s">
        <v>9221</v>
      </c>
      <c r="V167" s="16">
        <f t="shared" si="18"/>
        <v>42351.658842592587</v>
      </c>
      <c r="W167" s="16">
        <f t="shared" si="19"/>
        <v>42381.658842592587</v>
      </c>
    </row>
    <row r="168" spans="1:23" ht="30" hidden="1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2">
        <f>IF(H168="USD", 1, VLOOKUP(H168,usd[[#All],[targetCurrency]:[inverseRate]],4,FALSE))</f>
        <v>1</v>
      </c>
      <c r="J168" s="14">
        <f t="shared" si="14"/>
        <v>5000</v>
      </c>
      <c r="K168" s="14">
        <f t="shared" si="15"/>
        <v>3000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8268</v>
      </c>
      <c r="R168" s="9">
        <f t="shared" si="16"/>
        <v>0.6</v>
      </c>
      <c r="S168" s="14">
        <f t="shared" si="17"/>
        <v>3000</v>
      </c>
      <c r="T168" t="s">
        <v>9217</v>
      </c>
      <c r="U168" t="s">
        <v>9221</v>
      </c>
      <c r="V168" s="16">
        <f t="shared" si="18"/>
        <v>42721.075949074075</v>
      </c>
      <c r="W168" s="16">
        <f t="shared" si="19"/>
        <v>42751.075949074075</v>
      </c>
    </row>
    <row r="169" spans="1:23" ht="30" hidden="1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2">
        <f>IF(H169="USD", 1, VLOOKUP(H169,usd[[#All],[targetCurrency]:[inverseRate]],4,FALSE))</f>
        <v>1</v>
      </c>
      <c r="J169" s="14">
        <f t="shared" si="14"/>
        <v>110000</v>
      </c>
      <c r="K169" s="14">
        <f t="shared" si="15"/>
        <v>11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8268</v>
      </c>
      <c r="R169" s="9">
        <f t="shared" si="16"/>
        <v>1E-4</v>
      </c>
      <c r="S169" s="14">
        <f t="shared" si="17"/>
        <v>5.5</v>
      </c>
      <c r="T169" t="s">
        <v>9217</v>
      </c>
      <c r="U169" t="s">
        <v>9221</v>
      </c>
      <c r="V169" s="16">
        <f t="shared" si="18"/>
        <v>42160.927488425921</v>
      </c>
      <c r="W169" s="16">
        <f t="shared" si="19"/>
        <v>42220.927488425921</v>
      </c>
    </row>
    <row r="170" spans="1:23" ht="30" hidden="1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2">
        <f>IF(H170="USD", 1, VLOOKUP(H170,usd[[#All],[targetCurrency]:[inverseRate]],4,FALSE))</f>
        <v>1</v>
      </c>
      <c r="J170" s="14">
        <f t="shared" si="14"/>
        <v>8000</v>
      </c>
      <c r="K170" s="14">
        <f t="shared" si="15"/>
        <v>325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8268</v>
      </c>
      <c r="R170" s="9">
        <f t="shared" si="16"/>
        <v>4.0625000000000001E-2</v>
      </c>
      <c r="S170" s="14">
        <f t="shared" si="17"/>
        <v>108.33333333333333</v>
      </c>
      <c r="T170" t="s">
        <v>9217</v>
      </c>
      <c r="U170" t="s">
        <v>9221</v>
      </c>
      <c r="V170" s="16">
        <f t="shared" si="18"/>
        <v>42052.83530092593</v>
      </c>
      <c r="W170" s="16">
        <f t="shared" si="19"/>
        <v>42082.793634259258</v>
      </c>
    </row>
    <row r="171" spans="1:23" ht="30" hidden="1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2">
        <f>IF(H171="USD", 1, VLOOKUP(H171,usd[[#All],[targetCurrency]:[inverseRate]],4,FALSE))</f>
        <v>1.29405719</v>
      </c>
      <c r="J171" s="14">
        <f t="shared" si="14"/>
        <v>3235.1429749999998</v>
      </c>
      <c r="K171" s="14">
        <f t="shared" si="15"/>
        <v>724.67202639999994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8268</v>
      </c>
      <c r="R171" s="9">
        <f t="shared" si="16"/>
        <v>0.224</v>
      </c>
      <c r="S171" s="14">
        <f t="shared" si="17"/>
        <v>72.467202639999996</v>
      </c>
      <c r="T171" t="s">
        <v>9217</v>
      </c>
      <c r="U171" t="s">
        <v>9221</v>
      </c>
      <c r="V171" s="16">
        <f t="shared" si="18"/>
        <v>41900.505312499998</v>
      </c>
      <c r="W171" s="16">
        <f t="shared" si="19"/>
        <v>41930.505312499998</v>
      </c>
    </row>
    <row r="172" spans="1:23" ht="30" hidden="1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2">
        <f>IF(H172="USD", 1, VLOOKUP(H172,usd[[#All],[targetCurrency]:[inverseRate]],4,FALSE))</f>
        <v>1</v>
      </c>
      <c r="J172" s="14">
        <f t="shared" si="14"/>
        <v>10000</v>
      </c>
      <c r="K172" s="14">
        <f t="shared" si="15"/>
        <v>325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8268</v>
      </c>
      <c r="R172" s="9">
        <f t="shared" si="16"/>
        <v>3.2500000000000001E-2</v>
      </c>
      <c r="S172" s="14">
        <f t="shared" si="17"/>
        <v>32.5</v>
      </c>
      <c r="T172" t="s">
        <v>9217</v>
      </c>
      <c r="U172" t="s">
        <v>9221</v>
      </c>
      <c r="V172" s="16">
        <f t="shared" si="18"/>
        <v>42216.977812500001</v>
      </c>
      <c r="W172" s="16">
        <f t="shared" si="19"/>
        <v>42246.227777777778</v>
      </c>
    </row>
    <row r="173" spans="1:23" ht="30" hidden="1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2">
        <f>IF(H173="USD", 1, VLOOKUP(H173,usd[[#All],[targetCurrency]:[inverseRate]],4,FALSE))</f>
        <v>1</v>
      </c>
      <c r="J173" s="14">
        <f t="shared" si="14"/>
        <v>50000</v>
      </c>
      <c r="K173" s="14">
        <f t="shared" si="15"/>
        <v>1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8268</v>
      </c>
      <c r="R173" s="9">
        <f t="shared" si="16"/>
        <v>2.0000000000000002E-5</v>
      </c>
      <c r="S173" s="14">
        <f t="shared" si="17"/>
        <v>1</v>
      </c>
      <c r="T173" t="s">
        <v>9217</v>
      </c>
      <c r="U173" t="s">
        <v>9221</v>
      </c>
      <c r="V173" s="16">
        <f t="shared" si="18"/>
        <v>42534.180717592593</v>
      </c>
      <c r="W173" s="16">
        <f t="shared" si="19"/>
        <v>42594.180717592593</v>
      </c>
    </row>
    <row r="174" spans="1:23" ht="30" hidden="1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2">
        <f>IF(H174="USD", 1, VLOOKUP(H174,usd[[#All],[targetCurrency]:[inverseRate]],4,FALSE))</f>
        <v>1</v>
      </c>
      <c r="J174" s="14">
        <f t="shared" si="14"/>
        <v>95000</v>
      </c>
      <c r="K174" s="14">
        <f t="shared" si="15"/>
        <v>0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8268</v>
      </c>
      <c r="R174" s="9">
        <f t="shared" si="16"/>
        <v>0</v>
      </c>
      <c r="S174" s="14" t="str">
        <f t="shared" si="17"/>
        <v/>
      </c>
      <c r="T174" t="s">
        <v>9217</v>
      </c>
      <c r="U174" t="s">
        <v>9221</v>
      </c>
      <c r="V174" s="16">
        <f t="shared" si="18"/>
        <v>42047.394942129627</v>
      </c>
      <c r="W174" s="16">
        <f t="shared" si="19"/>
        <v>42082.353275462963</v>
      </c>
    </row>
    <row r="175" spans="1:23" ht="30" hidden="1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2">
        <f>IF(H175="USD", 1, VLOOKUP(H175,usd[[#All],[targetCurrency]:[inverseRate]],4,FALSE))</f>
        <v>1.29405719</v>
      </c>
      <c r="J175" s="14">
        <f t="shared" si="14"/>
        <v>1436.4034809</v>
      </c>
      <c r="K175" s="14">
        <f t="shared" si="15"/>
        <v>0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8268</v>
      </c>
      <c r="R175" s="9">
        <f t="shared" si="16"/>
        <v>0</v>
      </c>
      <c r="S175" s="14" t="str">
        <f t="shared" si="17"/>
        <v/>
      </c>
      <c r="T175" t="s">
        <v>9217</v>
      </c>
      <c r="U175" t="s">
        <v>9221</v>
      </c>
      <c r="V175" s="16">
        <f t="shared" si="18"/>
        <v>42033.573009259257</v>
      </c>
      <c r="W175" s="16">
        <f t="shared" si="19"/>
        <v>42063.573009259257</v>
      </c>
    </row>
    <row r="176" spans="1:23" ht="30" hidden="1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2">
        <f>IF(H176="USD", 1, VLOOKUP(H176,usd[[#All],[targetCurrency]:[inverseRate]],4,FALSE))</f>
        <v>1.1666915600000001</v>
      </c>
      <c r="J176" s="14">
        <f t="shared" si="14"/>
        <v>7000.1493600000003</v>
      </c>
      <c r="K176" s="14">
        <f t="shared" si="15"/>
        <v>0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8268</v>
      </c>
      <c r="R176" s="9">
        <f t="shared" si="16"/>
        <v>0</v>
      </c>
      <c r="S176" s="14" t="str">
        <f t="shared" si="17"/>
        <v/>
      </c>
      <c r="T176" t="s">
        <v>9217</v>
      </c>
      <c r="U176" t="s">
        <v>9221</v>
      </c>
      <c r="V176" s="16">
        <f t="shared" si="18"/>
        <v>42072.758981481486</v>
      </c>
      <c r="W176" s="16">
        <f t="shared" si="19"/>
        <v>42132.758981481486</v>
      </c>
    </row>
    <row r="177" spans="1:23" ht="30" hidden="1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2">
        <f>IF(H177="USD", 1, VLOOKUP(H177,usd[[#All],[targetCurrency]:[inverseRate]],4,FALSE))</f>
        <v>1.29405719</v>
      </c>
      <c r="J177" s="14">
        <f t="shared" si="14"/>
        <v>25881.143799999998</v>
      </c>
      <c r="K177" s="14">
        <f t="shared" si="15"/>
        <v>1678.39217543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8268</v>
      </c>
      <c r="R177" s="9">
        <f t="shared" si="16"/>
        <v>6.4850000000000005E-2</v>
      </c>
      <c r="S177" s="14">
        <f t="shared" si="17"/>
        <v>64.553545208846145</v>
      </c>
      <c r="T177" t="s">
        <v>9217</v>
      </c>
      <c r="U177" t="s">
        <v>9221</v>
      </c>
      <c r="V177" s="16">
        <f t="shared" si="18"/>
        <v>41855.777905092589</v>
      </c>
      <c r="W177" s="16">
        <f t="shared" si="19"/>
        <v>41880.777905092589</v>
      </c>
    </row>
    <row r="178" spans="1:23" ht="30" hidden="1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2">
        <f>IF(H178="USD", 1, VLOOKUP(H178,usd[[#All],[targetCurrency]:[inverseRate]],4,FALSE))</f>
        <v>1</v>
      </c>
      <c r="J178" s="14">
        <f t="shared" si="14"/>
        <v>1500</v>
      </c>
      <c r="K178" s="14">
        <f t="shared" si="15"/>
        <v>0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8268</v>
      </c>
      <c r="R178" s="9">
        <f t="shared" si="16"/>
        <v>0</v>
      </c>
      <c r="S178" s="14" t="str">
        <f t="shared" si="17"/>
        <v/>
      </c>
      <c r="T178" t="s">
        <v>9217</v>
      </c>
      <c r="U178" t="s">
        <v>9221</v>
      </c>
      <c r="V178" s="16">
        <f t="shared" si="18"/>
        <v>42191.824062500003</v>
      </c>
      <c r="W178" s="16">
        <f t="shared" si="19"/>
        <v>42221.824062500003</v>
      </c>
    </row>
    <row r="179" spans="1:23" ht="30" hidden="1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2">
        <f>IF(H179="USD", 1, VLOOKUP(H179,usd[[#All],[targetCurrency]:[inverseRate]],4,FALSE))</f>
        <v>1</v>
      </c>
      <c r="J179" s="14">
        <f t="shared" si="14"/>
        <v>450</v>
      </c>
      <c r="K179" s="14">
        <f t="shared" si="15"/>
        <v>180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8268</v>
      </c>
      <c r="R179" s="9">
        <f t="shared" si="16"/>
        <v>0.4</v>
      </c>
      <c r="S179" s="14">
        <f t="shared" si="17"/>
        <v>25.714285714285715</v>
      </c>
      <c r="T179" t="s">
        <v>9217</v>
      </c>
      <c r="U179" t="s">
        <v>9221</v>
      </c>
      <c r="V179" s="16">
        <f t="shared" si="18"/>
        <v>42070.047754629632</v>
      </c>
      <c r="W179" s="16">
        <f t="shared" si="19"/>
        <v>42087.00608796296</v>
      </c>
    </row>
    <row r="180" spans="1:23" ht="30" hidden="1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2">
        <f>IF(H180="USD", 1, VLOOKUP(H180,usd[[#All],[targetCurrency]:[inverseRate]],4,FALSE))</f>
        <v>1.1666915600000001</v>
      </c>
      <c r="J180" s="14">
        <f t="shared" si="14"/>
        <v>583345.78</v>
      </c>
      <c r="K180" s="14">
        <f t="shared" si="15"/>
        <v>0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8268</v>
      </c>
      <c r="R180" s="9">
        <f t="shared" si="16"/>
        <v>0</v>
      </c>
      <c r="S180" s="14" t="str">
        <f t="shared" si="17"/>
        <v/>
      </c>
      <c r="T180" t="s">
        <v>9217</v>
      </c>
      <c r="U180" t="s">
        <v>9221</v>
      </c>
      <c r="V180" s="16">
        <f t="shared" si="18"/>
        <v>42304.955381944441</v>
      </c>
      <c r="W180" s="16">
        <f t="shared" si="19"/>
        <v>42334.997048611112</v>
      </c>
    </row>
    <row r="181" spans="1:23" ht="30" hidden="1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2">
        <f>IF(H181="USD", 1, VLOOKUP(H181,usd[[#All],[targetCurrency]:[inverseRate]],4,FALSE))</f>
        <v>1</v>
      </c>
      <c r="J181" s="14">
        <f t="shared" si="14"/>
        <v>1000</v>
      </c>
      <c r="K181" s="14">
        <f t="shared" si="15"/>
        <v>200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8268</v>
      </c>
      <c r="R181" s="9">
        <f t="shared" si="16"/>
        <v>0.2</v>
      </c>
      <c r="S181" s="14">
        <f t="shared" si="17"/>
        <v>100</v>
      </c>
      <c r="T181" t="s">
        <v>9217</v>
      </c>
      <c r="U181" t="s">
        <v>9221</v>
      </c>
      <c r="V181" s="16">
        <f t="shared" si="18"/>
        <v>42403.080497685187</v>
      </c>
      <c r="W181" s="16">
        <f t="shared" si="19"/>
        <v>42433.080497685187</v>
      </c>
    </row>
    <row r="182" spans="1:23" ht="30" hidden="1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2">
        <f>IF(H182="USD", 1, VLOOKUP(H182,usd[[#All],[targetCurrency]:[inverseRate]],4,FALSE))</f>
        <v>1.29405719</v>
      </c>
      <c r="J182" s="14">
        <f t="shared" si="14"/>
        <v>1552.8686279999999</v>
      </c>
      <c r="K182" s="14">
        <f t="shared" si="15"/>
        <v>518.91693319000001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8268</v>
      </c>
      <c r="R182" s="9">
        <f t="shared" si="16"/>
        <v>0.33416666666666667</v>
      </c>
      <c r="S182" s="14">
        <f t="shared" si="17"/>
        <v>39.916687168461536</v>
      </c>
      <c r="T182" t="s">
        <v>9217</v>
      </c>
      <c r="U182" t="s">
        <v>9221</v>
      </c>
      <c r="V182" s="16">
        <f t="shared" si="18"/>
        <v>42067.991238425922</v>
      </c>
      <c r="W182" s="16">
        <f t="shared" si="19"/>
        <v>42107.791666666672</v>
      </c>
    </row>
    <row r="183" spans="1:23" ht="30" hidden="1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2">
        <f>IF(H183="USD", 1, VLOOKUP(H183,usd[[#All],[targetCurrency]:[inverseRate]],4,FALSE))</f>
        <v>1.29405719</v>
      </c>
      <c r="J183" s="14">
        <f t="shared" si="14"/>
        <v>4429.5577613699998</v>
      </c>
      <c r="K183" s="14">
        <f t="shared" si="15"/>
        <v>934.30929117999995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8268</v>
      </c>
      <c r="R183" s="9">
        <f t="shared" si="16"/>
        <v>0.21092608822670172</v>
      </c>
      <c r="S183" s="14">
        <f t="shared" si="17"/>
        <v>233.57732279499999</v>
      </c>
      <c r="T183" t="s">
        <v>9217</v>
      </c>
      <c r="U183" t="s">
        <v>9221</v>
      </c>
      <c r="V183" s="16">
        <f t="shared" si="18"/>
        <v>42147.741840277777</v>
      </c>
      <c r="W183" s="16">
        <f t="shared" si="19"/>
        <v>42177.741840277777</v>
      </c>
    </row>
    <row r="184" spans="1:23" ht="30" hidden="1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2">
        <f>IF(H184="USD", 1, VLOOKUP(H184,usd[[#All],[targetCurrency]:[inverseRate]],4,FALSE))</f>
        <v>1</v>
      </c>
      <c r="J184" s="14">
        <f t="shared" si="14"/>
        <v>1000</v>
      </c>
      <c r="K184" s="14">
        <f t="shared" si="15"/>
        <v>0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8268</v>
      </c>
      <c r="R184" s="9">
        <f t="shared" si="16"/>
        <v>0</v>
      </c>
      <c r="S184" s="14" t="str">
        <f t="shared" si="17"/>
        <v/>
      </c>
      <c r="T184" t="s">
        <v>9217</v>
      </c>
      <c r="U184" t="s">
        <v>9221</v>
      </c>
      <c r="V184" s="16">
        <f t="shared" si="18"/>
        <v>42712.011944444443</v>
      </c>
      <c r="W184" s="16">
        <f t="shared" si="19"/>
        <v>42742.011944444443</v>
      </c>
    </row>
    <row r="185" spans="1:23" ht="30" hidden="1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2">
        <f>IF(H185="USD", 1, VLOOKUP(H185,usd[[#All],[targetCurrency]:[inverseRate]],4,FALSE))</f>
        <v>1.29405719</v>
      </c>
      <c r="J185" s="14">
        <f t="shared" si="14"/>
        <v>16175.714875</v>
      </c>
      <c r="K185" s="14">
        <f t="shared" si="15"/>
        <v>5799.9643255800001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8268</v>
      </c>
      <c r="R185" s="9">
        <f t="shared" si="16"/>
        <v>0.35855999999999999</v>
      </c>
      <c r="S185" s="14">
        <f t="shared" si="17"/>
        <v>483.33036046500001</v>
      </c>
      <c r="T185" t="s">
        <v>9217</v>
      </c>
      <c r="U185" t="s">
        <v>9221</v>
      </c>
      <c r="V185" s="16">
        <f t="shared" si="18"/>
        <v>41939.810300925928</v>
      </c>
      <c r="W185" s="16">
        <f t="shared" si="19"/>
        <v>41969.851967592593</v>
      </c>
    </row>
    <row r="186" spans="1:23" ht="30" hidden="1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2">
        <f>IF(H186="USD", 1, VLOOKUP(H186,usd[[#All],[targetCurrency]:[inverseRate]],4,FALSE))</f>
        <v>0.75062424999999999</v>
      </c>
      <c r="J186" s="14">
        <f t="shared" si="14"/>
        <v>1125.936375</v>
      </c>
      <c r="K186" s="14">
        <f t="shared" si="15"/>
        <v>38.281836749999997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8268</v>
      </c>
      <c r="R186" s="9">
        <f t="shared" si="16"/>
        <v>3.4000000000000002E-2</v>
      </c>
      <c r="S186" s="14">
        <f t="shared" si="17"/>
        <v>19.140918374999998</v>
      </c>
      <c r="T186" t="s">
        <v>9217</v>
      </c>
      <c r="U186" t="s">
        <v>9221</v>
      </c>
      <c r="V186" s="16">
        <f t="shared" si="18"/>
        <v>41825.791226851856</v>
      </c>
      <c r="W186" s="16">
        <f t="shared" si="19"/>
        <v>41883.165972222225</v>
      </c>
    </row>
    <row r="187" spans="1:23" ht="30" hidden="1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2">
        <f>IF(H187="USD", 1, VLOOKUP(H187,usd[[#All],[targetCurrency]:[inverseRate]],4,FALSE))</f>
        <v>0.10503195999999999</v>
      </c>
      <c r="J187" s="14">
        <f t="shared" si="14"/>
        <v>4201.2784000000001</v>
      </c>
      <c r="K187" s="14">
        <f t="shared" si="15"/>
        <v>231.07031199999997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8268</v>
      </c>
      <c r="R187" s="9">
        <f t="shared" si="16"/>
        <v>5.5E-2</v>
      </c>
      <c r="S187" s="14">
        <f t="shared" si="17"/>
        <v>23.107031199999998</v>
      </c>
      <c r="T187" t="s">
        <v>9217</v>
      </c>
      <c r="U187" t="s">
        <v>9221</v>
      </c>
      <c r="V187" s="16">
        <f t="shared" si="18"/>
        <v>42570.91133101852</v>
      </c>
      <c r="W187" s="16">
        <f t="shared" si="19"/>
        <v>42600.91133101852</v>
      </c>
    </row>
    <row r="188" spans="1:23" ht="30" hidden="1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2">
        <f>IF(H188="USD", 1, VLOOKUP(H188,usd[[#All],[targetCurrency]:[inverseRate]],4,FALSE))</f>
        <v>1</v>
      </c>
      <c r="J188" s="14">
        <f t="shared" si="14"/>
        <v>5000</v>
      </c>
      <c r="K188" s="14">
        <f t="shared" si="15"/>
        <v>0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8268</v>
      </c>
      <c r="R188" s="9">
        <f t="shared" si="16"/>
        <v>0</v>
      </c>
      <c r="S188" s="14" t="str">
        <f t="shared" si="17"/>
        <v/>
      </c>
      <c r="T188" t="s">
        <v>9217</v>
      </c>
      <c r="U188" t="s">
        <v>9221</v>
      </c>
      <c r="V188" s="16">
        <f t="shared" si="18"/>
        <v>42767.812893518523</v>
      </c>
      <c r="W188" s="16">
        <f t="shared" si="19"/>
        <v>42797.833333333328</v>
      </c>
    </row>
    <row r="189" spans="1:23" ht="30" hidden="1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2">
        <f>IF(H189="USD", 1, VLOOKUP(H189,usd[[#All],[targetCurrency]:[inverseRate]],4,FALSE))</f>
        <v>1</v>
      </c>
      <c r="J189" s="14">
        <f t="shared" si="14"/>
        <v>5000</v>
      </c>
      <c r="K189" s="14">
        <f t="shared" si="15"/>
        <v>800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8268</v>
      </c>
      <c r="R189" s="9">
        <f t="shared" si="16"/>
        <v>0.16</v>
      </c>
      <c r="S189" s="14">
        <f t="shared" si="17"/>
        <v>160</v>
      </c>
      <c r="T189" t="s">
        <v>9217</v>
      </c>
      <c r="U189" t="s">
        <v>9221</v>
      </c>
      <c r="V189" s="16">
        <f t="shared" si="18"/>
        <v>42182.234456018516</v>
      </c>
      <c r="W189" s="16">
        <f t="shared" si="19"/>
        <v>42206.290972222225</v>
      </c>
    </row>
    <row r="190" spans="1:23" ht="30" hidden="1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2">
        <f>IF(H190="USD", 1, VLOOKUP(H190,usd[[#All],[targetCurrency]:[inverseRate]],4,FALSE))</f>
        <v>1</v>
      </c>
      <c r="J190" s="14">
        <f t="shared" si="14"/>
        <v>1500</v>
      </c>
      <c r="K190" s="14">
        <f t="shared" si="15"/>
        <v>0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8268</v>
      </c>
      <c r="R190" s="9">
        <f t="shared" si="16"/>
        <v>0</v>
      </c>
      <c r="S190" s="14" t="str">
        <f t="shared" si="17"/>
        <v/>
      </c>
      <c r="T190" t="s">
        <v>9217</v>
      </c>
      <c r="U190" t="s">
        <v>9221</v>
      </c>
      <c r="V190" s="16">
        <f t="shared" si="18"/>
        <v>41857.18304398148</v>
      </c>
      <c r="W190" s="16">
        <f t="shared" si="19"/>
        <v>41887.18304398148</v>
      </c>
    </row>
    <row r="191" spans="1:23" ht="30" hidden="1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2">
        <f>IF(H191="USD", 1, VLOOKUP(H191,usd[[#All],[targetCurrency]:[inverseRate]],4,FALSE))</f>
        <v>1</v>
      </c>
      <c r="J191" s="14">
        <f t="shared" si="14"/>
        <v>500000</v>
      </c>
      <c r="K191" s="14">
        <f t="shared" si="15"/>
        <v>345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8268</v>
      </c>
      <c r="R191" s="9">
        <f t="shared" si="16"/>
        <v>6.8999999999999997E-4</v>
      </c>
      <c r="S191" s="14">
        <f t="shared" si="17"/>
        <v>69</v>
      </c>
      <c r="T191" t="s">
        <v>9217</v>
      </c>
      <c r="U191" t="s">
        <v>9221</v>
      </c>
      <c r="V191" s="16">
        <f t="shared" si="18"/>
        <v>42556.690706018519</v>
      </c>
      <c r="W191" s="16">
        <f t="shared" si="19"/>
        <v>42616.690706018519</v>
      </c>
    </row>
    <row r="192" spans="1:23" ht="30" hidden="1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2">
        <f>IF(H192="USD", 1, VLOOKUP(H192,usd[[#All],[targetCurrency]:[inverseRate]],4,FALSE))</f>
        <v>1</v>
      </c>
      <c r="J192" s="14">
        <f t="shared" si="14"/>
        <v>12000</v>
      </c>
      <c r="K192" s="14">
        <f t="shared" si="15"/>
        <v>50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8268</v>
      </c>
      <c r="R192" s="9">
        <f t="shared" si="16"/>
        <v>4.1666666666666666E-3</v>
      </c>
      <c r="S192" s="14">
        <f t="shared" si="17"/>
        <v>50</v>
      </c>
      <c r="T192" t="s">
        <v>9217</v>
      </c>
      <c r="U192" t="s">
        <v>9221</v>
      </c>
      <c r="V192" s="16">
        <f t="shared" si="18"/>
        <v>42527.650995370372</v>
      </c>
      <c r="W192" s="16">
        <f t="shared" si="19"/>
        <v>42537.650995370372</v>
      </c>
    </row>
    <row r="193" spans="1:23" ht="30" hidden="1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2">
        <f>IF(H193="USD", 1, VLOOKUP(H193,usd[[#All],[targetCurrency]:[inverseRate]],4,FALSE))</f>
        <v>0.70296422999999997</v>
      </c>
      <c r="J193" s="14">
        <f t="shared" si="14"/>
        <v>3514.8211499999998</v>
      </c>
      <c r="K193" s="14">
        <f t="shared" si="15"/>
        <v>175.74105749999998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8268</v>
      </c>
      <c r="R193" s="9">
        <f t="shared" si="16"/>
        <v>0.05</v>
      </c>
      <c r="S193" s="14">
        <f t="shared" si="17"/>
        <v>58.580352499999996</v>
      </c>
      <c r="T193" t="s">
        <v>9217</v>
      </c>
      <c r="U193" t="s">
        <v>9221</v>
      </c>
      <c r="V193" s="16">
        <f t="shared" si="18"/>
        <v>42239.441412037035</v>
      </c>
      <c r="W193" s="16">
        <f t="shared" si="19"/>
        <v>42279.441412037035</v>
      </c>
    </row>
    <row r="194" spans="1:23" ht="30" hidden="1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2">
        <f>IF(H194="USD", 1, VLOOKUP(H194,usd[[#All],[targetCurrency]:[inverseRate]],4,FALSE))</f>
        <v>1</v>
      </c>
      <c r="J194" s="14">
        <f t="shared" si="14"/>
        <v>1000000</v>
      </c>
      <c r="K194" s="14">
        <f t="shared" si="15"/>
        <v>17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8268</v>
      </c>
      <c r="R194" s="9">
        <f t="shared" si="16"/>
        <v>1.7E-5</v>
      </c>
      <c r="S194" s="14">
        <f t="shared" si="17"/>
        <v>5.666666666666667</v>
      </c>
      <c r="T194" t="s">
        <v>9217</v>
      </c>
      <c r="U194" t="s">
        <v>9221</v>
      </c>
      <c r="V194" s="16">
        <f t="shared" si="18"/>
        <v>41899.792037037041</v>
      </c>
      <c r="W194" s="16">
        <f t="shared" si="19"/>
        <v>41929.792037037041</v>
      </c>
    </row>
    <row r="195" spans="1:23" ht="30" hidden="1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2">
        <f>IF(H195="USD", 1, VLOOKUP(H195,usd[[#All],[targetCurrency]:[inverseRate]],4,FALSE))</f>
        <v>1.29405719</v>
      </c>
      <c r="J195" s="14">
        <f t="shared" ref="J195:J258" si="20">$I195*D195</f>
        <v>1294.05719</v>
      </c>
      <c r="K195" s="14">
        <f t="shared" ref="K195:K258" si="21">$I195*E195</f>
        <v>0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8268</v>
      </c>
      <c r="R195" s="9">
        <f t="shared" ref="R195:R258" si="22">E195/D195</f>
        <v>0</v>
      </c>
      <c r="S195" s="14" t="str">
        <f t="shared" ref="S195:S258" si="23">IFERROR(K195/O195, "")</f>
        <v/>
      </c>
      <c r="T195" t="s">
        <v>9217</v>
      </c>
      <c r="U195" t="s">
        <v>9221</v>
      </c>
      <c r="V195" s="16">
        <f t="shared" si="18"/>
        <v>41911.934791666667</v>
      </c>
      <c r="W195" s="16">
        <f t="shared" si="19"/>
        <v>41971.976458333331</v>
      </c>
    </row>
    <row r="196" spans="1:23" ht="30" hidden="1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2">
        <f>IF(H196="USD", 1, VLOOKUP(H196,usd[[#All],[targetCurrency]:[inverseRate]],4,FALSE))</f>
        <v>1.29405719</v>
      </c>
      <c r="J196" s="14">
        <f t="shared" si="20"/>
        <v>3235.1429749999998</v>
      </c>
      <c r="K196" s="14">
        <f t="shared" si="21"/>
        <v>3.8821715699999997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8268</v>
      </c>
      <c r="R196" s="9">
        <f t="shared" si="22"/>
        <v>1.1999999999999999E-3</v>
      </c>
      <c r="S196" s="14">
        <f t="shared" si="23"/>
        <v>1.29405719</v>
      </c>
      <c r="T196" t="s">
        <v>9217</v>
      </c>
      <c r="U196" t="s">
        <v>9221</v>
      </c>
      <c r="V196" s="16">
        <f t="shared" si="18"/>
        <v>42375.996886574074</v>
      </c>
      <c r="W196" s="16">
        <f t="shared" si="19"/>
        <v>42435.996886574074</v>
      </c>
    </row>
    <row r="197" spans="1:23" ht="30" hidden="1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2">
        <f>IF(H197="USD", 1, VLOOKUP(H197,usd[[#All],[targetCurrency]:[inverseRate]],4,FALSE))</f>
        <v>1</v>
      </c>
      <c r="J197" s="14">
        <f t="shared" si="20"/>
        <v>2000000</v>
      </c>
      <c r="K197" s="14">
        <f t="shared" si="21"/>
        <v>0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8268</v>
      </c>
      <c r="R197" s="9">
        <f t="shared" si="22"/>
        <v>0</v>
      </c>
      <c r="S197" s="14" t="str">
        <f t="shared" si="23"/>
        <v/>
      </c>
      <c r="T197" t="s">
        <v>9217</v>
      </c>
      <c r="U197" t="s">
        <v>9221</v>
      </c>
      <c r="V197" s="16">
        <f t="shared" si="18"/>
        <v>42135.67050925926</v>
      </c>
      <c r="W197" s="16">
        <f t="shared" si="19"/>
        <v>42195.67050925926</v>
      </c>
    </row>
    <row r="198" spans="1:23" ht="30" hidden="1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2">
        <f>IF(H198="USD", 1, VLOOKUP(H198,usd[[#All],[targetCurrency]:[inverseRate]],4,FALSE))</f>
        <v>1.29405719</v>
      </c>
      <c r="J198" s="14">
        <f t="shared" si="20"/>
        <v>4529.2001650000002</v>
      </c>
      <c r="K198" s="14">
        <f t="shared" si="21"/>
        <v>1895.79378335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8268</v>
      </c>
      <c r="R198" s="9">
        <f t="shared" si="22"/>
        <v>0.41857142857142859</v>
      </c>
      <c r="S198" s="14">
        <f t="shared" si="23"/>
        <v>99.778620176315783</v>
      </c>
      <c r="T198" t="s">
        <v>9217</v>
      </c>
      <c r="U198" t="s">
        <v>9221</v>
      </c>
      <c r="V198" s="16">
        <f t="shared" si="18"/>
        <v>42259.542800925927</v>
      </c>
      <c r="W198" s="16">
        <f t="shared" si="19"/>
        <v>42287.875</v>
      </c>
    </row>
    <row r="199" spans="1:23" ht="30" hidden="1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2">
        <f>IF(H199="USD", 1, VLOOKUP(H199,usd[[#All],[targetCurrency]:[inverseRate]],4,FALSE))</f>
        <v>1.29405719</v>
      </c>
      <c r="J199" s="14">
        <f t="shared" si="20"/>
        <v>3235.1429749999998</v>
      </c>
      <c r="K199" s="14">
        <f t="shared" si="21"/>
        <v>339.04298377999999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8268</v>
      </c>
      <c r="R199" s="9">
        <f t="shared" si="22"/>
        <v>0.1048</v>
      </c>
      <c r="S199" s="14">
        <f t="shared" si="23"/>
        <v>42.380372972499998</v>
      </c>
      <c r="T199" t="s">
        <v>9217</v>
      </c>
      <c r="U199" t="s">
        <v>9221</v>
      </c>
      <c r="V199" s="16">
        <f t="shared" si="18"/>
        <v>42741.848379629635</v>
      </c>
      <c r="W199" s="16">
        <f t="shared" si="19"/>
        <v>42783.875</v>
      </c>
    </row>
    <row r="200" spans="1:23" ht="30" hidden="1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2">
        <f>IF(H200="USD", 1, VLOOKUP(H200,usd[[#All],[targetCurrency]:[inverseRate]],4,FALSE))</f>
        <v>1</v>
      </c>
      <c r="J200" s="14">
        <f t="shared" si="20"/>
        <v>25000</v>
      </c>
      <c r="K200" s="14">
        <f t="shared" si="21"/>
        <v>279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8268</v>
      </c>
      <c r="R200" s="9">
        <f t="shared" si="22"/>
        <v>1.116E-2</v>
      </c>
      <c r="S200" s="14">
        <f t="shared" si="23"/>
        <v>46.5</v>
      </c>
      <c r="T200" t="s">
        <v>9217</v>
      </c>
      <c r="U200" t="s">
        <v>9221</v>
      </c>
      <c r="V200" s="16">
        <f t="shared" si="18"/>
        <v>41887.383356481485</v>
      </c>
      <c r="W200" s="16">
        <f t="shared" si="19"/>
        <v>41917.383356481485</v>
      </c>
    </row>
    <row r="201" spans="1:23" ht="30" hidden="1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2">
        <f>IF(H201="USD", 1, VLOOKUP(H201,usd[[#All],[targetCurrency]:[inverseRate]],4,FALSE))</f>
        <v>1</v>
      </c>
      <c r="J201" s="14">
        <f t="shared" si="20"/>
        <v>10000</v>
      </c>
      <c r="K201" s="14">
        <f t="shared" si="21"/>
        <v>0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8268</v>
      </c>
      <c r="R201" s="9">
        <f t="shared" si="22"/>
        <v>0</v>
      </c>
      <c r="S201" s="14" t="str">
        <f t="shared" si="23"/>
        <v/>
      </c>
      <c r="T201" t="s">
        <v>9217</v>
      </c>
      <c r="U201" t="s">
        <v>9221</v>
      </c>
      <c r="V201" s="16">
        <f t="shared" si="18"/>
        <v>42584.123865740738</v>
      </c>
      <c r="W201" s="16">
        <f t="shared" si="19"/>
        <v>42614.123865740738</v>
      </c>
    </row>
    <row r="202" spans="1:23" ht="30" hidden="1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2">
        <f>IF(H202="USD", 1, VLOOKUP(H202,usd[[#All],[targetCurrency]:[inverseRate]],4,FALSE))</f>
        <v>1</v>
      </c>
      <c r="J202" s="14">
        <f t="shared" si="20"/>
        <v>6000</v>
      </c>
      <c r="K202" s="14">
        <f t="shared" si="21"/>
        <v>1571.55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8268</v>
      </c>
      <c r="R202" s="9">
        <f t="shared" si="22"/>
        <v>0.26192500000000002</v>
      </c>
      <c r="S202" s="14">
        <f t="shared" si="23"/>
        <v>87.308333333333337</v>
      </c>
      <c r="T202" t="s">
        <v>9217</v>
      </c>
      <c r="U202" t="s">
        <v>9221</v>
      </c>
      <c r="V202" s="16">
        <f t="shared" si="18"/>
        <v>41867.083368055552</v>
      </c>
      <c r="W202" s="16">
        <f t="shared" si="19"/>
        <v>41897.083368055552</v>
      </c>
    </row>
    <row r="203" spans="1:23" ht="30" hidden="1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2">
        <f>IF(H203="USD", 1, VLOOKUP(H203,usd[[#All],[targetCurrency]:[inverseRate]],4,FALSE))</f>
        <v>1</v>
      </c>
      <c r="J203" s="14">
        <f t="shared" si="20"/>
        <v>650</v>
      </c>
      <c r="K203" s="14">
        <f t="shared" si="21"/>
        <v>380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8268</v>
      </c>
      <c r="R203" s="9">
        <f t="shared" si="22"/>
        <v>0.58461538461538465</v>
      </c>
      <c r="S203" s="14">
        <f t="shared" si="23"/>
        <v>54.285714285714285</v>
      </c>
      <c r="T203" t="s">
        <v>9217</v>
      </c>
      <c r="U203" t="s">
        <v>9221</v>
      </c>
      <c r="V203" s="16">
        <f t="shared" si="18"/>
        <v>42023.818622685183</v>
      </c>
      <c r="W203" s="16">
        <f t="shared" si="19"/>
        <v>42043.818622685183</v>
      </c>
    </row>
    <row r="204" spans="1:23" ht="30" hidden="1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2">
        <f>IF(H204="USD", 1, VLOOKUP(H204,usd[[#All],[targetCurrency]:[inverseRate]],4,FALSE))</f>
        <v>1</v>
      </c>
      <c r="J204" s="14">
        <f t="shared" si="20"/>
        <v>6000</v>
      </c>
      <c r="K204" s="14">
        <f t="shared" si="21"/>
        <v>0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8268</v>
      </c>
      <c r="R204" s="9">
        <f t="shared" si="22"/>
        <v>0</v>
      </c>
      <c r="S204" s="14" t="str">
        <f t="shared" si="23"/>
        <v/>
      </c>
      <c r="T204" t="s">
        <v>9217</v>
      </c>
      <c r="U204" t="s">
        <v>9221</v>
      </c>
      <c r="V204" s="16">
        <f t="shared" si="18"/>
        <v>42255.927824074075</v>
      </c>
      <c r="W204" s="16">
        <f t="shared" si="19"/>
        <v>42285.874305555553</v>
      </c>
    </row>
    <row r="205" spans="1:23" ht="30" hidden="1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2">
        <f>IF(H205="USD", 1, VLOOKUP(H205,usd[[#All],[targetCurrency]:[inverseRate]],4,FALSE))</f>
        <v>1.29405719</v>
      </c>
      <c r="J205" s="14">
        <f t="shared" si="20"/>
        <v>3235.1429749999998</v>
      </c>
      <c r="K205" s="14">
        <f t="shared" si="21"/>
        <v>965.36666373999992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8268</v>
      </c>
      <c r="R205" s="9">
        <f t="shared" si="22"/>
        <v>0.2984</v>
      </c>
      <c r="S205" s="14">
        <f t="shared" si="23"/>
        <v>120.67083296749999</v>
      </c>
      <c r="T205" t="s">
        <v>9217</v>
      </c>
      <c r="U205" t="s">
        <v>9221</v>
      </c>
      <c r="V205" s="16">
        <f t="shared" si="18"/>
        <v>41973.847962962958</v>
      </c>
      <c r="W205" s="16">
        <f t="shared" si="19"/>
        <v>42033.847962962958</v>
      </c>
    </row>
    <row r="206" spans="1:23" ht="30" hidden="1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2">
        <f>IF(H206="USD", 1, VLOOKUP(H206,usd[[#All],[targetCurrency]:[inverseRate]],4,FALSE))</f>
        <v>0.70296422999999997</v>
      </c>
      <c r="J206" s="14">
        <f t="shared" si="20"/>
        <v>210889.269</v>
      </c>
      <c r="K206" s="14">
        <f t="shared" si="21"/>
        <v>106966.55205795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8268</v>
      </c>
      <c r="R206" s="9">
        <f t="shared" si="22"/>
        <v>0.50721666666666665</v>
      </c>
      <c r="S206" s="14">
        <f t="shared" si="23"/>
        <v>82.727418451624132</v>
      </c>
      <c r="T206" t="s">
        <v>9217</v>
      </c>
      <c r="U206" t="s">
        <v>9221</v>
      </c>
      <c r="V206" s="16">
        <f t="shared" si="18"/>
        <v>42556.583368055552</v>
      </c>
      <c r="W206" s="16">
        <f t="shared" si="19"/>
        <v>42586.583368055552</v>
      </c>
    </row>
    <row r="207" spans="1:23" ht="30" hidden="1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2">
        <f>IF(H207="USD", 1, VLOOKUP(H207,usd[[#All],[targetCurrency]:[inverseRate]],4,FALSE))</f>
        <v>1</v>
      </c>
      <c r="J207" s="14">
        <f t="shared" si="20"/>
        <v>8000</v>
      </c>
      <c r="K207" s="14">
        <f t="shared" si="21"/>
        <v>1300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8268</v>
      </c>
      <c r="R207" s="9">
        <f t="shared" si="22"/>
        <v>0.16250000000000001</v>
      </c>
      <c r="S207" s="14">
        <f t="shared" si="23"/>
        <v>76.470588235294116</v>
      </c>
      <c r="T207" t="s">
        <v>9217</v>
      </c>
      <c r="U207" t="s">
        <v>9221</v>
      </c>
      <c r="V207" s="16">
        <f t="shared" si="18"/>
        <v>42248.632199074069</v>
      </c>
      <c r="W207" s="16">
        <f t="shared" si="19"/>
        <v>42283.632199074069</v>
      </c>
    </row>
    <row r="208" spans="1:23" ht="30" hidden="1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2">
        <f>IF(H208="USD", 1, VLOOKUP(H208,usd[[#All],[targetCurrency]:[inverseRate]],4,FALSE))</f>
        <v>1</v>
      </c>
      <c r="J208" s="14">
        <f t="shared" si="20"/>
        <v>12700</v>
      </c>
      <c r="K208" s="14">
        <f t="shared" si="21"/>
        <v>0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8268</v>
      </c>
      <c r="R208" s="9">
        <f t="shared" si="22"/>
        <v>0</v>
      </c>
      <c r="S208" s="14" t="str">
        <f t="shared" si="23"/>
        <v/>
      </c>
      <c r="T208" t="s">
        <v>9217</v>
      </c>
      <c r="U208" t="s">
        <v>9221</v>
      </c>
      <c r="V208" s="16">
        <f t="shared" ref="V208:V271" si="24">(M208/86400)+DATE(1970,1,1)</f>
        <v>42567.004432870366</v>
      </c>
      <c r="W208" s="16">
        <f t="shared" ref="W208:W271" si="25">(L208/86400)+DATE(1970,1,1)</f>
        <v>42588.004432870366</v>
      </c>
    </row>
    <row r="209" spans="1:23" ht="30" hidden="1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2">
        <f>IF(H209="USD", 1, VLOOKUP(H209,usd[[#All],[targetCurrency]:[inverseRate]],4,FALSE))</f>
        <v>0.75062424999999999</v>
      </c>
      <c r="J209" s="14">
        <f t="shared" si="20"/>
        <v>10508.7395</v>
      </c>
      <c r="K209" s="14">
        <f t="shared" si="21"/>
        <v>1598.8296525000001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8268</v>
      </c>
      <c r="R209" s="9">
        <f t="shared" si="22"/>
        <v>0.15214285714285714</v>
      </c>
      <c r="S209" s="14">
        <f t="shared" si="23"/>
        <v>122.98689634615386</v>
      </c>
      <c r="T209" t="s">
        <v>9217</v>
      </c>
      <c r="U209" t="s">
        <v>9221</v>
      </c>
      <c r="V209" s="16">
        <f t="shared" si="24"/>
        <v>41978.197199074071</v>
      </c>
      <c r="W209" s="16">
        <f t="shared" si="25"/>
        <v>42008.197199074071</v>
      </c>
    </row>
    <row r="210" spans="1:23" ht="30" hidden="1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2">
        <f>IF(H210="USD", 1, VLOOKUP(H210,usd[[#All],[targetCurrency]:[inverseRate]],4,FALSE))</f>
        <v>0.70296422999999997</v>
      </c>
      <c r="J210" s="14">
        <f t="shared" si="20"/>
        <v>35148.211499999998</v>
      </c>
      <c r="K210" s="14">
        <f t="shared" si="21"/>
        <v>0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8268</v>
      </c>
      <c r="R210" s="9">
        <f t="shared" si="22"/>
        <v>0</v>
      </c>
      <c r="S210" s="14" t="str">
        <f t="shared" si="23"/>
        <v/>
      </c>
      <c r="T210" t="s">
        <v>9217</v>
      </c>
      <c r="U210" t="s">
        <v>9221</v>
      </c>
      <c r="V210" s="16">
        <f t="shared" si="24"/>
        <v>41959.369988425926</v>
      </c>
      <c r="W210" s="16">
        <f t="shared" si="25"/>
        <v>41989.369988425926</v>
      </c>
    </row>
    <row r="211" spans="1:23" ht="30" hidden="1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2">
        <f>IF(H211="USD", 1, VLOOKUP(H211,usd[[#All],[targetCurrency]:[inverseRate]],4,FALSE))</f>
        <v>1</v>
      </c>
      <c r="J211" s="14">
        <f t="shared" si="20"/>
        <v>25000</v>
      </c>
      <c r="K211" s="14">
        <f t="shared" si="21"/>
        <v>0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8268</v>
      </c>
      <c r="R211" s="9">
        <f t="shared" si="22"/>
        <v>0</v>
      </c>
      <c r="S211" s="14" t="str">
        <f t="shared" si="23"/>
        <v/>
      </c>
      <c r="T211" t="s">
        <v>9217</v>
      </c>
      <c r="U211" t="s">
        <v>9221</v>
      </c>
      <c r="V211" s="16">
        <f t="shared" si="24"/>
        <v>42165.922858796301</v>
      </c>
      <c r="W211" s="16">
        <f t="shared" si="25"/>
        <v>42195.922858796301</v>
      </c>
    </row>
    <row r="212" spans="1:23" ht="30" hidden="1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2">
        <f>IF(H212="USD", 1, VLOOKUP(H212,usd[[#All],[targetCurrency]:[inverseRate]],4,FALSE))</f>
        <v>1</v>
      </c>
      <c r="J212" s="14">
        <f t="shared" si="20"/>
        <v>12000</v>
      </c>
      <c r="K212" s="14">
        <f t="shared" si="21"/>
        <v>3030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8268</v>
      </c>
      <c r="R212" s="9">
        <f t="shared" si="22"/>
        <v>0.2525</v>
      </c>
      <c r="S212" s="14">
        <f t="shared" si="23"/>
        <v>91.818181818181813</v>
      </c>
      <c r="T212" t="s">
        <v>9217</v>
      </c>
      <c r="U212" t="s">
        <v>9221</v>
      </c>
      <c r="V212" s="16">
        <f t="shared" si="24"/>
        <v>42249.064722222218</v>
      </c>
      <c r="W212" s="16">
        <f t="shared" si="25"/>
        <v>42278.208333333328</v>
      </c>
    </row>
    <row r="213" spans="1:23" ht="30" hidden="1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2">
        <f>IF(H213="USD", 1, VLOOKUP(H213,usd[[#All],[targetCurrency]:[inverseRate]],4,FALSE))</f>
        <v>1</v>
      </c>
      <c r="J213" s="14">
        <f t="shared" si="20"/>
        <v>5000</v>
      </c>
      <c r="K213" s="14">
        <f t="shared" si="21"/>
        <v>2230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8268</v>
      </c>
      <c r="R213" s="9">
        <f t="shared" si="22"/>
        <v>0.44600000000000001</v>
      </c>
      <c r="S213" s="14">
        <f t="shared" si="23"/>
        <v>185.83333333333334</v>
      </c>
      <c r="T213" t="s">
        <v>9217</v>
      </c>
      <c r="U213" t="s">
        <v>9221</v>
      </c>
      <c r="V213" s="16">
        <f t="shared" si="24"/>
        <v>42236.159918981481</v>
      </c>
      <c r="W213" s="16">
        <f t="shared" si="25"/>
        <v>42266.159918981481</v>
      </c>
    </row>
    <row r="214" spans="1:23" ht="30" hidden="1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2">
        <f>IF(H214="USD", 1, VLOOKUP(H214,usd[[#All],[targetCurrency]:[inverseRate]],4,FALSE))</f>
        <v>1</v>
      </c>
      <c r="J214" s="14">
        <f t="shared" si="20"/>
        <v>6300</v>
      </c>
      <c r="K214" s="14">
        <f t="shared" si="21"/>
        <v>1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8268</v>
      </c>
      <c r="R214" s="9">
        <f t="shared" si="22"/>
        <v>1.5873015873015873E-4</v>
      </c>
      <c r="S214" s="14">
        <f t="shared" si="23"/>
        <v>1</v>
      </c>
      <c r="T214" t="s">
        <v>9217</v>
      </c>
      <c r="U214" t="s">
        <v>9221</v>
      </c>
      <c r="V214" s="16">
        <f t="shared" si="24"/>
        <v>42416.881018518514</v>
      </c>
      <c r="W214" s="16">
        <f t="shared" si="25"/>
        <v>42476.839351851857</v>
      </c>
    </row>
    <row r="215" spans="1:23" ht="30" hidden="1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2">
        <f>IF(H215="USD", 1, VLOOKUP(H215,usd[[#All],[targetCurrency]:[inverseRate]],4,FALSE))</f>
        <v>1</v>
      </c>
      <c r="J215" s="14">
        <f t="shared" si="20"/>
        <v>50000</v>
      </c>
      <c r="K215" s="14">
        <f t="shared" si="21"/>
        <v>20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8268</v>
      </c>
      <c r="R215" s="9">
        <f t="shared" si="22"/>
        <v>4.0000000000000002E-4</v>
      </c>
      <c r="S215" s="14">
        <f t="shared" si="23"/>
        <v>20</v>
      </c>
      <c r="T215" t="s">
        <v>9217</v>
      </c>
      <c r="U215" t="s">
        <v>9221</v>
      </c>
      <c r="V215" s="16">
        <f t="shared" si="24"/>
        <v>42202.594293981485</v>
      </c>
      <c r="W215" s="16">
        <f t="shared" si="25"/>
        <v>42232.587974537033</v>
      </c>
    </row>
    <row r="216" spans="1:23" ht="30" hidden="1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2">
        <f>IF(H216="USD", 1, VLOOKUP(H216,usd[[#All],[targetCurrency]:[inverseRate]],4,FALSE))</f>
        <v>1</v>
      </c>
      <c r="J216" s="14">
        <f t="shared" si="20"/>
        <v>12500</v>
      </c>
      <c r="K216" s="14">
        <f t="shared" si="21"/>
        <v>1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8268</v>
      </c>
      <c r="R216" s="9">
        <f t="shared" si="22"/>
        <v>8.0000000000000007E-5</v>
      </c>
      <c r="S216" s="14">
        <f t="shared" si="23"/>
        <v>1</v>
      </c>
      <c r="T216" t="s">
        <v>9217</v>
      </c>
      <c r="U216" t="s">
        <v>9221</v>
      </c>
      <c r="V216" s="16">
        <f t="shared" si="24"/>
        <v>42009.64061342593</v>
      </c>
      <c r="W216" s="16">
        <f t="shared" si="25"/>
        <v>42069.64061342593</v>
      </c>
    </row>
    <row r="217" spans="1:23" ht="30" hidden="1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2">
        <f>IF(H217="USD", 1, VLOOKUP(H217,usd[[#All],[targetCurrency]:[inverseRate]],4,FALSE))</f>
        <v>1.29405719</v>
      </c>
      <c r="J217" s="14">
        <f t="shared" si="20"/>
        <v>5693.8516359999994</v>
      </c>
      <c r="K217" s="14">
        <f t="shared" si="21"/>
        <v>12.9405719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8268</v>
      </c>
      <c r="R217" s="9">
        <f t="shared" si="22"/>
        <v>2.2727272727272726E-3</v>
      </c>
      <c r="S217" s="14">
        <f t="shared" si="23"/>
        <v>12.9405719</v>
      </c>
      <c r="T217" t="s">
        <v>9217</v>
      </c>
      <c r="U217" t="s">
        <v>9221</v>
      </c>
      <c r="V217" s="16">
        <f t="shared" si="24"/>
        <v>42375.230115740742</v>
      </c>
      <c r="W217" s="16">
        <f t="shared" si="25"/>
        <v>42417.999305555553</v>
      </c>
    </row>
    <row r="218" spans="1:23" ht="30" hidden="1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2">
        <f>IF(H218="USD", 1, VLOOKUP(H218,usd[[#All],[targetCurrency]:[inverseRate]],4,FALSE))</f>
        <v>1</v>
      </c>
      <c r="J218" s="14">
        <f t="shared" si="20"/>
        <v>50000</v>
      </c>
      <c r="K218" s="14">
        <f t="shared" si="21"/>
        <v>27849.22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8268</v>
      </c>
      <c r="R218" s="9">
        <f t="shared" si="22"/>
        <v>0.55698440000000005</v>
      </c>
      <c r="S218" s="14">
        <f t="shared" si="23"/>
        <v>331.53833333333336</v>
      </c>
      <c r="T218" t="s">
        <v>9217</v>
      </c>
      <c r="U218" t="s">
        <v>9221</v>
      </c>
      <c r="V218" s="16">
        <f t="shared" si="24"/>
        <v>42066.958761574075</v>
      </c>
      <c r="W218" s="16">
        <f t="shared" si="25"/>
        <v>42116.917094907403</v>
      </c>
    </row>
    <row r="219" spans="1:23" ht="30" hidden="1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2">
        <f>IF(H219="USD", 1, VLOOKUP(H219,usd[[#All],[targetCurrency]:[inverseRate]],4,FALSE))</f>
        <v>0.11241174</v>
      </c>
      <c r="J219" s="14">
        <f t="shared" si="20"/>
        <v>11241.173999999999</v>
      </c>
      <c r="K219" s="14">
        <f t="shared" si="21"/>
        <v>1342.53341082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8268</v>
      </c>
      <c r="R219" s="9">
        <f t="shared" si="22"/>
        <v>0.11942999999999999</v>
      </c>
      <c r="S219" s="14">
        <f t="shared" si="23"/>
        <v>35.329826600526317</v>
      </c>
      <c r="T219" t="s">
        <v>9217</v>
      </c>
      <c r="U219" t="s">
        <v>9221</v>
      </c>
      <c r="V219" s="16">
        <f t="shared" si="24"/>
        <v>41970.64061342593</v>
      </c>
      <c r="W219" s="16">
        <f t="shared" si="25"/>
        <v>42001.64061342593</v>
      </c>
    </row>
    <row r="220" spans="1:23" ht="30" hidden="1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2">
        <f>IF(H220="USD", 1, VLOOKUP(H220,usd[[#All],[targetCurrency]:[inverseRate]],4,FALSE))</f>
        <v>1</v>
      </c>
      <c r="J220" s="14">
        <f t="shared" si="20"/>
        <v>5000</v>
      </c>
      <c r="K220" s="14">
        <f t="shared" si="21"/>
        <v>100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8268</v>
      </c>
      <c r="R220" s="9">
        <f t="shared" si="22"/>
        <v>0.02</v>
      </c>
      <c r="S220" s="14">
        <f t="shared" si="23"/>
        <v>100</v>
      </c>
      <c r="T220" t="s">
        <v>9217</v>
      </c>
      <c r="U220" t="s">
        <v>9221</v>
      </c>
      <c r="V220" s="16">
        <f t="shared" si="24"/>
        <v>42079.628344907411</v>
      </c>
      <c r="W220" s="16">
        <f t="shared" si="25"/>
        <v>42139.628344907411</v>
      </c>
    </row>
    <row r="221" spans="1:23" ht="30" hidden="1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2">
        <f>IF(H221="USD", 1, VLOOKUP(H221,usd[[#All],[targetCurrency]:[inverseRate]],4,FALSE))</f>
        <v>1</v>
      </c>
      <c r="J221" s="14">
        <f t="shared" si="20"/>
        <v>50000</v>
      </c>
      <c r="K221" s="14">
        <f t="shared" si="21"/>
        <v>8815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8268</v>
      </c>
      <c r="R221" s="9">
        <f t="shared" si="22"/>
        <v>0.17630000000000001</v>
      </c>
      <c r="S221" s="14">
        <f t="shared" si="23"/>
        <v>115.98684210526316</v>
      </c>
      <c r="T221" t="s">
        <v>9217</v>
      </c>
      <c r="U221" t="s">
        <v>9221</v>
      </c>
      <c r="V221" s="16">
        <f t="shared" si="24"/>
        <v>42429.326678240745</v>
      </c>
      <c r="W221" s="16">
        <f t="shared" si="25"/>
        <v>42461.290972222225</v>
      </c>
    </row>
    <row r="222" spans="1:23" ht="30" hidden="1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2">
        <f>IF(H222="USD", 1, VLOOKUP(H222,usd[[#All],[targetCurrency]:[inverseRate]],4,FALSE))</f>
        <v>1</v>
      </c>
      <c r="J222" s="14">
        <f t="shared" si="20"/>
        <v>50000</v>
      </c>
      <c r="K222" s="14">
        <f t="shared" si="21"/>
        <v>360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8268</v>
      </c>
      <c r="R222" s="9">
        <f t="shared" si="22"/>
        <v>7.1999999999999998E-3</v>
      </c>
      <c r="S222" s="14">
        <f t="shared" si="23"/>
        <v>120</v>
      </c>
      <c r="T222" t="s">
        <v>9217</v>
      </c>
      <c r="U222" t="s">
        <v>9221</v>
      </c>
      <c r="V222" s="16">
        <f t="shared" si="24"/>
        <v>42195.643865740742</v>
      </c>
      <c r="W222" s="16">
        <f t="shared" si="25"/>
        <v>42236.837500000001</v>
      </c>
    </row>
    <row r="223" spans="1:23" ht="30" hidden="1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2">
        <f>IF(H223="USD", 1, VLOOKUP(H223,usd[[#All],[targetCurrency]:[inverseRate]],4,FALSE))</f>
        <v>1</v>
      </c>
      <c r="J223" s="14">
        <f t="shared" si="20"/>
        <v>50000</v>
      </c>
      <c r="K223" s="14">
        <f t="shared" si="21"/>
        <v>0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8268</v>
      </c>
      <c r="R223" s="9">
        <f t="shared" si="22"/>
        <v>0</v>
      </c>
      <c r="S223" s="14" t="str">
        <f t="shared" si="23"/>
        <v/>
      </c>
      <c r="T223" t="s">
        <v>9217</v>
      </c>
      <c r="U223" t="s">
        <v>9221</v>
      </c>
      <c r="V223" s="16">
        <f t="shared" si="24"/>
        <v>42031.837546296301</v>
      </c>
      <c r="W223" s="16">
        <f t="shared" si="25"/>
        <v>42091.79587962963</v>
      </c>
    </row>
    <row r="224" spans="1:23" ht="30" hidden="1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2">
        <f>IF(H224="USD", 1, VLOOKUP(H224,usd[[#All],[targetCurrency]:[inverseRate]],4,FALSE))</f>
        <v>1</v>
      </c>
      <c r="J224" s="14">
        <f t="shared" si="20"/>
        <v>1000</v>
      </c>
      <c r="K224" s="14">
        <f t="shared" si="21"/>
        <v>130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8268</v>
      </c>
      <c r="R224" s="9">
        <f t="shared" si="22"/>
        <v>0.13</v>
      </c>
      <c r="S224" s="14">
        <f t="shared" si="23"/>
        <v>65</v>
      </c>
      <c r="T224" t="s">
        <v>9217</v>
      </c>
      <c r="U224" t="s">
        <v>9221</v>
      </c>
      <c r="V224" s="16">
        <f t="shared" si="24"/>
        <v>42031.769884259258</v>
      </c>
      <c r="W224" s="16">
        <f t="shared" si="25"/>
        <v>42090.110416666663</v>
      </c>
    </row>
    <row r="225" spans="1:23" ht="30" hidden="1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2">
        <f>IF(H225="USD", 1, VLOOKUP(H225,usd[[#All],[targetCurrency]:[inverseRate]],4,FALSE))</f>
        <v>1</v>
      </c>
      <c r="J225" s="14">
        <f t="shared" si="20"/>
        <v>1500000</v>
      </c>
      <c r="K225" s="14">
        <f t="shared" si="21"/>
        <v>0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8268</v>
      </c>
      <c r="R225" s="9">
        <f t="shared" si="22"/>
        <v>0</v>
      </c>
      <c r="S225" s="14" t="str">
        <f t="shared" si="23"/>
        <v/>
      </c>
      <c r="T225" t="s">
        <v>9217</v>
      </c>
      <c r="U225" t="s">
        <v>9221</v>
      </c>
      <c r="V225" s="16">
        <f t="shared" si="24"/>
        <v>42482.048032407409</v>
      </c>
      <c r="W225" s="16">
        <f t="shared" si="25"/>
        <v>42512.045138888891</v>
      </c>
    </row>
    <row r="226" spans="1:23" ht="30" hidden="1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2">
        <f>IF(H226="USD", 1, VLOOKUP(H226,usd[[#All],[targetCurrency]:[inverseRate]],4,FALSE))</f>
        <v>0.70296422999999997</v>
      </c>
      <c r="J226" s="14">
        <f t="shared" si="20"/>
        <v>4217785.38</v>
      </c>
      <c r="K226" s="14">
        <f t="shared" si="21"/>
        <v>0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8268</v>
      </c>
      <c r="R226" s="9">
        <f t="shared" si="22"/>
        <v>0</v>
      </c>
      <c r="S226" s="14" t="str">
        <f t="shared" si="23"/>
        <v/>
      </c>
      <c r="T226" t="s">
        <v>9217</v>
      </c>
      <c r="U226" t="s">
        <v>9221</v>
      </c>
      <c r="V226" s="16">
        <f t="shared" si="24"/>
        <v>42135.235254629632</v>
      </c>
      <c r="W226" s="16">
        <f t="shared" si="25"/>
        <v>42195.235254629632</v>
      </c>
    </row>
    <row r="227" spans="1:23" ht="30" hidden="1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2">
        <f>IF(H227="USD", 1, VLOOKUP(H227,usd[[#All],[targetCurrency]:[inverseRate]],4,FALSE))</f>
        <v>1</v>
      </c>
      <c r="J227" s="14">
        <f t="shared" si="20"/>
        <v>200</v>
      </c>
      <c r="K227" s="14">
        <f t="shared" si="21"/>
        <v>0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8268</v>
      </c>
      <c r="R227" s="9">
        <f t="shared" si="22"/>
        <v>0</v>
      </c>
      <c r="S227" s="14" t="str">
        <f t="shared" si="23"/>
        <v/>
      </c>
      <c r="T227" t="s">
        <v>9217</v>
      </c>
      <c r="U227" t="s">
        <v>9221</v>
      </c>
      <c r="V227" s="16">
        <f t="shared" si="24"/>
        <v>42438.961273148147</v>
      </c>
      <c r="W227" s="16">
        <f t="shared" si="25"/>
        <v>42468.919606481482</v>
      </c>
    </row>
    <row r="228" spans="1:23" ht="30" hidden="1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2">
        <f>IF(H228="USD", 1, VLOOKUP(H228,usd[[#All],[targetCurrency]:[inverseRate]],4,FALSE))</f>
        <v>1.29405719</v>
      </c>
      <c r="J228" s="14">
        <f t="shared" si="20"/>
        <v>37527.658510000001</v>
      </c>
      <c r="K228" s="14">
        <f t="shared" si="21"/>
        <v>323.5142975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8268</v>
      </c>
      <c r="R228" s="9">
        <f t="shared" si="22"/>
        <v>8.6206896551724137E-3</v>
      </c>
      <c r="S228" s="14">
        <f t="shared" si="23"/>
        <v>161.75714875</v>
      </c>
      <c r="T228" t="s">
        <v>9217</v>
      </c>
      <c r="U228" t="s">
        <v>9221</v>
      </c>
      <c r="V228" s="16">
        <f t="shared" si="24"/>
        <v>42106.666018518517</v>
      </c>
      <c r="W228" s="16">
        <f t="shared" si="25"/>
        <v>42155.395138888889</v>
      </c>
    </row>
    <row r="229" spans="1:23" ht="30" hidden="1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2">
        <f>IF(H229="USD", 1, VLOOKUP(H229,usd[[#All],[targetCurrency]:[inverseRate]],4,FALSE))</f>
        <v>1</v>
      </c>
      <c r="J229" s="14">
        <f t="shared" si="20"/>
        <v>28000</v>
      </c>
      <c r="K229" s="14">
        <f t="shared" si="21"/>
        <v>0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8268</v>
      </c>
      <c r="R229" s="9">
        <f t="shared" si="22"/>
        <v>0</v>
      </c>
      <c r="S229" s="14" t="str">
        <f t="shared" si="23"/>
        <v/>
      </c>
      <c r="T229" t="s">
        <v>9217</v>
      </c>
      <c r="U229" t="s">
        <v>9221</v>
      </c>
      <c r="V229" s="16">
        <f t="shared" si="24"/>
        <v>42164.893993055557</v>
      </c>
      <c r="W229" s="16">
        <f t="shared" si="25"/>
        <v>42194.893993055557</v>
      </c>
    </row>
    <row r="230" spans="1:23" ht="30" hidden="1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2">
        <f>IF(H230="USD", 1, VLOOKUP(H230,usd[[#All],[targetCurrency]:[inverseRate]],4,FALSE))</f>
        <v>1.29405719</v>
      </c>
      <c r="J230" s="14">
        <f t="shared" si="20"/>
        <v>10352.45752</v>
      </c>
      <c r="K230" s="14">
        <f t="shared" si="21"/>
        <v>0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8268</v>
      </c>
      <c r="R230" s="9">
        <f t="shared" si="22"/>
        <v>0</v>
      </c>
      <c r="S230" s="14" t="str">
        <f t="shared" si="23"/>
        <v/>
      </c>
      <c r="T230" t="s">
        <v>9217</v>
      </c>
      <c r="U230" t="s">
        <v>9221</v>
      </c>
      <c r="V230" s="16">
        <f t="shared" si="24"/>
        <v>42096.686400462961</v>
      </c>
      <c r="W230" s="16">
        <f t="shared" si="25"/>
        <v>42156.686400462961</v>
      </c>
    </row>
    <row r="231" spans="1:23" ht="30" hidden="1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2">
        <f>IF(H231="USD", 1, VLOOKUP(H231,usd[[#All],[targetCurrency]:[inverseRate]],4,FALSE))</f>
        <v>1.1666915600000001</v>
      </c>
      <c r="J231" s="14">
        <f t="shared" si="20"/>
        <v>3500.0746800000002</v>
      </c>
      <c r="K231" s="14">
        <f t="shared" si="21"/>
        <v>0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8268</v>
      </c>
      <c r="R231" s="9">
        <f t="shared" si="22"/>
        <v>0</v>
      </c>
      <c r="S231" s="14" t="str">
        <f t="shared" si="23"/>
        <v/>
      </c>
      <c r="T231" t="s">
        <v>9217</v>
      </c>
      <c r="U231" t="s">
        <v>9221</v>
      </c>
      <c r="V231" s="16">
        <f t="shared" si="24"/>
        <v>42383.933993055558</v>
      </c>
      <c r="W231" s="16">
        <f t="shared" si="25"/>
        <v>42413.933993055558</v>
      </c>
    </row>
    <row r="232" spans="1:23" ht="30" hidden="1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2">
        <f>IF(H232="USD", 1, VLOOKUP(H232,usd[[#All],[targetCurrency]:[inverseRate]],4,FALSE))</f>
        <v>1</v>
      </c>
      <c r="J232" s="14">
        <f t="shared" si="20"/>
        <v>15000</v>
      </c>
      <c r="K232" s="14">
        <f t="shared" si="21"/>
        <v>60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8268</v>
      </c>
      <c r="R232" s="9">
        <f t="shared" si="22"/>
        <v>4.0000000000000001E-3</v>
      </c>
      <c r="S232" s="14">
        <f t="shared" si="23"/>
        <v>30</v>
      </c>
      <c r="T232" t="s">
        <v>9217</v>
      </c>
      <c r="U232" t="s">
        <v>9221</v>
      </c>
      <c r="V232" s="16">
        <f t="shared" si="24"/>
        <v>42129.77721064815</v>
      </c>
      <c r="W232" s="16">
        <f t="shared" si="25"/>
        <v>42159.77721064815</v>
      </c>
    </row>
    <row r="233" spans="1:23" ht="30" hidden="1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2">
        <f>IF(H233="USD", 1, VLOOKUP(H233,usd[[#All],[targetCurrency]:[inverseRate]],4,FALSE))</f>
        <v>1</v>
      </c>
      <c r="J233" s="14">
        <f t="shared" si="20"/>
        <v>1500000</v>
      </c>
      <c r="K233" s="14">
        <f t="shared" si="21"/>
        <v>0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8268</v>
      </c>
      <c r="R233" s="9">
        <f t="shared" si="22"/>
        <v>0</v>
      </c>
      <c r="S233" s="14" t="str">
        <f t="shared" si="23"/>
        <v/>
      </c>
      <c r="T233" t="s">
        <v>9217</v>
      </c>
      <c r="U233" t="s">
        <v>9221</v>
      </c>
      <c r="V233" s="16">
        <f t="shared" si="24"/>
        <v>42341.958923611106</v>
      </c>
      <c r="W233" s="16">
        <f t="shared" si="25"/>
        <v>42371.958923611106</v>
      </c>
    </row>
    <row r="234" spans="1:23" ht="30" hidden="1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2">
        <f>IF(H234="USD", 1, VLOOKUP(H234,usd[[#All],[targetCurrency]:[inverseRate]],4,FALSE))</f>
        <v>1.29405719</v>
      </c>
      <c r="J234" s="14">
        <f t="shared" si="20"/>
        <v>5176.22876</v>
      </c>
      <c r="K234" s="14">
        <f t="shared" si="21"/>
        <v>142.34629089999999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8268</v>
      </c>
      <c r="R234" s="9">
        <f t="shared" si="22"/>
        <v>2.75E-2</v>
      </c>
      <c r="S234" s="14">
        <f t="shared" si="23"/>
        <v>20.335184414285713</v>
      </c>
      <c r="T234" t="s">
        <v>9217</v>
      </c>
      <c r="U234" t="s">
        <v>9221</v>
      </c>
      <c r="V234" s="16">
        <f t="shared" si="24"/>
        <v>42032.82576388889</v>
      </c>
      <c r="W234" s="16">
        <f t="shared" si="25"/>
        <v>42062.82576388889</v>
      </c>
    </row>
    <row r="235" spans="1:23" ht="30" hidden="1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2">
        <f>IF(H235="USD", 1, VLOOKUP(H235,usd[[#All],[targetCurrency]:[inverseRate]],4,FALSE))</f>
        <v>1</v>
      </c>
      <c r="J235" s="14">
        <f t="shared" si="20"/>
        <v>350000</v>
      </c>
      <c r="K235" s="14">
        <f t="shared" si="21"/>
        <v>0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8268</v>
      </c>
      <c r="R235" s="9">
        <f t="shared" si="22"/>
        <v>0</v>
      </c>
      <c r="S235" s="14" t="str">
        <f t="shared" si="23"/>
        <v/>
      </c>
      <c r="T235" t="s">
        <v>9217</v>
      </c>
      <c r="U235" t="s">
        <v>9221</v>
      </c>
      <c r="V235" s="16">
        <f t="shared" si="24"/>
        <v>42612.911712962959</v>
      </c>
      <c r="W235" s="16">
        <f t="shared" si="25"/>
        <v>42642.911712962959</v>
      </c>
    </row>
    <row r="236" spans="1:23" ht="30" hidden="1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2">
        <f>IF(H236="USD", 1, VLOOKUP(H236,usd[[#All],[targetCurrency]:[inverseRate]],4,FALSE))</f>
        <v>1</v>
      </c>
      <c r="J236" s="14">
        <f t="shared" si="20"/>
        <v>1000</v>
      </c>
      <c r="K236" s="14">
        <f t="shared" si="21"/>
        <v>401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8268</v>
      </c>
      <c r="R236" s="9">
        <f t="shared" si="22"/>
        <v>0.40100000000000002</v>
      </c>
      <c r="S236" s="14">
        <f t="shared" si="23"/>
        <v>80.2</v>
      </c>
      <c r="T236" t="s">
        <v>9217</v>
      </c>
      <c r="U236" t="s">
        <v>9221</v>
      </c>
      <c r="V236" s="16">
        <f t="shared" si="24"/>
        <v>42136.035405092596</v>
      </c>
      <c r="W236" s="16">
        <f t="shared" si="25"/>
        <v>42176.035405092596</v>
      </c>
    </row>
    <row r="237" spans="1:23" ht="30" hidden="1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2">
        <f>IF(H237="USD", 1, VLOOKUP(H237,usd[[#All],[targetCurrency]:[inverseRate]],4,FALSE))</f>
        <v>1</v>
      </c>
      <c r="J237" s="14">
        <f t="shared" si="20"/>
        <v>10000</v>
      </c>
      <c r="K237" s="14">
        <f t="shared" si="21"/>
        <v>0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8268</v>
      </c>
      <c r="R237" s="9">
        <f t="shared" si="22"/>
        <v>0</v>
      </c>
      <c r="S237" s="14" t="str">
        <f t="shared" si="23"/>
        <v/>
      </c>
      <c r="T237" t="s">
        <v>9217</v>
      </c>
      <c r="U237" t="s">
        <v>9221</v>
      </c>
      <c r="V237" s="16">
        <f t="shared" si="24"/>
        <v>42164.908530092594</v>
      </c>
      <c r="W237" s="16">
        <f t="shared" si="25"/>
        <v>42194.908530092594</v>
      </c>
    </row>
    <row r="238" spans="1:23" ht="30" hidden="1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2">
        <f>IF(H238="USD", 1, VLOOKUP(H238,usd[[#All],[targetCurrency]:[inverseRate]],4,FALSE))</f>
        <v>1</v>
      </c>
      <c r="J238" s="14">
        <f t="shared" si="20"/>
        <v>150000</v>
      </c>
      <c r="K238" s="14">
        <f t="shared" si="21"/>
        <v>0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8268</v>
      </c>
      <c r="R238" s="9">
        <f t="shared" si="22"/>
        <v>0</v>
      </c>
      <c r="S238" s="14" t="str">
        <f t="shared" si="23"/>
        <v/>
      </c>
      <c r="T238" t="s">
        <v>9217</v>
      </c>
      <c r="U238" t="s">
        <v>9221</v>
      </c>
      <c r="V238" s="16">
        <f t="shared" si="24"/>
        <v>42321.084479166668</v>
      </c>
      <c r="W238" s="16">
        <f t="shared" si="25"/>
        <v>42374</v>
      </c>
    </row>
    <row r="239" spans="1:23" ht="30" hidden="1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2">
        <f>IF(H239="USD", 1, VLOOKUP(H239,usd[[#All],[targetCurrency]:[inverseRate]],4,FALSE))</f>
        <v>1</v>
      </c>
      <c r="J239" s="14">
        <f t="shared" si="20"/>
        <v>15000</v>
      </c>
      <c r="K239" s="14">
        <f t="shared" si="21"/>
        <v>50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8268</v>
      </c>
      <c r="R239" s="9">
        <f t="shared" si="22"/>
        <v>3.3333333333333335E-3</v>
      </c>
      <c r="S239" s="14">
        <f t="shared" si="23"/>
        <v>50</v>
      </c>
      <c r="T239" t="s">
        <v>9217</v>
      </c>
      <c r="U239" t="s">
        <v>9221</v>
      </c>
      <c r="V239" s="16">
        <f t="shared" si="24"/>
        <v>42377.577187499999</v>
      </c>
      <c r="W239" s="16">
        <f t="shared" si="25"/>
        <v>42437.577187499999</v>
      </c>
    </row>
    <row r="240" spans="1:23" ht="30" hidden="1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2">
        <f>IF(H240="USD", 1, VLOOKUP(H240,usd[[#All],[targetCurrency]:[inverseRate]],4,FALSE))</f>
        <v>1</v>
      </c>
      <c r="J240" s="14">
        <f t="shared" si="20"/>
        <v>26000</v>
      </c>
      <c r="K240" s="14">
        <f t="shared" si="21"/>
        <v>0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8268</v>
      </c>
      <c r="R240" s="9">
        <f t="shared" si="22"/>
        <v>0</v>
      </c>
      <c r="S240" s="14" t="str">
        <f t="shared" si="23"/>
        <v/>
      </c>
      <c r="T240" t="s">
        <v>9217</v>
      </c>
      <c r="U240" t="s">
        <v>9221</v>
      </c>
      <c r="V240" s="16">
        <f t="shared" si="24"/>
        <v>42713.962500000001</v>
      </c>
      <c r="W240" s="16">
        <f t="shared" si="25"/>
        <v>42734.375</v>
      </c>
    </row>
    <row r="241" spans="1:23" ht="30" hidden="1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2">
        <f>IF(H241="USD", 1, VLOOKUP(H241,usd[[#All],[targetCurrency]:[inverseRate]],4,FALSE))</f>
        <v>0.70296422999999997</v>
      </c>
      <c r="J241" s="14">
        <f t="shared" si="20"/>
        <v>702.96422999999993</v>
      </c>
      <c r="K241" s="14">
        <f t="shared" si="21"/>
        <v>175.74105749999998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8268</v>
      </c>
      <c r="R241" s="9">
        <f t="shared" si="22"/>
        <v>0.25</v>
      </c>
      <c r="S241" s="14">
        <f t="shared" si="23"/>
        <v>35.148211499999995</v>
      </c>
      <c r="T241" t="s">
        <v>9217</v>
      </c>
      <c r="U241" t="s">
        <v>9221</v>
      </c>
      <c r="V241" s="16">
        <f t="shared" si="24"/>
        <v>42297.110300925924</v>
      </c>
      <c r="W241" s="16">
        <f t="shared" si="25"/>
        <v>42316.5</v>
      </c>
    </row>
    <row r="242" spans="1:23" ht="30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2">
        <f>IF(H242="USD", 1, VLOOKUP(H242,usd[[#All],[targetCurrency]:[inverseRate]],4,FALSE))</f>
        <v>1</v>
      </c>
      <c r="J242" s="14">
        <f t="shared" si="20"/>
        <v>15000</v>
      </c>
      <c r="K242" s="14">
        <f t="shared" si="21"/>
        <v>16145.12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8269</v>
      </c>
      <c r="R242" s="9">
        <f t="shared" si="22"/>
        <v>1.0763413333333334</v>
      </c>
      <c r="S242" s="14">
        <f t="shared" si="23"/>
        <v>117.84759124087591</v>
      </c>
      <c r="T242" t="s">
        <v>9217</v>
      </c>
      <c r="U242" t="s">
        <v>9222</v>
      </c>
      <c r="V242" s="16">
        <f t="shared" si="24"/>
        <v>41354.708460648151</v>
      </c>
      <c r="W242" s="16">
        <f t="shared" si="25"/>
        <v>41399.708460648151</v>
      </c>
    </row>
    <row r="243" spans="1:23" ht="30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2">
        <f>IF(H243="USD", 1, VLOOKUP(H243,usd[[#All],[targetCurrency]:[inverseRate]],4,FALSE))</f>
        <v>1</v>
      </c>
      <c r="J243" s="14">
        <f t="shared" si="20"/>
        <v>36400</v>
      </c>
      <c r="K243" s="14">
        <f t="shared" si="21"/>
        <v>41000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8269</v>
      </c>
      <c r="R243" s="9">
        <f t="shared" si="22"/>
        <v>1.1263736263736264</v>
      </c>
      <c r="S243" s="14">
        <f t="shared" si="23"/>
        <v>109.04255319148936</v>
      </c>
      <c r="T243" t="s">
        <v>9217</v>
      </c>
      <c r="U243" t="s">
        <v>9222</v>
      </c>
      <c r="V243" s="16">
        <f t="shared" si="24"/>
        <v>41949.697962962964</v>
      </c>
      <c r="W243" s="16">
        <f t="shared" si="25"/>
        <v>41994.697962962964</v>
      </c>
    </row>
    <row r="244" spans="1:23" ht="30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2">
        <f>IF(H244="USD", 1, VLOOKUP(H244,usd[[#All],[targetCurrency]:[inverseRate]],4,FALSE))</f>
        <v>1</v>
      </c>
      <c r="J244" s="14">
        <f t="shared" si="20"/>
        <v>13000</v>
      </c>
      <c r="K244" s="14">
        <f t="shared" si="21"/>
        <v>14750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8269</v>
      </c>
      <c r="R244" s="9">
        <f t="shared" si="22"/>
        <v>1.1346153846153846</v>
      </c>
      <c r="S244" s="14">
        <f t="shared" si="23"/>
        <v>73.019801980198025</v>
      </c>
      <c r="T244" t="s">
        <v>9217</v>
      </c>
      <c r="U244" t="s">
        <v>9222</v>
      </c>
      <c r="V244" s="16">
        <f t="shared" si="24"/>
        <v>40862.492939814816</v>
      </c>
      <c r="W244" s="16">
        <f t="shared" si="25"/>
        <v>40897.492939814816</v>
      </c>
    </row>
    <row r="245" spans="1:23" ht="30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2">
        <f>IF(H245="USD", 1, VLOOKUP(H245,usd[[#All],[targetCurrency]:[inverseRate]],4,FALSE))</f>
        <v>1</v>
      </c>
      <c r="J245" s="14">
        <f t="shared" si="20"/>
        <v>25000</v>
      </c>
      <c r="K245" s="14">
        <f t="shared" si="21"/>
        <v>25648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8269</v>
      </c>
      <c r="R245" s="9">
        <f t="shared" si="22"/>
        <v>1.0259199999999999</v>
      </c>
      <c r="S245" s="14">
        <f t="shared" si="23"/>
        <v>78.195121951219505</v>
      </c>
      <c r="T245" t="s">
        <v>9217</v>
      </c>
      <c r="U245" t="s">
        <v>9222</v>
      </c>
      <c r="V245" s="16">
        <f t="shared" si="24"/>
        <v>41662.047500000001</v>
      </c>
      <c r="W245" s="16">
        <f t="shared" si="25"/>
        <v>41692.047500000001</v>
      </c>
    </row>
    <row r="246" spans="1:23" ht="30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2">
        <f>IF(H246="USD", 1, VLOOKUP(H246,usd[[#All],[targetCurrency]:[inverseRate]],4,FALSE))</f>
        <v>1</v>
      </c>
      <c r="J246" s="14">
        <f t="shared" si="20"/>
        <v>3500</v>
      </c>
      <c r="K246" s="14">
        <f t="shared" si="21"/>
        <v>3981.5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8269</v>
      </c>
      <c r="R246" s="9">
        <f t="shared" si="22"/>
        <v>1.1375714285714287</v>
      </c>
      <c r="S246" s="14">
        <f t="shared" si="23"/>
        <v>47.398809523809526</v>
      </c>
      <c r="T246" t="s">
        <v>9217</v>
      </c>
      <c r="U246" t="s">
        <v>9222</v>
      </c>
      <c r="V246" s="16">
        <f t="shared" si="24"/>
        <v>40213.323599537034</v>
      </c>
      <c r="W246" s="16">
        <f t="shared" si="25"/>
        <v>40253.295833333337</v>
      </c>
    </row>
    <row r="247" spans="1:23" ht="30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2">
        <f>IF(H247="USD", 1, VLOOKUP(H247,usd[[#All],[targetCurrency]:[inverseRate]],4,FALSE))</f>
        <v>1</v>
      </c>
      <c r="J247" s="14">
        <f t="shared" si="20"/>
        <v>5000</v>
      </c>
      <c r="K247" s="14">
        <f t="shared" si="21"/>
        <v>5186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8269</v>
      </c>
      <c r="R247" s="9">
        <f t="shared" si="22"/>
        <v>1.0371999999999999</v>
      </c>
      <c r="S247" s="14">
        <f t="shared" si="23"/>
        <v>54.020833333333336</v>
      </c>
      <c r="T247" t="s">
        <v>9217</v>
      </c>
      <c r="U247" t="s">
        <v>9222</v>
      </c>
      <c r="V247" s="16">
        <f t="shared" si="24"/>
        <v>41107.053067129629</v>
      </c>
      <c r="W247" s="16">
        <f t="shared" si="25"/>
        <v>41137.053067129629</v>
      </c>
    </row>
    <row r="248" spans="1:23" ht="30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2">
        <f>IF(H248="USD", 1, VLOOKUP(H248,usd[[#All],[targetCurrency]:[inverseRate]],4,FALSE))</f>
        <v>1</v>
      </c>
      <c r="J248" s="14">
        <f t="shared" si="20"/>
        <v>5000</v>
      </c>
      <c r="K248" s="14">
        <f t="shared" si="21"/>
        <v>15273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8269</v>
      </c>
      <c r="R248" s="9">
        <f t="shared" si="22"/>
        <v>3.0546000000000002</v>
      </c>
      <c r="S248" s="14">
        <f t="shared" si="23"/>
        <v>68.488789237668158</v>
      </c>
      <c r="T248" t="s">
        <v>9217</v>
      </c>
      <c r="U248" t="s">
        <v>9222</v>
      </c>
      <c r="V248" s="16">
        <f t="shared" si="24"/>
        <v>40480.363483796296</v>
      </c>
      <c r="W248" s="16">
        <f t="shared" si="25"/>
        <v>40530.405150462961</v>
      </c>
    </row>
    <row r="249" spans="1:23" ht="30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2">
        <f>IF(H249="USD", 1, VLOOKUP(H249,usd[[#All],[targetCurrency]:[inverseRate]],4,FALSE))</f>
        <v>1</v>
      </c>
      <c r="J249" s="14">
        <f t="shared" si="20"/>
        <v>5000</v>
      </c>
      <c r="K249" s="14">
        <f t="shared" si="21"/>
        <v>6705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8269</v>
      </c>
      <c r="R249" s="9">
        <f t="shared" si="22"/>
        <v>1.341</v>
      </c>
      <c r="S249" s="14">
        <f t="shared" si="23"/>
        <v>108.14516129032258</v>
      </c>
      <c r="T249" t="s">
        <v>9217</v>
      </c>
      <c r="U249" t="s">
        <v>9222</v>
      </c>
      <c r="V249" s="16">
        <f t="shared" si="24"/>
        <v>40430.604328703703</v>
      </c>
      <c r="W249" s="16">
        <f t="shared" si="25"/>
        <v>40467.152083333334</v>
      </c>
    </row>
    <row r="250" spans="1:23" ht="30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2">
        <f>IF(H250="USD", 1, VLOOKUP(H250,usd[[#All],[targetCurrency]:[inverseRate]],4,FALSE))</f>
        <v>1</v>
      </c>
      <c r="J250" s="14">
        <f t="shared" si="20"/>
        <v>85000</v>
      </c>
      <c r="K250" s="14">
        <f t="shared" si="21"/>
        <v>86133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8269</v>
      </c>
      <c r="R250" s="9">
        <f t="shared" si="22"/>
        <v>1.0133294117647058</v>
      </c>
      <c r="S250" s="14">
        <f t="shared" si="23"/>
        <v>589.95205479452056</v>
      </c>
      <c r="T250" t="s">
        <v>9217</v>
      </c>
      <c r="U250" t="s">
        <v>9222</v>
      </c>
      <c r="V250" s="16">
        <f t="shared" si="24"/>
        <v>40870.774409722224</v>
      </c>
      <c r="W250" s="16">
        <f t="shared" si="25"/>
        <v>40915.774409722224</v>
      </c>
    </row>
    <row r="251" spans="1:23" ht="30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2">
        <f>IF(H251="USD", 1, VLOOKUP(H251,usd[[#All],[targetCurrency]:[inverseRate]],4,FALSE))</f>
        <v>1</v>
      </c>
      <c r="J251" s="14">
        <f t="shared" si="20"/>
        <v>10000</v>
      </c>
      <c r="K251" s="14">
        <f t="shared" si="21"/>
        <v>11292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8269</v>
      </c>
      <c r="R251" s="9">
        <f t="shared" si="22"/>
        <v>1.1292</v>
      </c>
      <c r="S251" s="14">
        <f t="shared" si="23"/>
        <v>48.051063829787232</v>
      </c>
      <c r="T251" t="s">
        <v>9217</v>
      </c>
      <c r="U251" t="s">
        <v>9222</v>
      </c>
      <c r="V251" s="16">
        <f t="shared" si="24"/>
        <v>40332.923842592594</v>
      </c>
      <c r="W251" s="16">
        <f t="shared" si="25"/>
        <v>40412.736111111109</v>
      </c>
    </row>
    <row r="252" spans="1:23" ht="30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2">
        <f>IF(H252="USD", 1, VLOOKUP(H252,usd[[#All],[targetCurrency]:[inverseRate]],4,FALSE))</f>
        <v>1</v>
      </c>
      <c r="J252" s="14">
        <f t="shared" si="20"/>
        <v>30000</v>
      </c>
      <c r="K252" s="14">
        <f t="shared" si="21"/>
        <v>31675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8269</v>
      </c>
      <c r="R252" s="9">
        <f t="shared" si="22"/>
        <v>1.0558333333333334</v>
      </c>
      <c r="S252" s="14">
        <f t="shared" si="23"/>
        <v>72.482837528604122</v>
      </c>
      <c r="T252" t="s">
        <v>9217</v>
      </c>
      <c r="U252" t="s">
        <v>9222</v>
      </c>
      <c r="V252" s="16">
        <f t="shared" si="24"/>
        <v>41401.565868055557</v>
      </c>
      <c r="W252" s="16">
        <f t="shared" si="25"/>
        <v>41431.565868055557</v>
      </c>
    </row>
    <row r="253" spans="1:23" ht="30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2">
        <f>IF(H253="USD", 1, VLOOKUP(H253,usd[[#All],[targetCurrency]:[inverseRate]],4,FALSE))</f>
        <v>1</v>
      </c>
      <c r="J253" s="14">
        <f t="shared" si="20"/>
        <v>3500</v>
      </c>
      <c r="K253" s="14">
        <f t="shared" si="21"/>
        <v>4395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8269</v>
      </c>
      <c r="R253" s="9">
        <f t="shared" si="22"/>
        <v>1.2557142857142858</v>
      </c>
      <c r="S253" s="14">
        <f t="shared" si="23"/>
        <v>57.077922077922075</v>
      </c>
      <c r="T253" t="s">
        <v>9217</v>
      </c>
      <c r="U253" t="s">
        <v>9222</v>
      </c>
      <c r="V253" s="16">
        <f t="shared" si="24"/>
        <v>41013.787569444445</v>
      </c>
      <c r="W253" s="16">
        <f t="shared" si="25"/>
        <v>41045.791666666664</v>
      </c>
    </row>
    <row r="254" spans="1:23" ht="30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2">
        <f>IF(H254="USD", 1, VLOOKUP(H254,usd[[#All],[targetCurrency]:[inverseRate]],4,FALSE))</f>
        <v>1</v>
      </c>
      <c r="J254" s="14">
        <f t="shared" si="20"/>
        <v>5000</v>
      </c>
      <c r="K254" s="14">
        <f t="shared" si="21"/>
        <v>9228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8269</v>
      </c>
      <c r="R254" s="9">
        <f t="shared" si="22"/>
        <v>1.8455999999999999</v>
      </c>
      <c r="S254" s="14">
        <f t="shared" si="23"/>
        <v>85.444444444444443</v>
      </c>
      <c r="T254" t="s">
        <v>9217</v>
      </c>
      <c r="U254" t="s">
        <v>9222</v>
      </c>
      <c r="V254" s="16">
        <f t="shared" si="24"/>
        <v>40266.66270833333</v>
      </c>
      <c r="W254" s="16">
        <f t="shared" si="25"/>
        <v>40330.165972222225</v>
      </c>
    </row>
    <row r="255" spans="1:23" ht="30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2">
        <f>IF(H255="USD", 1, VLOOKUP(H255,usd[[#All],[targetCurrency]:[inverseRate]],4,FALSE))</f>
        <v>1</v>
      </c>
      <c r="J255" s="14">
        <f t="shared" si="20"/>
        <v>1500</v>
      </c>
      <c r="K255" s="14">
        <f t="shared" si="21"/>
        <v>1511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8269</v>
      </c>
      <c r="R255" s="9">
        <f t="shared" si="22"/>
        <v>1.0073333333333334</v>
      </c>
      <c r="S255" s="14">
        <f t="shared" si="23"/>
        <v>215.85714285714286</v>
      </c>
      <c r="T255" t="s">
        <v>9217</v>
      </c>
      <c r="U255" t="s">
        <v>9222</v>
      </c>
      <c r="V255" s="16">
        <f t="shared" si="24"/>
        <v>40924.650868055556</v>
      </c>
      <c r="W255" s="16">
        <f t="shared" si="25"/>
        <v>40954.650868055556</v>
      </c>
    </row>
    <row r="256" spans="1:23" ht="30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2">
        <f>IF(H256="USD", 1, VLOOKUP(H256,usd[[#All],[targetCurrency]:[inverseRate]],4,FALSE))</f>
        <v>1</v>
      </c>
      <c r="J256" s="14">
        <f t="shared" si="20"/>
        <v>24000</v>
      </c>
      <c r="K256" s="14">
        <f t="shared" si="21"/>
        <v>28067.34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8269</v>
      </c>
      <c r="R256" s="9">
        <f t="shared" si="22"/>
        <v>1.1694724999999999</v>
      </c>
      <c r="S256" s="14">
        <f t="shared" si="23"/>
        <v>89.38643312101911</v>
      </c>
      <c r="T256" t="s">
        <v>9217</v>
      </c>
      <c r="U256" t="s">
        <v>9222</v>
      </c>
      <c r="V256" s="16">
        <f t="shared" si="24"/>
        <v>42263.952662037038</v>
      </c>
      <c r="W256" s="16">
        <f t="shared" si="25"/>
        <v>42294.083333333328</v>
      </c>
    </row>
    <row r="257" spans="1:23" ht="30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2">
        <f>IF(H257="USD", 1, VLOOKUP(H257,usd[[#All],[targetCurrency]:[inverseRate]],4,FALSE))</f>
        <v>1</v>
      </c>
      <c r="J257" s="14">
        <f t="shared" si="20"/>
        <v>8000</v>
      </c>
      <c r="K257" s="14">
        <f t="shared" si="21"/>
        <v>8538.66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8269</v>
      </c>
      <c r="R257" s="9">
        <f t="shared" si="22"/>
        <v>1.0673325</v>
      </c>
      <c r="S257" s="14">
        <f t="shared" si="23"/>
        <v>45.418404255319146</v>
      </c>
      <c r="T257" t="s">
        <v>9217</v>
      </c>
      <c r="U257" t="s">
        <v>9222</v>
      </c>
      <c r="V257" s="16">
        <f t="shared" si="24"/>
        <v>40588.526412037041</v>
      </c>
      <c r="W257" s="16">
        <f t="shared" si="25"/>
        <v>40618.48474537037</v>
      </c>
    </row>
    <row r="258" spans="1:23" ht="30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2">
        <f>IF(H258="USD", 1, VLOOKUP(H258,usd[[#All],[targetCurrency]:[inverseRate]],4,FALSE))</f>
        <v>1</v>
      </c>
      <c r="J258" s="14">
        <f t="shared" si="20"/>
        <v>13000</v>
      </c>
      <c r="K258" s="14">
        <f t="shared" si="21"/>
        <v>18083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8269</v>
      </c>
      <c r="R258" s="9">
        <f t="shared" si="22"/>
        <v>1.391</v>
      </c>
      <c r="S258" s="14">
        <f t="shared" si="23"/>
        <v>65.756363636363631</v>
      </c>
      <c r="T258" t="s">
        <v>9217</v>
      </c>
      <c r="U258" t="s">
        <v>9222</v>
      </c>
      <c r="V258" s="16">
        <f t="shared" si="24"/>
        <v>41319.769293981481</v>
      </c>
      <c r="W258" s="16">
        <f t="shared" si="25"/>
        <v>41349.769293981481</v>
      </c>
    </row>
    <row r="259" spans="1:23" ht="30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2">
        <f>IF(H259="USD", 1, VLOOKUP(H259,usd[[#All],[targetCurrency]:[inverseRate]],4,FALSE))</f>
        <v>1</v>
      </c>
      <c r="J259" s="14">
        <f t="shared" ref="J259:J322" si="26">$I259*D259</f>
        <v>35000</v>
      </c>
      <c r="K259" s="14">
        <f t="shared" ref="K259:K322" si="27">$I259*E259</f>
        <v>37354.269999999997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8269</v>
      </c>
      <c r="R259" s="9">
        <f t="shared" ref="R259:R322" si="28">E259/D259</f>
        <v>1.0672648571428571</v>
      </c>
      <c r="S259" s="14">
        <f t="shared" ref="S259:S322" si="29">IFERROR(K259/O259, "")</f>
        <v>66.70405357142856</v>
      </c>
      <c r="T259" t="s">
        <v>9217</v>
      </c>
      <c r="U259" t="s">
        <v>9222</v>
      </c>
      <c r="V259" s="16">
        <f t="shared" si="24"/>
        <v>42479.626875000002</v>
      </c>
      <c r="W259" s="16">
        <f t="shared" si="25"/>
        <v>42509.626875000002</v>
      </c>
    </row>
    <row r="260" spans="1:23" ht="30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2">
        <f>IF(H260="USD", 1, VLOOKUP(H260,usd[[#All],[targetCurrency]:[inverseRate]],4,FALSE))</f>
        <v>1</v>
      </c>
      <c r="J260" s="14">
        <f t="shared" si="26"/>
        <v>30000</v>
      </c>
      <c r="K260" s="14">
        <f t="shared" si="27"/>
        <v>57342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8269</v>
      </c>
      <c r="R260" s="9">
        <f t="shared" si="28"/>
        <v>1.9114</v>
      </c>
      <c r="S260" s="14">
        <f t="shared" si="29"/>
        <v>83.345930232558146</v>
      </c>
      <c r="T260" t="s">
        <v>9217</v>
      </c>
      <c r="U260" t="s">
        <v>9222</v>
      </c>
      <c r="V260" s="16">
        <f t="shared" si="24"/>
        <v>40682.051689814813</v>
      </c>
      <c r="W260" s="16">
        <f t="shared" si="25"/>
        <v>40712.051689814813</v>
      </c>
    </row>
    <row r="261" spans="1:23" ht="30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2">
        <f>IF(H261="USD", 1, VLOOKUP(H261,usd[[#All],[targetCurrency]:[inverseRate]],4,FALSE))</f>
        <v>1</v>
      </c>
      <c r="J261" s="14">
        <f t="shared" si="26"/>
        <v>75000</v>
      </c>
      <c r="K261" s="14">
        <f t="shared" si="27"/>
        <v>98953.42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8269</v>
      </c>
      <c r="R261" s="9">
        <f t="shared" si="28"/>
        <v>1.3193789333333332</v>
      </c>
      <c r="S261" s="14">
        <f t="shared" si="29"/>
        <v>105.04609341825902</v>
      </c>
      <c r="T261" t="s">
        <v>9217</v>
      </c>
      <c r="U261" t="s">
        <v>9222</v>
      </c>
      <c r="V261" s="16">
        <f t="shared" si="24"/>
        <v>42072.738067129627</v>
      </c>
      <c r="W261" s="16">
        <f t="shared" si="25"/>
        <v>42102.738067129627</v>
      </c>
    </row>
    <row r="262" spans="1:23" ht="30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2">
        <f>IF(H262="USD", 1, VLOOKUP(H262,usd[[#All],[targetCurrency]:[inverseRate]],4,FALSE))</f>
        <v>1</v>
      </c>
      <c r="J262" s="14">
        <f t="shared" si="26"/>
        <v>10000</v>
      </c>
      <c r="K262" s="14">
        <f t="shared" si="27"/>
        <v>10640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8269</v>
      </c>
      <c r="R262" s="9">
        <f t="shared" si="28"/>
        <v>1.0640000000000001</v>
      </c>
      <c r="S262" s="14">
        <f t="shared" si="29"/>
        <v>120.90909090909091</v>
      </c>
      <c r="T262" t="s">
        <v>9217</v>
      </c>
      <c r="U262" t="s">
        <v>9222</v>
      </c>
      <c r="V262" s="16">
        <f t="shared" si="24"/>
        <v>40330.755543981482</v>
      </c>
      <c r="W262" s="16">
        <f t="shared" si="25"/>
        <v>40376.415972222225</v>
      </c>
    </row>
    <row r="263" spans="1:23" ht="30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2">
        <f>IF(H263="USD", 1, VLOOKUP(H263,usd[[#All],[targetCurrency]:[inverseRate]],4,FALSE))</f>
        <v>1</v>
      </c>
      <c r="J263" s="14">
        <f t="shared" si="26"/>
        <v>20000</v>
      </c>
      <c r="K263" s="14">
        <f t="shared" si="27"/>
        <v>21480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8269</v>
      </c>
      <c r="R263" s="9">
        <f t="shared" si="28"/>
        <v>1.0740000000000001</v>
      </c>
      <c r="S263" s="14">
        <f t="shared" si="29"/>
        <v>97.63636363636364</v>
      </c>
      <c r="T263" t="s">
        <v>9217</v>
      </c>
      <c r="U263" t="s">
        <v>9222</v>
      </c>
      <c r="V263" s="16">
        <f t="shared" si="24"/>
        <v>41017.885462962964</v>
      </c>
      <c r="W263" s="16">
        <f t="shared" si="25"/>
        <v>41067.621527777781</v>
      </c>
    </row>
    <row r="264" spans="1:23" ht="30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2">
        <f>IF(H264="USD", 1, VLOOKUP(H264,usd[[#All],[targetCurrency]:[inverseRate]],4,FALSE))</f>
        <v>1</v>
      </c>
      <c r="J264" s="14">
        <f t="shared" si="26"/>
        <v>2500</v>
      </c>
      <c r="K264" s="14">
        <f t="shared" si="27"/>
        <v>6000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8269</v>
      </c>
      <c r="R264" s="9">
        <f t="shared" si="28"/>
        <v>2.4</v>
      </c>
      <c r="S264" s="14">
        <f t="shared" si="29"/>
        <v>41.379310344827587</v>
      </c>
      <c r="T264" t="s">
        <v>9217</v>
      </c>
      <c r="U264" t="s">
        <v>9222</v>
      </c>
      <c r="V264" s="16">
        <f t="shared" si="24"/>
        <v>40555.24800925926</v>
      </c>
      <c r="W264" s="16">
        <f t="shared" si="25"/>
        <v>40600.24800925926</v>
      </c>
    </row>
    <row r="265" spans="1:23" ht="30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2">
        <f>IF(H265="USD", 1, VLOOKUP(H265,usd[[#All],[targetCurrency]:[inverseRate]],4,FALSE))</f>
        <v>1</v>
      </c>
      <c r="J265" s="14">
        <f t="shared" si="26"/>
        <v>25000</v>
      </c>
      <c r="K265" s="14">
        <f t="shared" si="27"/>
        <v>29520.27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8269</v>
      </c>
      <c r="R265" s="9">
        <f t="shared" si="28"/>
        <v>1.1808107999999999</v>
      </c>
      <c r="S265" s="14">
        <f t="shared" si="29"/>
        <v>30.654485981308412</v>
      </c>
      <c r="T265" t="s">
        <v>9217</v>
      </c>
      <c r="U265" t="s">
        <v>9222</v>
      </c>
      <c r="V265" s="16">
        <f t="shared" si="24"/>
        <v>41149.954791666663</v>
      </c>
      <c r="W265" s="16">
        <f t="shared" si="25"/>
        <v>41179.954791666663</v>
      </c>
    </row>
    <row r="266" spans="1:23" ht="30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2">
        <f>IF(H266="USD", 1, VLOOKUP(H266,usd[[#All],[targetCurrency]:[inverseRate]],4,FALSE))</f>
        <v>1</v>
      </c>
      <c r="J266" s="14">
        <f t="shared" si="26"/>
        <v>5000</v>
      </c>
      <c r="K266" s="14">
        <f t="shared" si="27"/>
        <v>5910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8269</v>
      </c>
      <c r="R266" s="9">
        <f t="shared" si="28"/>
        <v>1.1819999999999999</v>
      </c>
      <c r="S266" s="14">
        <f t="shared" si="29"/>
        <v>64.945054945054949</v>
      </c>
      <c r="T266" t="s">
        <v>9217</v>
      </c>
      <c r="U266" t="s">
        <v>9222</v>
      </c>
      <c r="V266" s="16">
        <f t="shared" si="24"/>
        <v>41010.620312500003</v>
      </c>
      <c r="W266" s="16">
        <f t="shared" si="25"/>
        <v>41040.620312500003</v>
      </c>
    </row>
    <row r="267" spans="1:23" ht="30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2">
        <f>IF(H267="USD", 1, VLOOKUP(H267,usd[[#All],[targetCurrency]:[inverseRate]],4,FALSE))</f>
        <v>1</v>
      </c>
      <c r="J267" s="14">
        <f t="shared" si="26"/>
        <v>5000</v>
      </c>
      <c r="K267" s="14">
        <f t="shared" si="27"/>
        <v>5555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8269</v>
      </c>
      <c r="R267" s="9">
        <f t="shared" si="28"/>
        <v>1.111</v>
      </c>
      <c r="S267" s="14">
        <f t="shared" si="29"/>
        <v>95.775862068965523</v>
      </c>
      <c r="T267" t="s">
        <v>9217</v>
      </c>
      <c r="U267" t="s">
        <v>9222</v>
      </c>
      <c r="V267" s="16">
        <f t="shared" si="24"/>
        <v>40267.245717592596</v>
      </c>
      <c r="W267" s="16">
        <f t="shared" si="25"/>
        <v>40308.844444444447</v>
      </c>
    </row>
    <row r="268" spans="1:23" ht="30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2">
        <f>IF(H268="USD", 1, VLOOKUP(H268,usd[[#All],[targetCurrency]:[inverseRate]],4,FALSE))</f>
        <v>1</v>
      </c>
      <c r="J268" s="14">
        <f t="shared" si="26"/>
        <v>1000</v>
      </c>
      <c r="K268" s="14">
        <f t="shared" si="27"/>
        <v>1455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8269</v>
      </c>
      <c r="R268" s="9">
        <f t="shared" si="28"/>
        <v>1.4550000000000001</v>
      </c>
      <c r="S268" s="14">
        <f t="shared" si="29"/>
        <v>40.416666666666664</v>
      </c>
      <c r="T268" t="s">
        <v>9217</v>
      </c>
      <c r="U268" t="s">
        <v>9222</v>
      </c>
      <c r="V268" s="16">
        <f t="shared" si="24"/>
        <v>40205.174849537041</v>
      </c>
      <c r="W268" s="16">
        <f t="shared" si="25"/>
        <v>40291.160416666666</v>
      </c>
    </row>
    <row r="269" spans="1:23" ht="30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2">
        <f>IF(H269="USD", 1, VLOOKUP(H269,usd[[#All],[targetCurrency]:[inverseRate]],4,FALSE))</f>
        <v>1.29405719</v>
      </c>
      <c r="J269" s="14">
        <f t="shared" si="26"/>
        <v>12746.463321499999</v>
      </c>
      <c r="K269" s="14">
        <f t="shared" si="27"/>
        <v>16778.020853513601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8269</v>
      </c>
      <c r="R269" s="9">
        <f t="shared" si="28"/>
        <v>1.3162883248730965</v>
      </c>
      <c r="S269" s="14">
        <f t="shared" si="29"/>
        <v>101.6849748697794</v>
      </c>
      <c r="T269" t="s">
        <v>9217</v>
      </c>
      <c r="U269" t="s">
        <v>9222</v>
      </c>
      <c r="V269" s="16">
        <f t="shared" si="24"/>
        <v>41785.452534722222</v>
      </c>
      <c r="W269" s="16">
        <f t="shared" si="25"/>
        <v>41815.452534722222</v>
      </c>
    </row>
    <row r="270" spans="1:23" ht="30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2">
        <f>IF(H270="USD", 1, VLOOKUP(H270,usd[[#All],[targetCurrency]:[inverseRate]],4,FALSE))</f>
        <v>1</v>
      </c>
      <c r="J270" s="14">
        <f t="shared" si="26"/>
        <v>5000</v>
      </c>
      <c r="K270" s="14">
        <f t="shared" si="27"/>
        <v>5570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8269</v>
      </c>
      <c r="R270" s="9">
        <f t="shared" si="28"/>
        <v>1.1140000000000001</v>
      </c>
      <c r="S270" s="14">
        <f t="shared" si="29"/>
        <v>50.18018018018018</v>
      </c>
      <c r="T270" t="s">
        <v>9217</v>
      </c>
      <c r="U270" t="s">
        <v>9222</v>
      </c>
      <c r="V270" s="16">
        <f t="shared" si="24"/>
        <v>40809.15252314815</v>
      </c>
      <c r="W270" s="16">
        <f t="shared" si="25"/>
        <v>40854.194189814814</v>
      </c>
    </row>
    <row r="271" spans="1:23" ht="30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2">
        <f>IF(H271="USD", 1, VLOOKUP(H271,usd[[#All],[targetCurrency]:[inverseRate]],4,FALSE))</f>
        <v>0.70296422999999997</v>
      </c>
      <c r="J271" s="14">
        <f t="shared" si="26"/>
        <v>70296.422999999995</v>
      </c>
      <c r="K271" s="14">
        <f t="shared" si="27"/>
        <v>103500.07375804709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8269</v>
      </c>
      <c r="R271" s="9">
        <f t="shared" si="28"/>
        <v>1.4723377</v>
      </c>
      <c r="S271" s="14">
        <f t="shared" si="29"/>
        <v>64.849670274465595</v>
      </c>
      <c r="T271" t="s">
        <v>9217</v>
      </c>
      <c r="U271" t="s">
        <v>9222</v>
      </c>
      <c r="V271" s="16">
        <f t="shared" si="24"/>
        <v>42758.197013888886</v>
      </c>
      <c r="W271" s="16">
        <f t="shared" si="25"/>
        <v>42788.197013888886</v>
      </c>
    </row>
    <row r="272" spans="1:23" ht="30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2">
        <f>IF(H272="USD", 1, VLOOKUP(H272,usd[[#All],[targetCurrency]:[inverseRate]],4,FALSE))</f>
        <v>1</v>
      </c>
      <c r="J272" s="14">
        <f t="shared" si="26"/>
        <v>2300</v>
      </c>
      <c r="K272" s="14">
        <f t="shared" si="27"/>
        <v>3510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8269</v>
      </c>
      <c r="R272" s="9">
        <f t="shared" si="28"/>
        <v>1.5260869565217392</v>
      </c>
      <c r="S272" s="14">
        <f t="shared" si="29"/>
        <v>57.540983606557376</v>
      </c>
      <c r="T272" t="s">
        <v>9217</v>
      </c>
      <c r="U272" t="s">
        <v>9222</v>
      </c>
      <c r="V272" s="16">
        <f t="shared" ref="V272:V335" si="30">(M272/86400)+DATE(1970,1,1)</f>
        <v>40637.86655092593</v>
      </c>
      <c r="W272" s="16">
        <f t="shared" ref="W272:W335" si="31">(L272/86400)+DATE(1970,1,1)</f>
        <v>40688.166666666664</v>
      </c>
    </row>
    <row r="273" spans="1:23" ht="30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2">
        <f>IF(H273="USD", 1, VLOOKUP(H273,usd[[#All],[targetCurrency]:[inverseRate]],4,FALSE))</f>
        <v>1</v>
      </c>
      <c r="J273" s="14">
        <f t="shared" si="26"/>
        <v>30000</v>
      </c>
      <c r="K273" s="14">
        <f t="shared" si="27"/>
        <v>31404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8269</v>
      </c>
      <c r="R273" s="9">
        <f t="shared" si="28"/>
        <v>1.0468</v>
      </c>
      <c r="S273" s="14">
        <f t="shared" si="29"/>
        <v>109.42160278745645</v>
      </c>
      <c r="T273" t="s">
        <v>9217</v>
      </c>
      <c r="U273" t="s">
        <v>9222</v>
      </c>
      <c r="V273" s="16">
        <f t="shared" si="30"/>
        <v>41612.100243055553</v>
      </c>
      <c r="W273" s="16">
        <f t="shared" si="31"/>
        <v>41641.333333333336</v>
      </c>
    </row>
    <row r="274" spans="1:23" ht="30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2">
        <f>IF(H274="USD", 1, VLOOKUP(H274,usd[[#All],[targetCurrency]:[inverseRate]],4,FALSE))</f>
        <v>1</v>
      </c>
      <c r="J274" s="14">
        <f t="shared" si="26"/>
        <v>3000</v>
      </c>
      <c r="K274" s="14">
        <f t="shared" si="27"/>
        <v>5323.01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8269</v>
      </c>
      <c r="R274" s="9">
        <f t="shared" si="28"/>
        <v>1.7743366666666667</v>
      </c>
      <c r="S274" s="14">
        <f t="shared" si="29"/>
        <v>81.892461538461546</v>
      </c>
      <c r="T274" t="s">
        <v>9217</v>
      </c>
      <c r="U274" t="s">
        <v>9222</v>
      </c>
      <c r="V274" s="16">
        <f t="shared" si="30"/>
        <v>40235.900358796294</v>
      </c>
      <c r="W274" s="16">
        <f t="shared" si="31"/>
        <v>40296.78402777778</v>
      </c>
    </row>
    <row r="275" spans="1:23" ht="30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2">
        <f>IF(H275="USD", 1, VLOOKUP(H275,usd[[#All],[targetCurrency]:[inverseRate]],4,FALSE))</f>
        <v>1</v>
      </c>
      <c r="J275" s="14">
        <f t="shared" si="26"/>
        <v>5000</v>
      </c>
      <c r="K275" s="14">
        <f t="shared" si="27"/>
        <v>5388.79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8269</v>
      </c>
      <c r="R275" s="9">
        <f t="shared" si="28"/>
        <v>1.077758</v>
      </c>
      <c r="S275" s="14">
        <f t="shared" si="29"/>
        <v>45.667711864406776</v>
      </c>
      <c r="T275" t="s">
        <v>9217</v>
      </c>
      <c r="U275" t="s">
        <v>9222</v>
      </c>
      <c r="V275" s="16">
        <f t="shared" si="30"/>
        <v>40697.498449074075</v>
      </c>
      <c r="W275" s="16">
        <f t="shared" si="31"/>
        <v>40727.498449074075</v>
      </c>
    </row>
    <row r="276" spans="1:23" ht="30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2">
        <f>IF(H276="USD", 1, VLOOKUP(H276,usd[[#All],[targetCurrency]:[inverseRate]],4,FALSE))</f>
        <v>1</v>
      </c>
      <c r="J276" s="14">
        <f t="shared" si="26"/>
        <v>4000</v>
      </c>
      <c r="K276" s="14">
        <f t="shared" si="27"/>
        <v>6240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8269</v>
      </c>
      <c r="R276" s="9">
        <f t="shared" si="28"/>
        <v>1.56</v>
      </c>
      <c r="S276" s="14">
        <f t="shared" si="29"/>
        <v>55.221238938053098</v>
      </c>
      <c r="T276" t="s">
        <v>9217</v>
      </c>
      <c r="U276" t="s">
        <v>9222</v>
      </c>
      <c r="V276" s="16">
        <f t="shared" si="30"/>
        <v>40969.912372685183</v>
      </c>
      <c r="W276" s="16">
        <f t="shared" si="31"/>
        <v>41004.290972222225</v>
      </c>
    </row>
    <row r="277" spans="1:23" ht="30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2">
        <f>IF(H277="USD", 1, VLOOKUP(H277,usd[[#All],[targetCurrency]:[inverseRate]],4,FALSE))</f>
        <v>1</v>
      </c>
      <c r="J277" s="14">
        <f t="shared" si="26"/>
        <v>20000</v>
      </c>
      <c r="K277" s="14">
        <f t="shared" si="27"/>
        <v>21679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8269</v>
      </c>
      <c r="R277" s="9">
        <f t="shared" si="28"/>
        <v>1.08395</v>
      </c>
      <c r="S277" s="14">
        <f t="shared" si="29"/>
        <v>65.298192771084331</v>
      </c>
      <c r="T277" t="s">
        <v>9217</v>
      </c>
      <c r="U277" t="s">
        <v>9222</v>
      </c>
      <c r="V277" s="16">
        <f t="shared" si="30"/>
        <v>41193.032013888893</v>
      </c>
      <c r="W277" s="16">
        <f t="shared" si="31"/>
        <v>41223.073680555557</v>
      </c>
    </row>
    <row r="278" spans="1:23" ht="30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2">
        <f>IF(H278="USD", 1, VLOOKUP(H278,usd[[#All],[targetCurrency]:[inverseRate]],4,FALSE))</f>
        <v>1</v>
      </c>
      <c r="J278" s="14">
        <f t="shared" si="26"/>
        <v>4000</v>
      </c>
      <c r="K278" s="14">
        <f t="shared" si="27"/>
        <v>5904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8269</v>
      </c>
      <c r="R278" s="9">
        <f t="shared" si="28"/>
        <v>1.476</v>
      </c>
      <c r="S278" s="14">
        <f t="shared" si="29"/>
        <v>95.225806451612897</v>
      </c>
      <c r="T278" t="s">
        <v>9217</v>
      </c>
      <c r="U278" t="s">
        <v>9222</v>
      </c>
      <c r="V278" s="16">
        <f t="shared" si="30"/>
        <v>40967.081875000003</v>
      </c>
      <c r="W278" s="16">
        <f t="shared" si="31"/>
        <v>41027.040208333332</v>
      </c>
    </row>
    <row r="279" spans="1:23" ht="30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2">
        <f>IF(H279="USD", 1, VLOOKUP(H279,usd[[#All],[targetCurrency]:[inverseRate]],4,FALSE))</f>
        <v>1</v>
      </c>
      <c r="J279" s="14">
        <f t="shared" si="26"/>
        <v>65000</v>
      </c>
      <c r="K279" s="14">
        <f t="shared" si="27"/>
        <v>71748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8269</v>
      </c>
      <c r="R279" s="9">
        <f t="shared" si="28"/>
        <v>1.1038153846153846</v>
      </c>
      <c r="S279" s="14">
        <f t="shared" si="29"/>
        <v>75.444794952681391</v>
      </c>
      <c r="T279" t="s">
        <v>9217</v>
      </c>
      <c r="U279" t="s">
        <v>9222</v>
      </c>
      <c r="V279" s="16">
        <f t="shared" si="30"/>
        <v>42117.891423611116</v>
      </c>
      <c r="W279" s="16">
        <f t="shared" si="31"/>
        <v>42147.891423611116</v>
      </c>
    </row>
    <row r="280" spans="1:23" ht="30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2">
        <f>IF(H280="USD", 1, VLOOKUP(H280,usd[[#All],[targetCurrency]:[inverseRate]],4,FALSE))</f>
        <v>1</v>
      </c>
      <c r="J280" s="14">
        <f t="shared" si="26"/>
        <v>27000</v>
      </c>
      <c r="K280" s="14">
        <f t="shared" si="27"/>
        <v>40594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8269</v>
      </c>
      <c r="R280" s="9">
        <f t="shared" si="28"/>
        <v>1.5034814814814814</v>
      </c>
      <c r="S280" s="14">
        <f t="shared" si="29"/>
        <v>97.816867469879512</v>
      </c>
      <c r="T280" t="s">
        <v>9217</v>
      </c>
      <c r="U280" t="s">
        <v>9222</v>
      </c>
      <c r="V280" s="16">
        <f t="shared" si="30"/>
        <v>41164.040960648148</v>
      </c>
      <c r="W280" s="16">
        <f t="shared" si="31"/>
        <v>41194.040960648148</v>
      </c>
    </row>
    <row r="281" spans="1:23" ht="30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2">
        <f>IF(H281="USD", 1, VLOOKUP(H281,usd[[#All],[targetCurrency]:[inverseRate]],4,FALSE))</f>
        <v>1</v>
      </c>
      <c r="J281" s="14">
        <f t="shared" si="26"/>
        <v>17000</v>
      </c>
      <c r="K281" s="14">
        <f t="shared" si="27"/>
        <v>26744.11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8269</v>
      </c>
      <c r="R281" s="9">
        <f t="shared" si="28"/>
        <v>1.5731829411764706</v>
      </c>
      <c r="S281" s="14">
        <f t="shared" si="29"/>
        <v>87.685606557377056</v>
      </c>
      <c r="T281" t="s">
        <v>9217</v>
      </c>
      <c r="U281" t="s">
        <v>9222</v>
      </c>
      <c r="V281" s="16">
        <f t="shared" si="30"/>
        <v>42759.244166666671</v>
      </c>
      <c r="W281" s="16">
        <f t="shared" si="31"/>
        <v>42793.084027777775</v>
      </c>
    </row>
    <row r="282" spans="1:23" ht="30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2">
        <f>IF(H282="USD", 1, VLOOKUP(H282,usd[[#All],[targetCurrency]:[inverseRate]],4,FALSE))</f>
        <v>1</v>
      </c>
      <c r="J282" s="14">
        <f t="shared" si="26"/>
        <v>75000</v>
      </c>
      <c r="K282" s="14">
        <f t="shared" si="27"/>
        <v>117108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8269</v>
      </c>
      <c r="R282" s="9">
        <f t="shared" si="28"/>
        <v>1.5614399999999999</v>
      </c>
      <c r="S282" s="14">
        <f t="shared" si="29"/>
        <v>54.748948106591868</v>
      </c>
      <c r="T282" t="s">
        <v>9217</v>
      </c>
      <c r="U282" t="s">
        <v>9222</v>
      </c>
      <c r="V282" s="16">
        <f t="shared" si="30"/>
        <v>41744.590682870374</v>
      </c>
      <c r="W282" s="16">
        <f t="shared" si="31"/>
        <v>41789.590682870374</v>
      </c>
    </row>
    <row r="283" spans="1:23" ht="30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2">
        <f>IF(H283="USD", 1, VLOOKUP(H283,usd[[#All],[targetCurrency]:[inverseRate]],4,FALSE))</f>
        <v>1</v>
      </c>
      <c r="J283" s="14">
        <f t="shared" si="26"/>
        <v>5500</v>
      </c>
      <c r="K283" s="14">
        <f t="shared" si="27"/>
        <v>6632.32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8269</v>
      </c>
      <c r="R283" s="9">
        <f t="shared" si="28"/>
        <v>1.2058763636363636</v>
      </c>
      <c r="S283" s="14">
        <f t="shared" si="29"/>
        <v>83.953417721518989</v>
      </c>
      <c r="T283" t="s">
        <v>9217</v>
      </c>
      <c r="U283" t="s">
        <v>9222</v>
      </c>
      <c r="V283" s="16">
        <f t="shared" si="30"/>
        <v>39950.163344907407</v>
      </c>
      <c r="W283" s="16">
        <f t="shared" si="31"/>
        <v>40035.80972222222</v>
      </c>
    </row>
    <row r="284" spans="1:23" ht="30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2">
        <f>IF(H284="USD", 1, VLOOKUP(H284,usd[[#All],[targetCurrency]:[inverseRate]],4,FALSE))</f>
        <v>1</v>
      </c>
      <c r="J284" s="14">
        <f t="shared" si="26"/>
        <v>45000</v>
      </c>
      <c r="K284" s="14">
        <f t="shared" si="27"/>
        <v>45535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8269</v>
      </c>
      <c r="R284" s="9">
        <f t="shared" si="28"/>
        <v>1.0118888888888888</v>
      </c>
      <c r="S284" s="14">
        <f t="shared" si="29"/>
        <v>254.38547486033519</v>
      </c>
      <c r="T284" t="s">
        <v>9217</v>
      </c>
      <c r="U284" t="s">
        <v>9222</v>
      </c>
      <c r="V284" s="16">
        <f t="shared" si="30"/>
        <v>40194.920046296298</v>
      </c>
      <c r="W284" s="16">
        <f t="shared" si="31"/>
        <v>40231.916666666664</v>
      </c>
    </row>
    <row r="285" spans="1:23" ht="30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2">
        <f>IF(H285="USD", 1, VLOOKUP(H285,usd[[#All],[targetCurrency]:[inverseRate]],4,FALSE))</f>
        <v>1</v>
      </c>
      <c r="J285" s="14">
        <f t="shared" si="26"/>
        <v>18000</v>
      </c>
      <c r="K285" s="14">
        <f t="shared" si="27"/>
        <v>20569.05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8269</v>
      </c>
      <c r="R285" s="9">
        <f t="shared" si="28"/>
        <v>1.142725</v>
      </c>
      <c r="S285" s="14">
        <f t="shared" si="29"/>
        <v>101.8269801980198</v>
      </c>
      <c r="T285" t="s">
        <v>9217</v>
      </c>
      <c r="U285" t="s">
        <v>9222</v>
      </c>
      <c r="V285" s="16">
        <f t="shared" si="30"/>
        <v>40675.71</v>
      </c>
      <c r="W285" s="16">
        <f t="shared" si="31"/>
        <v>40695.207638888889</v>
      </c>
    </row>
    <row r="286" spans="1:23" ht="30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2">
        <f>IF(H286="USD", 1, VLOOKUP(H286,usd[[#All],[targetCurrency]:[inverseRate]],4,FALSE))</f>
        <v>1</v>
      </c>
      <c r="J286" s="14">
        <f t="shared" si="26"/>
        <v>40000</v>
      </c>
      <c r="K286" s="14">
        <f t="shared" si="27"/>
        <v>41850.46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8269</v>
      </c>
      <c r="R286" s="9">
        <f t="shared" si="28"/>
        <v>1.0462615</v>
      </c>
      <c r="S286" s="14">
        <f t="shared" si="29"/>
        <v>55.066394736842106</v>
      </c>
      <c r="T286" t="s">
        <v>9217</v>
      </c>
      <c r="U286" t="s">
        <v>9222</v>
      </c>
      <c r="V286" s="16">
        <f t="shared" si="30"/>
        <v>40904.738194444442</v>
      </c>
      <c r="W286" s="16">
        <f t="shared" si="31"/>
        <v>40929.738194444442</v>
      </c>
    </row>
    <row r="287" spans="1:23" ht="30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2">
        <f>IF(H287="USD", 1, VLOOKUP(H287,usd[[#All],[targetCurrency]:[inverseRate]],4,FALSE))</f>
        <v>1</v>
      </c>
      <c r="J287" s="14">
        <f t="shared" si="26"/>
        <v>14000</v>
      </c>
      <c r="K287" s="14">
        <f t="shared" si="27"/>
        <v>32035.51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8269</v>
      </c>
      <c r="R287" s="9">
        <f t="shared" si="28"/>
        <v>2.2882507142857142</v>
      </c>
      <c r="S287" s="14">
        <f t="shared" si="29"/>
        <v>56.901438721136763</v>
      </c>
      <c r="T287" t="s">
        <v>9217</v>
      </c>
      <c r="U287" t="s">
        <v>9222</v>
      </c>
      <c r="V287" s="16">
        <f t="shared" si="30"/>
        <v>41506.756111111114</v>
      </c>
      <c r="W287" s="16">
        <f t="shared" si="31"/>
        <v>41536.756111111114</v>
      </c>
    </row>
    <row r="288" spans="1:23" ht="30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2">
        <f>IF(H288="USD", 1, VLOOKUP(H288,usd[[#All],[targetCurrency]:[inverseRate]],4,FALSE))</f>
        <v>1</v>
      </c>
      <c r="J288" s="14">
        <f t="shared" si="26"/>
        <v>15000</v>
      </c>
      <c r="K288" s="14">
        <f t="shared" si="27"/>
        <v>16373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8269</v>
      </c>
      <c r="R288" s="9">
        <f t="shared" si="28"/>
        <v>1.0915333333333332</v>
      </c>
      <c r="S288" s="14">
        <f t="shared" si="29"/>
        <v>121.28148148148148</v>
      </c>
      <c r="T288" t="s">
        <v>9217</v>
      </c>
      <c r="U288" t="s">
        <v>9222</v>
      </c>
      <c r="V288" s="16">
        <f t="shared" si="30"/>
        <v>41313.816250000003</v>
      </c>
      <c r="W288" s="16">
        <f t="shared" si="31"/>
        <v>41358.774583333332</v>
      </c>
    </row>
    <row r="289" spans="1:23" ht="30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2">
        <f>IF(H289="USD", 1, VLOOKUP(H289,usd[[#All],[targetCurrency]:[inverseRate]],4,FALSE))</f>
        <v>1</v>
      </c>
      <c r="J289" s="14">
        <f t="shared" si="26"/>
        <v>15000</v>
      </c>
      <c r="K289" s="14">
        <f t="shared" si="27"/>
        <v>26445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8269</v>
      </c>
      <c r="R289" s="9">
        <f t="shared" si="28"/>
        <v>1.7629999999999999</v>
      </c>
      <c r="S289" s="14">
        <f t="shared" si="29"/>
        <v>91.189655172413794</v>
      </c>
      <c r="T289" t="s">
        <v>9217</v>
      </c>
      <c r="U289" t="s">
        <v>9222</v>
      </c>
      <c r="V289" s="16">
        <f t="shared" si="30"/>
        <v>41184.277986111112</v>
      </c>
      <c r="W289" s="16">
        <f t="shared" si="31"/>
        <v>41215.166666666664</v>
      </c>
    </row>
    <row r="290" spans="1:23" ht="30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2">
        <f>IF(H290="USD", 1, VLOOKUP(H290,usd[[#All],[targetCurrency]:[inverseRate]],4,FALSE))</f>
        <v>1</v>
      </c>
      <c r="J290" s="14">
        <f t="shared" si="26"/>
        <v>50000</v>
      </c>
      <c r="K290" s="14">
        <f t="shared" si="27"/>
        <v>51605.31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8269</v>
      </c>
      <c r="R290" s="9">
        <f t="shared" si="28"/>
        <v>1.0321061999999999</v>
      </c>
      <c r="S290" s="14">
        <f t="shared" si="29"/>
        <v>115.44812080536913</v>
      </c>
      <c r="T290" t="s">
        <v>9217</v>
      </c>
      <c r="U290" t="s">
        <v>9222</v>
      </c>
      <c r="V290" s="16">
        <f t="shared" si="30"/>
        <v>41051.168900462959</v>
      </c>
      <c r="W290" s="16">
        <f t="shared" si="31"/>
        <v>41086.168900462959</v>
      </c>
    </row>
    <row r="291" spans="1:23" ht="30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2">
        <f>IF(H291="USD", 1, VLOOKUP(H291,usd[[#All],[targetCurrency]:[inverseRate]],4,FALSE))</f>
        <v>1.29405719</v>
      </c>
      <c r="J291" s="14">
        <f t="shared" si="26"/>
        <v>19410.85785</v>
      </c>
      <c r="K291" s="14">
        <f t="shared" si="27"/>
        <v>20346.461198369998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8269</v>
      </c>
      <c r="R291" s="9">
        <f t="shared" si="28"/>
        <v>1.0482</v>
      </c>
      <c r="S291" s="14">
        <f t="shared" si="29"/>
        <v>87.700263786077571</v>
      </c>
      <c r="T291" t="s">
        <v>9217</v>
      </c>
      <c r="U291" t="s">
        <v>9222</v>
      </c>
      <c r="V291" s="16">
        <f t="shared" si="30"/>
        <v>41550.456412037034</v>
      </c>
      <c r="W291" s="16">
        <f t="shared" si="31"/>
        <v>41580.456412037034</v>
      </c>
    </row>
    <row r="292" spans="1:23" ht="30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2">
        <f>IF(H292="USD", 1, VLOOKUP(H292,usd[[#All],[targetCurrency]:[inverseRate]],4,FALSE))</f>
        <v>1</v>
      </c>
      <c r="J292" s="14">
        <f t="shared" si="26"/>
        <v>4500</v>
      </c>
      <c r="K292" s="14">
        <f t="shared" si="27"/>
        <v>4800.8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8269</v>
      </c>
      <c r="R292" s="9">
        <f t="shared" si="28"/>
        <v>1.0668444444444445</v>
      </c>
      <c r="S292" s="14">
        <f t="shared" si="29"/>
        <v>28.576190476190476</v>
      </c>
      <c r="T292" t="s">
        <v>9217</v>
      </c>
      <c r="U292" t="s">
        <v>9222</v>
      </c>
      <c r="V292" s="16">
        <f t="shared" si="30"/>
        <v>40526.36917824074</v>
      </c>
      <c r="W292" s="16">
        <f t="shared" si="31"/>
        <v>40576.332638888889</v>
      </c>
    </row>
    <row r="293" spans="1:23" ht="30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2">
        <f>IF(H293="USD", 1, VLOOKUP(H293,usd[[#All],[targetCurrency]:[inverseRate]],4,FALSE))</f>
        <v>1</v>
      </c>
      <c r="J293" s="14">
        <f t="shared" si="26"/>
        <v>5000</v>
      </c>
      <c r="K293" s="14">
        <f t="shared" si="27"/>
        <v>6001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8269</v>
      </c>
      <c r="R293" s="9">
        <f t="shared" si="28"/>
        <v>1.2001999999999999</v>
      </c>
      <c r="S293" s="14">
        <f t="shared" si="29"/>
        <v>46.8828125</v>
      </c>
      <c r="T293" t="s">
        <v>9217</v>
      </c>
      <c r="U293" t="s">
        <v>9222</v>
      </c>
      <c r="V293" s="16">
        <f t="shared" si="30"/>
        <v>41376.769050925926</v>
      </c>
      <c r="W293" s="16">
        <f t="shared" si="31"/>
        <v>41395.000694444447</v>
      </c>
    </row>
    <row r="294" spans="1:23" ht="30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2">
        <f>IF(H294="USD", 1, VLOOKUP(H294,usd[[#All],[targetCurrency]:[inverseRate]],4,FALSE))</f>
        <v>1</v>
      </c>
      <c r="J294" s="14">
        <f t="shared" si="26"/>
        <v>75000</v>
      </c>
      <c r="K294" s="14">
        <f t="shared" si="27"/>
        <v>76130.2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8269</v>
      </c>
      <c r="R294" s="9">
        <f t="shared" si="28"/>
        <v>1.0150693333333334</v>
      </c>
      <c r="S294" s="14">
        <f t="shared" si="29"/>
        <v>154.42231237322514</v>
      </c>
      <c r="T294" t="s">
        <v>9217</v>
      </c>
      <c r="U294" t="s">
        <v>9222</v>
      </c>
      <c r="V294" s="16">
        <f t="shared" si="30"/>
        <v>40812.803229166668</v>
      </c>
      <c r="W294" s="16">
        <f t="shared" si="31"/>
        <v>40845.165972222225</v>
      </c>
    </row>
    <row r="295" spans="1:23" ht="30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2">
        <f>IF(H295="USD", 1, VLOOKUP(H295,usd[[#All],[targetCurrency]:[inverseRate]],4,FALSE))</f>
        <v>1</v>
      </c>
      <c r="J295" s="14">
        <f t="shared" si="26"/>
        <v>26000</v>
      </c>
      <c r="K295" s="14">
        <f t="shared" si="27"/>
        <v>26360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8269</v>
      </c>
      <c r="R295" s="9">
        <f t="shared" si="28"/>
        <v>1.0138461538461538</v>
      </c>
      <c r="S295" s="14">
        <f t="shared" si="29"/>
        <v>201.22137404580153</v>
      </c>
      <c r="T295" t="s">
        <v>9217</v>
      </c>
      <c r="U295" t="s">
        <v>9222</v>
      </c>
      <c r="V295" s="16">
        <f t="shared" si="30"/>
        <v>41719.667986111112</v>
      </c>
      <c r="W295" s="16">
        <f t="shared" si="31"/>
        <v>41749.667986111112</v>
      </c>
    </row>
    <row r="296" spans="1:23" ht="30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2">
        <f>IF(H296="USD", 1, VLOOKUP(H296,usd[[#All],[targetCurrency]:[inverseRate]],4,FALSE))</f>
        <v>1</v>
      </c>
      <c r="J296" s="14">
        <f t="shared" si="26"/>
        <v>5000</v>
      </c>
      <c r="K296" s="14">
        <f t="shared" si="27"/>
        <v>5000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8269</v>
      </c>
      <c r="R296" s="9">
        <f t="shared" si="28"/>
        <v>1</v>
      </c>
      <c r="S296" s="14">
        <f t="shared" si="29"/>
        <v>100</v>
      </c>
      <c r="T296" t="s">
        <v>9217</v>
      </c>
      <c r="U296" t="s">
        <v>9222</v>
      </c>
      <c r="V296" s="16">
        <f t="shared" si="30"/>
        <v>40343.084421296298</v>
      </c>
      <c r="W296" s="16">
        <f t="shared" si="31"/>
        <v>40378.666666666664</v>
      </c>
    </row>
    <row r="297" spans="1:23" ht="30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2">
        <f>IF(H297="USD", 1, VLOOKUP(H297,usd[[#All],[targetCurrency]:[inverseRate]],4,FALSE))</f>
        <v>1</v>
      </c>
      <c r="J297" s="14">
        <f t="shared" si="26"/>
        <v>50000</v>
      </c>
      <c r="K297" s="14">
        <f t="shared" si="27"/>
        <v>66554.559999999998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8269</v>
      </c>
      <c r="R297" s="9">
        <f t="shared" si="28"/>
        <v>1.3310911999999999</v>
      </c>
      <c r="S297" s="14">
        <f t="shared" si="29"/>
        <v>100.08204511278196</v>
      </c>
      <c r="T297" t="s">
        <v>9217</v>
      </c>
      <c r="U297" t="s">
        <v>9222</v>
      </c>
      <c r="V297" s="16">
        <f t="shared" si="30"/>
        <v>41519.004733796297</v>
      </c>
      <c r="W297" s="16">
        <f t="shared" si="31"/>
        <v>41579</v>
      </c>
    </row>
    <row r="298" spans="1:23" ht="30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2">
        <f>IF(H298="USD", 1, VLOOKUP(H298,usd[[#All],[targetCurrency]:[inverseRate]],4,FALSE))</f>
        <v>1</v>
      </c>
      <c r="J298" s="14">
        <f t="shared" si="26"/>
        <v>25000</v>
      </c>
      <c r="K298" s="14">
        <f t="shared" si="27"/>
        <v>29681.55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8269</v>
      </c>
      <c r="R298" s="9">
        <f t="shared" si="28"/>
        <v>1.187262</v>
      </c>
      <c r="S298" s="14">
        <f t="shared" si="29"/>
        <v>230.08953488372092</v>
      </c>
      <c r="T298" t="s">
        <v>9217</v>
      </c>
      <c r="U298" t="s">
        <v>9222</v>
      </c>
      <c r="V298" s="16">
        <f t="shared" si="30"/>
        <v>41134.475497685184</v>
      </c>
      <c r="W298" s="16">
        <f t="shared" si="31"/>
        <v>41159.475497685184</v>
      </c>
    </row>
    <row r="299" spans="1:23" ht="30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2">
        <f>IF(H299="USD", 1, VLOOKUP(H299,usd[[#All],[targetCurrency]:[inverseRate]],4,FALSE))</f>
        <v>1</v>
      </c>
      <c r="J299" s="14">
        <f t="shared" si="26"/>
        <v>20000</v>
      </c>
      <c r="K299" s="14">
        <f t="shared" si="27"/>
        <v>20128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8269</v>
      </c>
      <c r="R299" s="9">
        <f t="shared" si="28"/>
        <v>1.0064</v>
      </c>
      <c r="S299" s="14">
        <f t="shared" si="29"/>
        <v>141.74647887323943</v>
      </c>
      <c r="T299" t="s">
        <v>9217</v>
      </c>
      <c r="U299" t="s">
        <v>9222</v>
      </c>
      <c r="V299" s="16">
        <f t="shared" si="30"/>
        <v>42089.728020833332</v>
      </c>
      <c r="W299" s="16">
        <f t="shared" si="31"/>
        <v>42125.165972222225</v>
      </c>
    </row>
    <row r="300" spans="1:23" ht="30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2">
        <f>IF(H300="USD", 1, VLOOKUP(H300,usd[[#All],[targetCurrency]:[inverseRate]],4,FALSE))</f>
        <v>1</v>
      </c>
      <c r="J300" s="14">
        <f t="shared" si="26"/>
        <v>126000</v>
      </c>
      <c r="K300" s="14">
        <f t="shared" si="27"/>
        <v>137254.84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8269</v>
      </c>
      <c r="R300" s="9">
        <f t="shared" si="28"/>
        <v>1.089324126984127</v>
      </c>
      <c r="S300" s="14">
        <f t="shared" si="29"/>
        <v>56.344351395730705</v>
      </c>
      <c r="T300" t="s">
        <v>9217</v>
      </c>
      <c r="U300" t="s">
        <v>9222</v>
      </c>
      <c r="V300" s="16">
        <f t="shared" si="30"/>
        <v>41709.463518518518</v>
      </c>
      <c r="W300" s="16">
        <f t="shared" si="31"/>
        <v>41768.875</v>
      </c>
    </row>
    <row r="301" spans="1:23" ht="30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2">
        <f>IF(H301="USD", 1, VLOOKUP(H301,usd[[#All],[targetCurrency]:[inverseRate]],4,FALSE))</f>
        <v>1</v>
      </c>
      <c r="J301" s="14">
        <f t="shared" si="26"/>
        <v>10000</v>
      </c>
      <c r="K301" s="14">
        <f t="shared" si="27"/>
        <v>17895.25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8269</v>
      </c>
      <c r="R301" s="9">
        <f t="shared" si="28"/>
        <v>1.789525</v>
      </c>
      <c r="S301" s="14">
        <f t="shared" si="29"/>
        <v>73.341188524590166</v>
      </c>
      <c r="T301" t="s">
        <v>9217</v>
      </c>
      <c r="U301" t="s">
        <v>9222</v>
      </c>
      <c r="V301" s="16">
        <f t="shared" si="30"/>
        <v>40469.225231481483</v>
      </c>
      <c r="W301" s="16">
        <f t="shared" si="31"/>
        <v>40499.266898148147</v>
      </c>
    </row>
    <row r="302" spans="1:23" ht="30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2">
        <f>IF(H302="USD", 1, VLOOKUP(H302,usd[[#All],[targetCurrency]:[inverseRate]],4,FALSE))</f>
        <v>1</v>
      </c>
      <c r="J302" s="14">
        <f t="shared" si="26"/>
        <v>25000</v>
      </c>
      <c r="K302" s="14">
        <f t="shared" si="27"/>
        <v>25430.66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8269</v>
      </c>
      <c r="R302" s="9">
        <f t="shared" si="28"/>
        <v>1.0172264</v>
      </c>
      <c r="S302" s="14">
        <f t="shared" si="29"/>
        <v>85.337785234899329</v>
      </c>
      <c r="T302" t="s">
        <v>9217</v>
      </c>
      <c r="U302" t="s">
        <v>9222</v>
      </c>
      <c r="V302" s="16">
        <f t="shared" si="30"/>
        <v>40626.959930555553</v>
      </c>
      <c r="W302" s="16">
        <f t="shared" si="31"/>
        <v>40657.959930555553</v>
      </c>
    </row>
    <row r="303" spans="1:23" ht="30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2">
        <f>IF(H303="USD", 1, VLOOKUP(H303,usd[[#All],[targetCurrency]:[inverseRate]],4,FALSE))</f>
        <v>1</v>
      </c>
      <c r="J303" s="14">
        <f t="shared" si="26"/>
        <v>13000</v>
      </c>
      <c r="K303" s="14">
        <f t="shared" si="27"/>
        <v>15435.55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8269</v>
      </c>
      <c r="R303" s="9">
        <f t="shared" si="28"/>
        <v>1.1873499999999999</v>
      </c>
      <c r="S303" s="14">
        <f t="shared" si="29"/>
        <v>61.496215139442228</v>
      </c>
      <c r="T303" t="s">
        <v>9217</v>
      </c>
      <c r="U303" t="s">
        <v>9222</v>
      </c>
      <c r="V303" s="16">
        <f t="shared" si="30"/>
        <v>41312.737673611111</v>
      </c>
      <c r="W303" s="16">
        <f t="shared" si="31"/>
        <v>41352.696006944447</v>
      </c>
    </row>
    <row r="304" spans="1:23" ht="30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2">
        <f>IF(H304="USD", 1, VLOOKUP(H304,usd[[#All],[targetCurrency]:[inverseRate]],4,FALSE))</f>
        <v>1</v>
      </c>
      <c r="J304" s="14">
        <f t="shared" si="26"/>
        <v>10000</v>
      </c>
      <c r="K304" s="14">
        <f t="shared" si="27"/>
        <v>10046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8269</v>
      </c>
      <c r="R304" s="9">
        <f t="shared" si="28"/>
        <v>1.0045999999999999</v>
      </c>
      <c r="S304" s="14">
        <f t="shared" si="29"/>
        <v>93.018518518518519</v>
      </c>
      <c r="T304" t="s">
        <v>9217</v>
      </c>
      <c r="U304" t="s">
        <v>9222</v>
      </c>
      <c r="V304" s="16">
        <f t="shared" si="30"/>
        <v>40933.856921296298</v>
      </c>
      <c r="W304" s="16">
        <f t="shared" si="31"/>
        <v>40963.856921296298</v>
      </c>
    </row>
    <row r="305" spans="1:23" ht="30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2">
        <f>IF(H305="USD", 1, VLOOKUP(H305,usd[[#All],[targetCurrency]:[inverseRate]],4,FALSE))</f>
        <v>1</v>
      </c>
      <c r="J305" s="14">
        <f t="shared" si="26"/>
        <v>3000</v>
      </c>
      <c r="K305" s="14">
        <f t="shared" si="27"/>
        <v>4124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8269</v>
      </c>
      <c r="R305" s="9">
        <f t="shared" si="28"/>
        <v>1.3746666666666667</v>
      </c>
      <c r="S305" s="14">
        <f t="shared" si="29"/>
        <v>50.292682926829265</v>
      </c>
      <c r="T305" t="s">
        <v>9217</v>
      </c>
      <c r="U305" t="s">
        <v>9222</v>
      </c>
      <c r="V305" s="16">
        <f t="shared" si="30"/>
        <v>41032.071134259255</v>
      </c>
      <c r="W305" s="16">
        <f t="shared" si="31"/>
        <v>41062.071134259255</v>
      </c>
    </row>
    <row r="306" spans="1:23" ht="30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2">
        <f>IF(H306="USD", 1, VLOOKUP(H306,usd[[#All],[targetCurrency]:[inverseRate]],4,FALSE))</f>
        <v>1</v>
      </c>
      <c r="J306" s="14">
        <f t="shared" si="26"/>
        <v>3400</v>
      </c>
      <c r="K306" s="14">
        <f t="shared" si="27"/>
        <v>7876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8269</v>
      </c>
      <c r="R306" s="9">
        <f t="shared" si="28"/>
        <v>2.3164705882352941</v>
      </c>
      <c r="S306" s="14">
        <f t="shared" si="29"/>
        <v>106.43243243243244</v>
      </c>
      <c r="T306" t="s">
        <v>9217</v>
      </c>
      <c r="U306" t="s">
        <v>9222</v>
      </c>
      <c r="V306" s="16">
        <f t="shared" si="30"/>
        <v>41114.094872685186</v>
      </c>
      <c r="W306" s="16">
        <f t="shared" si="31"/>
        <v>41153.083333333336</v>
      </c>
    </row>
    <row r="307" spans="1:23" ht="30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2">
        <f>IF(H307="USD", 1, VLOOKUP(H307,usd[[#All],[targetCurrency]:[inverseRate]],4,FALSE))</f>
        <v>1</v>
      </c>
      <c r="J307" s="14">
        <f t="shared" si="26"/>
        <v>7500</v>
      </c>
      <c r="K307" s="14">
        <f t="shared" si="27"/>
        <v>9775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8269</v>
      </c>
      <c r="R307" s="9">
        <f t="shared" si="28"/>
        <v>1.3033333333333332</v>
      </c>
      <c r="S307" s="14">
        <f t="shared" si="29"/>
        <v>51.719576719576722</v>
      </c>
      <c r="T307" t="s">
        <v>9217</v>
      </c>
      <c r="U307" t="s">
        <v>9222</v>
      </c>
      <c r="V307" s="16">
        <f t="shared" si="30"/>
        <v>40948.630196759259</v>
      </c>
      <c r="W307" s="16">
        <f t="shared" si="31"/>
        <v>40978.630196759259</v>
      </c>
    </row>
    <row r="308" spans="1:23" ht="30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2">
        <f>IF(H308="USD", 1, VLOOKUP(H308,usd[[#All],[targetCurrency]:[inverseRate]],4,FALSE))</f>
        <v>1</v>
      </c>
      <c r="J308" s="14">
        <f t="shared" si="26"/>
        <v>1000</v>
      </c>
      <c r="K308" s="14">
        <f t="shared" si="27"/>
        <v>2929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8269</v>
      </c>
      <c r="R308" s="9">
        <f t="shared" si="28"/>
        <v>2.9289999999999998</v>
      </c>
      <c r="S308" s="14">
        <f t="shared" si="29"/>
        <v>36.612499999999997</v>
      </c>
      <c r="T308" t="s">
        <v>9217</v>
      </c>
      <c r="U308" t="s">
        <v>9222</v>
      </c>
      <c r="V308" s="16">
        <f t="shared" si="30"/>
        <v>41333.837187500001</v>
      </c>
      <c r="W308" s="16">
        <f t="shared" si="31"/>
        <v>41353.79552083333</v>
      </c>
    </row>
    <row r="309" spans="1:23" ht="30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2">
        <f>IF(H309="USD", 1, VLOOKUP(H309,usd[[#All],[targetCurrency]:[inverseRate]],4,FALSE))</f>
        <v>1</v>
      </c>
      <c r="J309" s="14">
        <f t="shared" si="26"/>
        <v>22000</v>
      </c>
      <c r="K309" s="14">
        <f t="shared" si="27"/>
        <v>24490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8269</v>
      </c>
      <c r="R309" s="9">
        <f t="shared" si="28"/>
        <v>1.1131818181818183</v>
      </c>
      <c r="S309" s="14">
        <f t="shared" si="29"/>
        <v>42.517361111111114</v>
      </c>
      <c r="T309" t="s">
        <v>9217</v>
      </c>
      <c r="U309" t="s">
        <v>9222</v>
      </c>
      <c r="V309" s="16">
        <f t="shared" si="30"/>
        <v>41282.944456018522</v>
      </c>
      <c r="W309" s="16">
        <f t="shared" si="31"/>
        <v>41312.944456018522</v>
      </c>
    </row>
    <row r="310" spans="1:23" ht="30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2">
        <f>IF(H310="USD", 1, VLOOKUP(H310,usd[[#All],[targetCurrency]:[inverseRate]],4,FALSE))</f>
        <v>1</v>
      </c>
      <c r="J310" s="14">
        <f t="shared" si="26"/>
        <v>12000</v>
      </c>
      <c r="K310" s="14">
        <f t="shared" si="27"/>
        <v>12668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8269</v>
      </c>
      <c r="R310" s="9">
        <f t="shared" si="28"/>
        <v>1.0556666666666668</v>
      </c>
      <c r="S310" s="14">
        <f t="shared" si="29"/>
        <v>62.712871287128714</v>
      </c>
      <c r="T310" t="s">
        <v>9217</v>
      </c>
      <c r="U310" t="s">
        <v>9222</v>
      </c>
      <c r="V310" s="16">
        <f t="shared" si="30"/>
        <v>40567.694560185184</v>
      </c>
      <c r="W310" s="16">
        <f t="shared" si="31"/>
        <v>40612.694560185184</v>
      </c>
    </row>
    <row r="311" spans="1:23" ht="30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2">
        <f>IF(H311="USD", 1, VLOOKUP(H311,usd[[#All],[targetCurrency]:[inverseRate]],4,FALSE))</f>
        <v>1</v>
      </c>
      <c r="J311" s="14">
        <f t="shared" si="26"/>
        <v>18000</v>
      </c>
      <c r="K311" s="14">
        <f t="shared" si="27"/>
        <v>21410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8269</v>
      </c>
      <c r="R311" s="9">
        <f t="shared" si="28"/>
        <v>1.1894444444444445</v>
      </c>
      <c r="S311" s="14">
        <f t="shared" si="29"/>
        <v>89.957983193277315</v>
      </c>
      <c r="T311" t="s">
        <v>9217</v>
      </c>
      <c r="U311" t="s">
        <v>9222</v>
      </c>
      <c r="V311" s="16">
        <f t="shared" si="30"/>
        <v>41134.751550925925</v>
      </c>
      <c r="W311" s="16">
        <f t="shared" si="31"/>
        <v>41155.751550925925</v>
      </c>
    </row>
    <row r="312" spans="1:23" ht="30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2">
        <f>IF(H312="USD", 1, VLOOKUP(H312,usd[[#All],[targetCurrency]:[inverseRate]],4,FALSE))</f>
        <v>1</v>
      </c>
      <c r="J312" s="14">
        <f t="shared" si="26"/>
        <v>1000</v>
      </c>
      <c r="K312" s="14">
        <f t="shared" si="27"/>
        <v>1041.29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8269</v>
      </c>
      <c r="R312" s="9">
        <f t="shared" si="28"/>
        <v>1.04129</v>
      </c>
      <c r="S312" s="14">
        <f t="shared" si="29"/>
        <v>28.924722222222222</v>
      </c>
      <c r="T312" t="s">
        <v>9217</v>
      </c>
      <c r="U312" t="s">
        <v>9222</v>
      </c>
      <c r="V312" s="16">
        <f t="shared" si="30"/>
        <v>40821.183136574073</v>
      </c>
      <c r="W312" s="16">
        <f t="shared" si="31"/>
        <v>40836.083333333336</v>
      </c>
    </row>
    <row r="313" spans="1:23" ht="30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2">
        <f>IF(H313="USD", 1, VLOOKUP(H313,usd[[#All],[targetCurrency]:[inverseRate]],4,FALSE))</f>
        <v>1</v>
      </c>
      <c r="J313" s="14">
        <f t="shared" si="26"/>
        <v>20000</v>
      </c>
      <c r="K313" s="14">
        <f t="shared" si="27"/>
        <v>20820.330000000002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8269</v>
      </c>
      <c r="R313" s="9">
        <f t="shared" si="28"/>
        <v>1.0410165</v>
      </c>
      <c r="S313" s="14">
        <f t="shared" si="29"/>
        <v>138.8022</v>
      </c>
      <c r="T313" t="s">
        <v>9217</v>
      </c>
      <c r="U313" t="s">
        <v>9222</v>
      </c>
      <c r="V313" s="16">
        <f t="shared" si="30"/>
        <v>40868.219814814816</v>
      </c>
      <c r="W313" s="16">
        <f t="shared" si="31"/>
        <v>40909.332638888889</v>
      </c>
    </row>
    <row r="314" spans="1:23" ht="30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2">
        <f>IF(H314="USD", 1, VLOOKUP(H314,usd[[#All],[targetCurrency]:[inverseRate]],4,FALSE))</f>
        <v>1</v>
      </c>
      <c r="J314" s="14">
        <f t="shared" si="26"/>
        <v>8000</v>
      </c>
      <c r="K314" s="14">
        <f t="shared" si="27"/>
        <v>8950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8269</v>
      </c>
      <c r="R314" s="9">
        <f t="shared" si="28"/>
        <v>1.1187499999999999</v>
      </c>
      <c r="S314" s="14">
        <f t="shared" si="29"/>
        <v>61.301369863013697</v>
      </c>
      <c r="T314" t="s">
        <v>9217</v>
      </c>
      <c r="U314" t="s">
        <v>9222</v>
      </c>
      <c r="V314" s="16">
        <f t="shared" si="30"/>
        <v>41348.877685185187</v>
      </c>
      <c r="W314" s="16">
        <f t="shared" si="31"/>
        <v>41378.877685185187</v>
      </c>
    </row>
    <row r="315" spans="1:23" ht="30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2">
        <f>IF(H315="USD", 1, VLOOKUP(H315,usd[[#All],[targetCurrency]:[inverseRate]],4,FALSE))</f>
        <v>1</v>
      </c>
      <c r="J315" s="14">
        <f t="shared" si="26"/>
        <v>17000</v>
      </c>
      <c r="K315" s="14">
        <f t="shared" si="27"/>
        <v>17805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8269</v>
      </c>
      <c r="R315" s="9">
        <f t="shared" si="28"/>
        <v>1.0473529411764706</v>
      </c>
      <c r="S315" s="14">
        <f t="shared" si="29"/>
        <v>80.202702702702709</v>
      </c>
      <c r="T315" t="s">
        <v>9217</v>
      </c>
      <c r="U315" t="s">
        <v>9222</v>
      </c>
      <c r="V315" s="16">
        <f t="shared" si="30"/>
        <v>40357.227939814817</v>
      </c>
      <c r="W315" s="16">
        <f t="shared" si="31"/>
        <v>40401.665972222225</v>
      </c>
    </row>
    <row r="316" spans="1:23" ht="30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2">
        <f>IF(H316="USD", 1, VLOOKUP(H316,usd[[#All],[targetCurrency]:[inverseRate]],4,FALSE))</f>
        <v>1</v>
      </c>
      <c r="J316" s="14">
        <f t="shared" si="26"/>
        <v>1000</v>
      </c>
      <c r="K316" s="14">
        <f t="shared" si="27"/>
        <v>3851.5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8269</v>
      </c>
      <c r="R316" s="9">
        <f t="shared" si="28"/>
        <v>3.8515000000000001</v>
      </c>
      <c r="S316" s="14">
        <f t="shared" si="29"/>
        <v>32.095833333333331</v>
      </c>
      <c r="T316" t="s">
        <v>9217</v>
      </c>
      <c r="U316" t="s">
        <v>9222</v>
      </c>
      <c r="V316" s="16">
        <f t="shared" si="30"/>
        <v>41304.833194444444</v>
      </c>
      <c r="W316" s="16">
        <f t="shared" si="31"/>
        <v>41334.833194444444</v>
      </c>
    </row>
    <row r="317" spans="1:23" ht="30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2">
        <f>IF(H317="USD", 1, VLOOKUP(H317,usd[[#All],[targetCurrency]:[inverseRate]],4,FALSE))</f>
        <v>1</v>
      </c>
      <c r="J317" s="14">
        <f t="shared" si="26"/>
        <v>25000</v>
      </c>
      <c r="K317" s="14">
        <f t="shared" si="27"/>
        <v>25312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8269</v>
      </c>
      <c r="R317" s="9">
        <f t="shared" si="28"/>
        <v>1.01248</v>
      </c>
      <c r="S317" s="14">
        <f t="shared" si="29"/>
        <v>200.88888888888889</v>
      </c>
      <c r="T317" t="s">
        <v>9217</v>
      </c>
      <c r="U317" t="s">
        <v>9222</v>
      </c>
      <c r="V317" s="16">
        <f t="shared" si="30"/>
        <v>41113.77238425926</v>
      </c>
      <c r="W317" s="16">
        <f t="shared" si="31"/>
        <v>41143.77238425926</v>
      </c>
    </row>
    <row r="318" spans="1:23" ht="30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2">
        <f>IF(H318="USD", 1, VLOOKUP(H318,usd[[#All],[targetCurrency]:[inverseRate]],4,FALSE))</f>
        <v>0.75062424999999999</v>
      </c>
      <c r="J318" s="14">
        <f t="shared" si="26"/>
        <v>11259.36375</v>
      </c>
      <c r="K318" s="14">
        <f t="shared" si="27"/>
        <v>12810.1534505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8269</v>
      </c>
      <c r="R318" s="9">
        <f t="shared" si="28"/>
        <v>1.1377333333333333</v>
      </c>
      <c r="S318" s="14">
        <f t="shared" si="29"/>
        <v>81.076920572784815</v>
      </c>
      <c r="T318" t="s">
        <v>9217</v>
      </c>
      <c r="U318" t="s">
        <v>9222</v>
      </c>
      <c r="V318" s="16">
        <f t="shared" si="30"/>
        <v>41950.923576388886</v>
      </c>
      <c r="W318" s="16">
        <f t="shared" si="31"/>
        <v>41984.207638888889</v>
      </c>
    </row>
    <row r="319" spans="1:23" ht="30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2">
        <f>IF(H319="USD", 1, VLOOKUP(H319,usd[[#All],[targetCurrency]:[inverseRate]],4,FALSE))</f>
        <v>1</v>
      </c>
      <c r="J319" s="14">
        <f t="shared" si="26"/>
        <v>30000</v>
      </c>
      <c r="K319" s="14">
        <f t="shared" si="27"/>
        <v>30241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8269</v>
      </c>
      <c r="R319" s="9">
        <f t="shared" si="28"/>
        <v>1.0080333333333333</v>
      </c>
      <c r="S319" s="14">
        <f t="shared" si="29"/>
        <v>95.699367088607602</v>
      </c>
      <c r="T319" t="s">
        <v>9217</v>
      </c>
      <c r="U319" t="s">
        <v>9222</v>
      </c>
      <c r="V319" s="16">
        <f t="shared" si="30"/>
        <v>41589.676886574074</v>
      </c>
      <c r="W319" s="16">
        <f t="shared" si="31"/>
        <v>41619.676886574074</v>
      </c>
    </row>
    <row r="320" spans="1:23" ht="30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2">
        <f>IF(H320="USD", 1, VLOOKUP(H320,usd[[#All],[targetCurrency]:[inverseRate]],4,FALSE))</f>
        <v>1</v>
      </c>
      <c r="J320" s="14">
        <f t="shared" si="26"/>
        <v>5000</v>
      </c>
      <c r="K320" s="14">
        <f t="shared" si="27"/>
        <v>14166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8269</v>
      </c>
      <c r="R320" s="9">
        <f t="shared" si="28"/>
        <v>2.8332000000000002</v>
      </c>
      <c r="S320" s="14">
        <f t="shared" si="29"/>
        <v>49.880281690140848</v>
      </c>
      <c r="T320" t="s">
        <v>9217</v>
      </c>
      <c r="U320" t="s">
        <v>9222</v>
      </c>
      <c r="V320" s="16">
        <f t="shared" si="30"/>
        <v>41330.038784722223</v>
      </c>
      <c r="W320" s="16">
        <f t="shared" si="31"/>
        <v>41359.997118055559</v>
      </c>
    </row>
    <row r="321" spans="1:23" ht="30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2">
        <f>IF(H321="USD", 1, VLOOKUP(H321,usd[[#All],[targetCurrency]:[inverseRate]],4,FALSE))</f>
        <v>1</v>
      </c>
      <c r="J321" s="14">
        <f t="shared" si="26"/>
        <v>5000</v>
      </c>
      <c r="K321" s="14">
        <f t="shared" si="27"/>
        <v>5634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8269</v>
      </c>
      <c r="R321" s="9">
        <f t="shared" si="28"/>
        <v>1.1268</v>
      </c>
      <c r="S321" s="14">
        <f t="shared" si="29"/>
        <v>110.47058823529412</v>
      </c>
      <c r="T321" t="s">
        <v>9217</v>
      </c>
      <c r="U321" t="s">
        <v>9222</v>
      </c>
      <c r="V321" s="16">
        <f t="shared" si="30"/>
        <v>40123.83829861111</v>
      </c>
      <c r="W321" s="16">
        <f t="shared" si="31"/>
        <v>40211.332638888889</v>
      </c>
    </row>
    <row r="322" spans="1:23" ht="30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2">
        <f>IF(H322="USD", 1, VLOOKUP(H322,usd[[#All],[targetCurrency]:[inverseRate]],4,FALSE))</f>
        <v>1.29405719</v>
      </c>
      <c r="J322" s="14">
        <f t="shared" si="26"/>
        <v>25881.143799999998</v>
      </c>
      <c r="K322" s="14">
        <f t="shared" si="27"/>
        <v>27584.123062039998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8269</v>
      </c>
      <c r="R322" s="9">
        <f t="shared" si="28"/>
        <v>1.0658000000000001</v>
      </c>
      <c r="S322" s="14">
        <f t="shared" si="29"/>
        <v>174.58305735468355</v>
      </c>
      <c r="T322" t="s">
        <v>9217</v>
      </c>
      <c r="U322" t="s">
        <v>9222</v>
      </c>
      <c r="V322" s="16">
        <f t="shared" si="30"/>
        <v>42331.551307870366</v>
      </c>
      <c r="W322" s="16">
        <f t="shared" si="31"/>
        <v>42360.958333333328</v>
      </c>
    </row>
    <row r="323" spans="1:23" ht="30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2">
        <f>IF(H323="USD", 1, VLOOKUP(H323,usd[[#All],[targetCurrency]:[inverseRate]],4,FALSE))</f>
        <v>1.1666915600000001</v>
      </c>
      <c r="J323" s="14">
        <f t="shared" ref="J323:J386" si="32">$I323*D323</f>
        <v>40834.204600000005</v>
      </c>
      <c r="K323" s="14">
        <f t="shared" ref="K323:K386" si="33">$I323*E323</f>
        <v>41921.561133920004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8269</v>
      </c>
      <c r="R323" s="9">
        <f t="shared" ref="R323:R386" si="34">E323/D323</f>
        <v>1.0266285714285714</v>
      </c>
      <c r="S323" s="14">
        <f t="shared" ref="S323:S386" si="35">IFERROR(K323/O323, "")</f>
        <v>124.39632383952524</v>
      </c>
      <c r="T323" t="s">
        <v>9217</v>
      </c>
      <c r="U323" t="s">
        <v>9222</v>
      </c>
      <c r="V323" s="16">
        <f t="shared" si="30"/>
        <v>42647.446597222224</v>
      </c>
      <c r="W323" s="16">
        <f t="shared" si="31"/>
        <v>42682.488263888888</v>
      </c>
    </row>
    <row r="324" spans="1:23" ht="30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2">
        <f>IF(H324="USD", 1, VLOOKUP(H324,usd[[#All],[targetCurrency]:[inverseRate]],4,FALSE))</f>
        <v>1</v>
      </c>
      <c r="J324" s="14">
        <f t="shared" si="32"/>
        <v>25000</v>
      </c>
      <c r="K324" s="14">
        <f t="shared" si="33"/>
        <v>26978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8269</v>
      </c>
      <c r="R324" s="9">
        <f t="shared" si="34"/>
        <v>1.0791200000000001</v>
      </c>
      <c r="S324" s="14">
        <f t="shared" si="35"/>
        <v>145.04301075268816</v>
      </c>
      <c r="T324" t="s">
        <v>9217</v>
      </c>
      <c r="U324" t="s">
        <v>9222</v>
      </c>
      <c r="V324" s="16">
        <f t="shared" si="30"/>
        <v>42473.57</v>
      </c>
      <c r="W324" s="16">
        <f t="shared" si="31"/>
        <v>42503.57</v>
      </c>
    </row>
    <row r="325" spans="1:23" ht="30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2">
        <f>IF(H325="USD", 1, VLOOKUP(H325,usd[[#All],[targetCurrency]:[inverseRate]],4,FALSE))</f>
        <v>1</v>
      </c>
      <c r="J325" s="14">
        <f t="shared" si="32"/>
        <v>5400</v>
      </c>
      <c r="K325" s="14">
        <f t="shared" si="33"/>
        <v>6646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8269</v>
      </c>
      <c r="R325" s="9">
        <f t="shared" si="34"/>
        <v>1.2307407407407407</v>
      </c>
      <c r="S325" s="14">
        <f t="shared" si="35"/>
        <v>114.58620689655173</v>
      </c>
      <c r="T325" t="s">
        <v>9217</v>
      </c>
      <c r="U325" t="s">
        <v>9222</v>
      </c>
      <c r="V325" s="16">
        <f t="shared" si="30"/>
        <v>42697.32136574074</v>
      </c>
      <c r="W325" s="16">
        <f t="shared" si="31"/>
        <v>42725.332638888889</v>
      </c>
    </row>
    <row r="326" spans="1:23" ht="30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2">
        <f>IF(H326="USD", 1, VLOOKUP(H326,usd[[#All],[targetCurrency]:[inverseRate]],4,FALSE))</f>
        <v>1</v>
      </c>
      <c r="J326" s="14">
        <f t="shared" si="32"/>
        <v>8500</v>
      </c>
      <c r="K326" s="14">
        <f t="shared" si="33"/>
        <v>8636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8269</v>
      </c>
      <c r="R326" s="9">
        <f t="shared" si="34"/>
        <v>1.016</v>
      </c>
      <c r="S326" s="14">
        <f t="shared" si="35"/>
        <v>105.3170731707317</v>
      </c>
      <c r="T326" t="s">
        <v>9217</v>
      </c>
      <c r="U326" t="s">
        <v>9222</v>
      </c>
      <c r="V326" s="16">
        <f t="shared" si="30"/>
        <v>42184.626250000001</v>
      </c>
      <c r="W326" s="16">
        <f t="shared" si="31"/>
        <v>42217.626250000001</v>
      </c>
    </row>
    <row r="327" spans="1:23" ht="30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2">
        <f>IF(H327="USD", 1, VLOOKUP(H327,usd[[#All],[targetCurrency]:[inverseRate]],4,FALSE))</f>
        <v>1</v>
      </c>
      <c r="J327" s="14">
        <f t="shared" si="32"/>
        <v>50000</v>
      </c>
      <c r="K327" s="14">
        <f t="shared" si="33"/>
        <v>52198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8269</v>
      </c>
      <c r="R327" s="9">
        <f t="shared" si="34"/>
        <v>1.04396</v>
      </c>
      <c r="S327" s="14">
        <f t="shared" si="35"/>
        <v>70.921195652173907</v>
      </c>
      <c r="T327" t="s">
        <v>9217</v>
      </c>
      <c r="U327" t="s">
        <v>9222</v>
      </c>
      <c r="V327" s="16">
        <f t="shared" si="30"/>
        <v>42689.187881944439</v>
      </c>
      <c r="W327" s="16">
        <f t="shared" si="31"/>
        <v>42724.187881944439</v>
      </c>
    </row>
    <row r="328" spans="1:23" ht="30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2">
        <f>IF(H328="USD", 1, VLOOKUP(H328,usd[[#All],[targetCurrency]:[inverseRate]],4,FALSE))</f>
        <v>1</v>
      </c>
      <c r="J328" s="14">
        <f t="shared" si="32"/>
        <v>150000</v>
      </c>
      <c r="K328" s="14">
        <f t="shared" si="33"/>
        <v>169394.6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8269</v>
      </c>
      <c r="R328" s="9">
        <f t="shared" si="34"/>
        <v>1.1292973333333334</v>
      </c>
      <c r="S328" s="14">
        <f t="shared" si="35"/>
        <v>147.17167680278018</v>
      </c>
      <c r="T328" t="s">
        <v>9217</v>
      </c>
      <c r="U328" t="s">
        <v>9222</v>
      </c>
      <c r="V328" s="16">
        <f t="shared" si="30"/>
        <v>42775.314884259264</v>
      </c>
      <c r="W328" s="16">
        <f t="shared" si="31"/>
        <v>42808.956250000003</v>
      </c>
    </row>
    <row r="329" spans="1:23" ht="30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2">
        <f>IF(H329="USD", 1, VLOOKUP(H329,usd[[#All],[targetCurrency]:[inverseRate]],4,FALSE))</f>
        <v>1</v>
      </c>
      <c r="J329" s="14">
        <f t="shared" si="32"/>
        <v>4000</v>
      </c>
      <c r="K329" s="14">
        <f t="shared" si="33"/>
        <v>5456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8269</v>
      </c>
      <c r="R329" s="9">
        <f t="shared" si="34"/>
        <v>1.3640000000000001</v>
      </c>
      <c r="S329" s="14">
        <f t="shared" si="35"/>
        <v>160.47058823529412</v>
      </c>
      <c r="T329" t="s">
        <v>9217</v>
      </c>
      <c r="U329" t="s">
        <v>9222</v>
      </c>
      <c r="V329" s="16">
        <f t="shared" si="30"/>
        <v>42058.235289351855</v>
      </c>
      <c r="W329" s="16">
        <f t="shared" si="31"/>
        <v>42085.333333333328</v>
      </c>
    </row>
    <row r="330" spans="1:23" ht="30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2">
        <f>IF(H330="USD", 1, VLOOKUP(H330,usd[[#All],[targetCurrency]:[inverseRate]],4,FALSE))</f>
        <v>1</v>
      </c>
      <c r="J330" s="14">
        <f t="shared" si="32"/>
        <v>75000</v>
      </c>
      <c r="K330" s="14">
        <f t="shared" si="33"/>
        <v>77710.8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8269</v>
      </c>
      <c r="R330" s="9">
        <f t="shared" si="34"/>
        <v>1.036144</v>
      </c>
      <c r="S330" s="14">
        <f t="shared" si="35"/>
        <v>156.04578313253012</v>
      </c>
      <c r="T330" t="s">
        <v>9217</v>
      </c>
      <c r="U330" t="s">
        <v>9222</v>
      </c>
      <c r="V330" s="16">
        <f t="shared" si="30"/>
        <v>42278.946620370371</v>
      </c>
      <c r="W330" s="16">
        <f t="shared" si="31"/>
        <v>42309.166666666672</v>
      </c>
    </row>
    <row r="331" spans="1:23" ht="30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2">
        <f>IF(H331="USD", 1, VLOOKUP(H331,usd[[#All],[targetCurrency]:[inverseRate]],4,FALSE))</f>
        <v>1</v>
      </c>
      <c r="J331" s="14">
        <f t="shared" si="32"/>
        <v>10000</v>
      </c>
      <c r="K331" s="14">
        <f t="shared" si="33"/>
        <v>10550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8269</v>
      </c>
      <c r="R331" s="9">
        <f t="shared" si="34"/>
        <v>1.0549999999999999</v>
      </c>
      <c r="S331" s="14">
        <f t="shared" si="35"/>
        <v>63.17365269461078</v>
      </c>
      <c r="T331" t="s">
        <v>9217</v>
      </c>
      <c r="U331" t="s">
        <v>9222</v>
      </c>
      <c r="V331" s="16">
        <f t="shared" si="30"/>
        <v>42291.46674768519</v>
      </c>
      <c r="W331" s="16">
        <f t="shared" si="31"/>
        <v>42315.166666666672</v>
      </c>
    </row>
    <row r="332" spans="1:23" ht="30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2">
        <f>IF(H332="USD", 1, VLOOKUP(H332,usd[[#All],[targetCurrency]:[inverseRate]],4,FALSE))</f>
        <v>1</v>
      </c>
      <c r="J332" s="14">
        <f t="shared" si="32"/>
        <v>35000</v>
      </c>
      <c r="K332" s="14">
        <f t="shared" si="33"/>
        <v>35640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8269</v>
      </c>
      <c r="R332" s="9">
        <f t="shared" si="34"/>
        <v>1.0182857142857142</v>
      </c>
      <c r="S332" s="14">
        <f t="shared" si="35"/>
        <v>104.82352941176471</v>
      </c>
      <c r="T332" t="s">
        <v>9217</v>
      </c>
      <c r="U332" t="s">
        <v>9222</v>
      </c>
      <c r="V332" s="16">
        <f t="shared" si="30"/>
        <v>41379.515775462962</v>
      </c>
      <c r="W332" s="16">
        <f t="shared" si="31"/>
        <v>41411.165972222225</v>
      </c>
    </row>
    <row r="333" spans="1:23" ht="30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2">
        <f>IF(H333="USD", 1, VLOOKUP(H333,usd[[#All],[targetCurrency]:[inverseRate]],4,FALSE))</f>
        <v>1</v>
      </c>
      <c r="J333" s="14">
        <f t="shared" si="32"/>
        <v>40000</v>
      </c>
      <c r="K333" s="14">
        <f t="shared" si="33"/>
        <v>42642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8269</v>
      </c>
      <c r="R333" s="9">
        <f t="shared" si="34"/>
        <v>1.0660499999999999</v>
      </c>
      <c r="S333" s="14">
        <f t="shared" si="35"/>
        <v>97.356164383561648</v>
      </c>
      <c r="T333" t="s">
        <v>9217</v>
      </c>
      <c r="U333" t="s">
        <v>9222</v>
      </c>
      <c r="V333" s="16">
        <f t="shared" si="30"/>
        <v>42507.581412037034</v>
      </c>
      <c r="W333" s="16">
        <f t="shared" si="31"/>
        <v>42538.581412037034</v>
      </c>
    </row>
    <row r="334" spans="1:23" ht="30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2">
        <f>IF(H334="USD", 1, VLOOKUP(H334,usd[[#All],[targetCurrency]:[inverseRate]],4,FALSE))</f>
        <v>1</v>
      </c>
      <c r="J334" s="14">
        <f t="shared" si="32"/>
        <v>100000</v>
      </c>
      <c r="K334" s="14">
        <f t="shared" si="33"/>
        <v>113015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8269</v>
      </c>
      <c r="R334" s="9">
        <f t="shared" si="34"/>
        <v>1.13015</v>
      </c>
      <c r="S334" s="14">
        <f t="shared" si="35"/>
        <v>203.63063063063063</v>
      </c>
      <c r="T334" t="s">
        <v>9217</v>
      </c>
      <c r="U334" t="s">
        <v>9222</v>
      </c>
      <c r="V334" s="16">
        <f t="shared" si="30"/>
        <v>42263.680289351847</v>
      </c>
      <c r="W334" s="16">
        <f t="shared" si="31"/>
        <v>42305.333333333328</v>
      </c>
    </row>
    <row r="335" spans="1:23" ht="30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2">
        <f>IF(H335="USD", 1, VLOOKUP(H335,usd[[#All],[targetCurrency]:[inverseRate]],4,FALSE))</f>
        <v>1</v>
      </c>
      <c r="J335" s="14">
        <f t="shared" si="32"/>
        <v>40000</v>
      </c>
      <c r="K335" s="14">
        <f t="shared" si="33"/>
        <v>50091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8269</v>
      </c>
      <c r="R335" s="9">
        <f t="shared" si="34"/>
        <v>1.252275</v>
      </c>
      <c r="S335" s="14">
        <f t="shared" si="35"/>
        <v>188.31203007518798</v>
      </c>
      <c r="T335" t="s">
        <v>9217</v>
      </c>
      <c r="U335" t="s">
        <v>9222</v>
      </c>
      <c r="V335" s="16">
        <f t="shared" si="30"/>
        <v>42437.636469907404</v>
      </c>
      <c r="W335" s="16">
        <f t="shared" si="31"/>
        <v>42467.59480324074</v>
      </c>
    </row>
    <row r="336" spans="1:23" ht="30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2">
        <f>IF(H336="USD", 1, VLOOKUP(H336,usd[[#All],[targetCurrency]:[inverseRate]],4,FALSE))</f>
        <v>1</v>
      </c>
      <c r="J336" s="14">
        <f t="shared" si="32"/>
        <v>10000</v>
      </c>
      <c r="K336" s="14">
        <f t="shared" si="33"/>
        <v>10119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8269</v>
      </c>
      <c r="R336" s="9">
        <f t="shared" si="34"/>
        <v>1.0119</v>
      </c>
      <c r="S336" s="14">
        <f t="shared" si="35"/>
        <v>146.65217391304347</v>
      </c>
      <c r="T336" t="s">
        <v>9217</v>
      </c>
      <c r="U336" t="s">
        <v>9222</v>
      </c>
      <c r="V336" s="16">
        <f t="shared" ref="V336:V399" si="36">(M336/86400)+DATE(1970,1,1)</f>
        <v>42101.682372685187</v>
      </c>
      <c r="W336" s="16">
        <f t="shared" ref="W336:W399" si="37">(L336/86400)+DATE(1970,1,1)</f>
        <v>42139.791666666672</v>
      </c>
    </row>
    <row r="337" spans="1:23" ht="30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2">
        <f>IF(H337="USD", 1, VLOOKUP(H337,usd[[#All],[targetCurrency]:[inverseRate]],4,FALSE))</f>
        <v>1</v>
      </c>
      <c r="J337" s="14">
        <f t="shared" si="32"/>
        <v>8500</v>
      </c>
      <c r="K337" s="14">
        <f t="shared" si="33"/>
        <v>8735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8269</v>
      </c>
      <c r="R337" s="9">
        <f t="shared" si="34"/>
        <v>1.0276470588235294</v>
      </c>
      <c r="S337" s="14">
        <f t="shared" si="35"/>
        <v>109.1875</v>
      </c>
      <c r="T337" t="s">
        <v>9217</v>
      </c>
      <c r="U337" t="s">
        <v>9222</v>
      </c>
      <c r="V337" s="16">
        <f t="shared" si="36"/>
        <v>42101.737442129626</v>
      </c>
      <c r="W337" s="16">
        <f t="shared" si="37"/>
        <v>42132.916666666672</v>
      </c>
    </row>
    <row r="338" spans="1:23" ht="30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2">
        <f>IF(H338="USD", 1, VLOOKUP(H338,usd[[#All],[targetCurrency]:[inverseRate]],4,FALSE))</f>
        <v>1</v>
      </c>
      <c r="J338" s="14">
        <f t="shared" si="32"/>
        <v>25000</v>
      </c>
      <c r="K338" s="14">
        <f t="shared" si="33"/>
        <v>29209.78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8269</v>
      </c>
      <c r="R338" s="9">
        <f t="shared" si="34"/>
        <v>1.1683911999999999</v>
      </c>
      <c r="S338" s="14">
        <f t="shared" si="35"/>
        <v>59.249046653144013</v>
      </c>
      <c r="T338" t="s">
        <v>9217</v>
      </c>
      <c r="U338" t="s">
        <v>9222</v>
      </c>
      <c r="V338" s="16">
        <f t="shared" si="36"/>
        <v>42291.596273148149</v>
      </c>
      <c r="W338" s="16">
        <f t="shared" si="37"/>
        <v>42321.637939814813</v>
      </c>
    </row>
    <row r="339" spans="1:23" ht="30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2">
        <f>IF(H339="USD", 1, VLOOKUP(H339,usd[[#All],[targetCurrency]:[inverseRate]],4,FALSE))</f>
        <v>1</v>
      </c>
      <c r="J339" s="14">
        <f t="shared" si="32"/>
        <v>3000</v>
      </c>
      <c r="K339" s="14">
        <f t="shared" si="33"/>
        <v>3035.05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8269</v>
      </c>
      <c r="R339" s="9">
        <f t="shared" si="34"/>
        <v>1.0116833333333335</v>
      </c>
      <c r="S339" s="14">
        <f t="shared" si="35"/>
        <v>97.904838709677421</v>
      </c>
      <c r="T339" t="s">
        <v>9217</v>
      </c>
      <c r="U339" t="s">
        <v>9222</v>
      </c>
      <c r="V339" s="16">
        <f t="shared" si="36"/>
        <v>42047.128564814819</v>
      </c>
      <c r="W339" s="16">
        <f t="shared" si="37"/>
        <v>42077.086898148147</v>
      </c>
    </row>
    <row r="340" spans="1:23" ht="30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2">
        <f>IF(H340="USD", 1, VLOOKUP(H340,usd[[#All],[targetCurrency]:[inverseRate]],4,FALSE))</f>
        <v>1</v>
      </c>
      <c r="J340" s="14">
        <f t="shared" si="32"/>
        <v>15000</v>
      </c>
      <c r="K340" s="14">
        <f t="shared" si="33"/>
        <v>16520.04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8269</v>
      </c>
      <c r="R340" s="9">
        <f t="shared" si="34"/>
        <v>1.1013360000000001</v>
      </c>
      <c r="S340" s="14">
        <f t="shared" si="35"/>
        <v>70.000169491525426</v>
      </c>
      <c r="T340" t="s">
        <v>9217</v>
      </c>
      <c r="U340" t="s">
        <v>9222</v>
      </c>
      <c r="V340" s="16">
        <f t="shared" si="36"/>
        <v>42559.755671296298</v>
      </c>
      <c r="W340" s="16">
        <f t="shared" si="37"/>
        <v>42616.041666666672</v>
      </c>
    </row>
    <row r="341" spans="1:23" ht="30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2">
        <f>IF(H341="USD", 1, VLOOKUP(H341,usd[[#All],[targetCurrency]:[inverseRate]],4,FALSE))</f>
        <v>1</v>
      </c>
      <c r="J341" s="14">
        <f t="shared" si="32"/>
        <v>6000</v>
      </c>
      <c r="K341" s="14">
        <f t="shared" si="33"/>
        <v>6485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8269</v>
      </c>
      <c r="R341" s="9">
        <f t="shared" si="34"/>
        <v>1.0808333333333333</v>
      </c>
      <c r="S341" s="14">
        <f t="shared" si="35"/>
        <v>72.865168539325836</v>
      </c>
      <c r="T341" t="s">
        <v>9217</v>
      </c>
      <c r="U341" t="s">
        <v>9222</v>
      </c>
      <c r="V341" s="16">
        <f t="shared" si="36"/>
        <v>42093.760046296295</v>
      </c>
      <c r="W341" s="16">
        <f t="shared" si="37"/>
        <v>42123.760046296295</v>
      </c>
    </row>
    <row r="342" spans="1:23" ht="30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2">
        <f>IF(H342="USD", 1, VLOOKUP(H342,usd[[#All],[targetCurrency]:[inverseRate]],4,FALSE))</f>
        <v>1</v>
      </c>
      <c r="J342" s="14">
        <f t="shared" si="32"/>
        <v>35000</v>
      </c>
      <c r="K342" s="14">
        <f t="shared" si="33"/>
        <v>43758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8269</v>
      </c>
      <c r="R342" s="9">
        <f t="shared" si="34"/>
        <v>1.2502285714285715</v>
      </c>
      <c r="S342" s="14">
        <f t="shared" si="35"/>
        <v>146.34782608695653</v>
      </c>
      <c r="T342" t="s">
        <v>9217</v>
      </c>
      <c r="U342" t="s">
        <v>9222</v>
      </c>
      <c r="V342" s="16">
        <f t="shared" si="36"/>
        <v>42772.669062500005</v>
      </c>
      <c r="W342" s="16">
        <f t="shared" si="37"/>
        <v>42802.875</v>
      </c>
    </row>
    <row r="343" spans="1:23" ht="30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2">
        <f>IF(H343="USD", 1, VLOOKUP(H343,usd[[#All],[targetCurrency]:[inverseRate]],4,FALSE))</f>
        <v>1</v>
      </c>
      <c r="J343" s="14">
        <f t="shared" si="32"/>
        <v>3500</v>
      </c>
      <c r="K343" s="14">
        <f t="shared" si="33"/>
        <v>3735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8269</v>
      </c>
      <c r="R343" s="9">
        <f t="shared" si="34"/>
        <v>1.0671428571428572</v>
      </c>
      <c r="S343" s="14">
        <f t="shared" si="35"/>
        <v>67.909090909090907</v>
      </c>
      <c r="T343" t="s">
        <v>9217</v>
      </c>
      <c r="U343" t="s">
        <v>9222</v>
      </c>
      <c r="V343" s="16">
        <f t="shared" si="36"/>
        <v>41894.879606481481</v>
      </c>
      <c r="W343" s="16">
        <f t="shared" si="37"/>
        <v>41913.165972222225</v>
      </c>
    </row>
    <row r="344" spans="1:23" ht="30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2">
        <f>IF(H344="USD", 1, VLOOKUP(H344,usd[[#All],[targetCurrency]:[inverseRate]],4,FALSE))</f>
        <v>1</v>
      </c>
      <c r="J344" s="14">
        <f t="shared" si="32"/>
        <v>55000</v>
      </c>
      <c r="K344" s="14">
        <f t="shared" si="33"/>
        <v>55201.52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8269</v>
      </c>
      <c r="R344" s="9">
        <f t="shared" si="34"/>
        <v>1.0036639999999999</v>
      </c>
      <c r="S344" s="14">
        <f t="shared" si="35"/>
        <v>169.85083076923075</v>
      </c>
      <c r="T344" t="s">
        <v>9217</v>
      </c>
      <c r="U344" t="s">
        <v>9222</v>
      </c>
      <c r="V344" s="16">
        <f t="shared" si="36"/>
        <v>42459.780844907407</v>
      </c>
      <c r="W344" s="16">
        <f t="shared" si="37"/>
        <v>42489.780844907407</v>
      </c>
    </row>
    <row r="345" spans="1:23" ht="30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2">
        <f>IF(H345="USD", 1, VLOOKUP(H345,usd[[#All],[targetCurrency]:[inverseRate]],4,FALSE))</f>
        <v>1</v>
      </c>
      <c r="J345" s="14">
        <f t="shared" si="32"/>
        <v>30000</v>
      </c>
      <c r="K345" s="14">
        <f t="shared" si="33"/>
        <v>30608.59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8269</v>
      </c>
      <c r="R345" s="9">
        <f t="shared" si="34"/>
        <v>1.0202863333333334</v>
      </c>
      <c r="S345" s="14">
        <f t="shared" si="35"/>
        <v>58.413339694656486</v>
      </c>
      <c r="T345" t="s">
        <v>9217</v>
      </c>
      <c r="U345" t="s">
        <v>9222</v>
      </c>
      <c r="V345" s="16">
        <f t="shared" si="36"/>
        <v>41926.73778935185</v>
      </c>
      <c r="W345" s="16">
        <f t="shared" si="37"/>
        <v>41957.125</v>
      </c>
    </row>
    <row r="346" spans="1:23" ht="30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2">
        <f>IF(H346="USD", 1, VLOOKUP(H346,usd[[#All],[targetCurrency]:[inverseRate]],4,FALSE))</f>
        <v>1</v>
      </c>
      <c r="J346" s="14">
        <f t="shared" si="32"/>
        <v>33500</v>
      </c>
      <c r="K346" s="14">
        <f t="shared" si="33"/>
        <v>34198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8269</v>
      </c>
      <c r="R346" s="9">
        <f t="shared" si="34"/>
        <v>1.0208358208955224</v>
      </c>
      <c r="S346" s="14">
        <f t="shared" si="35"/>
        <v>119.99298245614035</v>
      </c>
      <c r="T346" t="s">
        <v>9217</v>
      </c>
      <c r="U346" t="s">
        <v>9222</v>
      </c>
      <c r="V346" s="16">
        <f t="shared" si="36"/>
        <v>42111.970995370371</v>
      </c>
      <c r="W346" s="16">
        <f t="shared" si="37"/>
        <v>42156.097222222219</v>
      </c>
    </row>
    <row r="347" spans="1:23" ht="30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2">
        <f>IF(H347="USD", 1, VLOOKUP(H347,usd[[#All],[targetCurrency]:[inverseRate]],4,FALSE))</f>
        <v>1</v>
      </c>
      <c r="J347" s="14">
        <f t="shared" si="32"/>
        <v>14500</v>
      </c>
      <c r="K347" s="14">
        <f t="shared" si="33"/>
        <v>17875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8269</v>
      </c>
      <c r="R347" s="9">
        <f t="shared" si="34"/>
        <v>1.2327586206896552</v>
      </c>
      <c r="S347" s="14">
        <f t="shared" si="35"/>
        <v>99.860335195530723</v>
      </c>
      <c r="T347" t="s">
        <v>9217</v>
      </c>
      <c r="U347" t="s">
        <v>9222</v>
      </c>
      <c r="V347" s="16">
        <f t="shared" si="36"/>
        <v>42114.944328703699</v>
      </c>
      <c r="W347" s="16">
        <f t="shared" si="37"/>
        <v>42144.944328703699</v>
      </c>
    </row>
    <row r="348" spans="1:23" ht="30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2">
        <f>IF(H348="USD", 1, VLOOKUP(H348,usd[[#All],[targetCurrency]:[inverseRate]],4,FALSE))</f>
        <v>1</v>
      </c>
      <c r="J348" s="14">
        <f t="shared" si="32"/>
        <v>10000</v>
      </c>
      <c r="K348" s="14">
        <f t="shared" si="33"/>
        <v>17028.88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8269</v>
      </c>
      <c r="R348" s="9">
        <f t="shared" si="34"/>
        <v>1.7028880000000002</v>
      </c>
      <c r="S348" s="14">
        <f t="shared" si="35"/>
        <v>90.579148936170213</v>
      </c>
      <c r="T348" t="s">
        <v>9217</v>
      </c>
      <c r="U348" t="s">
        <v>9222</v>
      </c>
      <c r="V348" s="16">
        <f t="shared" si="36"/>
        <v>42261.500243055554</v>
      </c>
      <c r="W348" s="16">
        <f t="shared" si="37"/>
        <v>42291.500243055554</v>
      </c>
    </row>
    <row r="349" spans="1:23" ht="30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2">
        <f>IF(H349="USD", 1, VLOOKUP(H349,usd[[#All],[targetCurrency]:[inverseRate]],4,FALSE))</f>
        <v>1</v>
      </c>
      <c r="J349" s="14">
        <f t="shared" si="32"/>
        <v>40000</v>
      </c>
      <c r="K349" s="14">
        <f t="shared" si="33"/>
        <v>44636.2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8269</v>
      </c>
      <c r="R349" s="9">
        <f t="shared" si="34"/>
        <v>1.1159049999999999</v>
      </c>
      <c r="S349" s="14">
        <f t="shared" si="35"/>
        <v>117.77361477572559</v>
      </c>
      <c r="T349" t="s">
        <v>9217</v>
      </c>
      <c r="U349" t="s">
        <v>9222</v>
      </c>
      <c r="V349" s="16">
        <f t="shared" si="36"/>
        <v>42292.495474537034</v>
      </c>
      <c r="W349" s="16">
        <f t="shared" si="37"/>
        <v>42322.537141203706</v>
      </c>
    </row>
    <row r="350" spans="1:23" ht="30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2">
        <f>IF(H350="USD", 1, VLOOKUP(H350,usd[[#All],[targetCurrency]:[inverseRate]],4,FALSE))</f>
        <v>1</v>
      </c>
      <c r="J350" s="14">
        <f t="shared" si="32"/>
        <v>10000</v>
      </c>
      <c r="K350" s="14">
        <f t="shared" si="33"/>
        <v>10300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8269</v>
      </c>
      <c r="R350" s="9">
        <f t="shared" si="34"/>
        <v>1.03</v>
      </c>
      <c r="S350" s="14">
        <f t="shared" si="35"/>
        <v>86.554621848739501</v>
      </c>
      <c r="T350" t="s">
        <v>9217</v>
      </c>
      <c r="U350" t="s">
        <v>9222</v>
      </c>
      <c r="V350" s="16">
        <f t="shared" si="36"/>
        <v>42207.58699074074</v>
      </c>
      <c r="W350" s="16">
        <f t="shared" si="37"/>
        <v>42237.58699074074</v>
      </c>
    </row>
    <row r="351" spans="1:23" ht="30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2">
        <f>IF(H351="USD", 1, VLOOKUP(H351,usd[[#All],[targetCurrency]:[inverseRate]],4,FALSE))</f>
        <v>1</v>
      </c>
      <c r="J351" s="14">
        <f t="shared" si="32"/>
        <v>11260</v>
      </c>
      <c r="K351" s="14">
        <f t="shared" si="33"/>
        <v>12007.18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8269</v>
      </c>
      <c r="R351" s="9">
        <f t="shared" si="34"/>
        <v>1.0663570159857905</v>
      </c>
      <c r="S351" s="14">
        <f t="shared" si="35"/>
        <v>71.899281437125751</v>
      </c>
      <c r="T351" t="s">
        <v>9217</v>
      </c>
      <c r="U351" t="s">
        <v>9222</v>
      </c>
      <c r="V351" s="16">
        <f t="shared" si="36"/>
        <v>42760.498935185184</v>
      </c>
      <c r="W351" s="16">
        <f t="shared" si="37"/>
        <v>42790.498935185184</v>
      </c>
    </row>
    <row r="352" spans="1:23" ht="30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2">
        <f>IF(H352="USD", 1, VLOOKUP(H352,usd[[#All],[targetCurrency]:[inverseRate]],4,FALSE))</f>
        <v>1</v>
      </c>
      <c r="J352" s="14">
        <f t="shared" si="32"/>
        <v>25000</v>
      </c>
      <c r="K352" s="14">
        <f t="shared" si="33"/>
        <v>28690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8269</v>
      </c>
      <c r="R352" s="9">
        <f t="shared" si="34"/>
        <v>1.1476</v>
      </c>
      <c r="S352" s="14">
        <f t="shared" si="35"/>
        <v>129.81900452488688</v>
      </c>
      <c r="T352" t="s">
        <v>9217</v>
      </c>
      <c r="U352" t="s">
        <v>9222</v>
      </c>
      <c r="V352" s="16">
        <f t="shared" si="36"/>
        <v>42586.066076388888</v>
      </c>
      <c r="W352" s="16">
        <f t="shared" si="37"/>
        <v>42624.165972222225</v>
      </c>
    </row>
    <row r="353" spans="1:23" ht="30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2">
        <f>IF(H353="USD", 1, VLOOKUP(H353,usd[[#All],[targetCurrency]:[inverseRate]],4,FALSE))</f>
        <v>1.1666915600000001</v>
      </c>
      <c r="J353" s="14">
        <f t="shared" si="32"/>
        <v>39667.513040000005</v>
      </c>
      <c r="K353" s="14">
        <f t="shared" si="33"/>
        <v>50513.077781760003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8269</v>
      </c>
      <c r="R353" s="9">
        <f t="shared" si="34"/>
        <v>1.2734117647058822</v>
      </c>
      <c r="S353" s="14">
        <f t="shared" si="35"/>
        <v>52.399458279834029</v>
      </c>
      <c r="T353" t="s">
        <v>9217</v>
      </c>
      <c r="U353" t="s">
        <v>9222</v>
      </c>
      <c r="V353" s="16">
        <f t="shared" si="36"/>
        <v>42427.964745370366</v>
      </c>
      <c r="W353" s="16">
        <f t="shared" si="37"/>
        <v>42467.923078703709</v>
      </c>
    </row>
    <row r="354" spans="1:23" ht="30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2">
        <f>IF(H354="USD", 1, VLOOKUP(H354,usd[[#All],[targetCurrency]:[inverseRate]],4,FALSE))</f>
        <v>1</v>
      </c>
      <c r="J354" s="14">
        <f t="shared" si="32"/>
        <v>10000</v>
      </c>
      <c r="K354" s="14">
        <f t="shared" si="33"/>
        <v>11656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8269</v>
      </c>
      <c r="R354" s="9">
        <f t="shared" si="34"/>
        <v>1.1656</v>
      </c>
      <c r="S354" s="14">
        <f t="shared" si="35"/>
        <v>40.755244755244753</v>
      </c>
      <c r="T354" t="s">
        <v>9217</v>
      </c>
      <c r="U354" t="s">
        <v>9222</v>
      </c>
      <c r="V354" s="16">
        <f t="shared" si="36"/>
        <v>41890.167453703703</v>
      </c>
      <c r="W354" s="16">
        <f t="shared" si="37"/>
        <v>41920.167453703703</v>
      </c>
    </row>
    <row r="355" spans="1:23" ht="30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2">
        <f>IF(H355="USD", 1, VLOOKUP(H355,usd[[#All],[targetCurrency]:[inverseRate]],4,FALSE))</f>
        <v>1</v>
      </c>
      <c r="J355" s="14">
        <f t="shared" si="32"/>
        <v>58425</v>
      </c>
      <c r="K355" s="14">
        <f t="shared" si="33"/>
        <v>63460.18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8269</v>
      </c>
      <c r="R355" s="9">
        <f t="shared" si="34"/>
        <v>1.0861819426615318</v>
      </c>
      <c r="S355" s="14">
        <f t="shared" si="35"/>
        <v>103.52394779771615</v>
      </c>
      <c r="T355" t="s">
        <v>9217</v>
      </c>
      <c r="U355" t="s">
        <v>9222</v>
      </c>
      <c r="V355" s="16">
        <f t="shared" si="36"/>
        <v>42297.791886574079</v>
      </c>
      <c r="W355" s="16">
        <f t="shared" si="37"/>
        <v>42327.833553240736</v>
      </c>
    </row>
    <row r="356" spans="1:23" ht="30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2">
        <f>IF(H356="USD", 1, VLOOKUP(H356,usd[[#All],[targetCurrency]:[inverseRate]],4,FALSE))</f>
        <v>1</v>
      </c>
      <c r="J356" s="14">
        <f t="shared" si="32"/>
        <v>3500</v>
      </c>
      <c r="K356" s="14">
        <f t="shared" si="33"/>
        <v>3638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8269</v>
      </c>
      <c r="R356" s="9">
        <f t="shared" si="34"/>
        <v>1.0394285714285714</v>
      </c>
      <c r="S356" s="14">
        <f t="shared" si="35"/>
        <v>125.44827586206897</v>
      </c>
      <c r="T356" t="s">
        <v>9217</v>
      </c>
      <c r="U356" t="s">
        <v>9222</v>
      </c>
      <c r="V356" s="16">
        <f t="shared" si="36"/>
        <v>42438.827789351853</v>
      </c>
      <c r="W356" s="16">
        <f t="shared" si="37"/>
        <v>42468.786122685182</v>
      </c>
    </row>
    <row r="357" spans="1:23" ht="30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2">
        <f>IF(H357="USD", 1, VLOOKUP(H357,usd[[#All],[targetCurrency]:[inverseRate]],4,FALSE))</f>
        <v>1</v>
      </c>
      <c r="J357" s="14">
        <f t="shared" si="32"/>
        <v>35000</v>
      </c>
      <c r="K357" s="14">
        <f t="shared" si="33"/>
        <v>40690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8269</v>
      </c>
      <c r="R357" s="9">
        <f t="shared" si="34"/>
        <v>1.1625714285714286</v>
      </c>
      <c r="S357" s="14">
        <f t="shared" si="35"/>
        <v>246.60606060606059</v>
      </c>
      <c r="T357" t="s">
        <v>9217</v>
      </c>
      <c r="U357" t="s">
        <v>9222</v>
      </c>
      <c r="V357" s="16">
        <f t="shared" si="36"/>
        <v>41943.293912037036</v>
      </c>
      <c r="W357" s="16">
        <f t="shared" si="37"/>
        <v>41974.3355787037</v>
      </c>
    </row>
    <row r="358" spans="1:23" ht="30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2">
        <f>IF(H358="USD", 1, VLOOKUP(H358,usd[[#All],[targetCurrency]:[inverseRate]],4,FALSE))</f>
        <v>1</v>
      </c>
      <c r="J358" s="14">
        <f t="shared" si="32"/>
        <v>7500</v>
      </c>
      <c r="K358" s="14">
        <f t="shared" si="33"/>
        <v>7701.93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8269</v>
      </c>
      <c r="R358" s="9">
        <f t="shared" si="34"/>
        <v>1.0269239999999999</v>
      </c>
      <c r="S358" s="14">
        <f t="shared" si="35"/>
        <v>79.401340206185566</v>
      </c>
      <c r="T358" t="s">
        <v>9217</v>
      </c>
      <c r="U358" t="s">
        <v>9222</v>
      </c>
      <c r="V358" s="16">
        <f t="shared" si="36"/>
        <v>42415.803159722222</v>
      </c>
      <c r="W358" s="16">
        <f t="shared" si="37"/>
        <v>42445.761493055557</v>
      </c>
    </row>
    <row r="359" spans="1:23" ht="30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2">
        <f>IF(H359="USD", 1, VLOOKUP(H359,usd[[#All],[targetCurrency]:[inverseRate]],4,FALSE))</f>
        <v>1</v>
      </c>
      <c r="J359" s="14">
        <f t="shared" si="32"/>
        <v>15000</v>
      </c>
      <c r="K359" s="14">
        <f t="shared" si="33"/>
        <v>26100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8269</v>
      </c>
      <c r="R359" s="9">
        <f t="shared" si="34"/>
        <v>1.74</v>
      </c>
      <c r="S359" s="14">
        <f t="shared" si="35"/>
        <v>86.138613861386133</v>
      </c>
      <c r="T359" t="s">
        <v>9217</v>
      </c>
      <c r="U359" t="s">
        <v>9222</v>
      </c>
      <c r="V359" s="16">
        <f t="shared" si="36"/>
        <v>42078.222187499996</v>
      </c>
      <c r="W359" s="16">
        <f t="shared" si="37"/>
        <v>42118.222187499996</v>
      </c>
    </row>
    <row r="360" spans="1:23" ht="30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2">
        <f>IF(H360="USD", 1, VLOOKUP(H360,usd[[#All],[targetCurrency]:[inverseRate]],4,FALSE))</f>
        <v>1</v>
      </c>
      <c r="J360" s="14">
        <f t="shared" si="32"/>
        <v>50000</v>
      </c>
      <c r="K360" s="14">
        <f t="shared" si="33"/>
        <v>51544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8269</v>
      </c>
      <c r="R360" s="9">
        <f t="shared" si="34"/>
        <v>1.03088</v>
      </c>
      <c r="S360" s="14">
        <f t="shared" si="35"/>
        <v>193.04868913857678</v>
      </c>
      <c r="T360" t="s">
        <v>9217</v>
      </c>
      <c r="U360" t="s">
        <v>9222</v>
      </c>
      <c r="V360" s="16">
        <f t="shared" si="36"/>
        <v>42507.860196759255</v>
      </c>
      <c r="W360" s="16">
        <f t="shared" si="37"/>
        <v>42536.625</v>
      </c>
    </row>
    <row r="361" spans="1:23" ht="30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2">
        <f>IF(H361="USD", 1, VLOOKUP(H361,usd[[#All],[targetCurrency]:[inverseRate]],4,FALSE))</f>
        <v>1</v>
      </c>
      <c r="J361" s="14">
        <f t="shared" si="32"/>
        <v>24200</v>
      </c>
      <c r="K361" s="14">
        <f t="shared" si="33"/>
        <v>25375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8269</v>
      </c>
      <c r="R361" s="9">
        <f t="shared" si="34"/>
        <v>1.0485537190082646</v>
      </c>
      <c r="S361" s="14">
        <f t="shared" si="35"/>
        <v>84.023178807947019</v>
      </c>
      <c r="T361" t="s">
        <v>9217</v>
      </c>
      <c r="U361" t="s">
        <v>9222</v>
      </c>
      <c r="V361" s="16">
        <f t="shared" si="36"/>
        <v>41935.070486111115</v>
      </c>
      <c r="W361" s="16">
        <f t="shared" si="37"/>
        <v>41957.216666666667</v>
      </c>
    </row>
    <row r="362" spans="1:23" ht="30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2">
        <f>IF(H362="USD", 1, VLOOKUP(H362,usd[[#All],[targetCurrency]:[inverseRate]],4,FALSE))</f>
        <v>1</v>
      </c>
      <c r="J362" s="14">
        <f t="shared" si="32"/>
        <v>12000</v>
      </c>
      <c r="K362" s="14">
        <f t="shared" si="33"/>
        <v>12165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8269</v>
      </c>
      <c r="R362" s="9">
        <f t="shared" si="34"/>
        <v>1.0137499999999999</v>
      </c>
      <c r="S362" s="14">
        <f t="shared" si="35"/>
        <v>139.82758620689654</v>
      </c>
      <c r="T362" t="s">
        <v>9217</v>
      </c>
      <c r="U362" t="s">
        <v>9222</v>
      </c>
      <c r="V362" s="16">
        <f t="shared" si="36"/>
        <v>42163.897916666669</v>
      </c>
      <c r="W362" s="16">
        <f t="shared" si="37"/>
        <v>42208.132638888885</v>
      </c>
    </row>
    <row r="363" spans="1:23" ht="30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2">
        <f>IF(H363="USD", 1, VLOOKUP(H363,usd[[#All],[targetCurrency]:[inverseRate]],4,FALSE))</f>
        <v>1</v>
      </c>
      <c r="J363" s="14">
        <f t="shared" si="32"/>
        <v>35000</v>
      </c>
      <c r="K363" s="14">
        <f t="shared" si="33"/>
        <v>38876.949999999997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8269</v>
      </c>
      <c r="R363" s="9">
        <f t="shared" si="34"/>
        <v>1.1107699999999998</v>
      </c>
      <c r="S363" s="14">
        <f t="shared" si="35"/>
        <v>109.82189265536722</v>
      </c>
      <c r="T363" t="s">
        <v>9217</v>
      </c>
      <c r="U363" t="s">
        <v>9222</v>
      </c>
      <c r="V363" s="16">
        <f t="shared" si="36"/>
        <v>41936.001226851848</v>
      </c>
      <c r="W363" s="16">
        <f t="shared" si="37"/>
        <v>41966.042893518519</v>
      </c>
    </row>
    <row r="364" spans="1:23" ht="30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2">
        <f>IF(H364="USD", 1, VLOOKUP(H364,usd[[#All],[targetCurrency]:[inverseRate]],4,FALSE))</f>
        <v>1</v>
      </c>
      <c r="J364" s="14">
        <f t="shared" si="32"/>
        <v>9665</v>
      </c>
      <c r="K364" s="14">
        <f t="shared" si="33"/>
        <v>12000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8269</v>
      </c>
      <c r="R364" s="9">
        <f t="shared" si="34"/>
        <v>1.2415933781686497</v>
      </c>
      <c r="S364" s="14">
        <f t="shared" si="35"/>
        <v>139.53488372093022</v>
      </c>
      <c r="T364" t="s">
        <v>9217</v>
      </c>
      <c r="U364" t="s">
        <v>9222</v>
      </c>
      <c r="V364" s="16">
        <f t="shared" si="36"/>
        <v>41837.210543981484</v>
      </c>
      <c r="W364" s="16">
        <f t="shared" si="37"/>
        <v>41859</v>
      </c>
    </row>
    <row r="365" spans="1:23" ht="30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2">
        <f>IF(H365="USD", 1, VLOOKUP(H365,usd[[#All],[targetCurrency]:[inverseRate]],4,FALSE))</f>
        <v>1</v>
      </c>
      <c r="J365" s="14">
        <f t="shared" si="32"/>
        <v>8925</v>
      </c>
      <c r="K365" s="14">
        <f t="shared" si="33"/>
        <v>9044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8269</v>
      </c>
      <c r="R365" s="9">
        <f t="shared" si="34"/>
        <v>1.0133333333333334</v>
      </c>
      <c r="S365" s="14">
        <f t="shared" si="35"/>
        <v>347.84615384615387</v>
      </c>
      <c r="T365" t="s">
        <v>9217</v>
      </c>
      <c r="U365" t="s">
        <v>9222</v>
      </c>
      <c r="V365" s="16">
        <f t="shared" si="36"/>
        <v>40255.744629629626</v>
      </c>
      <c r="W365" s="16">
        <f t="shared" si="37"/>
        <v>40300.806944444441</v>
      </c>
    </row>
    <row r="366" spans="1:23" ht="30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2">
        <f>IF(H366="USD", 1, VLOOKUP(H366,usd[[#All],[targetCurrency]:[inverseRate]],4,FALSE))</f>
        <v>1</v>
      </c>
      <c r="J366" s="14">
        <f t="shared" si="32"/>
        <v>7000</v>
      </c>
      <c r="K366" s="14">
        <f t="shared" si="33"/>
        <v>7711.3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8269</v>
      </c>
      <c r="R366" s="9">
        <f t="shared" si="34"/>
        <v>1.1016142857142857</v>
      </c>
      <c r="S366" s="14">
        <f t="shared" si="35"/>
        <v>68.24159292035398</v>
      </c>
      <c r="T366" t="s">
        <v>9217</v>
      </c>
      <c r="U366" t="s">
        <v>9222</v>
      </c>
      <c r="V366" s="16">
        <f t="shared" si="36"/>
        <v>41780.859629629631</v>
      </c>
      <c r="W366" s="16">
        <f t="shared" si="37"/>
        <v>41811.165972222225</v>
      </c>
    </row>
    <row r="367" spans="1:23" ht="30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2">
        <f>IF(H367="USD", 1, VLOOKUP(H367,usd[[#All],[targetCurrency]:[inverseRate]],4,FALSE))</f>
        <v>1.29405719</v>
      </c>
      <c r="J367" s="14">
        <f t="shared" si="32"/>
        <v>19410.85785</v>
      </c>
      <c r="K367" s="14">
        <f t="shared" si="33"/>
        <v>20182.115935239999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8269</v>
      </c>
      <c r="R367" s="9">
        <f t="shared" si="34"/>
        <v>1.0397333333333334</v>
      </c>
      <c r="S367" s="14">
        <f t="shared" si="35"/>
        <v>310.49409131138458</v>
      </c>
      <c r="T367" t="s">
        <v>9217</v>
      </c>
      <c r="U367" t="s">
        <v>9222</v>
      </c>
      <c r="V367" s="16">
        <f t="shared" si="36"/>
        <v>41668.606469907405</v>
      </c>
      <c r="W367" s="16">
        <f t="shared" si="37"/>
        <v>41698.606469907405</v>
      </c>
    </row>
    <row r="368" spans="1:23" ht="30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2">
        <f>IF(H368="USD", 1, VLOOKUP(H368,usd[[#All],[targetCurrency]:[inverseRate]],4,FALSE))</f>
        <v>1</v>
      </c>
      <c r="J368" s="14">
        <f t="shared" si="32"/>
        <v>38000</v>
      </c>
      <c r="K368" s="14">
        <f t="shared" si="33"/>
        <v>38500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8269</v>
      </c>
      <c r="R368" s="9">
        <f t="shared" si="34"/>
        <v>1.013157894736842</v>
      </c>
      <c r="S368" s="14">
        <f t="shared" si="35"/>
        <v>287.31343283582089</v>
      </c>
      <c r="T368" t="s">
        <v>9217</v>
      </c>
      <c r="U368" t="s">
        <v>9222</v>
      </c>
      <c r="V368" s="16">
        <f t="shared" si="36"/>
        <v>41019.793032407411</v>
      </c>
      <c r="W368" s="16">
        <f t="shared" si="37"/>
        <v>41049.793032407411</v>
      </c>
    </row>
    <row r="369" spans="1:23" ht="30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2">
        <f>IF(H369="USD", 1, VLOOKUP(H369,usd[[#All],[targetCurrency]:[inverseRate]],4,FALSE))</f>
        <v>1</v>
      </c>
      <c r="J369" s="14">
        <f t="shared" si="32"/>
        <v>10000</v>
      </c>
      <c r="K369" s="14">
        <f t="shared" si="33"/>
        <v>10335.01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8269</v>
      </c>
      <c r="R369" s="9">
        <f t="shared" si="34"/>
        <v>1.033501</v>
      </c>
      <c r="S369" s="14">
        <f t="shared" si="35"/>
        <v>86.84882352941176</v>
      </c>
      <c r="T369" t="s">
        <v>9217</v>
      </c>
      <c r="U369" t="s">
        <v>9222</v>
      </c>
      <c r="V369" s="16">
        <f t="shared" si="36"/>
        <v>41355.577291666668</v>
      </c>
      <c r="W369" s="16">
        <f t="shared" si="37"/>
        <v>41395.207638888889</v>
      </c>
    </row>
    <row r="370" spans="1:23" ht="30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2">
        <f>IF(H370="USD", 1, VLOOKUP(H370,usd[[#All],[targetCurrency]:[inverseRate]],4,FALSE))</f>
        <v>1</v>
      </c>
      <c r="J370" s="14">
        <f t="shared" si="32"/>
        <v>12500</v>
      </c>
      <c r="K370" s="14">
        <f t="shared" si="33"/>
        <v>13014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8269</v>
      </c>
      <c r="R370" s="9">
        <f t="shared" si="34"/>
        <v>1.04112</v>
      </c>
      <c r="S370" s="14">
        <f t="shared" si="35"/>
        <v>81.84905660377359</v>
      </c>
      <c r="T370" t="s">
        <v>9217</v>
      </c>
      <c r="U370" t="s">
        <v>9222</v>
      </c>
      <c r="V370" s="16">
        <f t="shared" si="36"/>
        <v>42043.605578703704</v>
      </c>
      <c r="W370" s="16">
        <f t="shared" si="37"/>
        <v>42078.563912037032</v>
      </c>
    </row>
    <row r="371" spans="1:23" ht="30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2">
        <f>IF(H371="USD", 1, VLOOKUP(H371,usd[[#All],[targetCurrency]:[inverseRate]],4,FALSE))</f>
        <v>1</v>
      </c>
      <c r="J371" s="14">
        <f t="shared" si="32"/>
        <v>6500</v>
      </c>
      <c r="K371" s="14">
        <f t="shared" si="33"/>
        <v>7160.12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8269</v>
      </c>
      <c r="R371" s="9">
        <f t="shared" si="34"/>
        <v>1.1015569230769231</v>
      </c>
      <c r="S371" s="14">
        <f t="shared" si="35"/>
        <v>42.874970059880241</v>
      </c>
      <c r="T371" t="s">
        <v>9217</v>
      </c>
      <c r="U371" t="s">
        <v>9222</v>
      </c>
      <c r="V371" s="16">
        <f t="shared" si="36"/>
        <v>40893.551724537036</v>
      </c>
      <c r="W371" s="16">
        <f t="shared" si="37"/>
        <v>40923.551724537036</v>
      </c>
    </row>
    <row r="372" spans="1:23" ht="30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2">
        <f>IF(H372="USD", 1, VLOOKUP(H372,usd[[#All],[targetCurrency]:[inverseRate]],4,FALSE))</f>
        <v>1</v>
      </c>
      <c r="J372" s="14">
        <f t="shared" si="32"/>
        <v>25000</v>
      </c>
      <c r="K372" s="14">
        <f t="shared" si="33"/>
        <v>30505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8269</v>
      </c>
      <c r="R372" s="9">
        <f t="shared" si="34"/>
        <v>1.2202</v>
      </c>
      <c r="S372" s="14">
        <f t="shared" si="35"/>
        <v>709.41860465116281</v>
      </c>
      <c r="T372" t="s">
        <v>9217</v>
      </c>
      <c r="U372" t="s">
        <v>9222</v>
      </c>
      <c r="V372" s="16">
        <f t="shared" si="36"/>
        <v>42711.795138888891</v>
      </c>
      <c r="W372" s="16">
        <f t="shared" si="37"/>
        <v>42741.795138888891</v>
      </c>
    </row>
    <row r="373" spans="1:23" ht="30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2">
        <f>IF(H373="USD", 1, VLOOKUP(H373,usd[[#All],[targetCurrency]:[inverseRate]],4,FALSE))</f>
        <v>1</v>
      </c>
      <c r="J373" s="14">
        <f t="shared" si="32"/>
        <v>150000</v>
      </c>
      <c r="K373" s="14">
        <f t="shared" si="33"/>
        <v>171253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8269</v>
      </c>
      <c r="R373" s="9">
        <f t="shared" si="34"/>
        <v>1.1416866666666667</v>
      </c>
      <c r="S373" s="14">
        <f t="shared" si="35"/>
        <v>161.25517890772127</v>
      </c>
      <c r="T373" t="s">
        <v>9217</v>
      </c>
      <c r="U373" t="s">
        <v>9222</v>
      </c>
      <c r="V373" s="16">
        <f t="shared" si="36"/>
        <v>41261.767812500002</v>
      </c>
      <c r="W373" s="16">
        <f t="shared" si="37"/>
        <v>41306.767812500002</v>
      </c>
    </row>
    <row r="374" spans="1:23" ht="30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2">
        <f>IF(H374="USD", 1, VLOOKUP(H374,usd[[#All],[targetCurrency]:[inverseRate]],4,FALSE))</f>
        <v>1.29405719</v>
      </c>
      <c r="J374" s="14">
        <f t="shared" si="32"/>
        <v>388.21715699999999</v>
      </c>
      <c r="K374" s="14">
        <f t="shared" si="33"/>
        <v>486.56550343999999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8269</v>
      </c>
      <c r="R374" s="9">
        <f t="shared" si="34"/>
        <v>1.2533333333333334</v>
      </c>
      <c r="S374" s="14">
        <f t="shared" si="35"/>
        <v>54.062833715555556</v>
      </c>
      <c r="T374" t="s">
        <v>9217</v>
      </c>
      <c r="U374" t="s">
        <v>9222</v>
      </c>
      <c r="V374" s="16">
        <f t="shared" si="36"/>
        <v>42425.576898148152</v>
      </c>
      <c r="W374" s="16">
        <f t="shared" si="37"/>
        <v>42465.666666666672</v>
      </c>
    </row>
    <row r="375" spans="1:23" ht="30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2">
        <f>IF(H375="USD", 1, VLOOKUP(H375,usd[[#All],[targetCurrency]:[inverseRate]],4,FALSE))</f>
        <v>1</v>
      </c>
      <c r="J375" s="14">
        <f t="shared" si="32"/>
        <v>7500</v>
      </c>
      <c r="K375" s="14">
        <f t="shared" si="33"/>
        <v>8000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8269</v>
      </c>
      <c r="R375" s="9">
        <f t="shared" si="34"/>
        <v>1.0666666666666667</v>
      </c>
      <c r="S375" s="14">
        <f t="shared" si="35"/>
        <v>89.887640449438209</v>
      </c>
      <c r="T375" t="s">
        <v>9217</v>
      </c>
      <c r="U375" t="s">
        <v>9222</v>
      </c>
      <c r="V375" s="16">
        <f t="shared" si="36"/>
        <v>41078.91201388889</v>
      </c>
      <c r="W375" s="16">
        <f t="shared" si="37"/>
        <v>41108.91201388889</v>
      </c>
    </row>
    <row r="376" spans="1:23" ht="30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2">
        <f>IF(H376="USD", 1, VLOOKUP(H376,usd[[#All],[targetCurrency]:[inverseRate]],4,FALSE))</f>
        <v>1</v>
      </c>
      <c r="J376" s="14">
        <f t="shared" si="32"/>
        <v>6000</v>
      </c>
      <c r="K376" s="14">
        <f t="shared" si="33"/>
        <v>7839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8269</v>
      </c>
      <c r="R376" s="9">
        <f t="shared" si="34"/>
        <v>1.3065</v>
      </c>
      <c r="S376" s="14">
        <f t="shared" si="35"/>
        <v>45.051724137931032</v>
      </c>
      <c r="T376" t="s">
        <v>9217</v>
      </c>
      <c r="U376" t="s">
        <v>9222</v>
      </c>
      <c r="V376" s="16">
        <f t="shared" si="36"/>
        <v>40757.889247685183</v>
      </c>
      <c r="W376" s="16">
        <f t="shared" si="37"/>
        <v>40802.889247685183</v>
      </c>
    </row>
    <row r="377" spans="1:23" ht="30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2">
        <f>IF(H377="USD", 1, VLOOKUP(H377,usd[[#All],[targetCurrency]:[inverseRate]],4,FALSE))</f>
        <v>1</v>
      </c>
      <c r="J377" s="14">
        <f t="shared" si="32"/>
        <v>500</v>
      </c>
      <c r="K377" s="14">
        <f t="shared" si="33"/>
        <v>600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8269</v>
      </c>
      <c r="R377" s="9">
        <f t="shared" si="34"/>
        <v>1.2</v>
      </c>
      <c r="S377" s="14">
        <f t="shared" si="35"/>
        <v>42.857142857142854</v>
      </c>
      <c r="T377" t="s">
        <v>9217</v>
      </c>
      <c r="U377" t="s">
        <v>9222</v>
      </c>
      <c r="V377" s="16">
        <f t="shared" si="36"/>
        <v>41657.985081018516</v>
      </c>
      <c r="W377" s="16">
        <f t="shared" si="37"/>
        <v>41699.720833333333</v>
      </c>
    </row>
    <row r="378" spans="1:23" ht="30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2">
        <f>IF(H378="USD", 1, VLOOKUP(H378,usd[[#All],[targetCurrency]:[inverseRate]],4,FALSE))</f>
        <v>1.29405719</v>
      </c>
      <c r="J378" s="14">
        <f t="shared" si="32"/>
        <v>3170.4401155</v>
      </c>
      <c r="K378" s="14">
        <f t="shared" si="33"/>
        <v>3359.3724652400001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8269</v>
      </c>
      <c r="R378" s="9">
        <f t="shared" si="34"/>
        <v>1.0595918367346939</v>
      </c>
      <c r="S378" s="14">
        <f t="shared" si="35"/>
        <v>69.986926359166674</v>
      </c>
      <c r="T378" t="s">
        <v>9217</v>
      </c>
      <c r="U378" t="s">
        <v>9222</v>
      </c>
      <c r="V378" s="16">
        <f t="shared" si="36"/>
        <v>42576.452731481477</v>
      </c>
      <c r="W378" s="16">
        <f t="shared" si="37"/>
        <v>42607.452731481477</v>
      </c>
    </row>
    <row r="379" spans="1:23" ht="30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2">
        <f>IF(H379="USD", 1, VLOOKUP(H379,usd[[#All],[targetCurrency]:[inverseRate]],4,FALSE))</f>
        <v>1</v>
      </c>
      <c r="J379" s="14">
        <f t="shared" si="32"/>
        <v>12000</v>
      </c>
      <c r="K379" s="14">
        <f t="shared" si="33"/>
        <v>13728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8269</v>
      </c>
      <c r="R379" s="9">
        <f t="shared" si="34"/>
        <v>1.1439999999999999</v>
      </c>
      <c r="S379" s="14">
        <f t="shared" si="35"/>
        <v>103.21804511278195</v>
      </c>
      <c r="T379" t="s">
        <v>9217</v>
      </c>
      <c r="U379" t="s">
        <v>9222</v>
      </c>
      <c r="V379" s="16">
        <f t="shared" si="36"/>
        <v>42292.250787037032</v>
      </c>
      <c r="W379" s="16">
        <f t="shared" si="37"/>
        <v>42322.292361111111</v>
      </c>
    </row>
    <row r="380" spans="1:23" ht="30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2">
        <f>IF(H380="USD", 1, VLOOKUP(H380,usd[[#All],[targetCurrency]:[inverseRate]],4,FALSE))</f>
        <v>0.75062424999999999</v>
      </c>
      <c r="J380" s="14">
        <f t="shared" si="32"/>
        <v>2251.87275</v>
      </c>
      <c r="K380" s="14">
        <f t="shared" si="33"/>
        <v>2516.8431102499999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8269</v>
      </c>
      <c r="R380" s="9">
        <f t="shared" si="34"/>
        <v>1.1176666666666666</v>
      </c>
      <c r="S380" s="14">
        <f t="shared" si="35"/>
        <v>30.323410966867467</v>
      </c>
      <c r="T380" t="s">
        <v>9217</v>
      </c>
      <c r="U380" t="s">
        <v>9222</v>
      </c>
      <c r="V380" s="16">
        <f t="shared" si="36"/>
        <v>42370.571851851855</v>
      </c>
      <c r="W380" s="16">
        <f t="shared" si="37"/>
        <v>42394.994444444441</v>
      </c>
    </row>
    <row r="381" spans="1:23" ht="30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2">
        <f>IF(H381="USD", 1, VLOOKUP(H381,usd[[#All],[targetCurrency]:[inverseRate]],4,FALSE))</f>
        <v>1</v>
      </c>
      <c r="J381" s="14">
        <f t="shared" si="32"/>
        <v>15000</v>
      </c>
      <c r="K381" s="14">
        <f t="shared" si="33"/>
        <v>17412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8269</v>
      </c>
      <c r="R381" s="9">
        <f t="shared" si="34"/>
        <v>1.1608000000000001</v>
      </c>
      <c r="S381" s="14">
        <f t="shared" si="35"/>
        <v>116.85906040268456</v>
      </c>
      <c r="T381" t="s">
        <v>9217</v>
      </c>
      <c r="U381" t="s">
        <v>9222</v>
      </c>
      <c r="V381" s="16">
        <f t="shared" si="36"/>
        <v>40987.688333333332</v>
      </c>
      <c r="W381" s="16">
        <f t="shared" si="37"/>
        <v>41032.688333333332</v>
      </c>
    </row>
    <row r="382" spans="1:23" ht="30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2">
        <f>IF(H382="USD", 1, VLOOKUP(H382,usd[[#All],[targetCurrency]:[inverseRate]],4,FALSE))</f>
        <v>1</v>
      </c>
      <c r="J382" s="14">
        <f t="shared" si="32"/>
        <v>4000</v>
      </c>
      <c r="K382" s="14">
        <f t="shared" si="33"/>
        <v>5660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8269</v>
      </c>
      <c r="R382" s="9">
        <f t="shared" si="34"/>
        <v>1.415</v>
      </c>
      <c r="S382" s="14">
        <f t="shared" si="35"/>
        <v>115.51020408163265</v>
      </c>
      <c r="T382" t="s">
        <v>9217</v>
      </c>
      <c r="U382" t="s">
        <v>9222</v>
      </c>
      <c r="V382" s="16">
        <f t="shared" si="36"/>
        <v>42367.719814814816</v>
      </c>
      <c r="W382" s="16">
        <f t="shared" si="37"/>
        <v>42392.719814814816</v>
      </c>
    </row>
    <row r="383" spans="1:23" ht="30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2">
        <f>IF(H383="USD", 1, VLOOKUP(H383,usd[[#All],[targetCurrency]:[inverseRate]],4,FALSE))</f>
        <v>1</v>
      </c>
      <c r="J383" s="14">
        <f t="shared" si="32"/>
        <v>25000</v>
      </c>
      <c r="K383" s="14">
        <f t="shared" si="33"/>
        <v>26182.5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8269</v>
      </c>
      <c r="R383" s="9">
        <f t="shared" si="34"/>
        <v>1.0472999999999999</v>
      </c>
      <c r="S383" s="14">
        <f t="shared" si="35"/>
        <v>104.31274900398407</v>
      </c>
      <c r="T383" t="s">
        <v>9217</v>
      </c>
      <c r="U383" t="s">
        <v>9222</v>
      </c>
      <c r="V383" s="16">
        <f t="shared" si="36"/>
        <v>41085.698113425926</v>
      </c>
      <c r="W383" s="16">
        <f t="shared" si="37"/>
        <v>41120.208333333336</v>
      </c>
    </row>
    <row r="384" spans="1:23" ht="30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2">
        <f>IF(H384="USD", 1, VLOOKUP(H384,usd[[#All],[targetCurrency]:[inverseRate]],4,FALSE))</f>
        <v>1</v>
      </c>
      <c r="J384" s="14">
        <f t="shared" si="32"/>
        <v>600</v>
      </c>
      <c r="K384" s="14">
        <f t="shared" si="33"/>
        <v>1535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8269</v>
      </c>
      <c r="R384" s="9">
        <f t="shared" si="34"/>
        <v>2.5583333333333331</v>
      </c>
      <c r="S384" s="14">
        <f t="shared" si="35"/>
        <v>69.772727272727266</v>
      </c>
      <c r="T384" t="s">
        <v>9217</v>
      </c>
      <c r="U384" t="s">
        <v>9222</v>
      </c>
      <c r="V384" s="16">
        <f t="shared" si="36"/>
        <v>41144.709490740745</v>
      </c>
      <c r="W384" s="16">
        <f t="shared" si="37"/>
        <v>41158.709490740745</v>
      </c>
    </row>
    <row r="385" spans="1:23" ht="30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2">
        <f>IF(H385="USD", 1, VLOOKUP(H385,usd[[#All],[targetCurrency]:[inverseRate]],4,FALSE))</f>
        <v>1</v>
      </c>
      <c r="J385" s="14">
        <f t="shared" si="32"/>
        <v>999</v>
      </c>
      <c r="K385" s="14">
        <f t="shared" si="33"/>
        <v>2065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8269</v>
      </c>
      <c r="R385" s="9">
        <f t="shared" si="34"/>
        <v>2.0670670670670672</v>
      </c>
      <c r="S385" s="14">
        <f t="shared" si="35"/>
        <v>43.020833333333336</v>
      </c>
      <c r="T385" t="s">
        <v>9217</v>
      </c>
      <c r="U385" t="s">
        <v>9222</v>
      </c>
      <c r="V385" s="16">
        <f t="shared" si="36"/>
        <v>41755.117581018516</v>
      </c>
      <c r="W385" s="16">
        <f t="shared" si="37"/>
        <v>41778.117581018516</v>
      </c>
    </row>
    <row r="386" spans="1:23" ht="30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2">
        <f>IF(H386="USD", 1, VLOOKUP(H386,usd[[#All],[targetCurrency]:[inverseRate]],4,FALSE))</f>
        <v>1</v>
      </c>
      <c r="J386" s="14">
        <f t="shared" si="32"/>
        <v>20000</v>
      </c>
      <c r="K386" s="14">
        <f t="shared" si="33"/>
        <v>22421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8269</v>
      </c>
      <c r="R386" s="9">
        <f t="shared" si="34"/>
        <v>1.1210500000000001</v>
      </c>
      <c r="S386" s="14">
        <f t="shared" si="35"/>
        <v>58.540469973890339</v>
      </c>
      <c r="T386" t="s">
        <v>9217</v>
      </c>
      <c r="U386" t="s">
        <v>9222</v>
      </c>
      <c r="V386" s="16">
        <f t="shared" si="36"/>
        <v>41980.781793981485</v>
      </c>
      <c r="W386" s="16">
        <f t="shared" si="37"/>
        <v>42010.781793981485</v>
      </c>
    </row>
    <row r="387" spans="1:23" ht="30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2">
        <f>IF(H387="USD", 1, VLOOKUP(H387,usd[[#All],[targetCurrency]:[inverseRate]],4,FALSE))</f>
        <v>1</v>
      </c>
      <c r="J387" s="14">
        <f t="shared" ref="J387:J450" si="38">$I387*D387</f>
        <v>25000</v>
      </c>
      <c r="K387" s="14">
        <f t="shared" ref="K387:K450" si="39">$I387*E387</f>
        <v>26495.5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8269</v>
      </c>
      <c r="R387" s="9">
        <f t="shared" ref="R387:R450" si="40">E387/D387</f>
        <v>1.05982</v>
      </c>
      <c r="S387" s="14">
        <f t="shared" ref="S387:S450" si="41">IFERROR(K387/O387, "")</f>
        <v>111.79535864978902</v>
      </c>
      <c r="T387" t="s">
        <v>9217</v>
      </c>
      <c r="U387" t="s">
        <v>9222</v>
      </c>
      <c r="V387" s="16">
        <f t="shared" si="36"/>
        <v>41934.584502314814</v>
      </c>
      <c r="W387" s="16">
        <f t="shared" si="37"/>
        <v>41964.626168981486</v>
      </c>
    </row>
    <row r="388" spans="1:23" ht="30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2">
        <f>IF(H388="USD", 1, VLOOKUP(H388,usd[[#All],[targetCurrency]:[inverseRate]],4,FALSE))</f>
        <v>1</v>
      </c>
      <c r="J388" s="14">
        <f t="shared" si="38"/>
        <v>600</v>
      </c>
      <c r="K388" s="14">
        <f t="shared" si="39"/>
        <v>601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8269</v>
      </c>
      <c r="R388" s="9">
        <f t="shared" si="40"/>
        <v>1.0016666666666667</v>
      </c>
      <c r="S388" s="14">
        <f t="shared" si="41"/>
        <v>46.230769230769234</v>
      </c>
      <c r="T388" t="s">
        <v>9217</v>
      </c>
      <c r="U388" t="s">
        <v>9222</v>
      </c>
      <c r="V388" s="16">
        <f t="shared" si="36"/>
        <v>42211.951284722221</v>
      </c>
      <c r="W388" s="16">
        <f t="shared" si="37"/>
        <v>42226.951284722221</v>
      </c>
    </row>
    <row r="389" spans="1:23" ht="30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2">
        <f>IF(H389="USD", 1, VLOOKUP(H389,usd[[#All],[targetCurrency]:[inverseRate]],4,FALSE))</f>
        <v>1</v>
      </c>
      <c r="J389" s="14">
        <f t="shared" si="38"/>
        <v>38000</v>
      </c>
      <c r="K389" s="14">
        <f t="shared" si="39"/>
        <v>81316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8269</v>
      </c>
      <c r="R389" s="9">
        <f t="shared" si="40"/>
        <v>2.1398947368421051</v>
      </c>
      <c r="S389" s="14">
        <f t="shared" si="41"/>
        <v>144.69039145907473</v>
      </c>
      <c r="T389" t="s">
        <v>9217</v>
      </c>
      <c r="U389" t="s">
        <v>9222</v>
      </c>
      <c r="V389" s="16">
        <f t="shared" si="36"/>
        <v>42200.67659722222</v>
      </c>
      <c r="W389" s="16">
        <f t="shared" si="37"/>
        <v>42231.25</v>
      </c>
    </row>
    <row r="390" spans="1:23" ht="30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2">
        <f>IF(H390="USD", 1, VLOOKUP(H390,usd[[#All],[targetCurrency]:[inverseRate]],4,FALSE))</f>
        <v>1</v>
      </c>
      <c r="J390" s="14">
        <f t="shared" si="38"/>
        <v>5000</v>
      </c>
      <c r="K390" s="14">
        <f t="shared" si="39"/>
        <v>6308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8269</v>
      </c>
      <c r="R390" s="9">
        <f t="shared" si="40"/>
        <v>1.2616000000000001</v>
      </c>
      <c r="S390" s="14">
        <f t="shared" si="41"/>
        <v>88.845070422535215</v>
      </c>
      <c r="T390" t="s">
        <v>9217</v>
      </c>
      <c r="U390" t="s">
        <v>9222</v>
      </c>
      <c r="V390" s="16">
        <f t="shared" si="36"/>
        <v>42549.076157407406</v>
      </c>
      <c r="W390" s="16">
        <f t="shared" si="37"/>
        <v>42579.076157407406</v>
      </c>
    </row>
    <row r="391" spans="1:23" ht="30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2">
        <f>IF(H391="USD", 1, VLOOKUP(H391,usd[[#All],[targetCurrency]:[inverseRate]],4,FALSE))</f>
        <v>1</v>
      </c>
      <c r="J391" s="14">
        <f t="shared" si="38"/>
        <v>68000</v>
      </c>
      <c r="K391" s="14">
        <f t="shared" si="39"/>
        <v>123444.12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8269</v>
      </c>
      <c r="R391" s="9">
        <f t="shared" si="40"/>
        <v>1.8153547058823529</v>
      </c>
      <c r="S391" s="14">
        <f t="shared" si="41"/>
        <v>81.75107284768211</v>
      </c>
      <c r="T391" t="s">
        <v>9217</v>
      </c>
      <c r="U391" t="s">
        <v>9222</v>
      </c>
      <c r="V391" s="16">
        <f t="shared" si="36"/>
        <v>41674.063078703708</v>
      </c>
      <c r="W391" s="16">
        <f t="shared" si="37"/>
        <v>41705.957638888889</v>
      </c>
    </row>
    <row r="392" spans="1:23" ht="30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2">
        <f>IF(H392="USD", 1, VLOOKUP(H392,usd[[#All],[targetCurrency]:[inverseRate]],4,FALSE))</f>
        <v>1</v>
      </c>
      <c r="J392" s="14">
        <f t="shared" si="38"/>
        <v>1000</v>
      </c>
      <c r="K392" s="14">
        <f t="shared" si="39"/>
        <v>1000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8269</v>
      </c>
      <c r="R392" s="9">
        <f t="shared" si="40"/>
        <v>1</v>
      </c>
      <c r="S392" s="14">
        <f t="shared" si="41"/>
        <v>71.428571428571431</v>
      </c>
      <c r="T392" t="s">
        <v>9217</v>
      </c>
      <c r="U392" t="s">
        <v>9222</v>
      </c>
      <c r="V392" s="16">
        <f t="shared" si="36"/>
        <v>42112.036712962959</v>
      </c>
      <c r="W392" s="16">
        <f t="shared" si="37"/>
        <v>42132.036712962959</v>
      </c>
    </row>
    <row r="393" spans="1:23" ht="30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2">
        <f>IF(H393="USD", 1, VLOOKUP(H393,usd[[#All],[targetCurrency]:[inverseRate]],4,FALSE))</f>
        <v>1</v>
      </c>
      <c r="J393" s="14">
        <f t="shared" si="38"/>
        <v>20000</v>
      </c>
      <c r="K393" s="14">
        <f t="shared" si="39"/>
        <v>20122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8269</v>
      </c>
      <c r="R393" s="9">
        <f t="shared" si="40"/>
        <v>1.0061</v>
      </c>
      <c r="S393" s="14">
        <f t="shared" si="41"/>
        <v>104.25906735751295</v>
      </c>
      <c r="T393" t="s">
        <v>9217</v>
      </c>
      <c r="U393" t="s">
        <v>9222</v>
      </c>
      <c r="V393" s="16">
        <f t="shared" si="36"/>
        <v>40865.042256944442</v>
      </c>
      <c r="W393" s="16">
        <f t="shared" si="37"/>
        <v>40895.040972222225</v>
      </c>
    </row>
    <row r="394" spans="1:23" ht="30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2">
        <f>IF(H394="USD", 1, VLOOKUP(H394,usd[[#All],[targetCurrency]:[inverseRate]],4,FALSE))</f>
        <v>1</v>
      </c>
      <c r="J394" s="14">
        <f t="shared" si="38"/>
        <v>18500</v>
      </c>
      <c r="K394" s="14">
        <f t="shared" si="39"/>
        <v>18667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8269</v>
      </c>
      <c r="R394" s="9">
        <f t="shared" si="40"/>
        <v>1.009027027027027</v>
      </c>
      <c r="S394" s="14">
        <f t="shared" si="41"/>
        <v>90.616504854368927</v>
      </c>
      <c r="T394" t="s">
        <v>9217</v>
      </c>
      <c r="U394" t="s">
        <v>9222</v>
      </c>
      <c r="V394" s="16">
        <f t="shared" si="36"/>
        <v>40763.717256944445</v>
      </c>
      <c r="W394" s="16">
        <f t="shared" si="37"/>
        <v>40794.125</v>
      </c>
    </row>
    <row r="395" spans="1:23" ht="30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2">
        <f>IF(H395="USD", 1, VLOOKUP(H395,usd[[#All],[targetCurrency]:[inverseRate]],4,FALSE))</f>
        <v>1</v>
      </c>
      <c r="J395" s="14">
        <f t="shared" si="38"/>
        <v>50000</v>
      </c>
      <c r="K395" s="14">
        <f t="shared" si="39"/>
        <v>55223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8269</v>
      </c>
      <c r="R395" s="9">
        <f t="shared" si="40"/>
        <v>1.10446</v>
      </c>
      <c r="S395" s="14">
        <f t="shared" si="41"/>
        <v>157.33048433048432</v>
      </c>
      <c r="T395" t="s">
        <v>9217</v>
      </c>
      <c r="U395" t="s">
        <v>9222</v>
      </c>
      <c r="V395" s="16">
        <f t="shared" si="36"/>
        <v>41526.708935185183</v>
      </c>
      <c r="W395" s="16">
        <f t="shared" si="37"/>
        <v>41557.708935185183</v>
      </c>
    </row>
    <row r="396" spans="1:23" ht="30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2">
        <f>IF(H396="USD", 1, VLOOKUP(H396,usd[[#All],[targetCurrency]:[inverseRate]],4,FALSE))</f>
        <v>1.1666915600000001</v>
      </c>
      <c r="J396" s="14">
        <f t="shared" si="38"/>
        <v>5483.4503320000003</v>
      </c>
      <c r="K396" s="14">
        <f t="shared" si="39"/>
        <v>6135.6309140400008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8269</v>
      </c>
      <c r="R396" s="9">
        <f t="shared" si="40"/>
        <v>1.118936170212766</v>
      </c>
      <c r="S396" s="14">
        <f t="shared" si="41"/>
        <v>122.71261828080002</v>
      </c>
      <c r="T396" t="s">
        <v>9217</v>
      </c>
      <c r="U396" t="s">
        <v>9222</v>
      </c>
      <c r="V396" s="16">
        <f t="shared" si="36"/>
        <v>42417.818078703705</v>
      </c>
      <c r="W396" s="16">
        <f t="shared" si="37"/>
        <v>42477.776412037041</v>
      </c>
    </row>
    <row r="397" spans="1:23" ht="30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2">
        <f>IF(H397="USD", 1, VLOOKUP(H397,usd[[#All],[targetCurrency]:[inverseRate]],4,FALSE))</f>
        <v>1</v>
      </c>
      <c r="J397" s="14">
        <f t="shared" si="38"/>
        <v>10000</v>
      </c>
      <c r="K397" s="14">
        <f t="shared" si="39"/>
        <v>10804.45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8269</v>
      </c>
      <c r="R397" s="9">
        <f t="shared" si="40"/>
        <v>1.0804450000000001</v>
      </c>
      <c r="S397" s="14">
        <f t="shared" si="41"/>
        <v>58.719836956521746</v>
      </c>
      <c r="T397" t="s">
        <v>9217</v>
      </c>
      <c r="U397" t="s">
        <v>9222</v>
      </c>
      <c r="V397" s="16">
        <f t="shared" si="36"/>
        <v>40990.909259259257</v>
      </c>
      <c r="W397" s="16">
        <f t="shared" si="37"/>
        <v>41026.897222222222</v>
      </c>
    </row>
    <row r="398" spans="1:23" ht="30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2">
        <f>IF(H398="USD", 1, VLOOKUP(H398,usd[[#All],[targetCurrency]:[inverseRate]],4,FALSE))</f>
        <v>1</v>
      </c>
      <c r="J398" s="14">
        <f t="shared" si="38"/>
        <v>15000</v>
      </c>
      <c r="K398" s="14">
        <f t="shared" si="39"/>
        <v>16000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8269</v>
      </c>
      <c r="R398" s="9">
        <f t="shared" si="40"/>
        <v>1.0666666666666667</v>
      </c>
      <c r="S398" s="14">
        <f t="shared" si="41"/>
        <v>81.632653061224488</v>
      </c>
      <c r="T398" t="s">
        <v>9217</v>
      </c>
      <c r="U398" t="s">
        <v>9222</v>
      </c>
      <c r="V398" s="16">
        <f t="shared" si="36"/>
        <v>41082.564884259264</v>
      </c>
      <c r="W398" s="16">
        <f t="shared" si="37"/>
        <v>41097.564884259264</v>
      </c>
    </row>
    <row r="399" spans="1:23" ht="30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2">
        <f>IF(H399="USD", 1, VLOOKUP(H399,usd[[#All],[targetCurrency]:[inverseRate]],4,FALSE))</f>
        <v>1</v>
      </c>
      <c r="J399" s="14">
        <f t="shared" si="38"/>
        <v>12444</v>
      </c>
      <c r="K399" s="14">
        <f t="shared" si="39"/>
        <v>12929.35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8269</v>
      </c>
      <c r="R399" s="9">
        <f t="shared" si="40"/>
        <v>1.0390027322404372</v>
      </c>
      <c r="S399" s="14">
        <f t="shared" si="41"/>
        <v>56.460043668122275</v>
      </c>
      <c r="T399" t="s">
        <v>9217</v>
      </c>
      <c r="U399" t="s">
        <v>9222</v>
      </c>
      <c r="V399" s="16">
        <f t="shared" si="36"/>
        <v>40379.776435185187</v>
      </c>
      <c r="W399" s="16">
        <f t="shared" si="37"/>
        <v>40422.155555555553</v>
      </c>
    </row>
    <row r="400" spans="1:23" ht="30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2">
        <f>IF(H400="USD", 1, VLOOKUP(H400,usd[[#All],[targetCurrency]:[inverseRate]],4,FALSE))</f>
        <v>1</v>
      </c>
      <c r="J400" s="14">
        <f t="shared" si="38"/>
        <v>7500</v>
      </c>
      <c r="K400" s="14">
        <f t="shared" si="39"/>
        <v>9387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8269</v>
      </c>
      <c r="R400" s="9">
        <f t="shared" si="40"/>
        <v>1.2516</v>
      </c>
      <c r="S400" s="14">
        <f t="shared" si="41"/>
        <v>140.1044776119403</v>
      </c>
      <c r="T400" t="s">
        <v>9217</v>
      </c>
      <c r="U400" t="s">
        <v>9222</v>
      </c>
      <c r="V400" s="16">
        <f t="shared" ref="V400:V463" si="42">(M400/86400)+DATE(1970,1,1)</f>
        <v>42078.793124999997</v>
      </c>
      <c r="W400" s="16">
        <f t="shared" ref="W400:W463" si="43">(L400/86400)+DATE(1970,1,1)</f>
        <v>42123.793124999997</v>
      </c>
    </row>
    <row r="401" spans="1:23" ht="30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2">
        <f>IF(H401="USD", 1, VLOOKUP(H401,usd[[#All],[targetCurrency]:[inverseRate]],4,FALSE))</f>
        <v>1.29405719</v>
      </c>
      <c r="J401" s="14">
        <f t="shared" si="38"/>
        <v>25881.143799999998</v>
      </c>
      <c r="K401" s="14">
        <f t="shared" si="39"/>
        <v>27642.35563559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8269</v>
      </c>
      <c r="R401" s="9">
        <f t="shared" si="40"/>
        <v>1.0680499999999999</v>
      </c>
      <c r="S401" s="14">
        <f t="shared" si="41"/>
        <v>290.97216458515788</v>
      </c>
      <c r="T401" t="s">
        <v>9217</v>
      </c>
      <c r="U401" t="s">
        <v>9222</v>
      </c>
      <c r="V401" s="16">
        <f t="shared" si="42"/>
        <v>42687.875775462962</v>
      </c>
      <c r="W401" s="16">
        <f t="shared" si="43"/>
        <v>42718.5</v>
      </c>
    </row>
    <row r="402" spans="1:23" ht="30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2">
        <f>IF(H402="USD", 1, VLOOKUP(H402,usd[[#All],[targetCurrency]:[inverseRate]],4,FALSE))</f>
        <v>1</v>
      </c>
      <c r="J402" s="14">
        <f t="shared" si="38"/>
        <v>10000</v>
      </c>
      <c r="K402" s="14">
        <f t="shared" si="39"/>
        <v>11230.25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8269</v>
      </c>
      <c r="R402" s="9">
        <f t="shared" si="40"/>
        <v>1.1230249999999999</v>
      </c>
      <c r="S402" s="14">
        <f t="shared" si="41"/>
        <v>181.13306451612902</v>
      </c>
      <c r="T402" t="s">
        <v>9217</v>
      </c>
      <c r="U402" t="s">
        <v>9222</v>
      </c>
      <c r="V402" s="16">
        <f t="shared" si="42"/>
        <v>41745.635960648149</v>
      </c>
      <c r="W402" s="16">
        <f t="shared" si="43"/>
        <v>41776.145833333336</v>
      </c>
    </row>
    <row r="403" spans="1:23" ht="30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2">
        <f>IF(H403="USD", 1, VLOOKUP(H403,usd[[#All],[targetCurrency]:[inverseRate]],4,FALSE))</f>
        <v>1</v>
      </c>
      <c r="J403" s="14">
        <f t="shared" si="38"/>
        <v>50000</v>
      </c>
      <c r="K403" s="14">
        <f t="shared" si="39"/>
        <v>51906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8269</v>
      </c>
      <c r="R403" s="9">
        <f t="shared" si="40"/>
        <v>1.0381199999999999</v>
      </c>
      <c r="S403" s="14">
        <f t="shared" si="41"/>
        <v>711.04109589041093</v>
      </c>
      <c r="T403" t="s">
        <v>9217</v>
      </c>
      <c r="U403" t="s">
        <v>9222</v>
      </c>
      <c r="V403" s="16">
        <f t="shared" si="42"/>
        <v>40732.842245370368</v>
      </c>
      <c r="W403" s="16">
        <f t="shared" si="43"/>
        <v>40762.842245370368</v>
      </c>
    </row>
    <row r="404" spans="1:23" ht="30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2">
        <f>IF(H404="USD", 1, VLOOKUP(H404,usd[[#All],[targetCurrency]:[inverseRate]],4,FALSE))</f>
        <v>1</v>
      </c>
      <c r="J404" s="14">
        <f t="shared" si="38"/>
        <v>2000</v>
      </c>
      <c r="K404" s="14">
        <f t="shared" si="39"/>
        <v>2833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8269</v>
      </c>
      <c r="R404" s="9">
        <f t="shared" si="40"/>
        <v>1.4165000000000001</v>
      </c>
      <c r="S404" s="14">
        <f t="shared" si="41"/>
        <v>65.883720930232556</v>
      </c>
      <c r="T404" t="s">
        <v>9217</v>
      </c>
      <c r="U404" t="s">
        <v>9222</v>
      </c>
      <c r="V404" s="16">
        <f t="shared" si="42"/>
        <v>42292.539548611108</v>
      </c>
      <c r="W404" s="16">
        <f t="shared" si="43"/>
        <v>42313.58121527778</v>
      </c>
    </row>
    <row r="405" spans="1:23" ht="30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2">
        <f>IF(H405="USD", 1, VLOOKUP(H405,usd[[#All],[targetCurrency]:[inverseRate]],4,FALSE))</f>
        <v>1</v>
      </c>
      <c r="J405" s="14">
        <f t="shared" si="38"/>
        <v>5000</v>
      </c>
      <c r="K405" s="14">
        <f t="shared" si="39"/>
        <v>5263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8269</v>
      </c>
      <c r="R405" s="9">
        <f t="shared" si="40"/>
        <v>1.0526</v>
      </c>
      <c r="S405" s="14">
        <f t="shared" si="41"/>
        <v>75.185714285714283</v>
      </c>
      <c r="T405" t="s">
        <v>9217</v>
      </c>
      <c r="U405" t="s">
        <v>9222</v>
      </c>
      <c r="V405" s="16">
        <f t="shared" si="42"/>
        <v>40718.310659722221</v>
      </c>
      <c r="W405" s="16">
        <f t="shared" si="43"/>
        <v>40765.297222222223</v>
      </c>
    </row>
    <row r="406" spans="1:23" ht="30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2">
        <f>IF(H406="USD", 1, VLOOKUP(H406,usd[[#All],[targetCurrency]:[inverseRate]],4,FALSE))</f>
        <v>1</v>
      </c>
      <c r="J406" s="14">
        <f t="shared" si="38"/>
        <v>35000</v>
      </c>
      <c r="K406" s="14">
        <f t="shared" si="39"/>
        <v>36082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8269</v>
      </c>
      <c r="R406" s="9">
        <f t="shared" si="40"/>
        <v>1.0309142857142857</v>
      </c>
      <c r="S406" s="14">
        <f t="shared" si="41"/>
        <v>133.14391143911439</v>
      </c>
      <c r="T406" t="s">
        <v>9217</v>
      </c>
      <c r="U406" t="s">
        <v>9222</v>
      </c>
      <c r="V406" s="16">
        <f t="shared" si="42"/>
        <v>41646.628032407403</v>
      </c>
      <c r="W406" s="16">
        <f t="shared" si="43"/>
        <v>41675.961111111115</v>
      </c>
    </row>
    <row r="407" spans="1:23" ht="30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2">
        <f>IF(H407="USD", 1, VLOOKUP(H407,usd[[#All],[targetCurrency]:[inverseRate]],4,FALSE))</f>
        <v>1</v>
      </c>
      <c r="J407" s="14">
        <f t="shared" si="38"/>
        <v>2820</v>
      </c>
      <c r="K407" s="14">
        <f t="shared" si="39"/>
        <v>3036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8269</v>
      </c>
      <c r="R407" s="9">
        <f t="shared" si="40"/>
        <v>1.0765957446808512</v>
      </c>
      <c r="S407" s="14">
        <f t="shared" si="41"/>
        <v>55.2</v>
      </c>
      <c r="T407" t="s">
        <v>9217</v>
      </c>
      <c r="U407" t="s">
        <v>9222</v>
      </c>
      <c r="V407" s="16">
        <f t="shared" si="42"/>
        <v>41674.08494212963</v>
      </c>
      <c r="W407" s="16">
        <f t="shared" si="43"/>
        <v>41704.08494212963</v>
      </c>
    </row>
    <row r="408" spans="1:23" ht="30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2">
        <f>IF(H408="USD", 1, VLOOKUP(H408,usd[[#All],[targetCurrency]:[inverseRate]],4,FALSE))</f>
        <v>1</v>
      </c>
      <c r="J408" s="14">
        <f t="shared" si="38"/>
        <v>2800</v>
      </c>
      <c r="K408" s="14">
        <f t="shared" si="39"/>
        <v>3015.73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8269</v>
      </c>
      <c r="R408" s="9">
        <f t="shared" si="40"/>
        <v>1.0770464285714285</v>
      </c>
      <c r="S408" s="14">
        <f t="shared" si="41"/>
        <v>86.163714285714292</v>
      </c>
      <c r="T408" t="s">
        <v>9217</v>
      </c>
      <c r="U408" t="s">
        <v>9222</v>
      </c>
      <c r="V408" s="16">
        <f t="shared" si="42"/>
        <v>40638.162465277775</v>
      </c>
      <c r="W408" s="16">
        <f t="shared" si="43"/>
        <v>40672.249305555553</v>
      </c>
    </row>
    <row r="409" spans="1:23" ht="30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2">
        <f>IF(H409="USD", 1, VLOOKUP(H409,usd[[#All],[targetCurrency]:[inverseRate]],4,FALSE))</f>
        <v>1</v>
      </c>
      <c r="J409" s="14">
        <f t="shared" si="38"/>
        <v>2000</v>
      </c>
      <c r="K409" s="14">
        <f t="shared" si="39"/>
        <v>2031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8269</v>
      </c>
      <c r="R409" s="9">
        <f t="shared" si="40"/>
        <v>1.0155000000000001</v>
      </c>
      <c r="S409" s="14">
        <f t="shared" si="41"/>
        <v>92.318181818181813</v>
      </c>
      <c r="T409" t="s">
        <v>9217</v>
      </c>
      <c r="U409" t="s">
        <v>9222</v>
      </c>
      <c r="V409" s="16">
        <f t="shared" si="42"/>
        <v>40806.870949074073</v>
      </c>
      <c r="W409" s="16">
        <f t="shared" si="43"/>
        <v>40866.912615740745</v>
      </c>
    </row>
    <row r="410" spans="1:23" ht="30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2">
        <f>IF(H410="USD", 1, VLOOKUP(H410,usd[[#All],[targetCurrency]:[inverseRate]],4,FALSE))</f>
        <v>1</v>
      </c>
      <c r="J410" s="14">
        <f t="shared" si="38"/>
        <v>6000</v>
      </c>
      <c r="K410" s="14">
        <f t="shared" si="39"/>
        <v>6086.26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8269</v>
      </c>
      <c r="R410" s="9">
        <f t="shared" si="40"/>
        <v>1.0143766666666667</v>
      </c>
      <c r="S410" s="14">
        <f t="shared" si="41"/>
        <v>160.16473684210527</v>
      </c>
      <c r="T410" t="s">
        <v>9217</v>
      </c>
      <c r="U410" t="s">
        <v>9222</v>
      </c>
      <c r="V410" s="16">
        <f t="shared" si="42"/>
        <v>41543.735995370371</v>
      </c>
      <c r="W410" s="16">
        <f t="shared" si="43"/>
        <v>41583.777662037035</v>
      </c>
    </row>
    <row r="411" spans="1:23" ht="30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2">
        <f>IF(H411="USD", 1, VLOOKUP(H411,usd[[#All],[targetCurrency]:[inverseRate]],4,FALSE))</f>
        <v>1.29405719</v>
      </c>
      <c r="J411" s="14">
        <f t="shared" si="38"/>
        <v>647.028595</v>
      </c>
      <c r="K411" s="14">
        <f t="shared" si="39"/>
        <v>885.13511796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8269</v>
      </c>
      <c r="R411" s="9">
        <f t="shared" si="40"/>
        <v>1.3680000000000001</v>
      </c>
      <c r="S411" s="14">
        <f t="shared" si="41"/>
        <v>59.009007863999997</v>
      </c>
      <c r="T411" t="s">
        <v>9217</v>
      </c>
      <c r="U411" t="s">
        <v>9222</v>
      </c>
      <c r="V411" s="16">
        <f t="shared" si="42"/>
        <v>42543.862777777773</v>
      </c>
      <c r="W411" s="16">
        <f t="shared" si="43"/>
        <v>42573.862777777773</v>
      </c>
    </row>
    <row r="412" spans="1:23" ht="30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2">
        <f>IF(H412="USD", 1, VLOOKUP(H412,usd[[#All],[targetCurrency]:[inverseRate]],4,FALSE))</f>
        <v>0.75062424999999999</v>
      </c>
      <c r="J412" s="14">
        <f t="shared" si="38"/>
        <v>750.62424999999996</v>
      </c>
      <c r="K412" s="14">
        <f t="shared" si="39"/>
        <v>963.05091274999995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8269</v>
      </c>
      <c r="R412" s="9">
        <f t="shared" si="40"/>
        <v>1.2829999999999999</v>
      </c>
      <c r="S412" s="14">
        <f t="shared" si="41"/>
        <v>137.57870182142855</v>
      </c>
      <c r="T412" t="s">
        <v>9217</v>
      </c>
      <c r="U412" t="s">
        <v>9222</v>
      </c>
      <c r="V412" s="16">
        <f t="shared" si="42"/>
        <v>42113.981446759259</v>
      </c>
      <c r="W412" s="16">
        <f t="shared" si="43"/>
        <v>42173.981446759259</v>
      </c>
    </row>
    <row r="413" spans="1:23" ht="30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2">
        <f>IF(H413="USD", 1, VLOOKUP(H413,usd[[#All],[targetCurrency]:[inverseRate]],4,FALSE))</f>
        <v>1</v>
      </c>
      <c r="J413" s="14">
        <f t="shared" si="38"/>
        <v>30000</v>
      </c>
      <c r="K413" s="14">
        <f t="shared" si="39"/>
        <v>30315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8269</v>
      </c>
      <c r="R413" s="9">
        <f t="shared" si="40"/>
        <v>1.0105</v>
      </c>
      <c r="S413" s="14">
        <f t="shared" si="41"/>
        <v>125.78838174273859</v>
      </c>
      <c r="T413" t="s">
        <v>9217</v>
      </c>
      <c r="U413" t="s">
        <v>9222</v>
      </c>
      <c r="V413" s="16">
        <f t="shared" si="42"/>
        <v>41598.17597222222</v>
      </c>
      <c r="W413" s="16">
        <f t="shared" si="43"/>
        <v>41630.208333333336</v>
      </c>
    </row>
    <row r="414" spans="1:23" ht="30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2">
        <f>IF(H414="USD", 1, VLOOKUP(H414,usd[[#All],[targetCurrency]:[inverseRate]],4,FALSE))</f>
        <v>1</v>
      </c>
      <c r="J414" s="14">
        <f t="shared" si="38"/>
        <v>2500</v>
      </c>
      <c r="K414" s="14">
        <f t="shared" si="39"/>
        <v>3171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8269</v>
      </c>
      <c r="R414" s="9">
        <f t="shared" si="40"/>
        <v>1.2684</v>
      </c>
      <c r="S414" s="14">
        <f t="shared" si="41"/>
        <v>57.654545454545456</v>
      </c>
      <c r="T414" t="s">
        <v>9217</v>
      </c>
      <c r="U414" t="s">
        <v>9222</v>
      </c>
      <c r="V414" s="16">
        <f t="shared" si="42"/>
        <v>41099.742800925924</v>
      </c>
      <c r="W414" s="16">
        <f t="shared" si="43"/>
        <v>41115.742800925924</v>
      </c>
    </row>
    <row r="415" spans="1:23" ht="30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2">
        <f>IF(H415="USD", 1, VLOOKUP(H415,usd[[#All],[targetCurrency]:[inverseRate]],4,FALSE))</f>
        <v>1</v>
      </c>
      <c r="J415" s="14">
        <f t="shared" si="38"/>
        <v>12800</v>
      </c>
      <c r="K415" s="14">
        <f t="shared" si="39"/>
        <v>13451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8269</v>
      </c>
      <c r="R415" s="9">
        <f t="shared" si="40"/>
        <v>1.0508593749999999</v>
      </c>
      <c r="S415" s="14">
        <f t="shared" si="41"/>
        <v>78.660818713450297</v>
      </c>
      <c r="T415" t="s">
        <v>9217</v>
      </c>
      <c r="U415" t="s">
        <v>9222</v>
      </c>
      <c r="V415" s="16">
        <f t="shared" si="42"/>
        <v>41079.877442129626</v>
      </c>
      <c r="W415" s="16">
        <f t="shared" si="43"/>
        <v>41109.877442129626</v>
      </c>
    </row>
    <row r="416" spans="1:23" ht="30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2">
        <f>IF(H416="USD", 1, VLOOKUP(H416,usd[[#All],[targetCurrency]:[inverseRate]],4,FALSE))</f>
        <v>1</v>
      </c>
      <c r="J416" s="14">
        <f t="shared" si="38"/>
        <v>18500</v>
      </c>
      <c r="K416" s="14">
        <f t="shared" si="39"/>
        <v>19028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8269</v>
      </c>
      <c r="R416" s="9">
        <f t="shared" si="40"/>
        <v>1.0285405405405406</v>
      </c>
      <c r="S416" s="14">
        <f t="shared" si="41"/>
        <v>91.480769230769226</v>
      </c>
      <c r="T416" t="s">
        <v>9217</v>
      </c>
      <c r="U416" t="s">
        <v>9222</v>
      </c>
      <c r="V416" s="16">
        <f t="shared" si="42"/>
        <v>41529.063252314816</v>
      </c>
      <c r="W416" s="16">
        <f t="shared" si="43"/>
        <v>41559.063252314816</v>
      </c>
    </row>
    <row r="417" spans="1:23" ht="30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2">
        <f>IF(H417="USD", 1, VLOOKUP(H417,usd[[#All],[targetCurrency]:[inverseRate]],4,FALSE))</f>
        <v>0.75062424999999999</v>
      </c>
      <c r="J417" s="14">
        <f t="shared" si="38"/>
        <v>1050.8739499999999</v>
      </c>
      <c r="K417" s="14">
        <f t="shared" si="39"/>
        <v>1073.437714955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8269</v>
      </c>
      <c r="R417" s="9">
        <f t="shared" si="40"/>
        <v>1.0214714285714286</v>
      </c>
      <c r="S417" s="14">
        <f t="shared" si="41"/>
        <v>51.116081664523811</v>
      </c>
      <c r="T417" t="s">
        <v>9217</v>
      </c>
      <c r="U417" t="s">
        <v>9222</v>
      </c>
      <c r="V417" s="16">
        <f t="shared" si="42"/>
        <v>41904.851875</v>
      </c>
      <c r="W417" s="16">
        <f t="shared" si="43"/>
        <v>41929.5</v>
      </c>
    </row>
    <row r="418" spans="1:23" ht="30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2">
        <f>IF(H418="USD", 1, VLOOKUP(H418,usd[[#All],[targetCurrency]:[inverseRate]],4,FALSE))</f>
        <v>1</v>
      </c>
      <c r="J418" s="14">
        <f t="shared" si="38"/>
        <v>1000</v>
      </c>
      <c r="K418" s="14">
        <f t="shared" si="39"/>
        <v>1202.17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8269</v>
      </c>
      <c r="R418" s="9">
        <f t="shared" si="40"/>
        <v>1.2021700000000002</v>
      </c>
      <c r="S418" s="14">
        <f t="shared" si="41"/>
        <v>48.086800000000004</v>
      </c>
      <c r="T418" t="s">
        <v>9217</v>
      </c>
      <c r="U418" t="s">
        <v>9222</v>
      </c>
      <c r="V418" s="16">
        <f t="shared" si="42"/>
        <v>41648.396192129629</v>
      </c>
      <c r="W418" s="16">
        <f t="shared" si="43"/>
        <v>41678.396192129629</v>
      </c>
    </row>
    <row r="419" spans="1:23" ht="30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2">
        <f>IF(H419="USD", 1, VLOOKUP(H419,usd[[#All],[targetCurrency]:[inverseRate]],4,FALSE))</f>
        <v>1</v>
      </c>
      <c r="J419" s="14">
        <f t="shared" si="38"/>
        <v>10500</v>
      </c>
      <c r="K419" s="14">
        <f t="shared" si="39"/>
        <v>10526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8269</v>
      </c>
      <c r="R419" s="9">
        <f t="shared" si="40"/>
        <v>1.0024761904761905</v>
      </c>
      <c r="S419" s="14">
        <f t="shared" si="41"/>
        <v>202.42307692307693</v>
      </c>
      <c r="T419" t="s">
        <v>9217</v>
      </c>
      <c r="U419" t="s">
        <v>9222</v>
      </c>
      <c r="V419" s="16">
        <f t="shared" si="42"/>
        <v>41360.970601851848</v>
      </c>
      <c r="W419" s="16">
        <f t="shared" si="43"/>
        <v>41372.189583333333</v>
      </c>
    </row>
    <row r="420" spans="1:23" ht="30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2">
        <f>IF(H420="USD", 1, VLOOKUP(H420,usd[[#All],[targetCurrency]:[inverseRate]],4,FALSE))</f>
        <v>1</v>
      </c>
      <c r="J420" s="14">
        <f t="shared" si="38"/>
        <v>22400</v>
      </c>
      <c r="K420" s="14">
        <f t="shared" si="39"/>
        <v>22542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8269</v>
      </c>
      <c r="R420" s="9">
        <f t="shared" si="40"/>
        <v>1.0063392857142857</v>
      </c>
      <c r="S420" s="14">
        <f t="shared" si="41"/>
        <v>216.75</v>
      </c>
      <c r="T420" t="s">
        <v>9217</v>
      </c>
      <c r="U420" t="s">
        <v>9222</v>
      </c>
      <c r="V420" s="16">
        <f t="shared" si="42"/>
        <v>42178.282372685186</v>
      </c>
      <c r="W420" s="16">
        <f t="shared" si="43"/>
        <v>42208.282372685186</v>
      </c>
    </row>
    <row r="421" spans="1:23" ht="30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2">
        <f>IF(H421="USD", 1, VLOOKUP(H421,usd[[#All],[targetCurrency]:[inverseRate]],4,FALSE))</f>
        <v>1</v>
      </c>
      <c r="J421" s="14">
        <f t="shared" si="38"/>
        <v>8000</v>
      </c>
      <c r="K421" s="14">
        <f t="shared" si="39"/>
        <v>8035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8269</v>
      </c>
      <c r="R421" s="9">
        <f t="shared" si="40"/>
        <v>1.004375</v>
      </c>
      <c r="S421" s="14">
        <f t="shared" si="41"/>
        <v>110.06849315068493</v>
      </c>
      <c r="T421" t="s">
        <v>9217</v>
      </c>
      <c r="U421" t="s">
        <v>9222</v>
      </c>
      <c r="V421" s="16">
        <f t="shared" si="42"/>
        <v>41394.842442129629</v>
      </c>
      <c r="W421" s="16">
        <f t="shared" si="43"/>
        <v>41454.842442129629</v>
      </c>
    </row>
    <row r="422" spans="1:23" ht="30" hidden="1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2">
        <f>IF(H422="USD", 1, VLOOKUP(H422,usd[[#All],[targetCurrency]:[inverseRate]],4,FALSE))</f>
        <v>1</v>
      </c>
      <c r="J422" s="14">
        <f t="shared" si="38"/>
        <v>3300</v>
      </c>
      <c r="K422" s="14">
        <f t="shared" si="39"/>
        <v>14.5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8270</v>
      </c>
      <c r="R422" s="9">
        <f t="shared" si="40"/>
        <v>4.3939393939393936E-3</v>
      </c>
      <c r="S422" s="14">
        <f t="shared" si="41"/>
        <v>4.833333333333333</v>
      </c>
      <c r="T422" t="s">
        <v>9217</v>
      </c>
      <c r="U422" t="s">
        <v>9223</v>
      </c>
      <c r="V422" s="16">
        <f t="shared" si="42"/>
        <v>41682.23646990741</v>
      </c>
      <c r="W422" s="16">
        <f t="shared" si="43"/>
        <v>41712.194803240738</v>
      </c>
    </row>
    <row r="423" spans="1:23" ht="30" hidden="1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2">
        <f>IF(H423="USD", 1, VLOOKUP(H423,usd[[#All],[targetCurrency]:[inverseRate]],4,FALSE))</f>
        <v>1</v>
      </c>
      <c r="J423" s="14">
        <f t="shared" si="38"/>
        <v>15000</v>
      </c>
      <c r="K423" s="14">
        <f t="shared" si="39"/>
        <v>301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8270</v>
      </c>
      <c r="R423" s="9">
        <f t="shared" si="40"/>
        <v>2.0066666666666667E-2</v>
      </c>
      <c r="S423" s="14">
        <f t="shared" si="41"/>
        <v>50.166666666666664</v>
      </c>
      <c r="T423" t="s">
        <v>9217</v>
      </c>
      <c r="U423" t="s">
        <v>9223</v>
      </c>
      <c r="V423" s="16">
        <f t="shared" si="42"/>
        <v>42177.491388888884</v>
      </c>
      <c r="W423" s="16">
        <f t="shared" si="43"/>
        <v>42237.491388888884</v>
      </c>
    </row>
    <row r="424" spans="1:23" ht="30" hidden="1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2">
        <f>IF(H424="USD", 1, VLOOKUP(H424,usd[[#All],[targetCurrency]:[inverseRate]],4,FALSE))</f>
        <v>1</v>
      </c>
      <c r="J424" s="14">
        <f t="shared" si="38"/>
        <v>40000</v>
      </c>
      <c r="K424" s="14">
        <f t="shared" si="39"/>
        <v>430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8270</v>
      </c>
      <c r="R424" s="9">
        <f t="shared" si="40"/>
        <v>1.0749999999999999E-2</v>
      </c>
      <c r="S424" s="14">
        <f t="shared" si="41"/>
        <v>35.833333333333336</v>
      </c>
      <c r="T424" t="s">
        <v>9217</v>
      </c>
      <c r="U424" t="s">
        <v>9223</v>
      </c>
      <c r="V424" s="16">
        <f t="shared" si="42"/>
        <v>41863.260381944448</v>
      </c>
      <c r="W424" s="16">
        <f t="shared" si="43"/>
        <v>41893.260381944448</v>
      </c>
    </row>
    <row r="425" spans="1:23" ht="30" hidden="1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2">
        <f>IF(H425="USD", 1, VLOOKUP(H425,usd[[#All],[targetCurrency]:[inverseRate]],4,FALSE))</f>
        <v>1</v>
      </c>
      <c r="J425" s="14">
        <f t="shared" si="38"/>
        <v>20000</v>
      </c>
      <c r="K425" s="14">
        <f t="shared" si="39"/>
        <v>153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8270</v>
      </c>
      <c r="R425" s="9">
        <f t="shared" si="40"/>
        <v>7.6499999999999997E-3</v>
      </c>
      <c r="S425" s="14">
        <f t="shared" si="41"/>
        <v>11.76923076923077</v>
      </c>
      <c r="T425" t="s">
        <v>9217</v>
      </c>
      <c r="U425" t="s">
        <v>9223</v>
      </c>
      <c r="V425" s="16">
        <f t="shared" si="42"/>
        <v>41400.92627314815</v>
      </c>
      <c r="W425" s="16">
        <f t="shared" si="43"/>
        <v>41430.92627314815</v>
      </c>
    </row>
    <row r="426" spans="1:23" ht="30" hidden="1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2">
        <f>IF(H426="USD", 1, VLOOKUP(H426,usd[[#All],[targetCurrency]:[inverseRate]],4,FALSE))</f>
        <v>1</v>
      </c>
      <c r="J426" s="14">
        <f t="shared" si="38"/>
        <v>3000</v>
      </c>
      <c r="K426" s="14">
        <f t="shared" si="39"/>
        <v>203.9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8270</v>
      </c>
      <c r="R426" s="9">
        <f t="shared" si="40"/>
        <v>6.7966666666666675E-2</v>
      </c>
      <c r="S426" s="14">
        <f t="shared" si="41"/>
        <v>40.78</v>
      </c>
      <c r="T426" t="s">
        <v>9217</v>
      </c>
      <c r="U426" t="s">
        <v>9223</v>
      </c>
      <c r="V426" s="16">
        <f t="shared" si="42"/>
        <v>40934.376145833332</v>
      </c>
      <c r="W426" s="16">
        <f t="shared" si="43"/>
        <v>40994.334479166668</v>
      </c>
    </row>
    <row r="427" spans="1:23" ht="30" hidden="1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2">
        <f>IF(H427="USD", 1, VLOOKUP(H427,usd[[#All],[targetCurrency]:[inverseRate]],4,FALSE))</f>
        <v>1</v>
      </c>
      <c r="J427" s="14">
        <f t="shared" si="38"/>
        <v>50000</v>
      </c>
      <c r="K427" s="14">
        <f t="shared" si="39"/>
        <v>6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8270</v>
      </c>
      <c r="R427" s="9">
        <f t="shared" si="40"/>
        <v>1.2E-4</v>
      </c>
      <c r="S427" s="14">
        <f t="shared" si="41"/>
        <v>3</v>
      </c>
      <c r="T427" t="s">
        <v>9217</v>
      </c>
      <c r="U427" t="s">
        <v>9223</v>
      </c>
      <c r="V427" s="16">
        <f t="shared" si="42"/>
        <v>42275.861157407402</v>
      </c>
      <c r="W427" s="16">
        <f t="shared" si="43"/>
        <v>42335.902824074074</v>
      </c>
    </row>
    <row r="428" spans="1:23" ht="30" hidden="1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2">
        <f>IF(H428="USD", 1, VLOOKUP(H428,usd[[#All],[targetCurrency]:[inverseRate]],4,FALSE))</f>
        <v>1</v>
      </c>
      <c r="J428" s="14">
        <f t="shared" si="38"/>
        <v>10000</v>
      </c>
      <c r="K428" s="14">
        <f t="shared" si="39"/>
        <v>133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8270</v>
      </c>
      <c r="R428" s="9">
        <f t="shared" si="40"/>
        <v>1.3299999999999999E-2</v>
      </c>
      <c r="S428" s="14">
        <f t="shared" si="41"/>
        <v>16.625</v>
      </c>
      <c r="T428" t="s">
        <v>9217</v>
      </c>
      <c r="U428" t="s">
        <v>9223</v>
      </c>
      <c r="V428" s="16">
        <f t="shared" si="42"/>
        <v>42400.711967592593</v>
      </c>
      <c r="W428" s="16">
        <f t="shared" si="43"/>
        <v>42430.711967592593</v>
      </c>
    </row>
    <row r="429" spans="1:23" ht="30" hidden="1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2">
        <f>IF(H429="USD", 1, VLOOKUP(H429,usd[[#All],[targetCurrency]:[inverseRate]],4,FALSE))</f>
        <v>1</v>
      </c>
      <c r="J429" s="14">
        <f t="shared" si="38"/>
        <v>6500</v>
      </c>
      <c r="K429" s="14">
        <f t="shared" si="39"/>
        <v>0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8270</v>
      </c>
      <c r="R429" s="9">
        <f t="shared" si="40"/>
        <v>0</v>
      </c>
      <c r="S429" s="14" t="str">
        <f t="shared" si="41"/>
        <v/>
      </c>
      <c r="T429" t="s">
        <v>9217</v>
      </c>
      <c r="U429" t="s">
        <v>9223</v>
      </c>
      <c r="V429" s="16">
        <f t="shared" si="42"/>
        <v>42285.90902777778</v>
      </c>
      <c r="W429" s="16">
        <f t="shared" si="43"/>
        <v>42299.790972222225</v>
      </c>
    </row>
    <row r="430" spans="1:23" ht="30" hidden="1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2">
        <f>IF(H430="USD", 1, VLOOKUP(H430,usd[[#All],[targetCurrency]:[inverseRate]],4,FALSE))</f>
        <v>1</v>
      </c>
      <c r="J430" s="14">
        <f t="shared" si="38"/>
        <v>12000</v>
      </c>
      <c r="K430" s="14">
        <f t="shared" si="39"/>
        <v>676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8270</v>
      </c>
      <c r="R430" s="9">
        <f t="shared" si="40"/>
        <v>5.6333333333333332E-2</v>
      </c>
      <c r="S430" s="14">
        <f t="shared" si="41"/>
        <v>52</v>
      </c>
      <c r="T430" t="s">
        <v>9217</v>
      </c>
      <c r="U430" t="s">
        <v>9223</v>
      </c>
      <c r="V430" s="16">
        <f t="shared" si="42"/>
        <v>41778.766724537039</v>
      </c>
      <c r="W430" s="16">
        <f t="shared" si="43"/>
        <v>41806.916666666664</v>
      </c>
    </row>
    <row r="431" spans="1:23" ht="30" hidden="1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2">
        <f>IF(H431="USD", 1, VLOOKUP(H431,usd[[#All],[targetCurrency]:[inverseRate]],4,FALSE))</f>
        <v>1</v>
      </c>
      <c r="J431" s="14">
        <f t="shared" si="38"/>
        <v>5000</v>
      </c>
      <c r="K431" s="14">
        <f t="shared" si="39"/>
        <v>0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8270</v>
      </c>
      <c r="R431" s="9">
        <f t="shared" si="40"/>
        <v>0</v>
      </c>
      <c r="S431" s="14" t="str">
        <f t="shared" si="41"/>
        <v/>
      </c>
      <c r="T431" t="s">
        <v>9217</v>
      </c>
      <c r="U431" t="s">
        <v>9223</v>
      </c>
      <c r="V431" s="16">
        <f t="shared" si="42"/>
        <v>40070.901412037041</v>
      </c>
      <c r="W431" s="16">
        <f t="shared" si="43"/>
        <v>40144.207638888889</v>
      </c>
    </row>
    <row r="432" spans="1:23" ht="30" hidden="1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2">
        <f>IF(H432="USD", 1, VLOOKUP(H432,usd[[#All],[targetCurrency]:[inverseRate]],4,FALSE))</f>
        <v>1</v>
      </c>
      <c r="J432" s="14">
        <f t="shared" si="38"/>
        <v>1000</v>
      </c>
      <c r="K432" s="14">
        <f t="shared" si="39"/>
        <v>24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8270</v>
      </c>
      <c r="R432" s="9">
        <f t="shared" si="40"/>
        <v>2.4E-2</v>
      </c>
      <c r="S432" s="14">
        <f t="shared" si="41"/>
        <v>4.8</v>
      </c>
      <c r="T432" t="s">
        <v>9217</v>
      </c>
      <c r="U432" t="s">
        <v>9223</v>
      </c>
      <c r="V432" s="16">
        <f t="shared" si="42"/>
        <v>41513.107256944444</v>
      </c>
      <c r="W432" s="16">
        <f t="shared" si="43"/>
        <v>41528.107256944444</v>
      </c>
    </row>
    <row r="433" spans="1:23" ht="30" hidden="1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2">
        <f>IF(H433="USD", 1, VLOOKUP(H433,usd[[#All],[targetCurrency]:[inverseRate]],4,FALSE))</f>
        <v>1.29405719</v>
      </c>
      <c r="J433" s="14">
        <f t="shared" si="38"/>
        <v>3882.17157</v>
      </c>
      <c r="K433" s="14">
        <f t="shared" si="39"/>
        <v>537.03373384999998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8270</v>
      </c>
      <c r="R433" s="9">
        <f t="shared" si="40"/>
        <v>0.13833333333333334</v>
      </c>
      <c r="S433" s="14">
        <f t="shared" si="41"/>
        <v>67.129216731249997</v>
      </c>
      <c r="T433" t="s">
        <v>9217</v>
      </c>
      <c r="U433" t="s">
        <v>9223</v>
      </c>
      <c r="V433" s="16">
        <f t="shared" si="42"/>
        <v>42526.871331018519</v>
      </c>
      <c r="W433" s="16">
        <f t="shared" si="43"/>
        <v>42556.871331018519</v>
      </c>
    </row>
    <row r="434" spans="1:23" ht="30" hidden="1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2">
        <f>IF(H434="USD", 1, VLOOKUP(H434,usd[[#All],[targetCurrency]:[inverseRate]],4,FALSE))</f>
        <v>1</v>
      </c>
      <c r="J434" s="14">
        <f t="shared" si="38"/>
        <v>6000</v>
      </c>
      <c r="K434" s="14">
        <f t="shared" si="39"/>
        <v>570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8270</v>
      </c>
      <c r="R434" s="9">
        <f t="shared" si="40"/>
        <v>9.5000000000000001E-2</v>
      </c>
      <c r="S434" s="14">
        <f t="shared" si="41"/>
        <v>71.25</v>
      </c>
      <c r="T434" t="s">
        <v>9217</v>
      </c>
      <c r="U434" t="s">
        <v>9223</v>
      </c>
      <c r="V434" s="16">
        <f t="shared" si="42"/>
        <v>42238.726631944446</v>
      </c>
      <c r="W434" s="16">
        <f t="shared" si="43"/>
        <v>42298.726631944446</v>
      </c>
    </row>
    <row r="435" spans="1:23" ht="30" hidden="1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2">
        <f>IF(H435="USD", 1, VLOOKUP(H435,usd[[#All],[targetCurrency]:[inverseRate]],4,FALSE))</f>
        <v>1</v>
      </c>
      <c r="J435" s="14">
        <f t="shared" si="38"/>
        <v>3000</v>
      </c>
      <c r="K435" s="14">
        <f t="shared" si="39"/>
        <v>0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8270</v>
      </c>
      <c r="R435" s="9">
        <f t="shared" si="40"/>
        <v>0</v>
      </c>
      <c r="S435" s="14" t="str">
        <f t="shared" si="41"/>
        <v/>
      </c>
      <c r="T435" t="s">
        <v>9217</v>
      </c>
      <c r="U435" t="s">
        <v>9223</v>
      </c>
      <c r="V435" s="16">
        <f t="shared" si="42"/>
        <v>42228.629884259259</v>
      </c>
      <c r="W435" s="16">
        <f t="shared" si="43"/>
        <v>42288.629884259259</v>
      </c>
    </row>
    <row r="436" spans="1:23" ht="30" hidden="1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2">
        <f>IF(H436="USD", 1, VLOOKUP(H436,usd[[#All],[targetCurrency]:[inverseRate]],4,FALSE))</f>
        <v>1</v>
      </c>
      <c r="J436" s="14">
        <f t="shared" si="38"/>
        <v>2500</v>
      </c>
      <c r="K436" s="14">
        <f t="shared" si="39"/>
        <v>125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8270</v>
      </c>
      <c r="R436" s="9">
        <f t="shared" si="40"/>
        <v>0.05</v>
      </c>
      <c r="S436" s="14">
        <f t="shared" si="41"/>
        <v>62.5</v>
      </c>
      <c r="T436" t="s">
        <v>9217</v>
      </c>
      <c r="U436" t="s">
        <v>9223</v>
      </c>
      <c r="V436" s="16">
        <f t="shared" si="42"/>
        <v>41576.834513888891</v>
      </c>
      <c r="W436" s="16">
        <f t="shared" si="43"/>
        <v>41609.876180555555</v>
      </c>
    </row>
    <row r="437" spans="1:23" ht="30" hidden="1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2">
        <f>IF(H437="USD", 1, VLOOKUP(H437,usd[[#All],[targetCurrency]:[inverseRate]],4,FALSE))</f>
        <v>1</v>
      </c>
      <c r="J437" s="14">
        <f t="shared" si="38"/>
        <v>110000</v>
      </c>
      <c r="K437" s="14">
        <f t="shared" si="39"/>
        <v>3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8270</v>
      </c>
      <c r="R437" s="9">
        <f t="shared" si="40"/>
        <v>2.7272727272727273E-5</v>
      </c>
      <c r="S437" s="14">
        <f t="shared" si="41"/>
        <v>1</v>
      </c>
      <c r="T437" t="s">
        <v>9217</v>
      </c>
      <c r="U437" t="s">
        <v>9223</v>
      </c>
      <c r="V437" s="16">
        <f t="shared" si="42"/>
        <v>41500.747453703705</v>
      </c>
      <c r="W437" s="16">
        <f t="shared" si="43"/>
        <v>41530.747453703705</v>
      </c>
    </row>
    <row r="438" spans="1:23" ht="30" hidden="1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2">
        <f>IF(H438="USD", 1, VLOOKUP(H438,usd[[#All],[targetCurrency]:[inverseRate]],4,FALSE))</f>
        <v>1</v>
      </c>
      <c r="J438" s="14">
        <f t="shared" si="38"/>
        <v>1000</v>
      </c>
      <c r="K438" s="14">
        <f t="shared" si="39"/>
        <v>0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8270</v>
      </c>
      <c r="R438" s="9">
        <f t="shared" si="40"/>
        <v>0</v>
      </c>
      <c r="S438" s="14" t="str">
        <f t="shared" si="41"/>
        <v/>
      </c>
      <c r="T438" t="s">
        <v>9217</v>
      </c>
      <c r="U438" t="s">
        <v>9223</v>
      </c>
      <c r="V438" s="16">
        <f t="shared" si="42"/>
        <v>41456.36241898148</v>
      </c>
      <c r="W438" s="16">
        <f t="shared" si="43"/>
        <v>41486.36241898148</v>
      </c>
    </row>
    <row r="439" spans="1:23" ht="30" hidden="1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2">
        <f>IF(H439="USD", 1, VLOOKUP(H439,usd[[#All],[targetCurrency]:[inverseRate]],4,FALSE))</f>
        <v>0.75062424999999999</v>
      </c>
      <c r="J439" s="14">
        <f t="shared" si="38"/>
        <v>5254.3697499999998</v>
      </c>
      <c r="K439" s="14">
        <f t="shared" si="39"/>
        <v>0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8270</v>
      </c>
      <c r="R439" s="9">
        <f t="shared" si="40"/>
        <v>0</v>
      </c>
      <c r="S439" s="14" t="str">
        <f t="shared" si="41"/>
        <v/>
      </c>
      <c r="T439" t="s">
        <v>9217</v>
      </c>
      <c r="U439" t="s">
        <v>9223</v>
      </c>
      <c r="V439" s="16">
        <f t="shared" si="42"/>
        <v>42591.31858796296</v>
      </c>
      <c r="W439" s="16">
        <f t="shared" si="43"/>
        <v>42651.31858796296</v>
      </c>
    </row>
    <row r="440" spans="1:23" ht="30" hidden="1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2">
        <f>IF(H440="USD", 1, VLOOKUP(H440,usd[[#All],[targetCurrency]:[inverseRate]],4,FALSE))</f>
        <v>1</v>
      </c>
      <c r="J440" s="14">
        <f t="shared" si="38"/>
        <v>20000</v>
      </c>
      <c r="K440" s="14">
        <f t="shared" si="39"/>
        <v>1876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8270</v>
      </c>
      <c r="R440" s="9">
        <f t="shared" si="40"/>
        <v>9.3799999999999994E-2</v>
      </c>
      <c r="S440" s="14">
        <f t="shared" si="41"/>
        <v>170.54545454545453</v>
      </c>
      <c r="T440" t="s">
        <v>9217</v>
      </c>
      <c r="U440" t="s">
        <v>9223</v>
      </c>
      <c r="V440" s="16">
        <f t="shared" si="42"/>
        <v>42296.261087962965</v>
      </c>
      <c r="W440" s="16">
        <f t="shared" si="43"/>
        <v>42326.302754629629</v>
      </c>
    </row>
    <row r="441" spans="1:23" ht="30" hidden="1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2">
        <f>IF(H441="USD", 1, VLOOKUP(H441,usd[[#All],[targetCurrency]:[inverseRate]],4,FALSE))</f>
        <v>1</v>
      </c>
      <c r="J441" s="14">
        <f t="shared" si="38"/>
        <v>450</v>
      </c>
      <c r="K441" s="14">
        <f t="shared" si="39"/>
        <v>0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8270</v>
      </c>
      <c r="R441" s="9">
        <f t="shared" si="40"/>
        <v>0</v>
      </c>
      <c r="S441" s="14" t="str">
        <f t="shared" si="41"/>
        <v/>
      </c>
      <c r="T441" t="s">
        <v>9217</v>
      </c>
      <c r="U441" t="s">
        <v>9223</v>
      </c>
      <c r="V441" s="16">
        <f t="shared" si="42"/>
        <v>41919.761782407411</v>
      </c>
      <c r="W441" s="16">
        <f t="shared" si="43"/>
        <v>41929.761782407411</v>
      </c>
    </row>
    <row r="442" spans="1:23" ht="30" hidden="1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2">
        <f>IF(H442="USD", 1, VLOOKUP(H442,usd[[#All],[targetCurrency]:[inverseRate]],4,FALSE))</f>
        <v>1</v>
      </c>
      <c r="J442" s="14">
        <f t="shared" si="38"/>
        <v>5000</v>
      </c>
      <c r="K442" s="14">
        <f t="shared" si="39"/>
        <v>5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8270</v>
      </c>
      <c r="R442" s="9">
        <f t="shared" si="40"/>
        <v>1E-3</v>
      </c>
      <c r="S442" s="14">
        <f t="shared" si="41"/>
        <v>5</v>
      </c>
      <c r="T442" t="s">
        <v>9217</v>
      </c>
      <c r="U442" t="s">
        <v>9223</v>
      </c>
      <c r="V442" s="16">
        <f t="shared" si="42"/>
        <v>42423.985567129625</v>
      </c>
      <c r="W442" s="16">
        <f t="shared" si="43"/>
        <v>42453.943900462968</v>
      </c>
    </row>
    <row r="443" spans="1:23" ht="30" hidden="1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2">
        <f>IF(H443="USD", 1, VLOOKUP(H443,usd[[#All],[targetCurrency]:[inverseRate]],4,FALSE))</f>
        <v>1.29405719</v>
      </c>
      <c r="J443" s="14">
        <f t="shared" si="38"/>
        <v>517.62287600000002</v>
      </c>
      <c r="K443" s="14">
        <f t="shared" si="39"/>
        <v>0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8270</v>
      </c>
      <c r="R443" s="9">
        <f t="shared" si="40"/>
        <v>0</v>
      </c>
      <c r="S443" s="14" t="str">
        <f t="shared" si="41"/>
        <v/>
      </c>
      <c r="T443" t="s">
        <v>9217</v>
      </c>
      <c r="U443" t="s">
        <v>9223</v>
      </c>
      <c r="V443" s="16">
        <f t="shared" si="42"/>
        <v>41550.793935185182</v>
      </c>
      <c r="W443" s="16">
        <f t="shared" si="43"/>
        <v>41580.793935185182</v>
      </c>
    </row>
    <row r="444" spans="1:23" ht="30" hidden="1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2">
        <f>IF(H444="USD", 1, VLOOKUP(H444,usd[[#All],[targetCurrency]:[inverseRate]],4,FALSE))</f>
        <v>1</v>
      </c>
      <c r="J444" s="14">
        <f t="shared" si="38"/>
        <v>17000</v>
      </c>
      <c r="K444" s="14">
        <f t="shared" si="39"/>
        <v>6691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8270</v>
      </c>
      <c r="R444" s="9">
        <f t="shared" si="40"/>
        <v>0.39358823529411763</v>
      </c>
      <c r="S444" s="14">
        <f t="shared" si="41"/>
        <v>393.58823529411762</v>
      </c>
      <c r="T444" t="s">
        <v>9217</v>
      </c>
      <c r="U444" t="s">
        <v>9223</v>
      </c>
      <c r="V444" s="16">
        <f t="shared" si="42"/>
        <v>42024.888692129629</v>
      </c>
      <c r="W444" s="16">
        <f t="shared" si="43"/>
        <v>42054.888692129629</v>
      </c>
    </row>
    <row r="445" spans="1:23" ht="30" hidden="1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2">
        <f>IF(H445="USD", 1, VLOOKUP(H445,usd[[#All],[targetCurrency]:[inverseRate]],4,FALSE))</f>
        <v>0.75062424999999999</v>
      </c>
      <c r="J445" s="14">
        <f t="shared" si="38"/>
        <v>7506.2425000000003</v>
      </c>
      <c r="K445" s="14">
        <f t="shared" si="39"/>
        <v>7.5062424999999999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8270</v>
      </c>
      <c r="R445" s="9">
        <f t="shared" si="40"/>
        <v>1E-3</v>
      </c>
      <c r="S445" s="14">
        <f t="shared" si="41"/>
        <v>3.75312125</v>
      </c>
      <c r="T445" t="s">
        <v>9217</v>
      </c>
      <c r="U445" t="s">
        <v>9223</v>
      </c>
      <c r="V445" s="16">
        <f t="shared" si="42"/>
        <v>41650.015057870369</v>
      </c>
      <c r="W445" s="16">
        <f t="shared" si="43"/>
        <v>41680.015057870369</v>
      </c>
    </row>
    <row r="446" spans="1:23" ht="30" hidden="1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2">
        <f>IF(H446="USD", 1, VLOOKUP(H446,usd[[#All],[targetCurrency]:[inverseRate]],4,FALSE))</f>
        <v>1</v>
      </c>
      <c r="J446" s="14">
        <f t="shared" si="38"/>
        <v>1000</v>
      </c>
      <c r="K446" s="14">
        <f t="shared" si="39"/>
        <v>50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8270</v>
      </c>
      <c r="R446" s="9">
        <f t="shared" si="40"/>
        <v>0.05</v>
      </c>
      <c r="S446" s="14">
        <f t="shared" si="41"/>
        <v>50</v>
      </c>
      <c r="T446" t="s">
        <v>9217</v>
      </c>
      <c r="U446" t="s">
        <v>9223</v>
      </c>
      <c r="V446" s="16">
        <f t="shared" si="42"/>
        <v>40894.906956018516</v>
      </c>
      <c r="W446" s="16">
        <f t="shared" si="43"/>
        <v>40954.906956018516</v>
      </c>
    </row>
    <row r="447" spans="1:23" ht="30" hidden="1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2">
        <f>IF(H447="USD", 1, VLOOKUP(H447,usd[[#All],[targetCurrency]:[inverseRate]],4,FALSE))</f>
        <v>1</v>
      </c>
      <c r="J447" s="14">
        <f t="shared" si="38"/>
        <v>60000</v>
      </c>
      <c r="K447" s="14">
        <f t="shared" si="39"/>
        <v>2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8270</v>
      </c>
      <c r="R447" s="9">
        <f t="shared" si="40"/>
        <v>3.3333333333333335E-5</v>
      </c>
      <c r="S447" s="14">
        <f t="shared" si="41"/>
        <v>1</v>
      </c>
      <c r="T447" t="s">
        <v>9217</v>
      </c>
      <c r="U447" t="s">
        <v>9223</v>
      </c>
      <c r="V447" s="16">
        <f t="shared" si="42"/>
        <v>42130.335358796292</v>
      </c>
      <c r="W447" s="16">
        <f t="shared" si="43"/>
        <v>42145.335358796292</v>
      </c>
    </row>
    <row r="448" spans="1:23" ht="30" hidden="1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2">
        <f>IF(H448="USD", 1, VLOOKUP(H448,usd[[#All],[targetCurrency]:[inverseRate]],4,FALSE))</f>
        <v>1</v>
      </c>
      <c r="J448" s="14">
        <f t="shared" si="38"/>
        <v>10500</v>
      </c>
      <c r="K448" s="14">
        <f t="shared" si="39"/>
        <v>766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8270</v>
      </c>
      <c r="R448" s="9">
        <f t="shared" si="40"/>
        <v>7.2952380952380949E-2</v>
      </c>
      <c r="S448" s="14">
        <f t="shared" si="41"/>
        <v>47.875</v>
      </c>
      <c r="T448" t="s">
        <v>9217</v>
      </c>
      <c r="U448" t="s">
        <v>9223</v>
      </c>
      <c r="V448" s="16">
        <f t="shared" si="42"/>
        <v>42037.083564814813</v>
      </c>
      <c r="W448" s="16">
        <f t="shared" si="43"/>
        <v>42067.083564814813</v>
      </c>
    </row>
    <row r="449" spans="1:23" ht="30" hidden="1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2">
        <f>IF(H449="USD", 1, VLOOKUP(H449,usd[[#All],[targetCurrency]:[inverseRate]],4,FALSE))</f>
        <v>1.29405719</v>
      </c>
      <c r="J449" s="14">
        <f t="shared" si="38"/>
        <v>38821.715700000001</v>
      </c>
      <c r="K449" s="14">
        <f t="shared" si="39"/>
        <v>6.4702859500000001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8270</v>
      </c>
      <c r="R449" s="9">
        <f t="shared" si="40"/>
        <v>1.6666666666666666E-4</v>
      </c>
      <c r="S449" s="14">
        <f t="shared" si="41"/>
        <v>6.4702859500000001</v>
      </c>
      <c r="T449" t="s">
        <v>9217</v>
      </c>
      <c r="U449" t="s">
        <v>9223</v>
      </c>
      <c r="V449" s="16">
        <f t="shared" si="42"/>
        <v>41331.555127314816</v>
      </c>
      <c r="W449" s="16">
        <f t="shared" si="43"/>
        <v>41356.513460648144</v>
      </c>
    </row>
    <row r="450" spans="1:23" ht="30" hidden="1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2">
        <f>IF(H450="USD", 1, VLOOKUP(H450,usd[[#All],[targetCurrency]:[inverseRate]],4,FALSE))</f>
        <v>1</v>
      </c>
      <c r="J450" s="14">
        <f t="shared" si="38"/>
        <v>2500</v>
      </c>
      <c r="K450" s="14">
        <f t="shared" si="39"/>
        <v>82.01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8270</v>
      </c>
      <c r="R450" s="9">
        <f t="shared" si="40"/>
        <v>3.2804E-2</v>
      </c>
      <c r="S450" s="14">
        <f t="shared" si="41"/>
        <v>20.502500000000001</v>
      </c>
      <c r="T450" t="s">
        <v>9217</v>
      </c>
      <c r="U450" t="s">
        <v>9223</v>
      </c>
      <c r="V450" s="16">
        <f t="shared" si="42"/>
        <v>41753.758043981477</v>
      </c>
      <c r="W450" s="16">
        <f t="shared" si="43"/>
        <v>41773.758043981477</v>
      </c>
    </row>
    <row r="451" spans="1:23" ht="30" hidden="1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2">
        <f>IF(H451="USD", 1, VLOOKUP(H451,usd[[#All],[targetCurrency]:[inverseRate]],4,FALSE))</f>
        <v>1.29405719</v>
      </c>
      <c r="J451" s="14">
        <f t="shared" ref="J451:J514" si="44">$I451*D451</f>
        <v>2588.11438</v>
      </c>
      <c r="K451" s="14">
        <f t="shared" ref="K451:K514" si="45">$I451*E451</f>
        <v>58.232573549999998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8270</v>
      </c>
      <c r="R451" s="9">
        <f t="shared" ref="R451:R514" si="46">E451/D451</f>
        <v>2.2499999999999999E-2</v>
      </c>
      <c r="S451" s="14">
        <f t="shared" ref="S451:S514" si="47">IFERROR(K451/O451, "")</f>
        <v>11.64651471</v>
      </c>
      <c r="T451" t="s">
        <v>9217</v>
      </c>
      <c r="U451" t="s">
        <v>9223</v>
      </c>
      <c r="V451" s="16">
        <f t="shared" si="42"/>
        <v>41534.568113425928</v>
      </c>
      <c r="W451" s="16">
        <f t="shared" si="43"/>
        <v>41564.568113425928</v>
      </c>
    </row>
    <row r="452" spans="1:23" ht="30" hidden="1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2">
        <f>IF(H452="USD", 1, VLOOKUP(H452,usd[[#All],[targetCurrency]:[inverseRate]],4,FALSE))</f>
        <v>1</v>
      </c>
      <c r="J452" s="14">
        <f t="shared" si="44"/>
        <v>50000</v>
      </c>
      <c r="K452" s="14">
        <f t="shared" si="45"/>
        <v>396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8270</v>
      </c>
      <c r="R452" s="9">
        <f t="shared" si="46"/>
        <v>7.92E-3</v>
      </c>
      <c r="S452" s="14">
        <f t="shared" si="47"/>
        <v>56.571428571428569</v>
      </c>
      <c r="T452" t="s">
        <v>9217</v>
      </c>
      <c r="U452" t="s">
        <v>9223</v>
      </c>
      <c r="V452" s="16">
        <f t="shared" si="42"/>
        <v>41654.946759259255</v>
      </c>
      <c r="W452" s="16">
        <f t="shared" si="43"/>
        <v>41684.946759259255</v>
      </c>
    </row>
    <row r="453" spans="1:23" ht="30" hidden="1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2">
        <f>IF(H453="USD", 1, VLOOKUP(H453,usd[[#All],[targetCurrency]:[inverseRate]],4,FALSE))</f>
        <v>1</v>
      </c>
      <c r="J453" s="14">
        <f t="shared" si="44"/>
        <v>20000</v>
      </c>
      <c r="K453" s="14">
        <f t="shared" si="45"/>
        <v>0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8270</v>
      </c>
      <c r="R453" s="9">
        <f t="shared" si="46"/>
        <v>0</v>
      </c>
      <c r="S453" s="14" t="str">
        <f t="shared" si="47"/>
        <v/>
      </c>
      <c r="T453" t="s">
        <v>9217</v>
      </c>
      <c r="U453" t="s">
        <v>9223</v>
      </c>
      <c r="V453" s="16">
        <f t="shared" si="42"/>
        <v>41634.715173611112</v>
      </c>
      <c r="W453" s="16">
        <f t="shared" si="43"/>
        <v>41664.715173611112</v>
      </c>
    </row>
    <row r="454" spans="1:23" ht="30" hidden="1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2">
        <f>IF(H454="USD", 1, VLOOKUP(H454,usd[[#All],[targetCurrency]:[inverseRate]],4,FALSE))</f>
        <v>1</v>
      </c>
      <c r="J454" s="14">
        <f t="shared" si="44"/>
        <v>750</v>
      </c>
      <c r="K454" s="14">
        <f t="shared" si="45"/>
        <v>480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8270</v>
      </c>
      <c r="R454" s="9">
        <f t="shared" si="46"/>
        <v>0.64</v>
      </c>
      <c r="S454" s="14">
        <f t="shared" si="47"/>
        <v>40</v>
      </c>
      <c r="T454" t="s">
        <v>9217</v>
      </c>
      <c r="U454" t="s">
        <v>9223</v>
      </c>
      <c r="V454" s="16">
        <f t="shared" si="42"/>
        <v>42107.703877314816</v>
      </c>
      <c r="W454" s="16">
        <f t="shared" si="43"/>
        <v>42137.703877314816</v>
      </c>
    </row>
    <row r="455" spans="1:23" ht="30" hidden="1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2">
        <f>IF(H455="USD", 1, VLOOKUP(H455,usd[[#All],[targetCurrency]:[inverseRate]],4,FALSE))</f>
        <v>1</v>
      </c>
      <c r="J455" s="14">
        <f t="shared" si="44"/>
        <v>94875</v>
      </c>
      <c r="K455" s="14">
        <f t="shared" si="45"/>
        <v>26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8270</v>
      </c>
      <c r="R455" s="9">
        <f t="shared" si="46"/>
        <v>2.740447957839262E-4</v>
      </c>
      <c r="S455" s="14">
        <f t="shared" si="47"/>
        <v>13</v>
      </c>
      <c r="T455" t="s">
        <v>9217</v>
      </c>
      <c r="U455" t="s">
        <v>9223</v>
      </c>
      <c r="V455" s="16">
        <f t="shared" si="42"/>
        <v>42038.824988425928</v>
      </c>
      <c r="W455" s="16">
        <f t="shared" si="43"/>
        <v>42054.824988425928</v>
      </c>
    </row>
    <row r="456" spans="1:23" ht="30" hidden="1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2">
        <f>IF(H456="USD", 1, VLOOKUP(H456,usd[[#All],[targetCurrency]:[inverseRate]],4,FALSE))</f>
        <v>1</v>
      </c>
      <c r="J456" s="14">
        <f t="shared" si="44"/>
        <v>10000</v>
      </c>
      <c r="K456" s="14">
        <f t="shared" si="45"/>
        <v>82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8270</v>
      </c>
      <c r="R456" s="9">
        <f t="shared" si="46"/>
        <v>8.2000000000000007E-3</v>
      </c>
      <c r="S456" s="14">
        <f t="shared" si="47"/>
        <v>16.399999999999999</v>
      </c>
      <c r="T456" t="s">
        <v>9217</v>
      </c>
      <c r="U456" t="s">
        <v>9223</v>
      </c>
      <c r="V456" s="16">
        <f t="shared" si="42"/>
        <v>41938.717256944445</v>
      </c>
      <c r="W456" s="16">
        <f t="shared" si="43"/>
        <v>41969.551388888889</v>
      </c>
    </row>
    <row r="457" spans="1:23" ht="30" hidden="1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2">
        <f>IF(H457="USD", 1, VLOOKUP(H457,usd[[#All],[targetCurrency]:[inverseRate]],4,FALSE))</f>
        <v>1</v>
      </c>
      <c r="J457" s="14">
        <f t="shared" si="44"/>
        <v>65000</v>
      </c>
      <c r="K457" s="14">
        <f t="shared" si="45"/>
        <v>45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8270</v>
      </c>
      <c r="R457" s="9">
        <f t="shared" si="46"/>
        <v>6.9230769230769226E-4</v>
      </c>
      <c r="S457" s="14">
        <f t="shared" si="47"/>
        <v>22.5</v>
      </c>
      <c r="T457" t="s">
        <v>9217</v>
      </c>
      <c r="U457" t="s">
        <v>9223</v>
      </c>
      <c r="V457" s="16">
        <f t="shared" si="42"/>
        <v>40971.002569444448</v>
      </c>
      <c r="W457" s="16">
        <f t="shared" si="43"/>
        <v>41016.021527777775</v>
      </c>
    </row>
    <row r="458" spans="1:23" ht="30" hidden="1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2">
        <f>IF(H458="USD", 1, VLOOKUP(H458,usd[[#All],[targetCurrency]:[inverseRate]],4,FALSE))</f>
        <v>1</v>
      </c>
      <c r="J458" s="14">
        <f t="shared" si="44"/>
        <v>8888</v>
      </c>
      <c r="K458" s="14">
        <f t="shared" si="45"/>
        <v>61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8270</v>
      </c>
      <c r="R458" s="9">
        <f t="shared" si="46"/>
        <v>6.8631863186318634E-3</v>
      </c>
      <c r="S458" s="14">
        <f t="shared" si="47"/>
        <v>20.333333333333332</v>
      </c>
      <c r="T458" t="s">
        <v>9217</v>
      </c>
      <c r="U458" t="s">
        <v>9223</v>
      </c>
      <c r="V458" s="16">
        <f t="shared" si="42"/>
        <v>41547.694456018522</v>
      </c>
      <c r="W458" s="16">
        <f t="shared" si="43"/>
        <v>41569.165972222225</v>
      </c>
    </row>
    <row r="459" spans="1:23" ht="30" hidden="1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2">
        <f>IF(H459="USD", 1, VLOOKUP(H459,usd[[#All],[targetCurrency]:[inverseRate]],4,FALSE))</f>
        <v>0.75062424999999999</v>
      </c>
      <c r="J459" s="14">
        <f t="shared" si="44"/>
        <v>15012.485000000001</v>
      </c>
      <c r="K459" s="14">
        <f t="shared" si="45"/>
        <v>0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8270</v>
      </c>
      <c r="R459" s="9">
        <f t="shared" si="46"/>
        <v>0</v>
      </c>
      <c r="S459" s="14" t="str">
        <f t="shared" si="47"/>
        <v/>
      </c>
      <c r="T459" t="s">
        <v>9217</v>
      </c>
      <c r="U459" t="s">
        <v>9223</v>
      </c>
      <c r="V459" s="16">
        <f t="shared" si="42"/>
        <v>41837.767500000002</v>
      </c>
      <c r="W459" s="16">
        <f t="shared" si="43"/>
        <v>41867.767500000002</v>
      </c>
    </row>
    <row r="460" spans="1:23" ht="30" hidden="1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2">
        <f>IF(H460="USD", 1, VLOOKUP(H460,usd[[#All],[targetCurrency]:[inverseRate]],4,FALSE))</f>
        <v>1.29405719</v>
      </c>
      <c r="J460" s="14">
        <f t="shared" si="44"/>
        <v>12940.571899999999</v>
      </c>
      <c r="K460" s="14">
        <f t="shared" si="45"/>
        <v>1062.4209529899999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8270</v>
      </c>
      <c r="R460" s="9">
        <f t="shared" si="46"/>
        <v>8.2100000000000006E-2</v>
      </c>
      <c r="S460" s="14">
        <f t="shared" si="47"/>
        <v>21.682060265102038</v>
      </c>
      <c r="T460" t="s">
        <v>9217</v>
      </c>
      <c r="U460" t="s">
        <v>9223</v>
      </c>
      <c r="V460" s="16">
        <f t="shared" si="42"/>
        <v>41378.69976851852</v>
      </c>
      <c r="W460" s="16">
        <f t="shared" si="43"/>
        <v>41408.69976851852</v>
      </c>
    </row>
    <row r="461" spans="1:23" ht="30" hidden="1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2">
        <f>IF(H461="USD", 1, VLOOKUP(H461,usd[[#All],[targetCurrency]:[inverseRate]],4,FALSE))</f>
        <v>1</v>
      </c>
      <c r="J461" s="14">
        <f t="shared" si="44"/>
        <v>39000</v>
      </c>
      <c r="K461" s="14">
        <f t="shared" si="45"/>
        <v>25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8270</v>
      </c>
      <c r="R461" s="9">
        <f t="shared" si="46"/>
        <v>6.4102564102564103E-4</v>
      </c>
      <c r="S461" s="14">
        <f t="shared" si="47"/>
        <v>25</v>
      </c>
      <c r="T461" t="s">
        <v>9217</v>
      </c>
      <c r="U461" t="s">
        <v>9223</v>
      </c>
      <c r="V461" s="16">
        <f t="shared" si="42"/>
        <v>40800.6403587963</v>
      </c>
      <c r="W461" s="16">
        <f t="shared" si="43"/>
        <v>40860.682025462964</v>
      </c>
    </row>
    <row r="462" spans="1:23" ht="30" hidden="1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2">
        <f>IF(H462="USD", 1, VLOOKUP(H462,usd[[#All],[targetCurrency]:[inverseRate]],4,FALSE))</f>
        <v>1</v>
      </c>
      <c r="J462" s="14">
        <f t="shared" si="44"/>
        <v>8500</v>
      </c>
      <c r="K462" s="14">
        <f t="shared" si="45"/>
        <v>25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8270</v>
      </c>
      <c r="R462" s="9">
        <f t="shared" si="46"/>
        <v>2.9411764705882353E-3</v>
      </c>
      <c r="S462" s="14">
        <f t="shared" si="47"/>
        <v>12.5</v>
      </c>
      <c r="T462" t="s">
        <v>9217</v>
      </c>
      <c r="U462" t="s">
        <v>9223</v>
      </c>
      <c r="V462" s="16">
        <f t="shared" si="42"/>
        <v>41759.542534722219</v>
      </c>
      <c r="W462" s="16">
        <f t="shared" si="43"/>
        <v>41791.166666666664</v>
      </c>
    </row>
    <row r="463" spans="1:23" ht="30" hidden="1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2">
        <f>IF(H463="USD", 1, VLOOKUP(H463,usd[[#All],[targetCurrency]:[inverseRate]],4,FALSE))</f>
        <v>1.29405719</v>
      </c>
      <c r="J463" s="14">
        <f t="shared" si="44"/>
        <v>711.73145449999993</v>
      </c>
      <c r="K463" s="14">
        <f t="shared" si="45"/>
        <v>0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8270</v>
      </c>
      <c r="R463" s="9">
        <f t="shared" si="46"/>
        <v>0</v>
      </c>
      <c r="S463" s="14" t="str">
        <f t="shared" si="47"/>
        <v/>
      </c>
      <c r="T463" t="s">
        <v>9217</v>
      </c>
      <c r="U463" t="s">
        <v>9223</v>
      </c>
      <c r="V463" s="16">
        <f t="shared" si="42"/>
        <v>41407.84684027778</v>
      </c>
      <c r="W463" s="16">
        <f t="shared" si="43"/>
        <v>41427.84684027778</v>
      </c>
    </row>
    <row r="464" spans="1:23" ht="30" hidden="1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2">
        <f>IF(H464="USD", 1, VLOOKUP(H464,usd[[#All],[targetCurrency]:[inverseRate]],4,FALSE))</f>
        <v>1</v>
      </c>
      <c r="J464" s="14">
        <f t="shared" si="44"/>
        <v>100000</v>
      </c>
      <c r="K464" s="14">
        <f t="shared" si="45"/>
        <v>0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8270</v>
      </c>
      <c r="R464" s="9">
        <f t="shared" si="46"/>
        <v>0</v>
      </c>
      <c r="S464" s="14" t="str">
        <f t="shared" si="47"/>
        <v/>
      </c>
      <c r="T464" t="s">
        <v>9217</v>
      </c>
      <c r="U464" t="s">
        <v>9223</v>
      </c>
      <c r="V464" s="16">
        <f t="shared" ref="V464:V527" si="48">(M464/86400)+DATE(1970,1,1)</f>
        <v>40705.12663194444</v>
      </c>
      <c r="W464" s="16">
        <f t="shared" ref="W464:W527" si="49">(L464/86400)+DATE(1970,1,1)</f>
        <v>40765.12663194444</v>
      </c>
    </row>
    <row r="465" spans="1:23" ht="30" hidden="1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2">
        <f>IF(H465="USD", 1, VLOOKUP(H465,usd[[#All],[targetCurrency]:[inverseRate]],4,FALSE))</f>
        <v>1</v>
      </c>
      <c r="J465" s="14">
        <f t="shared" si="44"/>
        <v>55000</v>
      </c>
      <c r="K465" s="14">
        <f t="shared" si="45"/>
        <v>1250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8270</v>
      </c>
      <c r="R465" s="9">
        <f t="shared" si="46"/>
        <v>2.2727272727272728E-2</v>
      </c>
      <c r="S465" s="14">
        <f t="shared" si="47"/>
        <v>113.63636363636364</v>
      </c>
      <c r="T465" t="s">
        <v>9217</v>
      </c>
      <c r="U465" t="s">
        <v>9223</v>
      </c>
      <c r="V465" s="16">
        <f t="shared" si="48"/>
        <v>40750.710104166668</v>
      </c>
      <c r="W465" s="16">
        <f t="shared" si="49"/>
        <v>40810.710104166668</v>
      </c>
    </row>
    <row r="466" spans="1:23" ht="30" hidden="1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2">
        <f>IF(H466="USD", 1, VLOOKUP(H466,usd[[#All],[targetCurrency]:[inverseRate]],4,FALSE))</f>
        <v>1.1666915600000001</v>
      </c>
      <c r="J466" s="14">
        <f t="shared" si="44"/>
        <v>1178.3584756</v>
      </c>
      <c r="K466" s="14">
        <f t="shared" si="45"/>
        <v>1.1666915600000001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8270</v>
      </c>
      <c r="R466" s="9">
        <f t="shared" si="46"/>
        <v>9.9009900990099011E-4</v>
      </c>
      <c r="S466" s="14">
        <f t="shared" si="47"/>
        <v>1.1666915600000001</v>
      </c>
      <c r="T466" t="s">
        <v>9217</v>
      </c>
      <c r="U466" t="s">
        <v>9223</v>
      </c>
      <c r="V466" s="16">
        <f t="shared" si="48"/>
        <v>42488.84878472222</v>
      </c>
      <c r="W466" s="16">
        <f t="shared" si="49"/>
        <v>42508.84878472222</v>
      </c>
    </row>
    <row r="467" spans="1:23" ht="30" hidden="1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2">
        <f>IF(H467="USD", 1, VLOOKUP(H467,usd[[#All],[targetCurrency]:[inverseRate]],4,FALSE))</f>
        <v>1</v>
      </c>
      <c r="J467" s="14">
        <f t="shared" si="44"/>
        <v>512</v>
      </c>
      <c r="K467" s="14">
        <f t="shared" si="45"/>
        <v>138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8270</v>
      </c>
      <c r="R467" s="9">
        <f t="shared" si="46"/>
        <v>0.26953125</v>
      </c>
      <c r="S467" s="14">
        <f t="shared" si="47"/>
        <v>17.25</v>
      </c>
      <c r="T467" t="s">
        <v>9217</v>
      </c>
      <c r="U467" t="s">
        <v>9223</v>
      </c>
      <c r="V467" s="16">
        <f t="shared" si="48"/>
        <v>41801.120069444441</v>
      </c>
      <c r="W467" s="16">
        <f t="shared" si="49"/>
        <v>41817.120069444441</v>
      </c>
    </row>
    <row r="468" spans="1:23" ht="30" hidden="1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2">
        <f>IF(H468="USD", 1, VLOOKUP(H468,usd[[#All],[targetCurrency]:[inverseRate]],4,FALSE))</f>
        <v>1</v>
      </c>
      <c r="J468" s="14">
        <f t="shared" si="44"/>
        <v>10000</v>
      </c>
      <c r="K468" s="14">
        <f t="shared" si="45"/>
        <v>76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8270</v>
      </c>
      <c r="R468" s="9">
        <f t="shared" si="46"/>
        <v>7.6E-3</v>
      </c>
      <c r="S468" s="14">
        <f t="shared" si="47"/>
        <v>15.2</v>
      </c>
      <c r="T468" t="s">
        <v>9217</v>
      </c>
      <c r="U468" t="s">
        <v>9223</v>
      </c>
      <c r="V468" s="16">
        <f t="shared" si="48"/>
        <v>41129.942870370374</v>
      </c>
      <c r="W468" s="16">
        <f t="shared" si="49"/>
        <v>41159.942870370374</v>
      </c>
    </row>
    <row r="469" spans="1:23" ht="30" hidden="1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2">
        <f>IF(H469="USD", 1, VLOOKUP(H469,usd[[#All],[targetCurrency]:[inverseRate]],4,FALSE))</f>
        <v>1</v>
      </c>
      <c r="J469" s="14">
        <f t="shared" si="44"/>
        <v>20000</v>
      </c>
      <c r="K469" s="14">
        <f t="shared" si="45"/>
        <v>4315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8270</v>
      </c>
      <c r="R469" s="9">
        <f t="shared" si="46"/>
        <v>0.21575</v>
      </c>
      <c r="S469" s="14">
        <f t="shared" si="47"/>
        <v>110.64102564102564</v>
      </c>
      <c r="T469" t="s">
        <v>9217</v>
      </c>
      <c r="U469" t="s">
        <v>9223</v>
      </c>
      <c r="V469" s="16">
        <f t="shared" si="48"/>
        <v>41135.679791666669</v>
      </c>
      <c r="W469" s="16">
        <f t="shared" si="49"/>
        <v>41180.679791666669</v>
      </c>
    </row>
    <row r="470" spans="1:23" ht="30" hidden="1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2">
        <f>IF(H470="USD", 1, VLOOKUP(H470,usd[[#All],[targetCurrency]:[inverseRate]],4,FALSE))</f>
        <v>1</v>
      </c>
      <c r="J470" s="14">
        <f t="shared" si="44"/>
        <v>7500</v>
      </c>
      <c r="K470" s="14">
        <f t="shared" si="45"/>
        <v>0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8270</v>
      </c>
      <c r="R470" s="9">
        <f t="shared" si="46"/>
        <v>0</v>
      </c>
      <c r="S470" s="14" t="str">
        <f t="shared" si="47"/>
        <v/>
      </c>
      <c r="T470" t="s">
        <v>9217</v>
      </c>
      <c r="U470" t="s">
        <v>9223</v>
      </c>
      <c r="V470" s="16">
        <f t="shared" si="48"/>
        <v>41041.167627314819</v>
      </c>
      <c r="W470" s="16">
        <f t="shared" si="49"/>
        <v>41101.160474537035</v>
      </c>
    </row>
    <row r="471" spans="1:23" ht="30" hidden="1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2">
        <f>IF(H471="USD", 1, VLOOKUP(H471,usd[[#All],[targetCurrency]:[inverseRate]],4,FALSE))</f>
        <v>1.29405719</v>
      </c>
      <c r="J471" s="14">
        <f t="shared" si="44"/>
        <v>7764.3431399999999</v>
      </c>
      <c r="K471" s="14">
        <f t="shared" si="45"/>
        <v>0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8270</v>
      </c>
      <c r="R471" s="9">
        <f t="shared" si="46"/>
        <v>0</v>
      </c>
      <c r="S471" s="14" t="str">
        <f t="shared" si="47"/>
        <v/>
      </c>
      <c r="T471" t="s">
        <v>9217</v>
      </c>
      <c r="U471" t="s">
        <v>9223</v>
      </c>
      <c r="V471" s="16">
        <f t="shared" si="48"/>
        <v>41827.989861111113</v>
      </c>
      <c r="W471" s="16">
        <f t="shared" si="49"/>
        <v>41887.989861111113</v>
      </c>
    </row>
    <row r="472" spans="1:23" ht="30" hidden="1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2">
        <f>IF(H472="USD", 1, VLOOKUP(H472,usd[[#All],[targetCurrency]:[inverseRate]],4,FALSE))</f>
        <v>1</v>
      </c>
      <c r="J472" s="14">
        <f t="shared" si="44"/>
        <v>5000</v>
      </c>
      <c r="K472" s="14">
        <f t="shared" si="45"/>
        <v>51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8270</v>
      </c>
      <c r="R472" s="9">
        <f t="shared" si="46"/>
        <v>1.0200000000000001E-2</v>
      </c>
      <c r="S472" s="14">
        <f t="shared" si="47"/>
        <v>25.5</v>
      </c>
      <c r="T472" t="s">
        <v>9217</v>
      </c>
      <c r="U472" t="s">
        <v>9223</v>
      </c>
      <c r="V472" s="16">
        <f t="shared" si="48"/>
        <v>41605.167696759258</v>
      </c>
      <c r="W472" s="16">
        <f t="shared" si="49"/>
        <v>41655.166666666664</v>
      </c>
    </row>
    <row r="473" spans="1:23" ht="30" hidden="1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2">
        <f>IF(H473="USD", 1, VLOOKUP(H473,usd[[#All],[targetCurrency]:[inverseRate]],4,FALSE))</f>
        <v>1</v>
      </c>
      <c r="J473" s="14">
        <f t="shared" si="44"/>
        <v>55000</v>
      </c>
      <c r="K473" s="14">
        <f t="shared" si="45"/>
        <v>6541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8270</v>
      </c>
      <c r="R473" s="9">
        <f t="shared" si="46"/>
        <v>0.11892727272727273</v>
      </c>
      <c r="S473" s="14">
        <f t="shared" si="47"/>
        <v>38.476470588235294</v>
      </c>
      <c r="T473" t="s">
        <v>9217</v>
      </c>
      <c r="U473" t="s">
        <v>9223</v>
      </c>
      <c r="V473" s="16">
        <f t="shared" si="48"/>
        <v>41703.721979166665</v>
      </c>
      <c r="W473" s="16">
        <f t="shared" si="49"/>
        <v>41748.680312500001</v>
      </c>
    </row>
    <row r="474" spans="1:23" ht="30" hidden="1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2">
        <f>IF(H474="USD", 1, VLOOKUP(H474,usd[[#All],[targetCurrency]:[inverseRate]],4,FALSE))</f>
        <v>1</v>
      </c>
      <c r="J474" s="14">
        <f t="shared" si="44"/>
        <v>800</v>
      </c>
      <c r="K474" s="14">
        <f t="shared" si="45"/>
        <v>141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8270</v>
      </c>
      <c r="R474" s="9">
        <f t="shared" si="46"/>
        <v>0.17624999999999999</v>
      </c>
      <c r="S474" s="14">
        <f t="shared" si="47"/>
        <v>28.2</v>
      </c>
      <c r="T474" t="s">
        <v>9217</v>
      </c>
      <c r="U474" t="s">
        <v>9223</v>
      </c>
      <c r="V474" s="16">
        <f t="shared" si="48"/>
        <v>41844.922662037039</v>
      </c>
      <c r="W474" s="16">
        <f t="shared" si="49"/>
        <v>41874.922662037039</v>
      </c>
    </row>
    <row r="475" spans="1:23" ht="30" hidden="1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2">
        <f>IF(H475="USD", 1, VLOOKUP(H475,usd[[#All],[targetCurrency]:[inverseRate]],4,FALSE))</f>
        <v>1</v>
      </c>
      <c r="J475" s="14">
        <f t="shared" si="44"/>
        <v>30000</v>
      </c>
      <c r="K475" s="14">
        <f t="shared" si="45"/>
        <v>861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8270</v>
      </c>
      <c r="R475" s="9">
        <f t="shared" si="46"/>
        <v>2.87E-2</v>
      </c>
      <c r="S475" s="14">
        <f t="shared" si="47"/>
        <v>61.5</v>
      </c>
      <c r="T475" t="s">
        <v>9217</v>
      </c>
      <c r="U475" t="s">
        <v>9223</v>
      </c>
      <c r="V475" s="16">
        <f t="shared" si="48"/>
        <v>41869.698136574072</v>
      </c>
      <c r="W475" s="16">
        <f t="shared" si="49"/>
        <v>41899.698136574072</v>
      </c>
    </row>
    <row r="476" spans="1:23" ht="30" hidden="1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2">
        <f>IF(H476="USD", 1, VLOOKUP(H476,usd[[#All],[targetCurrency]:[inverseRate]],4,FALSE))</f>
        <v>1</v>
      </c>
      <c r="J476" s="14">
        <f t="shared" si="44"/>
        <v>3300</v>
      </c>
      <c r="K476" s="14">
        <f t="shared" si="45"/>
        <v>1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8270</v>
      </c>
      <c r="R476" s="9">
        <f t="shared" si="46"/>
        <v>3.0303030303030303E-4</v>
      </c>
      <c r="S476" s="14">
        <f t="shared" si="47"/>
        <v>1</v>
      </c>
      <c r="T476" t="s">
        <v>9217</v>
      </c>
      <c r="U476" t="s">
        <v>9223</v>
      </c>
      <c r="V476" s="16">
        <f t="shared" si="48"/>
        <v>42753.329039351855</v>
      </c>
      <c r="W476" s="16">
        <f t="shared" si="49"/>
        <v>42783.329039351855</v>
      </c>
    </row>
    <row r="477" spans="1:23" ht="30" hidden="1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2">
        <f>IF(H477="USD", 1, VLOOKUP(H477,usd[[#All],[targetCurrency]:[inverseRate]],4,FALSE))</f>
        <v>1</v>
      </c>
      <c r="J477" s="14">
        <f t="shared" si="44"/>
        <v>2000</v>
      </c>
      <c r="K477" s="14">
        <f t="shared" si="45"/>
        <v>0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8270</v>
      </c>
      <c r="R477" s="9">
        <f t="shared" si="46"/>
        <v>0</v>
      </c>
      <c r="S477" s="14" t="str">
        <f t="shared" si="47"/>
        <v/>
      </c>
      <c r="T477" t="s">
        <v>9217</v>
      </c>
      <c r="U477" t="s">
        <v>9223</v>
      </c>
      <c r="V477" s="16">
        <f t="shared" si="48"/>
        <v>42100.086145833338</v>
      </c>
      <c r="W477" s="16">
        <f t="shared" si="49"/>
        <v>42130.086145833338</v>
      </c>
    </row>
    <row r="478" spans="1:23" ht="30" hidden="1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2">
        <f>IF(H478="USD", 1, VLOOKUP(H478,usd[[#All],[targetCurrency]:[inverseRate]],4,FALSE))</f>
        <v>1</v>
      </c>
      <c r="J478" s="14">
        <f t="shared" si="44"/>
        <v>220000</v>
      </c>
      <c r="K478" s="14">
        <f t="shared" si="45"/>
        <v>4906.59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8270</v>
      </c>
      <c r="R478" s="9">
        <f t="shared" si="46"/>
        <v>2.2302681818181819E-2</v>
      </c>
      <c r="S478" s="14">
        <f t="shared" si="47"/>
        <v>39.569274193548388</v>
      </c>
      <c r="T478" t="s">
        <v>9217</v>
      </c>
      <c r="U478" t="s">
        <v>9223</v>
      </c>
      <c r="V478" s="16">
        <f t="shared" si="48"/>
        <v>41757.975011574075</v>
      </c>
      <c r="W478" s="16">
        <f t="shared" si="49"/>
        <v>41793.165972222225</v>
      </c>
    </row>
    <row r="479" spans="1:23" ht="30" hidden="1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2">
        <f>IF(H479="USD", 1, VLOOKUP(H479,usd[[#All],[targetCurrency]:[inverseRate]],4,FALSE))</f>
        <v>1</v>
      </c>
      <c r="J479" s="14">
        <f t="shared" si="44"/>
        <v>1500</v>
      </c>
      <c r="K479" s="14">
        <f t="shared" si="45"/>
        <v>0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8270</v>
      </c>
      <c r="R479" s="9">
        <f t="shared" si="46"/>
        <v>0</v>
      </c>
      <c r="S479" s="14" t="str">
        <f t="shared" si="47"/>
        <v/>
      </c>
      <c r="T479" t="s">
        <v>9217</v>
      </c>
      <c r="U479" t="s">
        <v>9223</v>
      </c>
      <c r="V479" s="16">
        <f t="shared" si="48"/>
        <v>40987.83488425926</v>
      </c>
      <c r="W479" s="16">
        <f t="shared" si="49"/>
        <v>41047.83488425926</v>
      </c>
    </row>
    <row r="480" spans="1:23" ht="30" hidden="1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2">
        <f>IF(H480="USD", 1, VLOOKUP(H480,usd[[#All],[targetCurrency]:[inverseRate]],4,FALSE))</f>
        <v>1</v>
      </c>
      <c r="J480" s="14">
        <f t="shared" si="44"/>
        <v>10000</v>
      </c>
      <c r="K480" s="14">
        <f t="shared" si="45"/>
        <v>0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8270</v>
      </c>
      <c r="R480" s="9">
        <f t="shared" si="46"/>
        <v>0</v>
      </c>
      <c r="S480" s="14" t="str">
        <f t="shared" si="47"/>
        <v/>
      </c>
      <c r="T480" t="s">
        <v>9217</v>
      </c>
      <c r="U480" t="s">
        <v>9223</v>
      </c>
      <c r="V480" s="16">
        <f t="shared" si="48"/>
        <v>42065.910983796297</v>
      </c>
      <c r="W480" s="16">
        <f t="shared" si="49"/>
        <v>42095.869317129633</v>
      </c>
    </row>
    <row r="481" spans="1:23" ht="30" hidden="1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2">
        <f>IF(H481="USD", 1, VLOOKUP(H481,usd[[#All],[targetCurrency]:[inverseRate]],4,FALSE))</f>
        <v>1</v>
      </c>
      <c r="J481" s="14">
        <f t="shared" si="44"/>
        <v>15000</v>
      </c>
      <c r="K481" s="14">
        <f t="shared" si="45"/>
        <v>4884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8270</v>
      </c>
      <c r="R481" s="9">
        <f t="shared" si="46"/>
        <v>0.3256</v>
      </c>
      <c r="S481" s="14">
        <f t="shared" si="47"/>
        <v>88.8</v>
      </c>
      <c r="T481" t="s">
        <v>9217</v>
      </c>
      <c r="U481" t="s">
        <v>9223</v>
      </c>
      <c r="V481" s="16">
        <f t="shared" si="48"/>
        <v>41904.407812500001</v>
      </c>
      <c r="W481" s="16">
        <f t="shared" si="49"/>
        <v>41964.449479166666</v>
      </c>
    </row>
    <row r="482" spans="1:23" ht="30" hidden="1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2">
        <f>IF(H482="USD", 1, VLOOKUP(H482,usd[[#All],[targetCurrency]:[inverseRate]],4,FALSE))</f>
        <v>1</v>
      </c>
      <c r="J482" s="14">
        <f t="shared" si="44"/>
        <v>40000</v>
      </c>
      <c r="K482" s="14">
        <f t="shared" si="45"/>
        <v>7764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8270</v>
      </c>
      <c r="R482" s="9">
        <f t="shared" si="46"/>
        <v>0.19409999999999999</v>
      </c>
      <c r="S482" s="14">
        <f t="shared" si="47"/>
        <v>55.457142857142856</v>
      </c>
      <c r="T482" t="s">
        <v>9217</v>
      </c>
      <c r="U482" t="s">
        <v>9223</v>
      </c>
      <c r="V482" s="16">
        <f t="shared" si="48"/>
        <v>41465.500173611115</v>
      </c>
      <c r="W482" s="16">
        <f t="shared" si="49"/>
        <v>41495.500173611115</v>
      </c>
    </row>
    <row r="483" spans="1:23" ht="30" hidden="1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2">
        <f>IF(H483="USD", 1, VLOOKUP(H483,usd[[#All],[targetCurrency]:[inverseRate]],4,FALSE))</f>
        <v>1</v>
      </c>
      <c r="J483" s="14">
        <f t="shared" si="44"/>
        <v>30000</v>
      </c>
      <c r="K483" s="14">
        <f t="shared" si="45"/>
        <v>1830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8270</v>
      </c>
      <c r="R483" s="9">
        <f t="shared" si="46"/>
        <v>6.0999999999999999E-2</v>
      </c>
      <c r="S483" s="14">
        <f t="shared" si="47"/>
        <v>87.142857142857139</v>
      </c>
      <c r="T483" t="s">
        <v>9217</v>
      </c>
      <c r="U483" t="s">
        <v>9223</v>
      </c>
      <c r="V483" s="16">
        <f t="shared" si="48"/>
        <v>41162.672326388885</v>
      </c>
      <c r="W483" s="16">
        <f t="shared" si="49"/>
        <v>41192.672326388885</v>
      </c>
    </row>
    <row r="484" spans="1:23" ht="30" hidden="1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2">
        <f>IF(H484="USD", 1, VLOOKUP(H484,usd[[#All],[targetCurrency]:[inverseRate]],4,FALSE))</f>
        <v>1</v>
      </c>
      <c r="J484" s="14">
        <f t="shared" si="44"/>
        <v>10000</v>
      </c>
      <c r="K484" s="14">
        <f t="shared" si="45"/>
        <v>10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8270</v>
      </c>
      <c r="R484" s="9">
        <f t="shared" si="46"/>
        <v>1E-3</v>
      </c>
      <c r="S484" s="14">
        <f t="shared" si="47"/>
        <v>10</v>
      </c>
      <c r="T484" t="s">
        <v>9217</v>
      </c>
      <c r="U484" t="s">
        <v>9223</v>
      </c>
      <c r="V484" s="16">
        <f t="shared" si="48"/>
        <v>42447.896874999999</v>
      </c>
      <c r="W484" s="16">
        <f t="shared" si="49"/>
        <v>42474.606944444444</v>
      </c>
    </row>
    <row r="485" spans="1:23" ht="30" hidden="1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2">
        <f>IF(H485="USD", 1, VLOOKUP(H485,usd[[#All],[targetCurrency]:[inverseRate]],4,FALSE))</f>
        <v>1.29405719</v>
      </c>
      <c r="J485" s="14">
        <f t="shared" si="44"/>
        <v>19410.85785</v>
      </c>
      <c r="K485" s="14">
        <f t="shared" si="45"/>
        <v>9744.2506407000001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8270</v>
      </c>
      <c r="R485" s="9">
        <f t="shared" si="46"/>
        <v>0.502</v>
      </c>
      <c r="S485" s="14">
        <f t="shared" si="47"/>
        <v>66.28741932448979</v>
      </c>
      <c r="T485" t="s">
        <v>9217</v>
      </c>
      <c r="U485" t="s">
        <v>9223</v>
      </c>
      <c r="V485" s="16">
        <f t="shared" si="48"/>
        <v>41243.197592592594</v>
      </c>
      <c r="W485" s="16">
        <f t="shared" si="49"/>
        <v>41303.197592592594</v>
      </c>
    </row>
    <row r="486" spans="1:23" ht="30" hidden="1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2">
        <f>IF(H486="USD", 1, VLOOKUP(H486,usd[[#All],[targetCurrency]:[inverseRate]],4,FALSE))</f>
        <v>1.29405719</v>
      </c>
      <c r="J486" s="14">
        <f t="shared" si="44"/>
        <v>103524.57519999999</v>
      </c>
      <c r="K486" s="14">
        <f t="shared" si="45"/>
        <v>192.81452131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8270</v>
      </c>
      <c r="R486" s="9">
        <f t="shared" si="46"/>
        <v>1.8625E-3</v>
      </c>
      <c r="S486" s="14">
        <f t="shared" si="47"/>
        <v>17.528592846363637</v>
      </c>
      <c r="T486" t="s">
        <v>9217</v>
      </c>
      <c r="U486" t="s">
        <v>9223</v>
      </c>
      <c r="V486" s="16">
        <f t="shared" si="48"/>
        <v>42272.93949074074</v>
      </c>
      <c r="W486" s="16">
        <f t="shared" si="49"/>
        <v>42313.981157407412</v>
      </c>
    </row>
    <row r="487" spans="1:23" ht="30" hidden="1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2">
        <f>IF(H487="USD", 1, VLOOKUP(H487,usd[[#All],[targetCurrency]:[inverseRate]],4,FALSE))</f>
        <v>1.29405719</v>
      </c>
      <c r="J487" s="14">
        <f t="shared" si="44"/>
        <v>49117.234703640002</v>
      </c>
      <c r="K487" s="14">
        <f t="shared" si="45"/>
        <v>10760.098475421901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8270</v>
      </c>
      <c r="R487" s="9">
        <f t="shared" si="46"/>
        <v>0.21906971229845085</v>
      </c>
      <c r="S487" s="14">
        <f t="shared" si="47"/>
        <v>86.080787803375202</v>
      </c>
      <c r="T487" t="s">
        <v>9217</v>
      </c>
      <c r="U487" t="s">
        <v>9223</v>
      </c>
      <c r="V487" s="16">
        <f t="shared" si="48"/>
        <v>41381.505775462967</v>
      </c>
      <c r="W487" s="16">
        <f t="shared" si="49"/>
        <v>41411.505775462967</v>
      </c>
    </row>
    <row r="488" spans="1:23" ht="30" hidden="1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2">
        <f>IF(H488="USD", 1, VLOOKUP(H488,usd[[#All],[targetCurrency]:[inverseRate]],4,FALSE))</f>
        <v>0.70296422999999997</v>
      </c>
      <c r="J488" s="14">
        <f t="shared" si="44"/>
        <v>386630.32649999997</v>
      </c>
      <c r="K488" s="14">
        <f t="shared" si="45"/>
        <v>35.148211499999995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8270</v>
      </c>
      <c r="R488" s="9">
        <f t="shared" si="46"/>
        <v>9.0909090909090904E-5</v>
      </c>
      <c r="S488" s="14">
        <f t="shared" si="47"/>
        <v>35.148211499999995</v>
      </c>
      <c r="T488" t="s">
        <v>9217</v>
      </c>
      <c r="U488" t="s">
        <v>9223</v>
      </c>
      <c r="V488" s="16">
        <f t="shared" si="48"/>
        <v>41761.94258101852</v>
      </c>
      <c r="W488" s="16">
        <f t="shared" si="49"/>
        <v>41791.94258101852</v>
      </c>
    </row>
    <row r="489" spans="1:23" ht="30" hidden="1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2">
        <f>IF(H489="USD", 1, VLOOKUP(H489,usd[[#All],[targetCurrency]:[inverseRate]],4,FALSE))</f>
        <v>0.75062424999999999</v>
      </c>
      <c r="J489" s="14">
        <f t="shared" si="44"/>
        <v>37531.212500000001</v>
      </c>
      <c r="K489" s="14">
        <f t="shared" si="45"/>
        <v>0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8270</v>
      </c>
      <c r="R489" s="9">
        <f t="shared" si="46"/>
        <v>0</v>
      </c>
      <c r="S489" s="14" t="str">
        <f t="shared" si="47"/>
        <v/>
      </c>
      <c r="T489" t="s">
        <v>9217</v>
      </c>
      <c r="U489" t="s">
        <v>9223</v>
      </c>
      <c r="V489" s="16">
        <f t="shared" si="48"/>
        <v>42669.594837962963</v>
      </c>
      <c r="W489" s="16">
        <f t="shared" si="49"/>
        <v>42729.636504629627</v>
      </c>
    </row>
    <row r="490" spans="1:23" ht="30" hidden="1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2">
        <f>IF(H490="USD", 1, VLOOKUP(H490,usd[[#All],[targetCurrency]:[inverseRate]],4,FALSE))</f>
        <v>1</v>
      </c>
      <c r="J490" s="14">
        <f t="shared" si="44"/>
        <v>12000</v>
      </c>
      <c r="K490" s="14">
        <f t="shared" si="45"/>
        <v>0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8270</v>
      </c>
      <c r="R490" s="9">
        <f t="shared" si="46"/>
        <v>0</v>
      </c>
      <c r="S490" s="14" t="str">
        <f t="shared" si="47"/>
        <v/>
      </c>
      <c r="T490" t="s">
        <v>9217</v>
      </c>
      <c r="U490" t="s">
        <v>9223</v>
      </c>
      <c r="V490" s="16">
        <f t="shared" si="48"/>
        <v>42714.054398148146</v>
      </c>
      <c r="W490" s="16">
        <f t="shared" si="49"/>
        <v>42744.054398148146</v>
      </c>
    </row>
    <row r="491" spans="1:23" ht="30" hidden="1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2">
        <f>IF(H491="USD", 1, VLOOKUP(H491,usd[[#All],[targetCurrency]:[inverseRate]],4,FALSE))</f>
        <v>1</v>
      </c>
      <c r="J491" s="14">
        <f t="shared" si="44"/>
        <v>74997</v>
      </c>
      <c r="K491" s="14">
        <f t="shared" si="45"/>
        <v>215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8270</v>
      </c>
      <c r="R491" s="9">
        <f t="shared" si="46"/>
        <v>2.8667813379201833E-3</v>
      </c>
      <c r="S491" s="14">
        <f t="shared" si="47"/>
        <v>71.666666666666671</v>
      </c>
      <c r="T491" t="s">
        <v>9217</v>
      </c>
      <c r="U491" t="s">
        <v>9223</v>
      </c>
      <c r="V491" s="16">
        <f t="shared" si="48"/>
        <v>40882.481666666667</v>
      </c>
      <c r="W491" s="16">
        <f t="shared" si="49"/>
        <v>40913.481249999997</v>
      </c>
    </row>
    <row r="492" spans="1:23" ht="30" hidden="1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2">
        <f>IF(H492="USD", 1, VLOOKUP(H492,usd[[#All],[targetCurrency]:[inverseRate]],4,FALSE))</f>
        <v>1</v>
      </c>
      <c r="J492" s="14">
        <f t="shared" si="44"/>
        <v>1000</v>
      </c>
      <c r="K492" s="14">
        <f t="shared" si="45"/>
        <v>0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8270</v>
      </c>
      <c r="R492" s="9">
        <f t="shared" si="46"/>
        <v>0</v>
      </c>
      <c r="S492" s="14" t="str">
        <f t="shared" si="47"/>
        <v/>
      </c>
      <c r="T492" t="s">
        <v>9217</v>
      </c>
      <c r="U492" t="s">
        <v>9223</v>
      </c>
      <c r="V492" s="16">
        <f t="shared" si="48"/>
        <v>41113.968576388885</v>
      </c>
      <c r="W492" s="16">
        <f t="shared" si="49"/>
        <v>41143.968576388885</v>
      </c>
    </row>
    <row r="493" spans="1:23" ht="30" hidden="1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2">
        <f>IF(H493="USD", 1, VLOOKUP(H493,usd[[#All],[targetCurrency]:[inverseRate]],4,FALSE))</f>
        <v>1</v>
      </c>
      <c r="J493" s="14">
        <f t="shared" si="44"/>
        <v>10000</v>
      </c>
      <c r="K493" s="14">
        <f t="shared" si="45"/>
        <v>0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8270</v>
      </c>
      <c r="R493" s="9">
        <f t="shared" si="46"/>
        <v>0</v>
      </c>
      <c r="S493" s="14" t="str">
        <f t="shared" si="47"/>
        <v/>
      </c>
      <c r="T493" t="s">
        <v>9217</v>
      </c>
      <c r="U493" t="s">
        <v>9223</v>
      </c>
      <c r="V493" s="16">
        <f t="shared" si="48"/>
        <v>42366.982627314814</v>
      </c>
      <c r="W493" s="16">
        <f t="shared" si="49"/>
        <v>42396.982627314814</v>
      </c>
    </row>
    <row r="494" spans="1:23" ht="30" hidden="1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2">
        <f>IF(H494="USD", 1, VLOOKUP(H494,usd[[#All],[targetCurrency]:[inverseRate]],4,FALSE))</f>
        <v>0.11241174</v>
      </c>
      <c r="J494" s="14">
        <f t="shared" si="44"/>
        <v>1124117.3999999999</v>
      </c>
      <c r="K494" s="14">
        <f t="shared" si="45"/>
        <v>0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8270</v>
      </c>
      <c r="R494" s="9">
        <f t="shared" si="46"/>
        <v>0</v>
      </c>
      <c r="S494" s="14" t="str">
        <f t="shared" si="47"/>
        <v/>
      </c>
      <c r="T494" t="s">
        <v>9217</v>
      </c>
      <c r="U494" t="s">
        <v>9223</v>
      </c>
      <c r="V494" s="16">
        <f t="shared" si="48"/>
        <v>42596.03506944445</v>
      </c>
      <c r="W494" s="16">
        <f t="shared" si="49"/>
        <v>42656.03506944445</v>
      </c>
    </row>
    <row r="495" spans="1:23" ht="30" hidden="1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2">
        <f>IF(H495="USD", 1, VLOOKUP(H495,usd[[#All],[targetCurrency]:[inverseRate]],4,FALSE))</f>
        <v>1.29405719</v>
      </c>
      <c r="J495" s="14">
        <f t="shared" si="44"/>
        <v>38821.715700000001</v>
      </c>
      <c r="K495" s="14">
        <f t="shared" si="45"/>
        <v>0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8270</v>
      </c>
      <c r="R495" s="9">
        <f t="shared" si="46"/>
        <v>0</v>
      </c>
      <c r="S495" s="14" t="str">
        <f t="shared" si="47"/>
        <v/>
      </c>
      <c r="T495" t="s">
        <v>9217</v>
      </c>
      <c r="U495" t="s">
        <v>9223</v>
      </c>
      <c r="V495" s="16">
        <f t="shared" si="48"/>
        <v>42114.726134259261</v>
      </c>
      <c r="W495" s="16">
        <f t="shared" si="49"/>
        <v>42144.726134259261</v>
      </c>
    </row>
    <row r="496" spans="1:23" ht="30" hidden="1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2">
        <f>IF(H496="USD", 1, VLOOKUP(H496,usd[[#All],[targetCurrency]:[inverseRate]],4,FALSE))</f>
        <v>1</v>
      </c>
      <c r="J496" s="14">
        <f t="shared" si="44"/>
        <v>20000</v>
      </c>
      <c r="K496" s="14">
        <f t="shared" si="45"/>
        <v>31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8270</v>
      </c>
      <c r="R496" s="9">
        <f t="shared" si="46"/>
        <v>1.5499999999999999E-3</v>
      </c>
      <c r="S496" s="14">
        <f t="shared" si="47"/>
        <v>10.333333333333334</v>
      </c>
      <c r="T496" t="s">
        <v>9217</v>
      </c>
      <c r="U496" t="s">
        <v>9223</v>
      </c>
      <c r="V496" s="16">
        <f t="shared" si="48"/>
        <v>41799.830613425926</v>
      </c>
      <c r="W496" s="16">
        <f t="shared" si="49"/>
        <v>41823.125</v>
      </c>
    </row>
    <row r="497" spans="1:23" ht="30" hidden="1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2">
        <f>IF(H497="USD", 1, VLOOKUP(H497,usd[[#All],[targetCurrency]:[inverseRate]],4,FALSE))</f>
        <v>1</v>
      </c>
      <c r="J497" s="14">
        <f t="shared" si="44"/>
        <v>7000</v>
      </c>
      <c r="K497" s="14">
        <f t="shared" si="45"/>
        <v>0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8270</v>
      </c>
      <c r="R497" s="9">
        <f t="shared" si="46"/>
        <v>0</v>
      </c>
      <c r="S497" s="14" t="str">
        <f t="shared" si="47"/>
        <v/>
      </c>
      <c r="T497" t="s">
        <v>9217</v>
      </c>
      <c r="U497" t="s">
        <v>9223</v>
      </c>
      <c r="V497" s="16">
        <f t="shared" si="48"/>
        <v>42171.827604166669</v>
      </c>
      <c r="W497" s="16">
        <f t="shared" si="49"/>
        <v>42201.827604166669</v>
      </c>
    </row>
    <row r="498" spans="1:23" ht="30" hidden="1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2">
        <f>IF(H498="USD", 1, VLOOKUP(H498,usd[[#All],[targetCurrency]:[inverseRate]],4,FALSE))</f>
        <v>1</v>
      </c>
      <c r="J498" s="14">
        <f t="shared" si="44"/>
        <v>60000</v>
      </c>
      <c r="K498" s="14">
        <f t="shared" si="45"/>
        <v>1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8270</v>
      </c>
      <c r="R498" s="9">
        <f t="shared" si="46"/>
        <v>1.6666666666666667E-5</v>
      </c>
      <c r="S498" s="14">
        <f t="shared" si="47"/>
        <v>1</v>
      </c>
      <c r="T498" t="s">
        <v>9217</v>
      </c>
      <c r="U498" t="s">
        <v>9223</v>
      </c>
      <c r="V498" s="16">
        <f t="shared" si="48"/>
        <v>41620.93141203704</v>
      </c>
      <c r="W498" s="16">
        <f t="shared" si="49"/>
        <v>41680.93141203704</v>
      </c>
    </row>
    <row r="499" spans="1:23" ht="30" hidden="1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2">
        <f>IF(H499="USD", 1, VLOOKUP(H499,usd[[#All],[targetCurrency]:[inverseRate]],4,FALSE))</f>
        <v>1</v>
      </c>
      <c r="J499" s="14">
        <f t="shared" si="44"/>
        <v>4480</v>
      </c>
      <c r="K499" s="14">
        <f t="shared" si="45"/>
        <v>30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8270</v>
      </c>
      <c r="R499" s="9">
        <f t="shared" si="46"/>
        <v>6.6964285714285711E-3</v>
      </c>
      <c r="S499" s="14">
        <f t="shared" si="47"/>
        <v>10</v>
      </c>
      <c r="T499" t="s">
        <v>9217</v>
      </c>
      <c r="U499" t="s">
        <v>9223</v>
      </c>
      <c r="V499" s="16">
        <f t="shared" si="48"/>
        <v>41945.037789351853</v>
      </c>
      <c r="W499" s="16">
        <f t="shared" si="49"/>
        <v>41998.208333333328</v>
      </c>
    </row>
    <row r="500" spans="1:23" ht="30" hidden="1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2">
        <f>IF(H500="USD", 1, VLOOKUP(H500,usd[[#All],[targetCurrency]:[inverseRate]],4,FALSE))</f>
        <v>1</v>
      </c>
      <c r="J500" s="14">
        <f t="shared" si="44"/>
        <v>65108</v>
      </c>
      <c r="K500" s="14">
        <f t="shared" si="45"/>
        <v>2994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8270</v>
      </c>
      <c r="R500" s="9">
        <f t="shared" si="46"/>
        <v>4.5985132395404561E-2</v>
      </c>
      <c r="S500" s="14">
        <f t="shared" si="47"/>
        <v>136.09090909090909</v>
      </c>
      <c r="T500" t="s">
        <v>9217</v>
      </c>
      <c r="U500" t="s">
        <v>9223</v>
      </c>
      <c r="V500" s="16">
        <f t="shared" si="48"/>
        <v>40858.762141203704</v>
      </c>
      <c r="W500" s="16">
        <f t="shared" si="49"/>
        <v>40900.762141203704</v>
      </c>
    </row>
    <row r="501" spans="1:23" ht="30" hidden="1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2">
        <f>IF(H501="USD", 1, VLOOKUP(H501,usd[[#All],[targetCurrency]:[inverseRate]],4,FALSE))</f>
        <v>1</v>
      </c>
      <c r="J501" s="14">
        <f t="shared" si="44"/>
        <v>20000</v>
      </c>
      <c r="K501" s="14">
        <f t="shared" si="45"/>
        <v>1910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8270</v>
      </c>
      <c r="R501" s="9">
        <f t="shared" si="46"/>
        <v>9.5500000000000002E-2</v>
      </c>
      <c r="S501" s="14">
        <f t="shared" si="47"/>
        <v>73.461538461538467</v>
      </c>
      <c r="T501" t="s">
        <v>9217</v>
      </c>
      <c r="U501" t="s">
        <v>9223</v>
      </c>
      <c r="V501" s="16">
        <f t="shared" si="48"/>
        <v>40043.895462962959</v>
      </c>
      <c r="W501" s="16">
        <f t="shared" si="49"/>
        <v>40098.874305555553</v>
      </c>
    </row>
    <row r="502" spans="1:23" ht="30" hidden="1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2">
        <f>IF(H502="USD", 1, VLOOKUP(H502,usd[[#All],[targetCurrency]:[inverseRate]],4,FALSE))</f>
        <v>1</v>
      </c>
      <c r="J502" s="14">
        <f t="shared" si="44"/>
        <v>6500</v>
      </c>
      <c r="K502" s="14">
        <f t="shared" si="45"/>
        <v>215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8270</v>
      </c>
      <c r="R502" s="9">
        <f t="shared" si="46"/>
        <v>3.307692307692308E-2</v>
      </c>
      <c r="S502" s="14">
        <f t="shared" si="47"/>
        <v>53.75</v>
      </c>
      <c r="T502" t="s">
        <v>9217</v>
      </c>
      <c r="U502" t="s">
        <v>9223</v>
      </c>
      <c r="V502" s="16">
        <f t="shared" si="48"/>
        <v>40247.886006944442</v>
      </c>
      <c r="W502" s="16">
        <f t="shared" si="49"/>
        <v>40306.927777777775</v>
      </c>
    </row>
    <row r="503" spans="1:23" ht="30" hidden="1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2">
        <f>IF(H503="USD", 1, VLOOKUP(H503,usd[[#All],[targetCurrency]:[inverseRate]],4,FALSE))</f>
        <v>1</v>
      </c>
      <c r="J503" s="14">
        <f t="shared" si="44"/>
        <v>10000</v>
      </c>
      <c r="K503" s="14">
        <f t="shared" si="45"/>
        <v>0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8270</v>
      </c>
      <c r="R503" s="9">
        <f t="shared" si="46"/>
        <v>0</v>
      </c>
      <c r="S503" s="14" t="str">
        <f t="shared" si="47"/>
        <v/>
      </c>
      <c r="T503" t="s">
        <v>9217</v>
      </c>
      <c r="U503" t="s">
        <v>9223</v>
      </c>
      <c r="V503" s="16">
        <f t="shared" si="48"/>
        <v>40703.234386574077</v>
      </c>
      <c r="W503" s="16">
        <f t="shared" si="49"/>
        <v>40733.234386574077</v>
      </c>
    </row>
    <row r="504" spans="1:23" ht="30" hidden="1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2">
        <f>IF(H504="USD", 1, VLOOKUP(H504,usd[[#All],[targetCurrency]:[inverseRate]],4,FALSE))</f>
        <v>1</v>
      </c>
      <c r="J504" s="14">
        <f t="shared" si="44"/>
        <v>20000</v>
      </c>
      <c r="K504" s="14">
        <f t="shared" si="45"/>
        <v>230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8270</v>
      </c>
      <c r="R504" s="9">
        <f t="shared" si="46"/>
        <v>1.15E-2</v>
      </c>
      <c r="S504" s="14">
        <f t="shared" si="47"/>
        <v>57.5</v>
      </c>
      <c r="T504" t="s">
        <v>9217</v>
      </c>
      <c r="U504" t="s">
        <v>9223</v>
      </c>
      <c r="V504" s="16">
        <f t="shared" si="48"/>
        <v>40956.553530092591</v>
      </c>
      <c r="W504" s="16">
        <f t="shared" si="49"/>
        <v>40986.511863425927</v>
      </c>
    </row>
    <row r="505" spans="1:23" ht="30" hidden="1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2">
        <f>IF(H505="USD", 1, VLOOKUP(H505,usd[[#All],[targetCurrency]:[inverseRate]],4,FALSE))</f>
        <v>1.29405719</v>
      </c>
      <c r="J505" s="14">
        <f t="shared" si="44"/>
        <v>8411.3717350000006</v>
      </c>
      <c r="K505" s="14">
        <f t="shared" si="45"/>
        <v>147.52251966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8270</v>
      </c>
      <c r="R505" s="9">
        <f t="shared" si="46"/>
        <v>1.7538461538461537E-2</v>
      </c>
      <c r="S505" s="14">
        <f t="shared" si="47"/>
        <v>16.391391073333335</v>
      </c>
      <c r="T505" t="s">
        <v>9217</v>
      </c>
      <c r="U505" t="s">
        <v>9223</v>
      </c>
      <c r="V505" s="16">
        <f t="shared" si="48"/>
        <v>41991.526655092588</v>
      </c>
      <c r="W505" s="16">
        <f t="shared" si="49"/>
        <v>42021.526655092588</v>
      </c>
    </row>
    <row r="506" spans="1:23" ht="30" hidden="1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2">
        <f>IF(H506="USD", 1, VLOOKUP(H506,usd[[#All],[targetCurrency]:[inverseRate]],4,FALSE))</f>
        <v>1</v>
      </c>
      <c r="J506" s="14">
        <f t="shared" si="44"/>
        <v>24500</v>
      </c>
      <c r="K506" s="14">
        <f t="shared" si="45"/>
        <v>335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8270</v>
      </c>
      <c r="R506" s="9">
        <f t="shared" si="46"/>
        <v>1.3673469387755101E-2</v>
      </c>
      <c r="S506" s="14">
        <f t="shared" si="47"/>
        <v>67</v>
      </c>
      <c r="T506" t="s">
        <v>9217</v>
      </c>
      <c r="U506" t="s">
        <v>9223</v>
      </c>
      <c r="V506" s="16">
        <f t="shared" si="48"/>
        <v>40949.98364583333</v>
      </c>
      <c r="W506" s="16">
        <f t="shared" si="49"/>
        <v>41009.941979166666</v>
      </c>
    </row>
    <row r="507" spans="1:23" ht="30" hidden="1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2">
        <f>IF(H507="USD", 1, VLOOKUP(H507,usd[[#All],[targetCurrency]:[inverseRate]],4,FALSE))</f>
        <v>1</v>
      </c>
      <c r="J507" s="14">
        <f t="shared" si="44"/>
        <v>12000</v>
      </c>
      <c r="K507" s="14">
        <f t="shared" si="45"/>
        <v>52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8270</v>
      </c>
      <c r="R507" s="9">
        <f t="shared" si="46"/>
        <v>4.3333333333333331E-3</v>
      </c>
      <c r="S507" s="14">
        <f t="shared" si="47"/>
        <v>3.7142857142857144</v>
      </c>
      <c r="T507" t="s">
        <v>9217</v>
      </c>
      <c r="U507" t="s">
        <v>9223</v>
      </c>
      <c r="V507" s="16">
        <f t="shared" si="48"/>
        <v>42318.098217592589</v>
      </c>
      <c r="W507" s="16">
        <f t="shared" si="49"/>
        <v>42363.098217592589</v>
      </c>
    </row>
    <row r="508" spans="1:23" ht="30" hidden="1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2">
        <f>IF(H508="USD", 1, VLOOKUP(H508,usd[[#All],[targetCurrency]:[inverseRate]],4,FALSE))</f>
        <v>1</v>
      </c>
      <c r="J508" s="14">
        <f t="shared" si="44"/>
        <v>200000</v>
      </c>
      <c r="K508" s="14">
        <f t="shared" si="45"/>
        <v>250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8270</v>
      </c>
      <c r="R508" s="9">
        <f t="shared" si="46"/>
        <v>1.25E-3</v>
      </c>
      <c r="S508" s="14">
        <f t="shared" si="47"/>
        <v>250</v>
      </c>
      <c r="T508" t="s">
        <v>9217</v>
      </c>
      <c r="U508" t="s">
        <v>9223</v>
      </c>
      <c r="V508" s="16">
        <f t="shared" si="48"/>
        <v>41466.552314814813</v>
      </c>
      <c r="W508" s="16">
        <f t="shared" si="49"/>
        <v>41496.552314814813</v>
      </c>
    </row>
    <row r="509" spans="1:23" ht="30" hidden="1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2">
        <f>IF(H509="USD", 1, VLOOKUP(H509,usd[[#All],[targetCurrency]:[inverseRate]],4,FALSE))</f>
        <v>1</v>
      </c>
      <c r="J509" s="14">
        <f t="shared" si="44"/>
        <v>20000</v>
      </c>
      <c r="K509" s="14">
        <f t="shared" si="45"/>
        <v>640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8270</v>
      </c>
      <c r="R509" s="9">
        <f t="shared" si="46"/>
        <v>3.2000000000000001E-2</v>
      </c>
      <c r="S509" s="14">
        <f t="shared" si="47"/>
        <v>64</v>
      </c>
      <c r="T509" t="s">
        <v>9217</v>
      </c>
      <c r="U509" t="s">
        <v>9223</v>
      </c>
      <c r="V509" s="16">
        <f t="shared" si="48"/>
        <v>41156.958993055552</v>
      </c>
      <c r="W509" s="16">
        <f t="shared" si="49"/>
        <v>41201.958993055552</v>
      </c>
    </row>
    <row r="510" spans="1:23" ht="30" hidden="1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2">
        <f>IF(H510="USD", 1, VLOOKUP(H510,usd[[#All],[targetCurrency]:[inverseRate]],4,FALSE))</f>
        <v>1</v>
      </c>
      <c r="J510" s="14">
        <f t="shared" si="44"/>
        <v>50000</v>
      </c>
      <c r="K510" s="14">
        <f t="shared" si="45"/>
        <v>400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8270</v>
      </c>
      <c r="R510" s="9">
        <f t="shared" si="46"/>
        <v>8.0000000000000002E-3</v>
      </c>
      <c r="S510" s="14">
        <f t="shared" si="47"/>
        <v>133.33333333333334</v>
      </c>
      <c r="T510" t="s">
        <v>9217</v>
      </c>
      <c r="U510" t="s">
        <v>9223</v>
      </c>
      <c r="V510" s="16">
        <f t="shared" si="48"/>
        <v>40995.024317129632</v>
      </c>
      <c r="W510" s="16">
        <f t="shared" si="49"/>
        <v>41054.593055555553</v>
      </c>
    </row>
    <row r="511" spans="1:23" ht="30" hidden="1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2">
        <f>IF(H511="USD", 1, VLOOKUP(H511,usd[[#All],[targetCurrency]:[inverseRate]],4,FALSE))</f>
        <v>1.29405719</v>
      </c>
      <c r="J511" s="14">
        <f t="shared" si="44"/>
        <v>6470.2859499999995</v>
      </c>
      <c r="K511" s="14">
        <f t="shared" si="45"/>
        <v>12.9405719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8270</v>
      </c>
      <c r="R511" s="9">
        <f t="shared" si="46"/>
        <v>2E-3</v>
      </c>
      <c r="S511" s="14">
        <f t="shared" si="47"/>
        <v>12.9405719</v>
      </c>
      <c r="T511" t="s">
        <v>9217</v>
      </c>
      <c r="U511" t="s">
        <v>9223</v>
      </c>
      <c r="V511" s="16">
        <f t="shared" si="48"/>
        <v>42153.631597222222</v>
      </c>
      <c r="W511" s="16">
        <f t="shared" si="49"/>
        <v>42183.631597222222</v>
      </c>
    </row>
    <row r="512" spans="1:23" ht="30" hidden="1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2">
        <f>IF(H512="USD", 1, VLOOKUP(H512,usd[[#All],[targetCurrency]:[inverseRate]],4,FALSE))</f>
        <v>1</v>
      </c>
      <c r="J512" s="14">
        <f t="shared" si="44"/>
        <v>14000</v>
      </c>
      <c r="K512" s="14">
        <f t="shared" si="45"/>
        <v>0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8270</v>
      </c>
      <c r="R512" s="9">
        <f t="shared" si="46"/>
        <v>0</v>
      </c>
      <c r="S512" s="14" t="str">
        <f t="shared" si="47"/>
        <v/>
      </c>
      <c r="T512" t="s">
        <v>9217</v>
      </c>
      <c r="U512" t="s">
        <v>9223</v>
      </c>
      <c r="V512" s="16">
        <f t="shared" si="48"/>
        <v>42400.176377314812</v>
      </c>
      <c r="W512" s="16">
        <f t="shared" si="49"/>
        <v>42430.176377314812</v>
      </c>
    </row>
    <row r="513" spans="1:23" ht="30" hidden="1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2">
        <f>IF(H513="USD", 1, VLOOKUP(H513,usd[[#All],[targetCurrency]:[inverseRate]],4,FALSE))</f>
        <v>1</v>
      </c>
      <c r="J513" s="14">
        <f t="shared" si="44"/>
        <v>5000</v>
      </c>
      <c r="K513" s="14">
        <f t="shared" si="45"/>
        <v>150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8270</v>
      </c>
      <c r="R513" s="9">
        <f t="shared" si="46"/>
        <v>0.03</v>
      </c>
      <c r="S513" s="14">
        <f t="shared" si="47"/>
        <v>30</v>
      </c>
      <c r="T513" t="s">
        <v>9217</v>
      </c>
      <c r="U513" t="s">
        <v>9223</v>
      </c>
      <c r="V513" s="16">
        <f t="shared" si="48"/>
        <v>41340.303032407406</v>
      </c>
      <c r="W513" s="16">
        <f t="shared" si="49"/>
        <v>41370.261365740742</v>
      </c>
    </row>
    <row r="514" spans="1:23" ht="30" hidden="1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2">
        <f>IF(H514="USD", 1, VLOOKUP(H514,usd[[#All],[targetCurrency]:[inverseRate]],4,FALSE))</f>
        <v>1</v>
      </c>
      <c r="J514" s="14">
        <f t="shared" si="44"/>
        <v>8000</v>
      </c>
      <c r="K514" s="14">
        <f t="shared" si="45"/>
        <v>11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8270</v>
      </c>
      <c r="R514" s="9">
        <f t="shared" si="46"/>
        <v>1.3749999999999999E-3</v>
      </c>
      <c r="S514" s="14">
        <f t="shared" si="47"/>
        <v>5.5</v>
      </c>
      <c r="T514" t="s">
        <v>9217</v>
      </c>
      <c r="U514" t="s">
        <v>9223</v>
      </c>
      <c r="V514" s="16">
        <f t="shared" si="48"/>
        <v>42649.742210648154</v>
      </c>
      <c r="W514" s="16">
        <f t="shared" si="49"/>
        <v>42694.783877314811</v>
      </c>
    </row>
    <row r="515" spans="1:23" ht="30" hidden="1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2">
        <f>IF(H515="USD", 1, VLOOKUP(H515,usd[[#All],[targetCurrency]:[inverseRate]],4,FALSE))</f>
        <v>1</v>
      </c>
      <c r="J515" s="14">
        <f t="shared" ref="J515:J578" si="50">$I515*D515</f>
        <v>50000</v>
      </c>
      <c r="K515" s="14">
        <f t="shared" ref="K515:K578" si="51">$I515*E515</f>
        <v>6962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8270</v>
      </c>
      <c r="R515" s="9">
        <f t="shared" ref="R515:R578" si="52">E515/D515</f>
        <v>0.13924</v>
      </c>
      <c r="S515" s="14">
        <f t="shared" ref="S515:S578" si="53">IFERROR(K515/O515, "")</f>
        <v>102.38235294117646</v>
      </c>
      <c r="T515" t="s">
        <v>9217</v>
      </c>
      <c r="U515" t="s">
        <v>9223</v>
      </c>
      <c r="V515" s="16">
        <f t="shared" si="48"/>
        <v>42552.653993055559</v>
      </c>
      <c r="W515" s="16">
        <f t="shared" si="49"/>
        <v>42597.291666666672</v>
      </c>
    </row>
    <row r="516" spans="1:23" ht="30" hidden="1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2">
        <f>IF(H516="USD", 1, VLOOKUP(H516,usd[[#All],[targetCurrency]:[inverseRate]],4,FALSE))</f>
        <v>0.75062424999999999</v>
      </c>
      <c r="J516" s="14">
        <f t="shared" si="50"/>
        <v>1125.936375</v>
      </c>
      <c r="K516" s="14">
        <f t="shared" si="51"/>
        <v>37.531212500000002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8270</v>
      </c>
      <c r="R516" s="9">
        <f t="shared" si="52"/>
        <v>3.3333333333333333E-2</v>
      </c>
      <c r="S516" s="14">
        <f t="shared" si="53"/>
        <v>12.510404166666667</v>
      </c>
      <c r="T516" t="s">
        <v>9217</v>
      </c>
      <c r="U516" t="s">
        <v>9223</v>
      </c>
      <c r="V516" s="16">
        <f t="shared" si="48"/>
        <v>41830.613969907405</v>
      </c>
      <c r="W516" s="16">
        <f t="shared" si="49"/>
        <v>41860.613969907405</v>
      </c>
    </row>
    <row r="517" spans="1:23" ht="30" hidden="1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2">
        <f>IF(H517="USD", 1, VLOOKUP(H517,usd[[#All],[targetCurrency]:[inverseRate]],4,FALSE))</f>
        <v>1</v>
      </c>
      <c r="J517" s="14">
        <f t="shared" si="50"/>
        <v>97000</v>
      </c>
      <c r="K517" s="14">
        <f t="shared" si="51"/>
        <v>24651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8270</v>
      </c>
      <c r="R517" s="9">
        <f t="shared" si="52"/>
        <v>0.25413402061855672</v>
      </c>
      <c r="S517" s="14">
        <f t="shared" si="53"/>
        <v>725.02941176470586</v>
      </c>
      <c r="T517" t="s">
        <v>9217</v>
      </c>
      <c r="U517" t="s">
        <v>9223</v>
      </c>
      <c r="V517" s="16">
        <f t="shared" si="48"/>
        <v>42327.490752314814</v>
      </c>
      <c r="W517" s="16">
        <f t="shared" si="49"/>
        <v>42367.490752314814</v>
      </c>
    </row>
    <row r="518" spans="1:23" ht="30" hidden="1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2">
        <f>IF(H518="USD", 1, VLOOKUP(H518,usd[[#All],[targetCurrency]:[inverseRate]],4,FALSE))</f>
        <v>1.29405719</v>
      </c>
      <c r="J518" s="14">
        <f t="shared" si="50"/>
        <v>6470.2859499999995</v>
      </c>
      <c r="K518" s="14">
        <f t="shared" si="51"/>
        <v>0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8270</v>
      </c>
      <c r="R518" s="9">
        <f t="shared" si="52"/>
        <v>0</v>
      </c>
      <c r="S518" s="14" t="str">
        <f t="shared" si="53"/>
        <v/>
      </c>
      <c r="T518" t="s">
        <v>9217</v>
      </c>
      <c r="U518" t="s">
        <v>9223</v>
      </c>
      <c r="V518" s="16">
        <f t="shared" si="48"/>
        <v>42091.778703703705</v>
      </c>
      <c r="W518" s="16">
        <f t="shared" si="49"/>
        <v>42151.778703703705</v>
      </c>
    </row>
    <row r="519" spans="1:23" ht="30" hidden="1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2">
        <f>IF(H519="USD", 1, VLOOKUP(H519,usd[[#All],[targetCurrency]:[inverseRate]],4,FALSE))</f>
        <v>1</v>
      </c>
      <c r="J519" s="14">
        <f t="shared" si="50"/>
        <v>15000</v>
      </c>
      <c r="K519" s="14">
        <f t="shared" si="51"/>
        <v>205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8270</v>
      </c>
      <c r="R519" s="9">
        <f t="shared" si="52"/>
        <v>1.3666666666666667E-2</v>
      </c>
      <c r="S519" s="14">
        <f t="shared" si="53"/>
        <v>68.333333333333329</v>
      </c>
      <c r="T519" t="s">
        <v>9217</v>
      </c>
      <c r="U519" t="s">
        <v>9223</v>
      </c>
      <c r="V519" s="16">
        <f t="shared" si="48"/>
        <v>42738.615289351852</v>
      </c>
      <c r="W519" s="16">
        <f t="shared" si="49"/>
        <v>42768.615289351852</v>
      </c>
    </row>
    <row r="520" spans="1:23" ht="30" hidden="1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2">
        <f>IF(H520="USD", 1, VLOOKUP(H520,usd[[#All],[targetCurrency]:[inverseRate]],4,FALSE))</f>
        <v>1</v>
      </c>
      <c r="J520" s="14">
        <f t="shared" si="50"/>
        <v>7175</v>
      </c>
      <c r="K520" s="14">
        <f t="shared" si="51"/>
        <v>0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8270</v>
      </c>
      <c r="R520" s="9">
        <f t="shared" si="52"/>
        <v>0</v>
      </c>
      <c r="S520" s="14" t="str">
        <f t="shared" si="53"/>
        <v/>
      </c>
      <c r="T520" t="s">
        <v>9217</v>
      </c>
      <c r="U520" t="s">
        <v>9223</v>
      </c>
      <c r="V520" s="16">
        <f t="shared" si="48"/>
        <v>42223.616018518514</v>
      </c>
      <c r="W520" s="16">
        <f t="shared" si="49"/>
        <v>42253.615277777775</v>
      </c>
    </row>
    <row r="521" spans="1:23" ht="30" hidden="1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2">
        <f>IF(H521="USD", 1, VLOOKUP(H521,usd[[#All],[targetCurrency]:[inverseRate]],4,FALSE))</f>
        <v>1</v>
      </c>
      <c r="J521" s="14">
        <f t="shared" si="50"/>
        <v>12001</v>
      </c>
      <c r="K521" s="14">
        <f t="shared" si="51"/>
        <v>2746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8270</v>
      </c>
      <c r="R521" s="9">
        <f t="shared" si="52"/>
        <v>0.22881426547787684</v>
      </c>
      <c r="S521" s="14">
        <f t="shared" si="53"/>
        <v>39.228571428571428</v>
      </c>
      <c r="T521" t="s">
        <v>9217</v>
      </c>
      <c r="U521" t="s">
        <v>9223</v>
      </c>
      <c r="V521" s="16">
        <f t="shared" si="48"/>
        <v>41218.391446759255</v>
      </c>
      <c r="W521" s="16">
        <f t="shared" si="49"/>
        <v>41248.391446759255</v>
      </c>
    </row>
    <row r="522" spans="1:23" ht="30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2">
        <f>IF(H522="USD", 1, VLOOKUP(H522,usd[[#All],[targetCurrency]:[inverseRate]],4,FALSE))</f>
        <v>1.29405719</v>
      </c>
      <c r="J522" s="14">
        <f t="shared" si="50"/>
        <v>6470.2859499999995</v>
      </c>
      <c r="K522" s="14">
        <f t="shared" si="51"/>
        <v>6606.1619549500001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8271</v>
      </c>
      <c r="R522" s="9">
        <f t="shared" si="52"/>
        <v>1.0209999999999999</v>
      </c>
      <c r="S522" s="14">
        <f t="shared" si="53"/>
        <v>194.29888102794118</v>
      </c>
      <c r="T522" t="s">
        <v>9224</v>
      </c>
      <c r="U522" t="s">
        <v>9225</v>
      </c>
      <c r="V522" s="16">
        <f t="shared" si="48"/>
        <v>42318.702094907407</v>
      </c>
      <c r="W522" s="16">
        <f t="shared" si="49"/>
        <v>42348.702094907407</v>
      </c>
    </row>
    <row r="523" spans="1:23" ht="30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2">
        <f>IF(H523="USD", 1, VLOOKUP(H523,usd[[#All],[targetCurrency]:[inverseRate]],4,FALSE))</f>
        <v>1</v>
      </c>
      <c r="J523" s="14">
        <f t="shared" si="50"/>
        <v>5000</v>
      </c>
      <c r="K523" s="14">
        <f t="shared" si="51"/>
        <v>5232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8271</v>
      </c>
      <c r="R523" s="9">
        <f t="shared" si="52"/>
        <v>1.0464</v>
      </c>
      <c r="S523" s="14">
        <f t="shared" si="53"/>
        <v>93.428571428571431</v>
      </c>
      <c r="T523" t="s">
        <v>9224</v>
      </c>
      <c r="U523" t="s">
        <v>9225</v>
      </c>
      <c r="V523" s="16">
        <f t="shared" si="48"/>
        <v>42646.092812499999</v>
      </c>
      <c r="W523" s="16">
        <f t="shared" si="49"/>
        <v>42675.207638888889</v>
      </c>
    </row>
    <row r="524" spans="1:23" ht="30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2">
        <f>IF(H524="USD", 1, VLOOKUP(H524,usd[[#All],[targetCurrency]:[inverseRate]],4,FALSE))</f>
        <v>1</v>
      </c>
      <c r="J524" s="14">
        <f t="shared" si="50"/>
        <v>3000</v>
      </c>
      <c r="K524" s="14">
        <f t="shared" si="51"/>
        <v>3440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8271</v>
      </c>
      <c r="R524" s="9">
        <f t="shared" si="52"/>
        <v>1.1466666666666667</v>
      </c>
      <c r="S524" s="14">
        <f t="shared" si="53"/>
        <v>110.96774193548387</v>
      </c>
      <c r="T524" t="s">
        <v>9224</v>
      </c>
      <c r="U524" t="s">
        <v>9225</v>
      </c>
      <c r="V524" s="16">
        <f t="shared" si="48"/>
        <v>42430.040798611109</v>
      </c>
      <c r="W524" s="16">
        <f t="shared" si="49"/>
        <v>42449.999131944445</v>
      </c>
    </row>
    <row r="525" spans="1:23" ht="30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2">
        <f>IF(H525="USD", 1, VLOOKUP(H525,usd[[#All],[targetCurrency]:[inverseRate]],4,FALSE))</f>
        <v>1</v>
      </c>
      <c r="J525" s="14">
        <f t="shared" si="50"/>
        <v>5000</v>
      </c>
      <c r="K525" s="14">
        <f t="shared" si="51"/>
        <v>6030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8271</v>
      </c>
      <c r="R525" s="9">
        <f t="shared" si="52"/>
        <v>1.206</v>
      </c>
      <c r="S525" s="14">
        <f t="shared" si="53"/>
        <v>71.785714285714292</v>
      </c>
      <c r="T525" t="s">
        <v>9224</v>
      </c>
      <c r="U525" t="s">
        <v>9225</v>
      </c>
      <c r="V525" s="16">
        <f t="shared" si="48"/>
        <v>42238.13282407407</v>
      </c>
      <c r="W525" s="16">
        <f t="shared" si="49"/>
        <v>42268.13282407407</v>
      </c>
    </row>
    <row r="526" spans="1:23" ht="30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2">
        <f>IF(H526="USD", 1, VLOOKUP(H526,usd[[#All],[targetCurrency]:[inverseRate]],4,FALSE))</f>
        <v>1.29405719</v>
      </c>
      <c r="J526" s="14">
        <f t="shared" si="50"/>
        <v>4529.2001650000002</v>
      </c>
      <c r="K526" s="14">
        <f t="shared" si="51"/>
        <v>4922.0112250245002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8271</v>
      </c>
      <c r="R526" s="9">
        <f t="shared" si="52"/>
        <v>1.0867285714285715</v>
      </c>
      <c r="S526" s="14">
        <f t="shared" si="53"/>
        <v>37.861624807880773</v>
      </c>
      <c r="T526" t="s">
        <v>9224</v>
      </c>
      <c r="U526" t="s">
        <v>9225</v>
      </c>
      <c r="V526" s="16">
        <f t="shared" si="48"/>
        <v>42492.717233796298</v>
      </c>
      <c r="W526" s="16">
        <f t="shared" si="49"/>
        <v>42522.717233796298</v>
      </c>
    </row>
    <row r="527" spans="1:23" ht="30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2">
        <f>IF(H527="USD", 1, VLOOKUP(H527,usd[[#All],[targetCurrency]:[inverseRate]],4,FALSE))</f>
        <v>1</v>
      </c>
      <c r="J527" s="14">
        <f t="shared" si="50"/>
        <v>12000</v>
      </c>
      <c r="K527" s="14">
        <f t="shared" si="51"/>
        <v>12000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8271</v>
      </c>
      <c r="R527" s="9">
        <f t="shared" si="52"/>
        <v>1</v>
      </c>
      <c r="S527" s="14">
        <f t="shared" si="53"/>
        <v>1000</v>
      </c>
      <c r="T527" t="s">
        <v>9224</v>
      </c>
      <c r="U527" t="s">
        <v>9225</v>
      </c>
      <c r="V527" s="16">
        <f t="shared" si="48"/>
        <v>41850.400937500002</v>
      </c>
      <c r="W527" s="16">
        <f t="shared" si="49"/>
        <v>41895.400937500002</v>
      </c>
    </row>
    <row r="528" spans="1:23" ht="30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2">
        <f>IF(H528="USD", 1, VLOOKUP(H528,usd[[#All],[targetCurrency]:[inverseRate]],4,FALSE))</f>
        <v>1.29405719</v>
      </c>
      <c r="J528" s="14">
        <f t="shared" si="50"/>
        <v>1941.085785</v>
      </c>
      <c r="K528" s="14">
        <f t="shared" si="51"/>
        <v>2212.8377949000001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8271</v>
      </c>
      <c r="R528" s="9">
        <f t="shared" si="52"/>
        <v>1.1399999999999999</v>
      </c>
      <c r="S528" s="14">
        <f t="shared" si="53"/>
        <v>96.210338908695661</v>
      </c>
      <c r="T528" t="s">
        <v>9224</v>
      </c>
      <c r="U528" t="s">
        <v>9225</v>
      </c>
      <c r="V528" s="16">
        <f t="shared" ref="V528:V591" si="54">(M528/86400)+DATE(1970,1,1)</f>
        <v>42192.591944444444</v>
      </c>
      <c r="W528" s="16">
        <f t="shared" ref="W528:W591" si="55">(L528/86400)+DATE(1970,1,1)</f>
        <v>42223.708333333328</v>
      </c>
    </row>
    <row r="529" spans="1:23" ht="30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2">
        <f>IF(H529="USD", 1, VLOOKUP(H529,usd[[#All],[targetCurrency]:[inverseRate]],4,FALSE))</f>
        <v>1</v>
      </c>
      <c r="J529" s="14">
        <f t="shared" si="50"/>
        <v>10000</v>
      </c>
      <c r="K529" s="14">
        <f t="shared" si="51"/>
        <v>10085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8271</v>
      </c>
      <c r="R529" s="9">
        <f t="shared" si="52"/>
        <v>1.0085</v>
      </c>
      <c r="S529" s="14">
        <f t="shared" si="53"/>
        <v>63.829113924050631</v>
      </c>
      <c r="T529" t="s">
        <v>9224</v>
      </c>
      <c r="U529" t="s">
        <v>9225</v>
      </c>
      <c r="V529" s="16">
        <f t="shared" si="54"/>
        <v>42753.205625000002</v>
      </c>
      <c r="W529" s="16">
        <f t="shared" si="55"/>
        <v>42783.670138888891</v>
      </c>
    </row>
    <row r="530" spans="1:23" ht="30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2">
        <f>IF(H530="USD", 1, VLOOKUP(H530,usd[[#All],[targetCurrency]:[inverseRate]],4,FALSE))</f>
        <v>1</v>
      </c>
      <c r="J530" s="14">
        <f t="shared" si="50"/>
        <v>1150</v>
      </c>
      <c r="K530" s="14">
        <f t="shared" si="51"/>
        <v>1330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8271</v>
      </c>
      <c r="R530" s="9">
        <f t="shared" si="52"/>
        <v>1.1565217391304348</v>
      </c>
      <c r="S530" s="14">
        <f t="shared" si="53"/>
        <v>44.333333333333336</v>
      </c>
      <c r="T530" t="s">
        <v>9224</v>
      </c>
      <c r="U530" t="s">
        <v>9225</v>
      </c>
      <c r="V530" s="16">
        <f t="shared" si="54"/>
        <v>42155.920219907406</v>
      </c>
      <c r="W530" s="16">
        <f t="shared" si="55"/>
        <v>42176.888888888891</v>
      </c>
    </row>
    <row r="531" spans="1:23" ht="30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2">
        <f>IF(H531="USD", 1, VLOOKUP(H531,usd[[#All],[targetCurrency]:[inverseRate]],4,FALSE))</f>
        <v>0.75062424999999999</v>
      </c>
      <c r="J531" s="14">
        <f t="shared" si="50"/>
        <v>900.7491</v>
      </c>
      <c r="K531" s="14">
        <f t="shared" si="51"/>
        <v>1174.72695125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8271</v>
      </c>
      <c r="R531" s="9">
        <f t="shared" si="52"/>
        <v>1.3041666666666667</v>
      </c>
      <c r="S531" s="14">
        <f t="shared" si="53"/>
        <v>65.262608402777772</v>
      </c>
      <c r="T531" t="s">
        <v>9224</v>
      </c>
      <c r="U531" t="s">
        <v>9225</v>
      </c>
      <c r="V531" s="16">
        <f t="shared" si="54"/>
        <v>42725.031180555554</v>
      </c>
      <c r="W531" s="16">
        <f t="shared" si="55"/>
        <v>42746.208333333328</v>
      </c>
    </row>
    <row r="532" spans="1:23" ht="30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2">
        <f>IF(H532="USD", 1, VLOOKUP(H532,usd[[#All],[targetCurrency]:[inverseRate]],4,FALSE))</f>
        <v>1</v>
      </c>
      <c r="J532" s="14">
        <f t="shared" si="50"/>
        <v>3405</v>
      </c>
      <c r="K532" s="14">
        <f t="shared" si="51"/>
        <v>3670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8271</v>
      </c>
      <c r="R532" s="9">
        <f t="shared" si="52"/>
        <v>1.0778267254038179</v>
      </c>
      <c r="S532" s="14">
        <f t="shared" si="53"/>
        <v>126.55172413793103</v>
      </c>
      <c r="T532" t="s">
        <v>9224</v>
      </c>
      <c r="U532" t="s">
        <v>9225</v>
      </c>
      <c r="V532" s="16">
        <f t="shared" si="54"/>
        <v>42157.591064814813</v>
      </c>
      <c r="W532" s="16">
        <f t="shared" si="55"/>
        <v>42179.083333333328</v>
      </c>
    </row>
    <row r="533" spans="1:23" ht="30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2">
        <f>IF(H533="USD", 1, VLOOKUP(H533,usd[[#All],[targetCurrency]:[inverseRate]],4,FALSE))</f>
        <v>1</v>
      </c>
      <c r="J533" s="14">
        <f t="shared" si="50"/>
        <v>4000</v>
      </c>
      <c r="K533" s="14">
        <f t="shared" si="51"/>
        <v>4000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8271</v>
      </c>
      <c r="R533" s="9">
        <f t="shared" si="52"/>
        <v>1</v>
      </c>
      <c r="S533" s="14">
        <f t="shared" si="53"/>
        <v>129.03225806451613</v>
      </c>
      <c r="T533" t="s">
        <v>9224</v>
      </c>
      <c r="U533" t="s">
        <v>9225</v>
      </c>
      <c r="V533" s="16">
        <f t="shared" si="54"/>
        <v>42676.065150462964</v>
      </c>
      <c r="W533" s="16">
        <f t="shared" si="55"/>
        <v>42721.290972222225</v>
      </c>
    </row>
    <row r="534" spans="1:23" ht="30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2">
        <f>IF(H534="USD", 1, VLOOKUP(H534,usd[[#All],[targetCurrency]:[inverseRate]],4,FALSE))</f>
        <v>1</v>
      </c>
      <c r="J534" s="14">
        <f t="shared" si="50"/>
        <v>10000</v>
      </c>
      <c r="K534" s="14">
        <f t="shared" si="51"/>
        <v>12325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8271</v>
      </c>
      <c r="R534" s="9">
        <f t="shared" si="52"/>
        <v>1.2324999999999999</v>
      </c>
      <c r="S534" s="14">
        <f t="shared" si="53"/>
        <v>71.242774566473983</v>
      </c>
      <c r="T534" t="s">
        <v>9224</v>
      </c>
      <c r="U534" t="s">
        <v>9225</v>
      </c>
      <c r="V534" s="16">
        <f t="shared" si="54"/>
        <v>42473.007037037038</v>
      </c>
      <c r="W534" s="16">
        <f t="shared" si="55"/>
        <v>42503.007037037038</v>
      </c>
    </row>
    <row r="535" spans="1:23" ht="30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2">
        <f>IF(H535="USD", 1, VLOOKUP(H535,usd[[#All],[targetCurrency]:[inverseRate]],4,FALSE))</f>
        <v>1.29405719</v>
      </c>
      <c r="J535" s="14">
        <f t="shared" si="50"/>
        <v>2588.11438</v>
      </c>
      <c r="K535" s="14">
        <f t="shared" si="51"/>
        <v>2593.2906087599999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8271</v>
      </c>
      <c r="R535" s="9">
        <f t="shared" si="52"/>
        <v>1.002</v>
      </c>
      <c r="S535" s="14">
        <f t="shared" si="53"/>
        <v>152.54650639764705</v>
      </c>
      <c r="T535" t="s">
        <v>9224</v>
      </c>
      <c r="U535" t="s">
        <v>9225</v>
      </c>
      <c r="V535" s="16">
        <f t="shared" si="54"/>
        <v>42482.43478009259</v>
      </c>
      <c r="W535" s="16">
        <f t="shared" si="55"/>
        <v>42506.43478009259</v>
      </c>
    </row>
    <row r="536" spans="1:23" ht="30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2">
        <f>IF(H536="USD", 1, VLOOKUP(H536,usd[[#All],[targetCurrency]:[inverseRate]],4,FALSE))</f>
        <v>0.10503195999999999</v>
      </c>
      <c r="J536" s="14">
        <f t="shared" si="50"/>
        <v>1575.4793999999999</v>
      </c>
      <c r="K536" s="14">
        <f t="shared" si="51"/>
        <v>1649.0017719999998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8271</v>
      </c>
      <c r="R536" s="9">
        <f t="shared" si="52"/>
        <v>1.0466666666666666</v>
      </c>
      <c r="S536" s="14">
        <f t="shared" si="53"/>
        <v>34.35420358333333</v>
      </c>
      <c r="T536" t="s">
        <v>9224</v>
      </c>
      <c r="U536" t="s">
        <v>9225</v>
      </c>
      <c r="V536" s="16">
        <f t="shared" si="54"/>
        <v>42270.810995370368</v>
      </c>
      <c r="W536" s="16">
        <f t="shared" si="55"/>
        <v>42309.958333333328</v>
      </c>
    </row>
    <row r="537" spans="1:23" ht="30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2">
        <f>IF(H537="USD", 1, VLOOKUP(H537,usd[[#All],[targetCurrency]:[inverseRate]],4,FALSE))</f>
        <v>1.29405719</v>
      </c>
      <c r="J537" s="14">
        <f t="shared" si="50"/>
        <v>2588.11438</v>
      </c>
      <c r="K537" s="14">
        <f t="shared" si="51"/>
        <v>2652.8172395000001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8271</v>
      </c>
      <c r="R537" s="9">
        <f t="shared" si="52"/>
        <v>1.0249999999999999</v>
      </c>
      <c r="S537" s="14">
        <f t="shared" si="53"/>
        <v>44.963004059322039</v>
      </c>
      <c r="T537" t="s">
        <v>9224</v>
      </c>
      <c r="U537" t="s">
        <v>9225</v>
      </c>
      <c r="V537" s="16">
        <f t="shared" si="54"/>
        <v>42711.54519675926</v>
      </c>
      <c r="W537" s="16">
        <f t="shared" si="55"/>
        <v>42741.54519675926</v>
      </c>
    </row>
    <row r="538" spans="1:23" ht="30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2">
        <f>IF(H538="USD", 1, VLOOKUP(H538,usd[[#All],[targetCurrency]:[inverseRate]],4,FALSE))</f>
        <v>1.29405719</v>
      </c>
      <c r="J538" s="14">
        <f t="shared" si="50"/>
        <v>4270.3887269999996</v>
      </c>
      <c r="K538" s="14">
        <f t="shared" si="51"/>
        <v>5050.0581839750002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8271</v>
      </c>
      <c r="R538" s="9">
        <f t="shared" si="52"/>
        <v>1.1825757575757576</v>
      </c>
      <c r="S538" s="14">
        <f t="shared" si="53"/>
        <v>129.48867138397438</v>
      </c>
      <c r="T538" t="s">
        <v>9224</v>
      </c>
      <c r="U538" t="s">
        <v>9225</v>
      </c>
      <c r="V538" s="16">
        <f t="shared" si="54"/>
        <v>42179.344988425924</v>
      </c>
      <c r="W538" s="16">
        <f t="shared" si="55"/>
        <v>42219.75</v>
      </c>
    </row>
    <row r="539" spans="1:23" ht="30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2">
        <f>IF(H539="USD", 1, VLOOKUP(H539,usd[[#All],[targetCurrency]:[inverseRate]],4,FALSE))</f>
        <v>1</v>
      </c>
      <c r="J539" s="14">
        <f t="shared" si="50"/>
        <v>2000</v>
      </c>
      <c r="K539" s="14">
        <f t="shared" si="51"/>
        <v>2410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8271</v>
      </c>
      <c r="R539" s="9">
        <f t="shared" si="52"/>
        <v>1.2050000000000001</v>
      </c>
      <c r="S539" s="14">
        <f t="shared" si="53"/>
        <v>40.847457627118644</v>
      </c>
      <c r="T539" t="s">
        <v>9224</v>
      </c>
      <c r="U539" t="s">
        <v>9225</v>
      </c>
      <c r="V539" s="16">
        <f t="shared" si="54"/>
        <v>42282.768414351856</v>
      </c>
      <c r="W539" s="16">
        <f t="shared" si="55"/>
        <v>42312.810081018513</v>
      </c>
    </row>
    <row r="540" spans="1:23" ht="30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2">
        <f>IF(H540="USD", 1, VLOOKUP(H540,usd[[#All],[targetCurrency]:[inverseRate]],4,FALSE))</f>
        <v>1</v>
      </c>
      <c r="J540" s="14">
        <f t="shared" si="50"/>
        <v>5000</v>
      </c>
      <c r="K540" s="14">
        <f t="shared" si="51"/>
        <v>15121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8271</v>
      </c>
      <c r="R540" s="9">
        <f t="shared" si="52"/>
        <v>3.0242</v>
      </c>
      <c r="S540" s="14">
        <f t="shared" si="53"/>
        <v>252.01666666666668</v>
      </c>
      <c r="T540" t="s">
        <v>9224</v>
      </c>
      <c r="U540" t="s">
        <v>9225</v>
      </c>
      <c r="V540" s="16">
        <f t="shared" si="54"/>
        <v>42473.794710648144</v>
      </c>
      <c r="W540" s="16">
        <f t="shared" si="55"/>
        <v>42503.794710648144</v>
      </c>
    </row>
    <row r="541" spans="1:23" ht="30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2">
        <f>IF(H541="USD", 1, VLOOKUP(H541,usd[[#All],[targetCurrency]:[inverseRate]],4,FALSE))</f>
        <v>1.29405719</v>
      </c>
      <c r="J541" s="14">
        <f t="shared" si="50"/>
        <v>647.028595</v>
      </c>
      <c r="K541" s="14">
        <f t="shared" si="51"/>
        <v>651.19545915180004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8271</v>
      </c>
      <c r="R541" s="9">
        <f t="shared" si="52"/>
        <v>1.00644</v>
      </c>
      <c r="S541" s="14">
        <f t="shared" si="53"/>
        <v>32.559772957589999</v>
      </c>
      <c r="T541" t="s">
        <v>9224</v>
      </c>
      <c r="U541" t="s">
        <v>9225</v>
      </c>
      <c r="V541" s="16">
        <f t="shared" si="54"/>
        <v>42535.049849537041</v>
      </c>
      <c r="W541" s="16">
        <f t="shared" si="55"/>
        <v>42556.049849537041</v>
      </c>
    </row>
    <row r="542" spans="1:23" ht="30" hidden="1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2">
        <f>IF(H542="USD", 1, VLOOKUP(H542,usd[[#All],[targetCurrency]:[inverseRate]],4,FALSE))</f>
        <v>1</v>
      </c>
      <c r="J542" s="14">
        <f t="shared" si="50"/>
        <v>15000</v>
      </c>
      <c r="K542" s="14">
        <f t="shared" si="51"/>
        <v>1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8272</v>
      </c>
      <c r="R542" s="9">
        <f t="shared" si="52"/>
        <v>6.666666666666667E-5</v>
      </c>
      <c r="S542" s="14">
        <f t="shared" si="53"/>
        <v>1</v>
      </c>
      <c r="T542" t="s">
        <v>9226</v>
      </c>
      <c r="U542" t="s">
        <v>9227</v>
      </c>
      <c r="V542" s="16">
        <f t="shared" si="54"/>
        <v>42009.817199074074</v>
      </c>
      <c r="W542" s="16">
        <f t="shared" si="55"/>
        <v>42039.817199074074</v>
      </c>
    </row>
    <row r="543" spans="1:23" ht="30" hidden="1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2">
        <f>IF(H543="USD", 1, VLOOKUP(H543,usd[[#All],[targetCurrency]:[inverseRate]],4,FALSE))</f>
        <v>1</v>
      </c>
      <c r="J543" s="14">
        <f t="shared" si="50"/>
        <v>4500</v>
      </c>
      <c r="K543" s="14">
        <f t="shared" si="51"/>
        <v>25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8272</v>
      </c>
      <c r="R543" s="9">
        <f t="shared" si="52"/>
        <v>5.5555555555555558E-3</v>
      </c>
      <c r="S543" s="14">
        <f t="shared" si="53"/>
        <v>25</v>
      </c>
      <c r="T543" t="s">
        <v>9226</v>
      </c>
      <c r="U543" t="s">
        <v>9227</v>
      </c>
      <c r="V543" s="16">
        <f t="shared" si="54"/>
        <v>42276.046689814815</v>
      </c>
      <c r="W543" s="16">
        <f t="shared" si="55"/>
        <v>42306.046689814815</v>
      </c>
    </row>
    <row r="544" spans="1:23" ht="30" hidden="1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2">
        <f>IF(H544="USD", 1, VLOOKUP(H544,usd[[#All],[targetCurrency]:[inverseRate]],4,FALSE))</f>
        <v>1</v>
      </c>
      <c r="J544" s="14">
        <f t="shared" si="50"/>
        <v>250000</v>
      </c>
      <c r="K544" s="14">
        <f t="shared" si="51"/>
        <v>1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8272</v>
      </c>
      <c r="R544" s="9">
        <f t="shared" si="52"/>
        <v>3.9999999999999998E-6</v>
      </c>
      <c r="S544" s="14">
        <f t="shared" si="53"/>
        <v>1</v>
      </c>
      <c r="T544" t="s">
        <v>9226</v>
      </c>
      <c r="U544" t="s">
        <v>9227</v>
      </c>
      <c r="V544" s="16">
        <f t="shared" si="54"/>
        <v>42433.737453703703</v>
      </c>
      <c r="W544" s="16">
        <f t="shared" si="55"/>
        <v>42493.695787037039</v>
      </c>
    </row>
    <row r="545" spans="1:23" ht="30" hidden="1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2">
        <f>IF(H545="USD", 1, VLOOKUP(H545,usd[[#All],[targetCurrency]:[inverseRate]],4,FALSE))</f>
        <v>0.70296422999999997</v>
      </c>
      <c r="J545" s="14">
        <f t="shared" si="50"/>
        <v>15465.21306</v>
      </c>
      <c r="K545" s="14">
        <f t="shared" si="51"/>
        <v>49.2074961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8272</v>
      </c>
      <c r="R545" s="9">
        <f t="shared" si="52"/>
        <v>3.1818181818181819E-3</v>
      </c>
      <c r="S545" s="14">
        <f t="shared" si="53"/>
        <v>24.60374805</v>
      </c>
      <c r="T545" t="s">
        <v>9226</v>
      </c>
      <c r="U545" t="s">
        <v>9227</v>
      </c>
      <c r="V545" s="16">
        <f t="shared" si="54"/>
        <v>41914.092152777775</v>
      </c>
      <c r="W545" s="16">
        <f t="shared" si="55"/>
        <v>41944.092152777775</v>
      </c>
    </row>
    <row r="546" spans="1:23" ht="30" hidden="1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2">
        <f>IF(H546="USD", 1, VLOOKUP(H546,usd[[#All],[targetCurrency]:[inverseRate]],4,FALSE))</f>
        <v>1</v>
      </c>
      <c r="J546" s="14">
        <f t="shared" si="50"/>
        <v>500</v>
      </c>
      <c r="K546" s="14">
        <f t="shared" si="51"/>
        <v>6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8272</v>
      </c>
      <c r="R546" s="9">
        <f t="shared" si="52"/>
        <v>1.2E-2</v>
      </c>
      <c r="S546" s="14">
        <f t="shared" si="53"/>
        <v>3</v>
      </c>
      <c r="T546" t="s">
        <v>9226</v>
      </c>
      <c r="U546" t="s">
        <v>9227</v>
      </c>
      <c r="V546" s="16">
        <f t="shared" si="54"/>
        <v>42525.656944444447</v>
      </c>
      <c r="W546" s="16">
        <f t="shared" si="55"/>
        <v>42555.656944444447</v>
      </c>
    </row>
    <row r="547" spans="1:23" ht="30" hidden="1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2">
        <f>IF(H547="USD", 1, VLOOKUP(H547,usd[[#All],[targetCurrency]:[inverseRate]],4,FALSE))</f>
        <v>1.1666915600000001</v>
      </c>
      <c r="J547" s="14">
        <f t="shared" si="50"/>
        <v>58334.578000000001</v>
      </c>
      <c r="K547" s="14">
        <f t="shared" si="51"/>
        <v>15974.34083952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8272</v>
      </c>
      <c r="R547" s="9">
        <f t="shared" si="52"/>
        <v>0.27383999999999997</v>
      </c>
      <c r="S547" s="14">
        <f t="shared" si="53"/>
        <v>469.83355410352942</v>
      </c>
      <c r="T547" t="s">
        <v>9226</v>
      </c>
      <c r="U547" t="s">
        <v>9227</v>
      </c>
      <c r="V547" s="16">
        <f t="shared" si="54"/>
        <v>42283.592465277776</v>
      </c>
      <c r="W547" s="16">
        <f t="shared" si="55"/>
        <v>42323.634131944447</v>
      </c>
    </row>
    <row r="548" spans="1:23" ht="30" hidden="1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2">
        <f>IF(H548="USD", 1, VLOOKUP(H548,usd[[#All],[targetCurrency]:[inverseRate]],4,FALSE))</f>
        <v>1</v>
      </c>
      <c r="J548" s="14">
        <f t="shared" si="50"/>
        <v>60000</v>
      </c>
      <c r="K548" s="14">
        <f t="shared" si="51"/>
        <v>52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8272</v>
      </c>
      <c r="R548" s="9">
        <f t="shared" si="52"/>
        <v>8.6666666666666663E-4</v>
      </c>
      <c r="S548" s="14">
        <f t="shared" si="53"/>
        <v>26</v>
      </c>
      <c r="T548" t="s">
        <v>9226</v>
      </c>
      <c r="U548" t="s">
        <v>9227</v>
      </c>
      <c r="V548" s="16">
        <f t="shared" si="54"/>
        <v>42249.667997685188</v>
      </c>
      <c r="W548" s="16">
        <f t="shared" si="55"/>
        <v>42294.667997685188</v>
      </c>
    </row>
    <row r="549" spans="1:23" ht="30" hidden="1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2">
        <f>IF(H549="USD", 1, VLOOKUP(H549,usd[[#All],[targetCurrency]:[inverseRate]],4,FALSE))</f>
        <v>1.29405719</v>
      </c>
      <c r="J549" s="14">
        <f t="shared" si="50"/>
        <v>9705.4289250000002</v>
      </c>
      <c r="K549" s="14">
        <f t="shared" si="51"/>
        <v>0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8272</v>
      </c>
      <c r="R549" s="9">
        <f t="shared" si="52"/>
        <v>0</v>
      </c>
      <c r="S549" s="14" t="str">
        <f t="shared" si="53"/>
        <v/>
      </c>
      <c r="T549" t="s">
        <v>9226</v>
      </c>
      <c r="U549" t="s">
        <v>9227</v>
      </c>
      <c r="V549" s="16">
        <f t="shared" si="54"/>
        <v>42380.696342592593</v>
      </c>
      <c r="W549" s="16">
        <f t="shared" si="55"/>
        <v>42410.696342592593</v>
      </c>
    </row>
    <row r="550" spans="1:23" ht="30" hidden="1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2">
        <f>IF(H550="USD", 1, VLOOKUP(H550,usd[[#All],[targetCurrency]:[inverseRate]],4,FALSE))</f>
        <v>1.29405719</v>
      </c>
      <c r="J550" s="14">
        <f t="shared" si="50"/>
        <v>12940.571899999999</v>
      </c>
      <c r="K550" s="14">
        <f t="shared" si="51"/>
        <v>11.64651471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8272</v>
      </c>
      <c r="R550" s="9">
        <f t="shared" si="52"/>
        <v>8.9999999999999998E-4</v>
      </c>
      <c r="S550" s="14">
        <f t="shared" si="53"/>
        <v>11.64651471</v>
      </c>
      <c r="T550" t="s">
        <v>9226</v>
      </c>
      <c r="U550" t="s">
        <v>9227</v>
      </c>
      <c r="V550" s="16">
        <f t="shared" si="54"/>
        <v>42276.903333333335</v>
      </c>
      <c r="W550" s="16">
        <f t="shared" si="55"/>
        <v>42306.903333333335</v>
      </c>
    </row>
    <row r="551" spans="1:23" ht="30" hidden="1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2">
        <f>IF(H551="USD", 1, VLOOKUP(H551,usd[[#All],[targetCurrency]:[inverseRate]],4,FALSE))</f>
        <v>1.29405719</v>
      </c>
      <c r="J551" s="14">
        <f t="shared" si="50"/>
        <v>3235.1429749999998</v>
      </c>
      <c r="K551" s="14">
        <f t="shared" si="51"/>
        <v>87.995888919999999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8272</v>
      </c>
      <c r="R551" s="9">
        <f t="shared" si="52"/>
        <v>2.7199999999999998E-2</v>
      </c>
      <c r="S551" s="14">
        <f t="shared" si="53"/>
        <v>10.999486115</v>
      </c>
      <c r="T551" t="s">
        <v>9226</v>
      </c>
      <c r="U551" t="s">
        <v>9227</v>
      </c>
      <c r="V551" s="16">
        <f t="shared" si="54"/>
        <v>42163.636828703704</v>
      </c>
      <c r="W551" s="16">
        <f t="shared" si="55"/>
        <v>42193.636828703704</v>
      </c>
    </row>
    <row r="552" spans="1:23" ht="30" hidden="1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2">
        <f>IF(H552="USD", 1, VLOOKUP(H552,usd[[#All],[targetCurrency]:[inverseRate]],4,FALSE))</f>
        <v>0.75062424999999999</v>
      </c>
      <c r="J552" s="14">
        <f t="shared" si="50"/>
        <v>3753.1212500000001</v>
      </c>
      <c r="K552" s="14">
        <f t="shared" si="51"/>
        <v>26.27184875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8272</v>
      </c>
      <c r="R552" s="9">
        <f t="shared" si="52"/>
        <v>7.0000000000000001E-3</v>
      </c>
      <c r="S552" s="14">
        <f t="shared" si="53"/>
        <v>6.5679621875</v>
      </c>
      <c r="T552" t="s">
        <v>9226</v>
      </c>
      <c r="U552" t="s">
        <v>9227</v>
      </c>
      <c r="V552" s="16">
        <f t="shared" si="54"/>
        <v>42753.678761574076</v>
      </c>
      <c r="W552" s="16">
        <f t="shared" si="55"/>
        <v>42766.208333333328</v>
      </c>
    </row>
    <row r="553" spans="1:23" ht="30" hidden="1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2">
        <f>IF(H553="USD", 1, VLOOKUP(H553,usd[[#All],[targetCurrency]:[inverseRate]],4,FALSE))</f>
        <v>1</v>
      </c>
      <c r="J553" s="14">
        <f t="shared" si="50"/>
        <v>75000</v>
      </c>
      <c r="K553" s="14">
        <f t="shared" si="51"/>
        <v>3781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8272</v>
      </c>
      <c r="R553" s="9">
        <f t="shared" si="52"/>
        <v>5.0413333333333331E-2</v>
      </c>
      <c r="S553" s="14">
        <f t="shared" si="53"/>
        <v>135.03571428571428</v>
      </c>
      <c r="T553" t="s">
        <v>9226</v>
      </c>
      <c r="U553" t="s">
        <v>9227</v>
      </c>
      <c r="V553" s="16">
        <f t="shared" si="54"/>
        <v>42173.275740740741</v>
      </c>
      <c r="W553" s="16">
        <f t="shared" si="55"/>
        <v>42217.745138888888</v>
      </c>
    </row>
    <row r="554" spans="1:23" ht="30" hidden="1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2">
        <f>IF(H554="USD", 1, VLOOKUP(H554,usd[[#All],[targetCurrency]:[inverseRate]],4,FALSE))</f>
        <v>0.75062424999999999</v>
      </c>
      <c r="J554" s="14">
        <f t="shared" si="50"/>
        <v>33778.091249999998</v>
      </c>
      <c r="K554" s="14">
        <f t="shared" si="51"/>
        <v>0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8272</v>
      </c>
      <c r="R554" s="9">
        <f t="shared" si="52"/>
        <v>0</v>
      </c>
      <c r="S554" s="14" t="str">
        <f t="shared" si="53"/>
        <v/>
      </c>
      <c r="T554" t="s">
        <v>9226</v>
      </c>
      <c r="U554" t="s">
        <v>9227</v>
      </c>
      <c r="V554" s="16">
        <f t="shared" si="54"/>
        <v>42318.616851851853</v>
      </c>
      <c r="W554" s="16">
        <f t="shared" si="55"/>
        <v>42378.616851851853</v>
      </c>
    </row>
    <row r="555" spans="1:23" ht="30" hidden="1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2">
        <f>IF(H555="USD", 1, VLOOKUP(H555,usd[[#All],[targetCurrency]:[inverseRate]],4,FALSE))</f>
        <v>1</v>
      </c>
      <c r="J555" s="14">
        <f t="shared" si="50"/>
        <v>25000</v>
      </c>
      <c r="K555" s="14">
        <f t="shared" si="51"/>
        <v>123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8272</v>
      </c>
      <c r="R555" s="9">
        <f t="shared" si="52"/>
        <v>4.9199999999999999E-3</v>
      </c>
      <c r="S555" s="14">
        <f t="shared" si="53"/>
        <v>20.5</v>
      </c>
      <c r="T555" t="s">
        <v>9226</v>
      </c>
      <c r="U555" t="s">
        <v>9227</v>
      </c>
      <c r="V555" s="16">
        <f t="shared" si="54"/>
        <v>41927.71980324074</v>
      </c>
      <c r="W555" s="16">
        <f t="shared" si="55"/>
        <v>41957.761469907404</v>
      </c>
    </row>
    <row r="556" spans="1:23" ht="30" hidden="1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2">
        <f>IF(H556="USD", 1, VLOOKUP(H556,usd[[#All],[targetCurrency]:[inverseRate]],4,FALSE))</f>
        <v>1</v>
      </c>
      <c r="J556" s="14">
        <f t="shared" si="50"/>
        <v>3870</v>
      </c>
      <c r="K556" s="14">
        <f t="shared" si="51"/>
        <v>1416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8272</v>
      </c>
      <c r="R556" s="9">
        <f t="shared" si="52"/>
        <v>0.36589147286821705</v>
      </c>
      <c r="S556" s="14">
        <f t="shared" si="53"/>
        <v>64.36363636363636</v>
      </c>
      <c r="T556" t="s">
        <v>9226</v>
      </c>
      <c r="U556" t="s">
        <v>9227</v>
      </c>
      <c r="V556" s="16">
        <f t="shared" si="54"/>
        <v>41901.684861111113</v>
      </c>
      <c r="W556" s="16">
        <f t="shared" si="55"/>
        <v>41931.684861111113</v>
      </c>
    </row>
    <row r="557" spans="1:23" ht="30" hidden="1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2">
        <f>IF(H557="USD", 1, VLOOKUP(H557,usd[[#All],[targetCurrency]:[inverseRate]],4,FALSE))</f>
        <v>1.29405719</v>
      </c>
      <c r="J557" s="14">
        <f t="shared" si="50"/>
        <v>9705.4289250000002</v>
      </c>
      <c r="K557" s="14">
        <f t="shared" si="51"/>
        <v>0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8272</v>
      </c>
      <c r="R557" s="9">
        <f t="shared" si="52"/>
        <v>0</v>
      </c>
      <c r="S557" s="14" t="str">
        <f t="shared" si="53"/>
        <v/>
      </c>
      <c r="T557" t="s">
        <v>9226</v>
      </c>
      <c r="U557" t="s">
        <v>9227</v>
      </c>
      <c r="V557" s="16">
        <f t="shared" si="54"/>
        <v>42503.353506944448</v>
      </c>
      <c r="W557" s="16">
        <f t="shared" si="55"/>
        <v>42533.353506944448</v>
      </c>
    </row>
    <row r="558" spans="1:23" ht="30" hidden="1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2">
        <f>IF(H558="USD", 1, VLOOKUP(H558,usd[[#All],[targetCurrency]:[inverseRate]],4,FALSE))</f>
        <v>1</v>
      </c>
      <c r="J558" s="14">
        <f t="shared" si="50"/>
        <v>8000</v>
      </c>
      <c r="K558" s="14">
        <f t="shared" si="51"/>
        <v>200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8272</v>
      </c>
      <c r="R558" s="9">
        <f t="shared" si="52"/>
        <v>2.5000000000000001E-2</v>
      </c>
      <c r="S558" s="14">
        <f t="shared" si="53"/>
        <v>200</v>
      </c>
      <c r="T558" t="s">
        <v>9226</v>
      </c>
      <c r="U558" t="s">
        <v>9227</v>
      </c>
      <c r="V558" s="16">
        <f t="shared" si="54"/>
        <v>42345.860150462962</v>
      </c>
      <c r="W558" s="16">
        <f t="shared" si="55"/>
        <v>42375.860150462962</v>
      </c>
    </row>
    <row r="559" spans="1:23" ht="30" hidden="1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2">
        <f>IF(H559="USD", 1, VLOOKUP(H559,usd[[#All],[targetCurrency]:[inverseRate]],4,FALSE))</f>
        <v>1.1666915600000001</v>
      </c>
      <c r="J559" s="14">
        <f t="shared" si="50"/>
        <v>175003.734</v>
      </c>
      <c r="K559" s="14">
        <f t="shared" si="51"/>
        <v>1593.70067096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8272</v>
      </c>
      <c r="R559" s="9">
        <f t="shared" si="52"/>
        <v>9.1066666666666674E-3</v>
      </c>
      <c r="S559" s="14">
        <f t="shared" si="53"/>
        <v>79.685033548000007</v>
      </c>
      <c r="T559" t="s">
        <v>9226</v>
      </c>
      <c r="U559" t="s">
        <v>9227</v>
      </c>
      <c r="V559" s="16">
        <f t="shared" si="54"/>
        <v>42676.942164351851</v>
      </c>
      <c r="W559" s="16">
        <f t="shared" si="55"/>
        <v>42706.983831018515</v>
      </c>
    </row>
    <row r="560" spans="1:23" ht="30" hidden="1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2">
        <f>IF(H560="USD", 1, VLOOKUP(H560,usd[[#All],[targetCurrency]:[inverseRate]],4,FALSE))</f>
        <v>1</v>
      </c>
      <c r="J560" s="14">
        <f t="shared" si="50"/>
        <v>750</v>
      </c>
      <c r="K560" s="14">
        <f t="shared" si="51"/>
        <v>0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8272</v>
      </c>
      <c r="R560" s="9">
        <f t="shared" si="52"/>
        <v>0</v>
      </c>
      <c r="S560" s="14" t="str">
        <f t="shared" si="53"/>
        <v/>
      </c>
      <c r="T560" t="s">
        <v>9226</v>
      </c>
      <c r="U560" t="s">
        <v>9227</v>
      </c>
      <c r="V560" s="16">
        <f t="shared" si="54"/>
        <v>42057.883159722223</v>
      </c>
      <c r="W560" s="16">
        <f t="shared" si="55"/>
        <v>42087.841493055559</v>
      </c>
    </row>
    <row r="561" spans="1:23" ht="30" hidden="1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2">
        <f>IF(H561="USD", 1, VLOOKUP(H561,usd[[#All],[targetCurrency]:[inverseRate]],4,FALSE))</f>
        <v>1</v>
      </c>
      <c r="J561" s="14">
        <f t="shared" si="50"/>
        <v>240000</v>
      </c>
      <c r="K561" s="14">
        <f t="shared" si="51"/>
        <v>50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8272</v>
      </c>
      <c r="R561" s="9">
        <f t="shared" si="52"/>
        <v>2.0833333333333335E-4</v>
      </c>
      <c r="S561" s="14">
        <f t="shared" si="53"/>
        <v>50</v>
      </c>
      <c r="T561" t="s">
        <v>9226</v>
      </c>
      <c r="U561" t="s">
        <v>9227</v>
      </c>
      <c r="V561" s="16">
        <f t="shared" si="54"/>
        <v>42321.283101851848</v>
      </c>
      <c r="W561" s="16">
        <f t="shared" si="55"/>
        <v>42351.283101851848</v>
      </c>
    </row>
    <row r="562" spans="1:23" ht="30" hidden="1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2">
        <f>IF(H562="USD", 1, VLOOKUP(H562,usd[[#All],[targetCurrency]:[inverseRate]],4,FALSE))</f>
        <v>0.75062424999999999</v>
      </c>
      <c r="J562" s="14">
        <f t="shared" si="50"/>
        <v>75062.425000000003</v>
      </c>
      <c r="K562" s="14">
        <f t="shared" si="51"/>
        <v>9.0074909999999999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8272</v>
      </c>
      <c r="R562" s="9">
        <f t="shared" si="52"/>
        <v>1.2E-4</v>
      </c>
      <c r="S562" s="14">
        <f t="shared" si="53"/>
        <v>3.002497</v>
      </c>
      <c r="T562" t="s">
        <v>9226</v>
      </c>
      <c r="U562" t="s">
        <v>9227</v>
      </c>
      <c r="V562" s="16">
        <f t="shared" si="54"/>
        <v>41960.771354166667</v>
      </c>
      <c r="W562" s="16">
        <f t="shared" si="55"/>
        <v>41990.771354166667</v>
      </c>
    </row>
    <row r="563" spans="1:23" ht="30" hidden="1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2">
        <f>IF(H563="USD", 1, VLOOKUP(H563,usd[[#All],[targetCurrency]:[inverseRate]],4,FALSE))</f>
        <v>1</v>
      </c>
      <c r="J563" s="14">
        <f t="shared" si="50"/>
        <v>15000</v>
      </c>
      <c r="K563" s="14">
        <f t="shared" si="51"/>
        <v>55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8272</v>
      </c>
      <c r="R563" s="9">
        <f t="shared" si="52"/>
        <v>3.6666666666666666E-3</v>
      </c>
      <c r="S563" s="14">
        <f t="shared" si="53"/>
        <v>27.5</v>
      </c>
      <c r="T563" t="s">
        <v>9226</v>
      </c>
      <c r="U563" t="s">
        <v>9227</v>
      </c>
      <c r="V563" s="16">
        <f t="shared" si="54"/>
        <v>42268.658715277779</v>
      </c>
      <c r="W563" s="16">
        <f t="shared" si="55"/>
        <v>42303.658715277779</v>
      </c>
    </row>
    <row r="564" spans="1:23" ht="30" hidden="1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2">
        <f>IF(H564="USD", 1, VLOOKUP(H564,usd[[#All],[targetCurrency]:[inverseRate]],4,FALSE))</f>
        <v>1.1666915600000001</v>
      </c>
      <c r="J564" s="14">
        <f t="shared" si="50"/>
        <v>58334.578000000001</v>
      </c>
      <c r="K564" s="14">
        <f t="shared" si="51"/>
        <v>0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8272</v>
      </c>
      <c r="R564" s="9">
        <f t="shared" si="52"/>
        <v>0</v>
      </c>
      <c r="S564" s="14" t="str">
        <f t="shared" si="53"/>
        <v/>
      </c>
      <c r="T564" t="s">
        <v>9226</v>
      </c>
      <c r="U564" t="s">
        <v>9227</v>
      </c>
      <c r="V564" s="16">
        <f t="shared" si="54"/>
        <v>42692.389062499999</v>
      </c>
      <c r="W564" s="16">
        <f t="shared" si="55"/>
        <v>42722.389062499999</v>
      </c>
    </row>
    <row r="565" spans="1:23" ht="30" hidden="1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2">
        <f>IF(H565="USD", 1, VLOOKUP(H565,usd[[#All],[targetCurrency]:[inverseRate]],4,FALSE))</f>
        <v>0.70296422999999997</v>
      </c>
      <c r="J565" s="14">
        <f t="shared" si="50"/>
        <v>52722.31725</v>
      </c>
      <c r="K565" s="14">
        <f t="shared" si="51"/>
        <v>47.801567639999995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8272</v>
      </c>
      <c r="R565" s="9">
        <f t="shared" si="52"/>
        <v>9.0666666666666662E-4</v>
      </c>
      <c r="S565" s="14">
        <f t="shared" si="53"/>
        <v>23.900783819999997</v>
      </c>
      <c r="T565" t="s">
        <v>9226</v>
      </c>
      <c r="U565" t="s">
        <v>9227</v>
      </c>
      <c r="V565" s="16">
        <f t="shared" si="54"/>
        <v>42022.069988425923</v>
      </c>
      <c r="W565" s="16">
        <f t="shared" si="55"/>
        <v>42052.069988425923</v>
      </c>
    </row>
    <row r="566" spans="1:23" ht="30" hidden="1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2">
        <f>IF(H566="USD", 1, VLOOKUP(H566,usd[[#All],[targetCurrency]:[inverseRate]],4,FALSE))</f>
        <v>1.1666915600000001</v>
      </c>
      <c r="J566" s="14">
        <f t="shared" si="50"/>
        <v>21000.448080000002</v>
      </c>
      <c r="K566" s="14">
        <f t="shared" si="51"/>
        <v>1.1666915600000001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8272</v>
      </c>
      <c r="R566" s="9">
        <f t="shared" si="52"/>
        <v>5.5555555555555558E-5</v>
      </c>
      <c r="S566" s="14">
        <f t="shared" si="53"/>
        <v>1.1666915600000001</v>
      </c>
      <c r="T566" t="s">
        <v>9226</v>
      </c>
      <c r="U566" t="s">
        <v>9227</v>
      </c>
      <c r="V566" s="16">
        <f t="shared" si="54"/>
        <v>42411.942997685182</v>
      </c>
      <c r="W566" s="16">
        <f t="shared" si="55"/>
        <v>42441.942997685182</v>
      </c>
    </row>
    <row r="567" spans="1:23" ht="30" hidden="1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2">
        <f>IF(H567="USD", 1, VLOOKUP(H567,usd[[#All],[targetCurrency]:[inverseRate]],4,FALSE))</f>
        <v>1.29405719</v>
      </c>
      <c r="J567" s="14">
        <f t="shared" si="50"/>
        <v>32351.429749999999</v>
      </c>
      <c r="K567" s="14">
        <f t="shared" si="51"/>
        <v>0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8272</v>
      </c>
      <c r="R567" s="9">
        <f t="shared" si="52"/>
        <v>0</v>
      </c>
      <c r="S567" s="14" t="str">
        <f t="shared" si="53"/>
        <v/>
      </c>
      <c r="T567" t="s">
        <v>9226</v>
      </c>
      <c r="U567" t="s">
        <v>9227</v>
      </c>
      <c r="V567" s="16">
        <f t="shared" si="54"/>
        <v>42165.78528935185</v>
      </c>
      <c r="W567" s="16">
        <f t="shared" si="55"/>
        <v>42195.78528935185</v>
      </c>
    </row>
    <row r="568" spans="1:23" ht="30" hidden="1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2">
        <f>IF(H568="USD", 1, VLOOKUP(H568,usd[[#All],[targetCurrency]:[inverseRate]],4,FALSE))</f>
        <v>1</v>
      </c>
      <c r="J568" s="14">
        <f t="shared" si="50"/>
        <v>5000</v>
      </c>
      <c r="K568" s="14">
        <f t="shared" si="51"/>
        <v>1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8272</v>
      </c>
      <c r="R568" s="9">
        <f t="shared" si="52"/>
        <v>2.0000000000000001E-4</v>
      </c>
      <c r="S568" s="14">
        <f t="shared" si="53"/>
        <v>1</v>
      </c>
      <c r="T568" t="s">
        <v>9226</v>
      </c>
      <c r="U568" t="s">
        <v>9227</v>
      </c>
      <c r="V568" s="16">
        <f t="shared" si="54"/>
        <v>42535.68440972222</v>
      </c>
      <c r="W568" s="16">
        <f t="shared" si="55"/>
        <v>42565.68440972222</v>
      </c>
    </row>
    <row r="569" spans="1:23" ht="30" hidden="1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2">
        <f>IF(H569="USD", 1, VLOOKUP(H569,usd[[#All],[targetCurrency]:[inverseRate]],4,FALSE))</f>
        <v>1</v>
      </c>
      <c r="J569" s="14">
        <f t="shared" si="50"/>
        <v>10000</v>
      </c>
      <c r="K569" s="14">
        <f t="shared" si="51"/>
        <v>0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8272</v>
      </c>
      <c r="R569" s="9">
        <f t="shared" si="52"/>
        <v>0</v>
      </c>
      <c r="S569" s="14" t="str">
        <f t="shared" si="53"/>
        <v/>
      </c>
      <c r="T569" t="s">
        <v>9226</v>
      </c>
      <c r="U569" t="s">
        <v>9227</v>
      </c>
      <c r="V569" s="16">
        <f t="shared" si="54"/>
        <v>41975.842523148152</v>
      </c>
      <c r="W569" s="16">
        <f t="shared" si="55"/>
        <v>42005.842523148152</v>
      </c>
    </row>
    <row r="570" spans="1:23" ht="30" hidden="1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2">
        <f>IF(H570="USD", 1, VLOOKUP(H570,usd[[#All],[targetCurrency]:[inverseRate]],4,FALSE))</f>
        <v>0.66289350000000002</v>
      </c>
      <c r="J570" s="14">
        <f t="shared" si="50"/>
        <v>16240.89075</v>
      </c>
      <c r="K570" s="14">
        <f t="shared" si="51"/>
        <v>162.4089075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8272</v>
      </c>
      <c r="R570" s="9">
        <f t="shared" si="52"/>
        <v>0.01</v>
      </c>
      <c r="S570" s="14">
        <f t="shared" si="53"/>
        <v>32.481781499999997</v>
      </c>
      <c r="T570" t="s">
        <v>9226</v>
      </c>
      <c r="U570" t="s">
        <v>9227</v>
      </c>
      <c r="V570" s="16">
        <f t="shared" si="54"/>
        <v>42348.9215625</v>
      </c>
      <c r="W570" s="16">
        <f t="shared" si="55"/>
        <v>42385.458333333328</v>
      </c>
    </row>
    <row r="571" spans="1:23" ht="30" hidden="1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2">
        <f>IF(H571="USD", 1, VLOOKUP(H571,usd[[#All],[targetCurrency]:[inverseRate]],4,FALSE))</f>
        <v>0.75062424999999999</v>
      </c>
      <c r="J571" s="14">
        <f t="shared" si="50"/>
        <v>1876.5606250000001</v>
      </c>
      <c r="K571" s="14">
        <f t="shared" si="51"/>
        <v>15.012485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8272</v>
      </c>
      <c r="R571" s="9">
        <f t="shared" si="52"/>
        <v>8.0000000000000002E-3</v>
      </c>
      <c r="S571" s="14">
        <f t="shared" si="53"/>
        <v>15.012485</v>
      </c>
      <c r="T571" t="s">
        <v>9226</v>
      </c>
      <c r="U571" t="s">
        <v>9227</v>
      </c>
      <c r="V571" s="16">
        <f t="shared" si="54"/>
        <v>42340.847361111111</v>
      </c>
      <c r="W571" s="16">
        <f t="shared" si="55"/>
        <v>42370.847361111111</v>
      </c>
    </row>
    <row r="572" spans="1:23" ht="30" hidden="1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2">
        <f>IF(H572="USD", 1, VLOOKUP(H572,usd[[#All],[targetCurrency]:[inverseRate]],4,FALSE))</f>
        <v>1</v>
      </c>
      <c r="J572" s="14">
        <f t="shared" si="50"/>
        <v>85000</v>
      </c>
      <c r="K572" s="14">
        <f t="shared" si="51"/>
        <v>142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8272</v>
      </c>
      <c r="R572" s="9">
        <f t="shared" si="52"/>
        <v>1.6705882352941177E-3</v>
      </c>
      <c r="S572" s="14">
        <f t="shared" si="53"/>
        <v>142</v>
      </c>
      <c r="T572" t="s">
        <v>9226</v>
      </c>
      <c r="U572" t="s">
        <v>9227</v>
      </c>
      <c r="V572" s="16">
        <f t="shared" si="54"/>
        <v>42388.798252314809</v>
      </c>
      <c r="W572" s="16">
        <f t="shared" si="55"/>
        <v>42418.798252314809</v>
      </c>
    </row>
    <row r="573" spans="1:23" ht="30" hidden="1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2">
        <f>IF(H573="USD", 1, VLOOKUP(H573,usd[[#All],[targetCurrency]:[inverseRate]],4,FALSE))</f>
        <v>1</v>
      </c>
      <c r="J573" s="14">
        <f t="shared" si="50"/>
        <v>25000</v>
      </c>
      <c r="K573" s="14">
        <f t="shared" si="51"/>
        <v>106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8272</v>
      </c>
      <c r="R573" s="9">
        <f t="shared" si="52"/>
        <v>4.2399999999999998E-3</v>
      </c>
      <c r="S573" s="14">
        <f t="shared" si="53"/>
        <v>53</v>
      </c>
      <c r="T573" t="s">
        <v>9226</v>
      </c>
      <c r="U573" t="s">
        <v>9227</v>
      </c>
      <c r="V573" s="16">
        <f t="shared" si="54"/>
        <v>42192.816238425927</v>
      </c>
      <c r="W573" s="16">
        <f t="shared" si="55"/>
        <v>42212.165972222225</v>
      </c>
    </row>
    <row r="574" spans="1:23" ht="30" hidden="1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2">
        <f>IF(H574="USD", 1, VLOOKUP(H574,usd[[#All],[targetCurrency]:[inverseRate]],4,FALSE))</f>
        <v>1</v>
      </c>
      <c r="J574" s="14">
        <f t="shared" si="50"/>
        <v>2500</v>
      </c>
      <c r="K574" s="14">
        <f t="shared" si="51"/>
        <v>0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8272</v>
      </c>
      <c r="R574" s="9">
        <f t="shared" si="52"/>
        <v>0</v>
      </c>
      <c r="S574" s="14" t="str">
        <f t="shared" si="53"/>
        <v/>
      </c>
      <c r="T574" t="s">
        <v>9226</v>
      </c>
      <c r="U574" t="s">
        <v>9227</v>
      </c>
      <c r="V574" s="16">
        <f t="shared" si="54"/>
        <v>42282.716296296298</v>
      </c>
      <c r="W574" s="16">
        <f t="shared" si="55"/>
        <v>42312.757962962962</v>
      </c>
    </row>
    <row r="575" spans="1:23" ht="30" hidden="1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2">
        <f>IF(H575="USD", 1, VLOOKUP(H575,usd[[#All],[targetCurrency]:[inverseRate]],4,FALSE))</f>
        <v>1</v>
      </c>
      <c r="J575" s="14">
        <f t="shared" si="50"/>
        <v>88888</v>
      </c>
      <c r="K575" s="14">
        <f t="shared" si="51"/>
        <v>346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8272</v>
      </c>
      <c r="R575" s="9">
        <f t="shared" si="52"/>
        <v>3.892538925389254E-3</v>
      </c>
      <c r="S575" s="14">
        <f t="shared" si="53"/>
        <v>38.444444444444443</v>
      </c>
      <c r="T575" t="s">
        <v>9226</v>
      </c>
      <c r="U575" t="s">
        <v>9227</v>
      </c>
      <c r="V575" s="16">
        <f t="shared" si="54"/>
        <v>41963.050127314811</v>
      </c>
      <c r="W575" s="16">
        <f t="shared" si="55"/>
        <v>42022.05</v>
      </c>
    </row>
    <row r="576" spans="1:23" ht="30" hidden="1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2">
        <f>IF(H576="USD", 1, VLOOKUP(H576,usd[[#All],[targetCurrency]:[inverseRate]],4,FALSE))</f>
        <v>1.29405719</v>
      </c>
      <c r="J576" s="14">
        <f t="shared" si="50"/>
        <v>14467.5593842</v>
      </c>
      <c r="K576" s="14">
        <f t="shared" si="51"/>
        <v>103.5245752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8272</v>
      </c>
      <c r="R576" s="9">
        <f t="shared" si="52"/>
        <v>7.1556350626118068E-3</v>
      </c>
      <c r="S576" s="14">
        <f t="shared" si="53"/>
        <v>25.8811438</v>
      </c>
      <c r="T576" t="s">
        <v>9226</v>
      </c>
      <c r="U576" t="s">
        <v>9227</v>
      </c>
      <c r="V576" s="16">
        <f t="shared" si="54"/>
        <v>42632.443368055552</v>
      </c>
      <c r="W576" s="16">
        <f t="shared" si="55"/>
        <v>42662.443368055552</v>
      </c>
    </row>
    <row r="577" spans="1:23" ht="30" hidden="1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2">
        <f>IF(H577="USD", 1, VLOOKUP(H577,usd[[#All],[targetCurrency]:[inverseRate]],4,FALSE))</f>
        <v>1.1666915600000001</v>
      </c>
      <c r="J577" s="14">
        <f t="shared" si="50"/>
        <v>70001.493600000002</v>
      </c>
      <c r="K577" s="14">
        <f t="shared" si="51"/>
        <v>302.17311404000003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8272</v>
      </c>
      <c r="R577" s="9">
        <f t="shared" si="52"/>
        <v>4.3166666666666666E-3</v>
      </c>
      <c r="S577" s="14">
        <f t="shared" si="53"/>
        <v>75.543278510000007</v>
      </c>
      <c r="T577" t="s">
        <v>9226</v>
      </c>
      <c r="U577" t="s">
        <v>9227</v>
      </c>
      <c r="V577" s="16">
        <f t="shared" si="54"/>
        <v>42138.692627314813</v>
      </c>
      <c r="W577" s="16">
        <f t="shared" si="55"/>
        <v>42168.692627314813</v>
      </c>
    </row>
    <row r="578" spans="1:23" ht="30" hidden="1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2">
        <f>IF(H578="USD", 1, VLOOKUP(H578,usd[[#All],[targetCurrency]:[inverseRate]],4,FALSE))</f>
        <v>1</v>
      </c>
      <c r="J578" s="14">
        <f t="shared" si="50"/>
        <v>80000</v>
      </c>
      <c r="K578" s="14">
        <f t="shared" si="51"/>
        <v>1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8272</v>
      </c>
      <c r="R578" s="9">
        <f t="shared" si="52"/>
        <v>1.2500000000000001E-5</v>
      </c>
      <c r="S578" s="14">
        <f t="shared" si="53"/>
        <v>1</v>
      </c>
      <c r="T578" t="s">
        <v>9226</v>
      </c>
      <c r="U578" t="s">
        <v>9227</v>
      </c>
      <c r="V578" s="16">
        <f t="shared" si="54"/>
        <v>42031.471666666665</v>
      </c>
      <c r="W578" s="16">
        <f t="shared" si="55"/>
        <v>42091.43</v>
      </c>
    </row>
    <row r="579" spans="1:23" ht="30" hidden="1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2">
        <f>IF(H579="USD", 1, VLOOKUP(H579,usd[[#All],[targetCurrency]:[inverseRate]],4,FALSE))</f>
        <v>1</v>
      </c>
      <c r="J579" s="14">
        <f t="shared" ref="J579:J642" si="56">$I579*D579</f>
        <v>5000</v>
      </c>
      <c r="K579" s="14">
        <f t="shared" ref="K579:K642" si="57">$I579*E579</f>
        <v>10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8272</v>
      </c>
      <c r="R579" s="9">
        <f t="shared" ref="R579:R642" si="58">E579/D579</f>
        <v>2E-3</v>
      </c>
      <c r="S579" s="14">
        <f t="shared" ref="S579:S642" si="59">IFERROR(K579/O579, "")</f>
        <v>10</v>
      </c>
      <c r="T579" t="s">
        <v>9226</v>
      </c>
      <c r="U579" t="s">
        <v>9227</v>
      </c>
      <c r="V579" s="16">
        <f t="shared" si="54"/>
        <v>42450.589143518519</v>
      </c>
      <c r="W579" s="16">
        <f t="shared" si="55"/>
        <v>42510.589143518519</v>
      </c>
    </row>
    <row r="580" spans="1:23" ht="30" hidden="1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2">
        <f>IF(H580="USD", 1, VLOOKUP(H580,usd[[#All],[targetCurrency]:[inverseRate]],4,FALSE))</f>
        <v>1.29405719</v>
      </c>
      <c r="J580" s="14">
        <f t="shared" si="56"/>
        <v>161757.14874999999</v>
      </c>
      <c r="K580" s="14">
        <f t="shared" si="57"/>
        <v>18.116800659999999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8272</v>
      </c>
      <c r="R580" s="9">
        <f t="shared" si="58"/>
        <v>1.12E-4</v>
      </c>
      <c r="S580" s="14">
        <f t="shared" si="59"/>
        <v>2.5881143799999999</v>
      </c>
      <c r="T580" t="s">
        <v>9226</v>
      </c>
      <c r="U580" t="s">
        <v>9227</v>
      </c>
      <c r="V580" s="16">
        <f t="shared" si="54"/>
        <v>42230.578622685185</v>
      </c>
      <c r="W580" s="16">
        <f t="shared" si="55"/>
        <v>42254.578622685185</v>
      </c>
    </row>
    <row r="581" spans="1:23" ht="30" hidden="1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2">
        <f>IF(H581="USD", 1, VLOOKUP(H581,usd[[#All],[targetCurrency]:[inverseRate]],4,FALSE))</f>
        <v>1</v>
      </c>
      <c r="J581" s="14">
        <f t="shared" si="56"/>
        <v>12000</v>
      </c>
      <c r="K581" s="14">
        <f t="shared" si="57"/>
        <v>175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8272</v>
      </c>
      <c r="R581" s="9">
        <f t="shared" si="58"/>
        <v>1.4583333333333334E-2</v>
      </c>
      <c r="S581" s="14">
        <f t="shared" si="59"/>
        <v>35</v>
      </c>
      <c r="T581" t="s">
        <v>9226</v>
      </c>
      <c r="U581" t="s">
        <v>9227</v>
      </c>
      <c r="V581" s="16">
        <f t="shared" si="54"/>
        <v>41968.852118055554</v>
      </c>
      <c r="W581" s="16">
        <f t="shared" si="55"/>
        <v>41998.852118055554</v>
      </c>
    </row>
    <row r="582" spans="1:23" ht="30" hidden="1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2">
        <f>IF(H582="USD", 1, VLOOKUP(H582,usd[[#All],[targetCurrency]:[inverseRate]],4,FALSE))</f>
        <v>1</v>
      </c>
      <c r="J582" s="14">
        <f t="shared" si="56"/>
        <v>3000</v>
      </c>
      <c r="K582" s="14">
        <f t="shared" si="57"/>
        <v>1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8272</v>
      </c>
      <c r="R582" s="9">
        <f t="shared" si="58"/>
        <v>3.3333333333333332E-4</v>
      </c>
      <c r="S582" s="14">
        <f t="shared" si="59"/>
        <v>1</v>
      </c>
      <c r="T582" t="s">
        <v>9226</v>
      </c>
      <c r="U582" t="s">
        <v>9227</v>
      </c>
      <c r="V582" s="16">
        <f t="shared" si="54"/>
        <v>42605.908182870371</v>
      </c>
      <c r="W582" s="16">
        <f t="shared" si="55"/>
        <v>42635.908182870371</v>
      </c>
    </row>
    <row r="583" spans="1:23" ht="30" hidden="1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2">
        <f>IF(H583="USD", 1, VLOOKUP(H583,usd[[#All],[targetCurrency]:[inverseRate]],4,FALSE))</f>
        <v>1</v>
      </c>
      <c r="J583" s="14">
        <f t="shared" si="56"/>
        <v>400</v>
      </c>
      <c r="K583" s="14">
        <f t="shared" si="57"/>
        <v>0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8272</v>
      </c>
      <c r="R583" s="9">
        <f t="shared" si="58"/>
        <v>0</v>
      </c>
      <c r="S583" s="14" t="str">
        <f t="shared" si="59"/>
        <v/>
      </c>
      <c r="T583" t="s">
        <v>9226</v>
      </c>
      <c r="U583" t="s">
        <v>9227</v>
      </c>
      <c r="V583" s="16">
        <f t="shared" si="54"/>
        <v>42188.012777777782</v>
      </c>
      <c r="W583" s="16">
        <f t="shared" si="55"/>
        <v>42218.012777777782</v>
      </c>
    </row>
    <row r="584" spans="1:23" ht="30" hidden="1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2">
        <f>IF(H584="USD", 1, VLOOKUP(H584,usd[[#All],[targetCurrency]:[inverseRate]],4,FALSE))</f>
        <v>1</v>
      </c>
      <c r="J584" s="14">
        <f t="shared" si="56"/>
        <v>100000</v>
      </c>
      <c r="K584" s="14">
        <f t="shared" si="57"/>
        <v>0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8272</v>
      </c>
      <c r="R584" s="9">
        <f t="shared" si="58"/>
        <v>0</v>
      </c>
      <c r="S584" s="14" t="str">
        <f t="shared" si="59"/>
        <v/>
      </c>
      <c r="T584" t="s">
        <v>9226</v>
      </c>
      <c r="U584" t="s">
        <v>9227</v>
      </c>
      <c r="V584" s="16">
        <f t="shared" si="54"/>
        <v>42055.739803240736</v>
      </c>
      <c r="W584" s="16">
        <f t="shared" si="55"/>
        <v>42078.75</v>
      </c>
    </row>
    <row r="585" spans="1:23" ht="30" hidden="1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2">
        <f>IF(H585="USD", 1, VLOOKUP(H585,usd[[#All],[targetCurrency]:[inverseRate]],4,FALSE))</f>
        <v>1</v>
      </c>
      <c r="J585" s="14">
        <f t="shared" si="56"/>
        <v>9000</v>
      </c>
      <c r="K585" s="14">
        <f t="shared" si="57"/>
        <v>1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8272</v>
      </c>
      <c r="R585" s="9">
        <f t="shared" si="58"/>
        <v>1.1111111111111112E-4</v>
      </c>
      <c r="S585" s="14">
        <f t="shared" si="59"/>
        <v>1</v>
      </c>
      <c r="T585" t="s">
        <v>9226</v>
      </c>
      <c r="U585" t="s">
        <v>9227</v>
      </c>
      <c r="V585" s="16">
        <f t="shared" si="54"/>
        <v>42052.93850694444</v>
      </c>
      <c r="W585" s="16">
        <f t="shared" si="55"/>
        <v>42082.896840277783</v>
      </c>
    </row>
    <row r="586" spans="1:23" ht="30" hidden="1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2">
        <f>IF(H586="USD", 1, VLOOKUP(H586,usd[[#All],[targetCurrency]:[inverseRate]],4,FALSE))</f>
        <v>1</v>
      </c>
      <c r="J586" s="14">
        <f t="shared" si="56"/>
        <v>1000</v>
      </c>
      <c r="K586" s="14">
        <f t="shared" si="57"/>
        <v>10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8272</v>
      </c>
      <c r="R586" s="9">
        <f t="shared" si="58"/>
        <v>0.01</v>
      </c>
      <c r="S586" s="14">
        <f t="shared" si="59"/>
        <v>5</v>
      </c>
      <c r="T586" t="s">
        <v>9226</v>
      </c>
      <c r="U586" t="s">
        <v>9227</v>
      </c>
      <c r="V586" s="16">
        <f t="shared" si="54"/>
        <v>42049.716620370367</v>
      </c>
      <c r="W586" s="16">
        <f t="shared" si="55"/>
        <v>42079.674953703703</v>
      </c>
    </row>
    <row r="587" spans="1:23" ht="30" hidden="1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2">
        <f>IF(H587="USD", 1, VLOOKUP(H587,usd[[#All],[targetCurrency]:[inverseRate]],4,FALSE))</f>
        <v>1.29405719</v>
      </c>
      <c r="J587" s="14">
        <f t="shared" si="56"/>
        <v>11646.514709999999</v>
      </c>
      <c r="K587" s="14">
        <f t="shared" si="57"/>
        <v>0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8272</v>
      </c>
      <c r="R587" s="9">
        <f t="shared" si="58"/>
        <v>0</v>
      </c>
      <c r="S587" s="14" t="str">
        <f t="shared" si="59"/>
        <v/>
      </c>
      <c r="T587" t="s">
        <v>9226</v>
      </c>
      <c r="U587" t="s">
        <v>9227</v>
      </c>
      <c r="V587" s="16">
        <f t="shared" si="54"/>
        <v>42283.3909375</v>
      </c>
      <c r="W587" s="16">
        <f t="shared" si="55"/>
        <v>42339</v>
      </c>
    </row>
    <row r="588" spans="1:23" ht="30" hidden="1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2">
        <f>IF(H588="USD", 1, VLOOKUP(H588,usd[[#All],[targetCurrency]:[inverseRate]],4,FALSE))</f>
        <v>1</v>
      </c>
      <c r="J588" s="14">
        <f t="shared" si="56"/>
        <v>10000</v>
      </c>
      <c r="K588" s="14">
        <f t="shared" si="57"/>
        <v>56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8272</v>
      </c>
      <c r="R588" s="9">
        <f t="shared" si="58"/>
        <v>5.5999999999999999E-3</v>
      </c>
      <c r="S588" s="14">
        <f t="shared" si="59"/>
        <v>14</v>
      </c>
      <c r="T588" t="s">
        <v>9226</v>
      </c>
      <c r="U588" t="s">
        <v>9227</v>
      </c>
      <c r="V588" s="16">
        <f t="shared" si="54"/>
        <v>42020.854247685187</v>
      </c>
      <c r="W588" s="16">
        <f t="shared" si="55"/>
        <v>42050.854247685187</v>
      </c>
    </row>
    <row r="589" spans="1:23" ht="30" hidden="1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2">
        <f>IF(H589="USD", 1, VLOOKUP(H589,usd[[#All],[targetCurrency]:[inverseRate]],4,FALSE))</f>
        <v>0.75062424999999999</v>
      </c>
      <c r="J589" s="14">
        <f t="shared" si="56"/>
        <v>22518.727500000001</v>
      </c>
      <c r="K589" s="14">
        <f t="shared" si="57"/>
        <v>2045.45108125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8272</v>
      </c>
      <c r="R589" s="9">
        <f t="shared" si="58"/>
        <v>9.0833333333333335E-2</v>
      </c>
      <c r="S589" s="14">
        <f t="shared" si="59"/>
        <v>292.2072973214286</v>
      </c>
      <c r="T589" t="s">
        <v>9226</v>
      </c>
      <c r="U589" t="s">
        <v>9227</v>
      </c>
      <c r="V589" s="16">
        <f t="shared" si="54"/>
        <v>42080.757326388892</v>
      </c>
      <c r="W589" s="16">
        <f t="shared" si="55"/>
        <v>42110.757326388892</v>
      </c>
    </row>
    <row r="590" spans="1:23" ht="30" hidden="1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2">
        <f>IF(H590="USD", 1, VLOOKUP(H590,usd[[#All],[targetCurrency]:[inverseRate]],4,FALSE))</f>
        <v>1.1666915600000001</v>
      </c>
      <c r="J590" s="14">
        <f t="shared" si="56"/>
        <v>10500.224040000001</v>
      </c>
      <c r="K590" s="14">
        <f t="shared" si="57"/>
        <v>351.17415956000002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8272</v>
      </c>
      <c r="R590" s="9">
        <f t="shared" si="58"/>
        <v>3.3444444444444443E-2</v>
      </c>
      <c r="S590" s="14">
        <f t="shared" si="59"/>
        <v>175.58707978000001</v>
      </c>
      <c r="T590" t="s">
        <v>9226</v>
      </c>
      <c r="U590" t="s">
        <v>9227</v>
      </c>
      <c r="V590" s="16">
        <f t="shared" si="54"/>
        <v>42631.769513888888</v>
      </c>
      <c r="W590" s="16">
        <f t="shared" si="55"/>
        <v>42691.811180555553</v>
      </c>
    </row>
    <row r="591" spans="1:23" ht="30" hidden="1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2">
        <f>IF(H591="USD", 1, VLOOKUP(H591,usd[[#All],[targetCurrency]:[inverseRate]],4,FALSE))</f>
        <v>1</v>
      </c>
      <c r="J591" s="14">
        <f t="shared" si="56"/>
        <v>7500</v>
      </c>
      <c r="K591" s="14">
        <f t="shared" si="57"/>
        <v>1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8272</v>
      </c>
      <c r="R591" s="9">
        <f t="shared" si="58"/>
        <v>1.3333333333333334E-4</v>
      </c>
      <c r="S591" s="14">
        <f t="shared" si="59"/>
        <v>1</v>
      </c>
      <c r="T591" t="s">
        <v>9226</v>
      </c>
      <c r="U591" t="s">
        <v>9227</v>
      </c>
      <c r="V591" s="16">
        <f t="shared" si="54"/>
        <v>42178.614571759259</v>
      </c>
      <c r="W591" s="16">
        <f t="shared" si="55"/>
        <v>42193.614571759259</v>
      </c>
    </row>
    <row r="592" spans="1:23" ht="30" hidden="1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2">
        <f>IF(H592="USD", 1, VLOOKUP(H592,usd[[#All],[targetCurrency]:[inverseRate]],4,FALSE))</f>
        <v>1.29405719</v>
      </c>
      <c r="J592" s="14">
        <f t="shared" si="56"/>
        <v>6470.2859499999995</v>
      </c>
      <c r="K592" s="14">
        <f t="shared" si="57"/>
        <v>288.57475337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8272</v>
      </c>
      <c r="R592" s="9">
        <f t="shared" si="58"/>
        <v>4.4600000000000001E-2</v>
      </c>
      <c r="S592" s="14">
        <f t="shared" si="59"/>
        <v>32.063861485555556</v>
      </c>
      <c r="T592" t="s">
        <v>9226</v>
      </c>
      <c r="U592" t="s">
        <v>9227</v>
      </c>
      <c r="V592" s="16">
        <f t="shared" ref="V592:V655" si="60">(M592/86400)+DATE(1970,1,1)</f>
        <v>42377.554756944446</v>
      </c>
      <c r="W592" s="16">
        <f t="shared" ref="W592:W655" si="61">(L592/86400)+DATE(1970,1,1)</f>
        <v>42408.542361111111</v>
      </c>
    </row>
    <row r="593" spans="1:23" ht="30" hidden="1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2">
        <f>IF(H593="USD", 1, VLOOKUP(H593,usd[[#All],[targetCurrency]:[inverseRate]],4,FALSE))</f>
        <v>1</v>
      </c>
      <c r="J593" s="14">
        <f t="shared" si="56"/>
        <v>100000</v>
      </c>
      <c r="K593" s="14">
        <f t="shared" si="57"/>
        <v>61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8272</v>
      </c>
      <c r="R593" s="9">
        <f t="shared" si="58"/>
        <v>6.0999999999999997E-4</v>
      </c>
      <c r="S593" s="14">
        <f t="shared" si="59"/>
        <v>30.5</v>
      </c>
      <c r="T593" t="s">
        <v>9226</v>
      </c>
      <c r="U593" t="s">
        <v>9227</v>
      </c>
      <c r="V593" s="16">
        <f t="shared" si="60"/>
        <v>42177.543171296296</v>
      </c>
      <c r="W593" s="16">
        <f t="shared" si="61"/>
        <v>42207.543171296296</v>
      </c>
    </row>
    <row r="594" spans="1:23" ht="30" hidden="1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2">
        <f>IF(H594="USD", 1, VLOOKUP(H594,usd[[#All],[targetCurrency]:[inverseRate]],4,FALSE))</f>
        <v>1</v>
      </c>
      <c r="J594" s="14">
        <f t="shared" si="56"/>
        <v>7500</v>
      </c>
      <c r="K594" s="14">
        <f t="shared" si="57"/>
        <v>250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8272</v>
      </c>
      <c r="R594" s="9">
        <f t="shared" si="58"/>
        <v>3.3333333333333333E-2</v>
      </c>
      <c r="S594" s="14">
        <f t="shared" si="59"/>
        <v>250</v>
      </c>
      <c r="T594" t="s">
        <v>9226</v>
      </c>
      <c r="U594" t="s">
        <v>9227</v>
      </c>
      <c r="V594" s="16">
        <f t="shared" si="60"/>
        <v>41946.232175925928</v>
      </c>
      <c r="W594" s="16">
        <f t="shared" si="61"/>
        <v>41976.232175925921</v>
      </c>
    </row>
    <row r="595" spans="1:23" ht="30" hidden="1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2">
        <f>IF(H595="USD", 1, VLOOKUP(H595,usd[[#All],[targetCurrency]:[inverseRate]],4,FALSE))</f>
        <v>1.29405719</v>
      </c>
      <c r="J595" s="14">
        <f t="shared" si="56"/>
        <v>647.028595</v>
      </c>
      <c r="K595" s="14">
        <f t="shared" si="57"/>
        <v>148.81657684999999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8272</v>
      </c>
      <c r="R595" s="9">
        <f t="shared" si="58"/>
        <v>0.23</v>
      </c>
      <c r="S595" s="14">
        <f t="shared" si="59"/>
        <v>21.259510978571427</v>
      </c>
      <c r="T595" t="s">
        <v>9226</v>
      </c>
      <c r="U595" t="s">
        <v>9227</v>
      </c>
      <c r="V595" s="16">
        <f t="shared" si="60"/>
        <v>42070.677604166667</v>
      </c>
      <c r="W595" s="16">
        <f t="shared" si="61"/>
        <v>42100.635937500003</v>
      </c>
    </row>
    <row r="596" spans="1:23" ht="30" hidden="1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2">
        <f>IF(H596="USD", 1, VLOOKUP(H596,usd[[#All],[targetCurrency]:[inverseRate]],4,FALSE))</f>
        <v>1</v>
      </c>
      <c r="J596" s="14">
        <f t="shared" si="56"/>
        <v>25000</v>
      </c>
      <c r="K596" s="14">
        <f t="shared" si="57"/>
        <v>26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8272</v>
      </c>
      <c r="R596" s="9">
        <f t="shared" si="58"/>
        <v>1.0399999999999999E-3</v>
      </c>
      <c r="S596" s="14">
        <f t="shared" si="59"/>
        <v>13</v>
      </c>
      <c r="T596" t="s">
        <v>9226</v>
      </c>
      <c r="U596" t="s">
        <v>9227</v>
      </c>
      <c r="V596" s="16">
        <f t="shared" si="60"/>
        <v>42446.780162037037</v>
      </c>
      <c r="W596" s="16">
        <f t="shared" si="61"/>
        <v>42476.780162037037</v>
      </c>
    </row>
    <row r="597" spans="1:23" ht="30" hidden="1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2">
        <f>IF(H597="USD", 1, VLOOKUP(H597,usd[[#All],[targetCurrency]:[inverseRate]],4,FALSE))</f>
        <v>1</v>
      </c>
      <c r="J597" s="14">
        <f t="shared" si="56"/>
        <v>100000</v>
      </c>
      <c r="K597" s="14">
        <f t="shared" si="57"/>
        <v>426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8272</v>
      </c>
      <c r="R597" s="9">
        <f t="shared" si="58"/>
        <v>4.2599999999999999E-3</v>
      </c>
      <c r="S597" s="14">
        <f t="shared" si="59"/>
        <v>53.25</v>
      </c>
      <c r="T597" t="s">
        <v>9226</v>
      </c>
      <c r="U597" t="s">
        <v>9227</v>
      </c>
      <c r="V597" s="16">
        <f t="shared" si="60"/>
        <v>42083.069884259261</v>
      </c>
      <c r="W597" s="16">
        <f t="shared" si="61"/>
        <v>42128.069884259261</v>
      </c>
    </row>
    <row r="598" spans="1:23" ht="30" hidden="1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2">
        <f>IF(H598="USD", 1, VLOOKUP(H598,usd[[#All],[targetCurrency]:[inverseRate]],4,FALSE))</f>
        <v>1</v>
      </c>
      <c r="J598" s="14">
        <f t="shared" si="56"/>
        <v>20000</v>
      </c>
      <c r="K598" s="14">
        <f t="shared" si="57"/>
        <v>6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8272</v>
      </c>
      <c r="R598" s="9">
        <f t="shared" si="58"/>
        <v>2.9999999999999997E-4</v>
      </c>
      <c r="S598" s="14">
        <f t="shared" si="59"/>
        <v>3</v>
      </c>
      <c r="T598" t="s">
        <v>9226</v>
      </c>
      <c r="U598" t="s">
        <v>9227</v>
      </c>
      <c r="V598" s="16">
        <f t="shared" si="60"/>
        <v>42646.896898148145</v>
      </c>
      <c r="W598" s="16">
        <f t="shared" si="61"/>
        <v>42676.896898148145</v>
      </c>
    </row>
    <row r="599" spans="1:23" ht="30" hidden="1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2">
        <f>IF(H599="USD", 1, VLOOKUP(H599,usd[[#All],[targetCurrency]:[inverseRate]],4,FALSE))</f>
        <v>1</v>
      </c>
      <c r="J599" s="14">
        <f t="shared" si="56"/>
        <v>7500</v>
      </c>
      <c r="K599" s="14">
        <f t="shared" si="57"/>
        <v>20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8272</v>
      </c>
      <c r="R599" s="9">
        <f t="shared" si="58"/>
        <v>2.6666666666666666E-3</v>
      </c>
      <c r="S599" s="14">
        <f t="shared" si="59"/>
        <v>10</v>
      </c>
      <c r="T599" t="s">
        <v>9226</v>
      </c>
      <c r="U599" t="s">
        <v>9227</v>
      </c>
      <c r="V599" s="16">
        <f t="shared" si="60"/>
        <v>42545.705266203702</v>
      </c>
      <c r="W599" s="16">
        <f t="shared" si="61"/>
        <v>42582.666666666672</v>
      </c>
    </row>
    <row r="600" spans="1:23" ht="30" hidden="1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2">
        <f>IF(H600="USD", 1, VLOOKUP(H600,usd[[#All],[targetCurrency]:[inverseRate]],4,FALSE))</f>
        <v>1</v>
      </c>
      <c r="J600" s="14">
        <f t="shared" si="56"/>
        <v>2500</v>
      </c>
      <c r="K600" s="14">
        <f t="shared" si="57"/>
        <v>850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8272</v>
      </c>
      <c r="R600" s="9">
        <f t="shared" si="58"/>
        <v>0.34</v>
      </c>
      <c r="S600" s="14">
        <f t="shared" si="59"/>
        <v>121.42857142857143</v>
      </c>
      <c r="T600" t="s">
        <v>9226</v>
      </c>
      <c r="U600" t="s">
        <v>9227</v>
      </c>
      <c r="V600" s="16">
        <f t="shared" si="60"/>
        <v>41948.00209490741</v>
      </c>
      <c r="W600" s="16">
        <f t="shared" si="61"/>
        <v>41978.00209490741</v>
      </c>
    </row>
    <row r="601" spans="1:23" ht="30" hidden="1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2">
        <f>IF(H601="USD", 1, VLOOKUP(H601,usd[[#All],[targetCurrency]:[inverseRate]],4,FALSE))</f>
        <v>1</v>
      </c>
      <c r="J601" s="14">
        <f t="shared" si="56"/>
        <v>50000</v>
      </c>
      <c r="K601" s="14">
        <f t="shared" si="57"/>
        <v>31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8272</v>
      </c>
      <c r="R601" s="9">
        <f t="shared" si="58"/>
        <v>6.2E-4</v>
      </c>
      <c r="S601" s="14">
        <f t="shared" si="59"/>
        <v>15.5</v>
      </c>
      <c r="T601" t="s">
        <v>9226</v>
      </c>
      <c r="U601" t="s">
        <v>9227</v>
      </c>
      <c r="V601" s="16">
        <f t="shared" si="60"/>
        <v>42047.812523148154</v>
      </c>
      <c r="W601" s="16">
        <f t="shared" si="61"/>
        <v>42071.636111111111</v>
      </c>
    </row>
    <row r="602" spans="1:23" ht="30" hidden="1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2">
        <f>IF(H602="USD", 1, VLOOKUP(H602,usd[[#All],[targetCurrency]:[inverseRate]],4,FALSE))</f>
        <v>1</v>
      </c>
      <c r="J602" s="14">
        <f t="shared" si="56"/>
        <v>5000</v>
      </c>
      <c r="K602" s="14">
        <f t="shared" si="57"/>
        <v>100</v>
      </c>
      <c r="L602">
        <v>1431198562</v>
      </c>
      <c r="M602">
        <v>1426014562</v>
      </c>
      <c r="N602" t="b">
        <v>0</v>
      </c>
      <c r="O602">
        <v>1</v>
      </c>
      <c r="P602" t="b">
        <v>0</v>
      </c>
      <c r="Q602" t="s">
        <v>8272</v>
      </c>
      <c r="R602" s="9">
        <f t="shared" si="58"/>
        <v>0.02</v>
      </c>
      <c r="S602" s="14">
        <f t="shared" si="59"/>
        <v>100</v>
      </c>
      <c r="T602" t="s">
        <v>9226</v>
      </c>
      <c r="U602" t="s">
        <v>9227</v>
      </c>
      <c r="V602" s="16">
        <f t="shared" si="60"/>
        <v>42073.798171296294</v>
      </c>
      <c r="W602" s="16">
        <f t="shared" si="61"/>
        <v>42133.798171296294</v>
      </c>
    </row>
    <row r="603" spans="1:23" ht="30" hidden="1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2">
        <f>IF(H603="USD", 1, VLOOKUP(H603,usd[[#All],[targetCurrency]:[inverseRate]],4,FALSE))</f>
        <v>0.75062424999999999</v>
      </c>
      <c r="J603" s="14">
        <f t="shared" si="56"/>
        <v>7506.2425000000003</v>
      </c>
      <c r="K603" s="14">
        <f t="shared" si="57"/>
        <v>105.087395</v>
      </c>
      <c r="L603">
        <v>1419626139</v>
      </c>
      <c r="M603">
        <v>1417034139</v>
      </c>
      <c r="N603" t="b">
        <v>0</v>
      </c>
      <c r="O603">
        <v>6</v>
      </c>
      <c r="P603" t="b">
        <v>0</v>
      </c>
      <c r="Q603" t="s">
        <v>8272</v>
      </c>
      <c r="R603" s="9">
        <f t="shared" si="58"/>
        <v>1.4E-2</v>
      </c>
      <c r="S603" s="14">
        <f t="shared" si="59"/>
        <v>17.514565833333332</v>
      </c>
      <c r="T603" t="s">
        <v>9226</v>
      </c>
      <c r="U603" t="s">
        <v>9227</v>
      </c>
      <c r="V603" s="16">
        <f t="shared" si="60"/>
        <v>41969.858090277776</v>
      </c>
      <c r="W603" s="16">
        <f t="shared" si="61"/>
        <v>41999.858090277776</v>
      </c>
    </row>
    <row r="604" spans="1:23" ht="30" hidden="1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2">
        <f>IF(H604="USD", 1, VLOOKUP(H604,usd[[#All],[targetCurrency]:[inverseRate]],4,FALSE))</f>
        <v>1</v>
      </c>
      <c r="J604" s="14">
        <f t="shared" si="56"/>
        <v>70000</v>
      </c>
      <c r="K604" s="14">
        <f t="shared" si="57"/>
        <v>0</v>
      </c>
      <c r="L604">
        <v>1434654215</v>
      </c>
      <c r="M604">
        <v>1432062215</v>
      </c>
      <c r="N604" t="b">
        <v>0</v>
      </c>
      <c r="O604">
        <v>0</v>
      </c>
      <c r="P604" t="b">
        <v>0</v>
      </c>
      <c r="Q604" t="s">
        <v>8272</v>
      </c>
      <c r="R604" s="9">
        <f t="shared" si="58"/>
        <v>0</v>
      </c>
      <c r="S604" s="14" t="str">
        <f t="shared" si="59"/>
        <v/>
      </c>
      <c r="T604" t="s">
        <v>9226</v>
      </c>
      <c r="U604" t="s">
        <v>9227</v>
      </c>
      <c r="V604" s="16">
        <f t="shared" si="60"/>
        <v>42143.79415509259</v>
      </c>
      <c r="W604" s="16">
        <f t="shared" si="61"/>
        <v>42173.79415509259</v>
      </c>
    </row>
    <row r="605" spans="1:23" ht="30" hidden="1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2">
        <f>IF(H605="USD", 1, VLOOKUP(H605,usd[[#All],[targetCurrency]:[inverseRate]],4,FALSE))</f>
        <v>1</v>
      </c>
      <c r="J605" s="14">
        <f t="shared" si="56"/>
        <v>15000</v>
      </c>
      <c r="K605" s="14">
        <f t="shared" si="57"/>
        <v>590.02</v>
      </c>
      <c r="L605">
        <v>1408029623</v>
      </c>
      <c r="M605">
        <v>1405437623</v>
      </c>
      <c r="N605" t="b">
        <v>0</v>
      </c>
      <c r="O605">
        <v>13</v>
      </c>
      <c r="P605" t="b">
        <v>0</v>
      </c>
      <c r="Q605" t="s">
        <v>8272</v>
      </c>
      <c r="R605" s="9">
        <f t="shared" si="58"/>
        <v>3.9334666666666664E-2</v>
      </c>
      <c r="S605" s="14">
        <f t="shared" si="59"/>
        <v>45.386153846153846</v>
      </c>
      <c r="T605" t="s">
        <v>9226</v>
      </c>
      <c r="U605" t="s">
        <v>9227</v>
      </c>
      <c r="V605" s="16">
        <f t="shared" si="60"/>
        <v>41835.639155092591</v>
      </c>
      <c r="W605" s="16">
        <f t="shared" si="61"/>
        <v>41865.639155092591</v>
      </c>
    </row>
    <row r="606" spans="1:23" ht="30" hidden="1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2">
        <f>IF(H606="USD", 1, VLOOKUP(H606,usd[[#All],[targetCurrency]:[inverseRate]],4,FALSE))</f>
        <v>1</v>
      </c>
      <c r="J606" s="14">
        <f t="shared" si="56"/>
        <v>1500</v>
      </c>
      <c r="K606" s="14">
        <f t="shared" si="57"/>
        <v>0</v>
      </c>
      <c r="L606">
        <v>1409187056</v>
      </c>
      <c r="M606">
        <v>1406595056</v>
      </c>
      <c r="N606" t="b">
        <v>0</v>
      </c>
      <c r="O606">
        <v>0</v>
      </c>
      <c r="P606" t="b">
        <v>0</v>
      </c>
      <c r="Q606" t="s">
        <v>8272</v>
      </c>
      <c r="R606" s="9">
        <f t="shared" si="58"/>
        <v>0</v>
      </c>
      <c r="S606" s="14" t="str">
        <f t="shared" si="59"/>
        <v/>
      </c>
      <c r="T606" t="s">
        <v>9226</v>
      </c>
      <c r="U606" t="s">
        <v>9227</v>
      </c>
      <c r="V606" s="16">
        <f t="shared" si="60"/>
        <v>41849.035370370373</v>
      </c>
      <c r="W606" s="16">
        <f t="shared" si="61"/>
        <v>41879.035370370373</v>
      </c>
    </row>
    <row r="607" spans="1:23" ht="30" hidden="1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2">
        <f>IF(H607="USD", 1, VLOOKUP(H607,usd[[#All],[targetCurrency]:[inverseRate]],4,FALSE))</f>
        <v>1</v>
      </c>
      <c r="J607" s="14">
        <f t="shared" si="56"/>
        <v>5000</v>
      </c>
      <c r="K607" s="14">
        <f t="shared" si="57"/>
        <v>131</v>
      </c>
      <c r="L607">
        <v>1440318908</v>
      </c>
      <c r="M607">
        <v>1436430908</v>
      </c>
      <c r="N607" t="b">
        <v>0</v>
      </c>
      <c r="O607">
        <v>8</v>
      </c>
      <c r="P607" t="b">
        <v>0</v>
      </c>
      <c r="Q607" t="s">
        <v>8272</v>
      </c>
      <c r="R607" s="9">
        <f t="shared" si="58"/>
        <v>2.6200000000000001E-2</v>
      </c>
      <c r="S607" s="14">
        <f t="shared" si="59"/>
        <v>16.375</v>
      </c>
      <c r="T607" t="s">
        <v>9226</v>
      </c>
      <c r="U607" t="s">
        <v>9227</v>
      </c>
      <c r="V607" s="16">
        <f t="shared" si="60"/>
        <v>42194.357731481483</v>
      </c>
      <c r="W607" s="16">
        <f t="shared" si="61"/>
        <v>42239.357731481483</v>
      </c>
    </row>
    <row r="608" spans="1:23" ht="30" hidden="1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2">
        <f>IF(H608="USD", 1, VLOOKUP(H608,usd[[#All],[targetCurrency]:[inverseRate]],4,FALSE))</f>
        <v>1.1666915600000001</v>
      </c>
      <c r="J608" s="14">
        <f t="shared" si="56"/>
        <v>5833.4578000000001</v>
      </c>
      <c r="K608" s="14">
        <f t="shared" si="57"/>
        <v>11.666915600000001</v>
      </c>
      <c r="L608">
        <v>1432479600</v>
      </c>
      <c r="M608">
        <v>1428507409</v>
      </c>
      <c r="N608" t="b">
        <v>0</v>
      </c>
      <c r="O608">
        <v>1</v>
      </c>
      <c r="P608" t="b">
        <v>0</v>
      </c>
      <c r="Q608" t="s">
        <v>8272</v>
      </c>
      <c r="R608" s="9">
        <f t="shared" si="58"/>
        <v>2E-3</v>
      </c>
      <c r="S608" s="14">
        <f t="shared" si="59"/>
        <v>11.666915600000001</v>
      </c>
      <c r="T608" t="s">
        <v>9226</v>
      </c>
      <c r="U608" t="s">
        <v>9227</v>
      </c>
      <c r="V608" s="16">
        <f t="shared" si="60"/>
        <v>42102.650567129633</v>
      </c>
      <c r="W608" s="16">
        <f t="shared" si="61"/>
        <v>42148.625</v>
      </c>
    </row>
    <row r="609" spans="1:23" ht="30" hidden="1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2">
        <f>IF(H609="USD", 1, VLOOKUP(H609,usd[[#All],[targetCurrency]:[inverseRate]],4,FALSE))</f>
        <v>1</v>
      </c>
      <c r="J609" s="14">
        <f t="shared" si="56"/>
        <v>250</v>
      </c>
      <c r="K609" s="14">
        <f t="shared" si="57"/>
        <v>0</v>
      </c>
      <c r="L609">
        <v>1448225336</v>
      </c>
      <c r="M609">
        <v>1445629736</v>
      </c>
      <c r="N609" t="b">
        <v>0</v>
      </c>
      <c r="O609">
        <v>0</v>
      </c>
      <c r="P609" t="b">
        <v>0</v>
      </c>
      <c r="Q609" t="s">
        <v>8272</v>
      </c>
      <c r="R609" s="9">
        <f t="shared" si="58"/>
        <v>0</v>
      </c>
      <c r="S609" s="14" t="str">
        <f t="shared" si="59"/>
        <v/>
      </c>
      <c r="T609" t="s">
        <v>9226</v>
      </c>
      <c r="U609" t="s">
        <v>9227</v>
      </c>
      <c r="V609" s="16">
        <f t="shared" si="60"/>
        <v>42300.825648148151</v>
      </c>
      <c r="W609" s="16">
        <f t="shared" si="61"/>
        <v>42330.867314814815</v>
      </c>
    </row>
    <row r="610" spans="1:23" ht="30" hidden="1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2">
        <f>IF(H610="USD", 1, VLOOKUP(H610,usd[[#All],[targetCurrency]:[inverseRate]],4,FALSE))</f>
        <v>1</v>
      </c>
      <c r="J610" s="14">
        <f t="shared" si="56"/>
        <v>150000</v>
      </c>
      <c r="K610" s="14">
        <f t="shared" si="57"/>
        <v>1461</v>
      </c>
      <c r="L610">
        <v>1434405980</v>
      </c>
      <c r="M610">
        <v>1431813980</v>
      </c>
      <c r="N610" t="b">
        <v>0</v>
      </c>
      <c r="O610">
        <v>5</v>
      </c>
      <c r="P610" t="b">
        <v>0</v>
      </c>
      <c r="Q610" t="s">
        <v>8272</v>
      </c>
      <c r="R610" s="9">
        <f t="shared" si="58"/>
        <v>9.7400000000000004E-3</v>
      </c>
      <c r="S610" s="14">
        <f t="shared" si="59"/>
        <v>292.2</v>
      </c>
      <c r="T610" t="s">
        <v>9226</v>
      </c>
      <c r="U610" t="s">
        <v>9227</v>
      </c>
      <c r="V610" s="16">
        <f t="shared" si="60"/>
        <v>42140.921064814815</v>
      </c>
      <c r="W610" s="16">
        <f t="shared" si="61"/>
        <v>42170.921064814815</v>
      </c>
    </row>
    <row r="611" spans="1:23" ht="30" hidden="1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2">
        <f>IF(H611="USD", 1, VLOOKUP(H611,usd[[#All],[targetCurrency]:[inverseRate]],4,FALSE))</f>
        <v>1.29405719</v>
      </c>
      <c r="J611" s="14">
        <f t="shared" si="56"/>
        <v>1009.3646082</v>
      </c>
      <c r="K611" s="14">
        <f t="shared" si="57"/>
        <v>6.4702859500000001</v>
      </c>
      <c r="L611">
        <v>1448761744</v>
      </c>
      <c r="M611">
        <v>1446166144</v>
      </c>
      <c r="N611" t="b">
        <v>0</v>
      </c>
      <c r="O611">
        <v>1</v>
      </c>
      <c r="P611" t="b">
        <v>0</v>
      </c>
      <c r="Q611" t="s">
        <v>8272</v>
      </c>
      <c r="R611" s="9">
        <f t="shared" si="58"/>
        <v>6.41025641025641E-3</v>
      </c>
      <c r="S611" s="14">
        <f t="shared" si="59"/>
        <v>6.4702859500000001</v>
      </c>
      <c r="T611" t="s">
        <v>9226</v>
      </c>
      <c r="U611" t="s">
        <v>9227</v>
      </c>
      <c r="V611" s="16">
        <f t="shared" si="60"/>
        <v>42307.034074074079</v>
      </c>
      <c r="W611" s="16">
        <f t="shared" si="61"/>
        <v>42337.075740740736</v>
      </c>
    </row>
    <row r="612" spans="1:23" ht="30" hidden="1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2">
        <f>IF(H612="USD", 1, VLOOKUP(H612,usd[[#All],[targetCurrency]:[inverseRate]],4,FALSE))</f>
        <v>1</v>
      </c>
      <c r="J612" s="14">
        <f t="shared" si="56"/>
        <v>13803</v>
      </c>
      <c r="K612" s="14">
        <f t="shared" si="57"/>
        <v>0</v>
      </c>
      <c r="L612">
        <v>1429732586</v>
      </c>
      <c r="M612">
        <v>1427140586</v>
      </c>
      <c r="N612" t="b">
        <v>0</v>
      </c>
      <c r="O612">
        <v>0</v>
      </c>
      <c r="P612" t="b">
        <v>0</v>
      </c>
      <c r="Q612" t="s">
        <v>8272</v>
      </c>
      <c r="R612" s="9">
        <f t="shared" si="58"/>
        <v>0</v>
      </c>
      <c r="S612" s="14" t="str">
        <f t="shared" si="59"/>
        <v/>
      </c>
      <c r="T612" t="s">
        <v>9226</v>
      </c>
      <c r="U612" t="s">
        <v>9227</v>
      </c>
      <c r="V612" s="16">
        <f t="shared" si="60"/>
        <v>42086.83085648148</v>
      </c>
      <c r="W612" s="16">
        <f t="shared" si="61"/>
        <v>42116.83085648148</v>
      </c>
    </row>
    <row r="613" spans="1:23" ht="30" hidden="1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2">
        <f>IF(H613="USD", 1, VLOOKUP(H613,usd[[#All],[targetCurrency]:[inverseRate]],4,FALSE))</f>
        <v>1.1666915600000001</v>
      </c>
      <c r="J613" s="14">
        <f t="shared" si="56"/>
        <v>93335.324800000002</v>
      </c>
      <c r="K613" s="14">
        <f t="shared" si="57"/>
        <v>0</v>
      </c>
      <c r="L613">
        <v>1453210037</v>
      </c>
      <c r="M613">
        <v>1448026037</v>
      </c>
      <c r="N613" t="b">
        <v>0</v>
      </c>
      <c r="O613">
        <v>0</v>
      </c>
      <c r="P613" t="b">
        <v>0</v>
      </c>
      <c r="Q613" t="s">
        <v>8272</v>
      </c>
      <c r="R613" s="9">
        <f t="shared" si="58"/>
        <v>0</v>
      </c>
      <c r="S613" s="14" t="str">
        <f t="shared" si="59"/>
        <v/>
      </c>
      <c r="T613" t="s">
        <v>9226</v>
      </c>
      <c r="U613" t="s">
        <v>9227</v>
      </c>
      <c r="V613" s="16">
        <f t="shared" si="60"/>
        <v>42328.560613425929</v>
      </c>
      <c r="W613" s="16">
        <f t="shared" si="61"/>
        <v>42388.560613425929</v>
      </c>
    </row>
    <row r="614" spans="1:23" ht="30" hidden="1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2">
        <f>IF(H614="USD", 1, VLOOKUP(H614,usd[[#All],[targetCurrency]:[inverseRate]],4,FALSE))</f>
        <v>1.1666915600000001</v>
      </c>
      <c r="J614" s="14">
        <f t="shared" si="56"/>
        <v>11666.9156</v>
      </c>
      <c r="K614" s="14">
        <f t="shared" si="57"/>
        <v>0</v>
      </c>
      <c r="L614">
        <v>1472777146</v>
      </c>
      <c r="M614">
        <v>1470185146</v>
      </c>
      <c r="N614" t="b">
        <v>0</v>
      </c>
      <c r="O614">
        <v>0</v>
      </c>
      <c r="P614" t="b">
        <v>0</v>
      </c>
      <c r="Q614" t="s">
        <v>8272</v>
      </c>
      <c r="R614" s="9">
        <f t="shared" si="58"/>
        <v>0</v>
      </c>
      <c r="S614" s="14" t="str">
        <f t="shared" si="59"/>
        <v/>
      </c>
      <c r="T614" t="s">
        <v>9226</v>
      </c>
      <c r="U614" t="s">
        <v>9227</v>
      </c>
      <c r="V614" s="16">
        <f t="shared" si="60"/>
        <v>42585.031782407408</v>
      </c>
      <c r="W614" s="16">
        <f t="shared" si="61"/>
        <v>42615.031782407408</v>
      </c>
    </row>
    <row r="615" spans="1:23" ht="30" hidden="1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2">
        <f>IF(H615="USD", 1, VLOOKUP(H615,usd[[#All],[targetCurrency]:[inverseRate]],4,FALSE))</f>
        <v>1</v>
      </c>
      <c r="J615" s="14">
        <f t="shared" si="56"/>
        <v>60000</v>
      </c>
      <c r="K615" s="14">
        <f t="shared" si="57"/>
        <v>12818</v>
      </c>
      <c r="L615">
        <v>1443675540</v>
      </c>
      <c r="M615">
        <v>1441022120</v>
      </c>
      <c r="N615" t="b">
        <v>0</v>
      </c>
      <c r="O615">
        <v>121</v>
      </c>
      <c r="P615" t="b">
        <v>0</v>
      </c>
      <c r="Q615" t="s">
        <v>8272</v>
      </c>
      <c r="R615" s="9">
        <f t="shared" si="58"/>
        <v>0.21363333333333334</v>
      </c>
      <c r="S615" s="14">
        <f t="shared" si="59"/>
        <v>105.93388429752066</v>
      </c>
      <c r="T615" t="s">
        <v>9226</v>
      </c>
      <c r="U615" t="s">
        <v>9227</v>
      </c>
      <c r="V615" s="16">
        <f t="shared" si="60"/>
        <v>42247.496759259258</v>
      </c>
      <c r="W615" s="16">
        <f t="shared" si="61"/>
        <v>42278.207638888889</v>
      </c>
    </row>
    <row r="616" spans="1:23" ht="30" hidden="1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2">
        <f>IF(H616="USD", 1, VLOOKUP(H616,usd[[#All],[targetCurrency]:[inverseRate]],4,FALSE))</f>
        <v>1</v>
      </c>
      <c r="J616" s="14">
        <f t="shared" si="56"/>
        <v>10000</v>
      </c>
      <c r="K616" s="14">
        <f t="shared" si="57"/>
        <v>0</v>
      </c>
      <c r="L616">
        <v>1466731740</v>
      </c>
      <c r="M616">
        <v>1464139740</v>
      </c>
      <c r="N616" t="b">
        <v>0</v>
      </c>
      <c r="O616">
        <v>0</v>
      </c>
      <c r="P616" t="b">
        <v>0</v>
      </c>
      <c r="Q616" t="s">
        <v>8272</v>
      </c>
      <c r="R616" s="9">
        <f t="shared" si="58"/>
        <v>0</v>
      </c>
      <c r="S616" s="14" t="str">
        <f t="shared" si="59"/>
        <v/>
      </c>
      <c r="T616" t="s">
        <v>9226</v>
      </c>
      <c r="U616" t="s">
        <v>9227</v>
      </c>
      <c r="V616" s="16">
        <f t="shared" si="60"/>
        <v>42515.061805555553</v>
      </c>
      <c r="W616" s="16">
        <f t="shared" si="61"/>
        <v>42545.061805555553</v>
      </c>
    </row>
    <row r="617" spans="1:23" ht="30" hidden="1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2">
        <f>IF(H617="USD", 1, VLOOKUP(H617,usd[[#All],[targetCurrency]:[inverseRate]],4,FALSE))</f>
        <v>0.66289350000000002</v>
      </c>
      <c r="J617" s="14">
        <f t="shared" si="56"/>
        <v>341.3901525</v>
      </c>
      <c r="K617" s="14">
        <f t="shared" si="57"/>
        <v>0</v>
      </c>
      <c r="L617">
        <v>1443149759</v>
      </c>
      <c r="M617">
        <v>1440557759</v>
      </c>
      <c r="N617" t="b">
        <v>0</v>
      </c>
      <c r="O617">
        <v>0</v>
      </c>
      <c r="P617" t="b">
        <v>0</v>
      </c>
      <c r="Q617" t="s">
        <v>8272</v>
      </c>
      <c r="R617" s="9">
        <f t="shared" si="58"/>
        <v>0</v>
      </c>
      <c r="S617" s="14" t="str">
        <f t="shared" si="59"/>
        <v/>
      </c>
      <c r="T617" t="s">
        <v>9226</v>
      </c>
      <c r="U617" t="s">
        <v>9227</v>
      </c>
      <c r="V617" s="16">
        <f t="shared" si="60"/>
        <v>42242.122210648144</v>
      </c>
      <c r="W617" s="16">
        <f t="shared" si="61"/>
        <v>42272.122210648144</v>
      </c>
    </row>
    <row r="618" spans="1:23" ht="30" hidden="1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2">
        <f>IF(H618="USD", 1, VLOOKUP(H618,usd[[#All],[targetCurrency]:[inverseRate]],4,FALSE))</f>
        <v>1.1666915600000001</v>
      </c>
      <c r="J618" s="14">
        <f t="shared" si="56"/>
        <v>5833.4578000000001</v>
      </c>
      <c r="K618" s="14">
        <f t="shared" si="57"/>
        <v>0</v>
      </c>
      <c r="L618">
        <v>1488013307</v>
      </c>
      <c r="M618">
        <v>1485421307</v>
      </c>
      <c r="N618" t="b">
        <v>0</v>
      </c>
      <c r="O618">
        <v>0</v>
      </c>
      <c r="P618" t="b">
        <v>0</v>
      </c>
      <c r="Q618" t="s">
        <v>8272</v>
      </c>
      <c r="R618" s="9">
        <f t="shared" si="58"/>
        <v>0</v>
      </c>
      <c r="S618" s="14" t="str">
        <f t="shared" si="59"/>
        <v/>
      </c>
      <c r="T618" t="s">
        <v>9226</v>
      </c>
      <c r="U618" t="s">
        <v>9227</v>
      </c>
      <c r="V618" s="16">
        <f t="shared" si="60"/>
        <v>42761.376238425924</v>
      </c>
      <c r="W618" s="16">
        <f t="shared" si="61"/>
        <v>42791.376238425924</v>
      </c>
    </row>
    <row r="619" spans="1:23" ht="30" hidden="1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2">
        <f>IF(H619="USD", 1, VLOOKUP(H619,usd[[#All],[targetCurrency]:[inverseRate]],4,FALSE))</f>
        <v>1.29405719</v>
      </c>
      <c r="J619" s="14">
        <f t="shared" si="56"/>
        <v>2588.11438</v>
      </c>
      <c r="K619" s="14">
        <f t="shared" si="57"/>
        <v>77.643431399999997</v>
      </c>
      <c r="L619">
        <v>1431072843</v>
      </c>
      <c r="M619">
        <v>1427184843</v>
      </c>
      <c r="N619" t="b">
        <v>0</v>
      </c>
      <c r="O619">
        <v>3</v>
      </c>
      <c r="P619" t="b">
        <v>0</v>
      </c>
      <c r="Q619" t="s">
        <v>8272</v>
      </c>
      <c r="R619" s="9">
        <f t="shared" si="58"/>
        <v>0.03</v>
      </c>
      <c r="S619" s="14">
        <f t="shared" si="59"/>
        <v>25.8811438</v>
      </c>
      <c r="T619" t="s">
        <v>9226</v>
      </c>
      <c r="U619" t="s">
        <v>9227</v>
      </c>
      <c r="V619" s="16">
        <f t="shared" si="60"/>
        <v>42087.343090277776</v>
      </c>
      <c r="W619" s="16">
        <f t="shared" si="61"/>
        <v>42132.343090277776</v>
      </c>
    </row>
    <row r="620" spans="1:23" ht="30" hidden="1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2">
        <f>IF(H620="USD", 1, VLOOKUP(H620,usd[[#All],[targetCurrency]:[inverseRate]],4,FALSE))</f>
        <v>1</v>
      </c>
      <c r="J620" s="14">
        <f t="shared" si="56"/>
        <v>400</v>
      </c>
      <c r="K620" s="14">
        <f t="shared" si="57"/>
        <v>0</v>
      </c>
      <c r="L620">
        <v>1449689203</v>
      </c>
      <c r="M620">
        <v>1447097203</v>
      </c>
      <c r="N620" t="b">
        <v>0</v>
      </c>
      <c r="O620">
        <v>0</v>
      </c>
      <c r="P620" t="b">
        <v>0</v>
      </c>
      <c r="Q620" t="s">
        <v>8272</v>
      </c>
      <c r="R620" s="9">
        <f t="shared" si="58"/>
        <v>0</v>
      </c>
      <c r="S620" s="14" t="str">
        <f t="shared" si="59"/>
        <v/>
      </c>
      <c r="T620" t="s">
        <v>9226</v>
      </c>
      <c r="U620" t="s">
        <v>9227</v>
      </c>
      <c r="V620" s="16">
        <f t="shared" si="60"/>
        <v>42317.810219907406</v>
      </c>
      <c r="W620" s="16">
        <f t="shared" si="61"/>
        <v>42347.810219907406</v>
      </c>
    </row>
    <row r="621" spans="1:23" ht="30" hidden="1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2">
        <f>IF(H621="USD", 1, VLOOKUP(H621,usd[[#All],[targetCurrency]:[inverseRate]],4,FALSE))</f>
        <v>1</v>
      </c>
      <c r="J621" s="14">
        <f t="shared" si="56"/>
        <v>2500000</v>
      </c>
      <c r="K621" s="14">
        <f t="shared" si="57"/>
        <v>1</v>
      </c>
      <c r="L621">
        <v>1416933390</v>
      </c>
      <c r="M621">
        <v>1411745790</v>
      </c>
      <c r="N621" t="b">
        <v>0</v>
      </c>
      <c r="O621">
        <v>1</v>
      </c>
      <c r="P621" t="b">
        <v>0</v>
      </c>
      <c r="Q621" t="s">
        <v>8272</v>
      </c>
      <c r="R621" s="9">
        <f t="shared" si="58"/>
        <v>3.9999999999999998E-7</v>
      </c>
      <c r="S621" s="14">
        <f t="shared" si="59"/>
        <v>1</v>
      </c>
      <c r="T621" t="s">
        <v>9226</v>
      </c>
      <c r="U621" t="s">
        <v>9227</v>
      </c>
      <c r="V621" s="16">
        <f t="shared" si="60"/>
        <v>41908.650347222225</v>
      </c>
      <c r="W621" s="16">
        <f t="shared" si="61"/>
        <v>41968.692013888889</v>
      </c>
    </row>
    <row r="622" spans="1:23" ht="30" hidden="1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2">
        <f>IF(H622="USD", 1, VLOOKUP(H622,usd[[#All],[targetCurrency]:[inverseRate]],4,FALSE))</f>
        <v>0.75062424999999999</v>
      </c>
      <c r="J622" s="14">
        <f t="shared" si="56"/>
        <v>22518.727500000001</v>
      </c>
      <c r="K622" s="14">
        <f t="shared" si="57"/>
        <v>225.187275</v>
      </c>
      <c r="L622">
        <v>1408986738</v>
      </c>
      <c r="M622">
        <v>1405098738</v>
      </c>
      <c r="N622" t="b">
        <v>0</v>
      </c>
      <c r="O622">
        <v>1</v>
      </c>
      <c r="P622" t="b">
        <v>0</v>
      </c>
      <c r="Q622" t="s">
        <v>8272</v>
      </c>
      <c r="R622" s="9">
        <f t="shared" si="58"/>
        <v>0.01</v>
      </c>
      <c r="S622" s="14">
        <f t="shared" si="59"/>
        <v>225.187275</v>
      </c>
      <c r="T622" t="s">
        <v>9226</v>
      </c>
      <c r="U622" t="s">
        <v>9227</v>
      </c>
      <c r="V622" s="16">
        <f t="shared" si="60"/>
        <v>41831.716874999998</v>
      </c>
      <c r="W622" s="16">
        <f t="shared" si="61"/>
        <v>41876.716874999998</v>
      </c>
    </row>
    <row r="623" spans="1:23" ht="30" hidden="1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2">
        <f>IF(H623="USD", 1, VLOOKUP(H623,usd[[#All],[targetCurrency]:[inverseRate]],4,FALSE))</f>
        <v>1</v>
      </c>
      <c r="J623" s="14">
        <f t="shared" si="56"/>
        <v>25000</v>
      </c>
      <c r="K623" s="14">
        <f t="shared" si="57"/>
        <v>261</v>
      </c>
      <c r="L623">
        <v>1467934937</v>
      </c>
      <c r="M623">
        <v>1465342937</v>
      </c>
      <c r="N623" t="b">
        <v>0</v>
      </c>
      <c r="O623">
        <v>3</v>
      </c>
      <c r="P623" t="b">
        <v>0</v>
      </c>
      <c r="Q623" t="s">
        <v>8272</v>
      </c>
      <c r="R623" s="9">
        <f t="shared" si="58"/>
        <v>1.044E-2</v>
      </c>
      <c r="S623" s="14">
        <f t="shared" si="59"/>
        <v>87</v>
      </c>
      <c r="T623" t="s">
        <v>9226</v>
      </c>
      <c r="U623" t="s">
        <v>9227</v>
      </c>
      <c r="V623" s="16">
        <f t="shared" si="60"/>
        <v>42528.987696759257</v>
      </c>
      <c r="W623" s="16">
        <f t="shared" si="61"/>
        <v>42558.987696759257</v>
      </c>
    </row>
    <row r="624" spans="1:23" ht="30" hidden="1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2">
        <f>IF(H624="USD", 1, VLOOKUP(H624,usd[[#All],[targetCurrency]:[inverseRate]],4,FALSE))</f>
        <v>1</v>
      </c>
      <c r="J624" s="14">
        <f t="shared" si="56"/>
        <v>6000</v>
      </c>
      <c r="K624" s="14">
        <f t="shared" si="57"/>
        <v>341</v>
      </c>
      <c r="L624">
        <v>1467398138</v>
      </c>
      <c r="M624">
        <v>1465670138</v>
      </c>
      <c r="N624" t="b">
        <v>0</v>
      </c>
      <c r="O624">
        <v>9</v>
      </c>
      <c r="P624" t="b">
        <v>0</v>
      </c>
      <c r="Q624" t="s">
        <v>8272</v>
      </c>
      <c r="R624" s="9">
        <f t="shared" si="58"/>
        <v>5.6833333333333333E-2</v>
      </c>
      <c r="S624" s="14">
        <f t="shared" si="59"/>
        <v>37.888888888888886</v>
      </c>
      <c r="T624" t="s">
        <v>9226</v>
      </c>
      <c r="U624" t="s">
        <v>9227</v>
      </c>
      <c r="V624" s="16">
        <f t="shared" si="60"/>
        <v>42532.774745370371</v>
      </c>
      <c r="W624" s="16">
        <f t="shared" si="61"/>
        <v>42552.774745370371</v>
      </c>
    </row>
    <row r="625" spans="1:23" ht="30" hidden="1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2">
        <f>IF(H625="USD", 1, VLOOKUP(H625,usd[[#All],[targetCurrency]:[inverseRate]],4,FALSE))</f>
        <v>0.70296422999999997</v>
      </c>
      <c r="J625" s="14">
        <f t="shared" si="56"/>
        <v>52722.31725</v>
      </c>
      <c r="K625" s="14">
        <f t="shared" si="57"/>
        <v>0</v>
      </c>
      <c r="L625">
        <v>1432771997</v>
      </c>
      <c r="M625">
        <v>1430179997</v>
      </c>
      <c r="N625" t="b">
        <v>0</v>
      </c>
      <c r="O625">
        <v>0</v>
      </c>
      <c r="P625" t="b">
        <v>0</v>
      </c>
      <c r="Q625" t="s">
        <v>8272</v>
      </c>
      <c r="R625" s="9">
        <f t="shared" si="58"/>
        <v>0</v>
      </c>
      <c r="S625" s="14" t="str">
        <f t="shared" si="59"/>
        <v/>
      </c>
      <c r="T625" t="s">
        <v>9226</v>
      </c>
      <c r="U625" t="s">
        <v>9227</v>
      </c>
      <c r="V625" s="16">
        <f t="shared" si="60"/>
        <v>42122.009224537032</v>
      </c>
      <c r="W625" s="16">
        <f t="shared" si="61"/>
        <v>42152.009224537032</v>
      </c>
    </row>
    <row r="626" spans="1:23" ht="30" hidden="1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2">
        <f>IF(H626="USD", 1, VLOOKUP(H626,usd[[#All],[targetCurrency]:[inverseRate]],4,FALSE))</f>
        <v>1</v>
      </c>
      <c r="J626" s="14">
        <f t="shared" si="56"/>
        <v>5000</v>
      </c>
      <c r="K626" s="14">
        <f t="shared" si="57"/>
        <v>0</v>
      </c>
      <c r="L626">
        <v>1431647041</v>
      </c>
      <c r="M626">
        <v>1429055041</v>
      </c>
      <c r="N626" t="b">
        <v>0</v>
      </c>
      <c r="O626">
        <v>0</v>
      </c>
      <c r="P626" t="b">
        <v>0</v>
      </c>
      <c r="Q626" t="s">
        <v>8272</v>
      </c>
      <c r="R626" s="9">
        <f t="shared" si="58"/>
        <v>0</v>
      </c>
      <c r="S626" s="14" t="str">
        <f t="shared" si="59"/>
        <v/>
      </c>
      <c r="T626" t="s">
        <v>9226</v>
      </c>
      <c r="U626" t="s">
        <v>9227</v>
      </c>
      <c r="V626" s="16">
        <f t="shared" si="60"/>
        <v>42108.988900462966</v>
      </c>
      <c r="W626" s="16">
        <f t="shared" si="61"/>
        <v>42138.988900462966</v>
      </c>
    </row>
    <row r="627" spans="1:23" ht="30" hidden="1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2">
        <f>IF(H627="USD", 1, VLOOKUP(H627,usd[[#All],[targetCurrency]:[inverseRate]],4,FALSE))</f>
        <v>0.75062424999999999</v>
      </c>
      <c r="J627" s="14">
        <f t="shared" si="56"/>
        <v>18765.606250000001</v>
      </c>
      <c r="K627" s="14">
        <f t="shared" si="57"/>
        <v>0</v>
      </c>
      <c r="L627">
        <v>1490560177</v>
      </c>
      <c r="M627">
        <v>1487971777</v>
      </c>
      <c r="N627" t="b">
        <v>0</v>
      </c>
      <c r="O627">
        <v>0</v>
      </c>
      <c r="P627" t="b">
        <v>0</v>
      </c>
      <c r="Q627" t="s">
        <v>8272</v>
      </c>
      <c r="R627" s="9">
        <f t="shared" si="58"/>
        <v>0</v>
      </c>
      <c r="S627" s="14" t="str">
        <f t="shared" si="59"/>
        <v/>
      </c>
      <c r="T627" t="s">
        <v>9226</v>
      </c>
      <c r="U627" t="s">
        <v>9227</v>
      </c>
      <c r="V627" s="16">
        <f t="shared" si="60"/>
        <v>42790.895567129628</v>
      </c>
      <c r="W627" s="16">
        <f t="shared" si="61"/>
        <v>42820.853900462964</v>
      </c>
    </row>
    <row r="628" spans="1:23" ht="30" hidden="1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2">
        <f>IF(H628="USD", 1, VLOOKUP(H628,usd[[#All],[targetCurrency]:[inverseRate]],4,FALSE))</f>
        <v>1</v>
      </c>
      <c r="J628" s="14">
        <f t="shared" si="56"/>
        <v>25000</v>
      </c>
      <c r="K628" s="14">
        <f t="shared" si="57"/>
        <v>4345</v>
      </c>
      <c r="L628">
        <v>1439644920</v>
      </c>
      <c r="M628">
        <v>1436793939</v>
      </c>
      <c r="N628" t="b">
        <v>0</v>
      </c>
      <c r="O628">
        <v>39</v>
      </c>
      <c r="P628" t="b">
        <v>0</v>
      </c>
      <c r="Q628" t="s">
        <v>8272</v>
      </c>
      <c r="R628" s="9">
        <f t="shared" si="58"/>
        <v>0.17380000000000001</v>
      </c>
      <c r="S628" s="14">
        <f t="shared" si="59"/>
        <v>111.41025641025641</v>
      </c>
      <c r="T628" t="s">
        <v>9226</v>
      </c>
      <c r="U628" t="s">
        <v>9227</v>
      </c>
      <c r="V628" s="16">
        <f t="shared" si="60"/>
        <v>42198.559479166666</v>
      </c>
      <c r="W628" s="16">
        <f t="shared" si="61"/>
        <v>42231.556944444441</v>
      </c>
    </row>
    <row r="629" spans="1:23" ht="30" hidden="1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2">
        <f>IF(H629="USD", 1, VLOOKUP(H629,usd[[#All],[targetCurrency]:[inverseRate]],4,FALSE))</f>
        <v>0.11241174</v>
      </c>
      <c r="J629" s="14">
        <f t="shared" si="56"/>
        <v>50585.282999999996</v>
      </c>
      <c r="K629" s="14">
        <f t="shared" si="57"/>
        <v>10.1170566</v>
      </c>
      <c r="L629">
        <v>1457996400</v>
      </c>
      <c r="M629">
        <v>1452842511</v>
      </c>
      <c r="N629" t="b">
        <v>0</v>
      </c>
      <c r="O629">
        <v>1</v>
      </c>
      <c r="P629" t="b">
        <v>0</v>
      </c>
      <c r="Q629" t="s">
        <v>8272</v>
      </c>
      <c r="R629" s="9">
        <f t="shared" si="58"/>
        <v>2.0000000000000001E-4</v>
      </c>
      <c r="S629" s="14">
        <f t="shared" si="59"/>
        <v>10.1170566</v>
      </c>
      <c r="T629" t="s">
        <v>9226</v>
      </c>
      <c r="U629" t="s">
        <v>9227</v>
      </c>
      <c r="V629" s="16">
        <f t="shared" si="60"/>
        <v>42384.306840277779</v>
      </c>
      <c r="W629" s="16">
        <f t="shared" si="61"/>
        <v>42443.958333333328</v>
      </c>
    </row>
    <row r="630" spans="1:23" ht="30" hidden="1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2">
        <f>IF(H630="USD", 1, VLOOKUP(H630,usd[[#All],[targetCurrency]:[inverseRate]],4,FALSE))</f>
        <v>1</v>
      </c>
      <c r="J630" s="14">
        <f t="shared" si="56"/>
        <v>5000</v>
      </c>
      <c r="K630" s="14">
        <f t="shared" si="57"/>
        <v>0</v>
      </c>
      <c r="L630">
        <v>1405269457</v>
      </c>
      <c r="M630">
        <v>1402677457</v>
      </c>
      <c r="N630" t="b">
        <v>0</v>
      </c>
      <c r="O630">
        <v>0</v>
      </c>
      <c r="P630" t="b">
        <v>0</v>
      </c>
      <c r="Q630" t="s">
        <v>8272</v>
      </c>
      <c r="R630" s="9">
        <f t="shared" si="58"/>
        <v>0</v>
      </c>
      <c r="S630" s="14" t="str">
        <f t="shared" si="59"/>
        <v/>
      </c>
      <c r="T630" t="s">
        <v>9226</v>
      </c>
      <c r="U630" t="s">
        <v>9227</v>
      </c>
      <c r="V630" s="16">
        <f t="shared" si="60"/>
        <v>41803.692789351851</v>
      </c>
      <c r="W630" s="16">
        <f t="shared" si="61"/>
        <v>41833.692789351851</v>
      </c>
    </row>
    <row r="631" spans="1:23" ht="30" hidden="1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2">
        <f>IF(H631="USD", 1, VLOOKUP(H631,usd[[#All],[targetCurrency]:[inverseRate]],4,FALSE))</f>
        <v>0.70296422999999997</v>
      </c>
      <c r="J631" s="14">
        <f t="shared" si="56"/>
        <v>140592.84599999999</v>
      </c>
      <c r="K631" s="14">
        <f t="shared" si="57"/>
        <v>246.03748049999999</v>
      </c>
      <c r="L631">
        <v>1463239108</v>
      </c>
      <c r="M631">
        <v>1460647108</v>
      </c>
      <c r="N631" t="b">
        <v>0</v>
      </c>
      <c r="O631">
        <v>3</v>
      </c>
      <c r="P631" t="b">
        <v>0</v>
      </c>
      <c r="Q631" t="s">
        <v>8272</v>
      </c>
      <c r="R631" s="9">
        <f t="shared" si="58"/>
        <v>1.75E-3</v>
      </c>
      <c r="S631" s="14">
        <f t="shared" si="59"/>
        <v>82.012493499999991</v>
      </c>
      <c r="T631" t="s">
        <v>9226</v>
      </c>
      <c r="U631" t="s">
        <v>9227</v>
      </c>
      <c r="V631" s="16">
        <f t="shared" si="60"/>
        <v>42474.637824074074</v>
      </c>
      <c r="W631" s="16">
        <f t="shared" si="61"/>
        <v>42504.637824074074</v>
      </c>
    </row>
    <row r="632" spans="1:23" ht="30" hidden="1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2">
        <f>IF(H632="USD", 1, VLOOKUP(H632,usd[[#All],[targetCurrency]:[inverseRate]],4,FALSE))</f>
        <v>1</v>
      </c>
      <c r="J632" s="14">
        <f t="shared" si="56"/>
        <v>11999</v>
      </c>
      <c r="K632" s="14">
        <f t="shared" si="57"/>
        <v>10</v>
      </c>
      <c r="L632">
        <v>1441516200</v>
      </c>
      <c r="M632">
        <v>1438959121</v>
      </c>
      <c r="N632" t="b">
        <v>0</v>
      </c>
      <c r="O632">
        <v>1</v>
      </c>
      <c r="P632" t="b">
        <v>0</v>
      </c>
      <c r="Q632" t="s">
        <v>8272</v>
      </c>
      <c r="R632" s="9">
        <f t="shared" si="58"/>
        <v>8.3340278356529708E-4</v>
      </c>
      <c r="S632" s="14">
        <f t="shared" si="59"/>
        <v>10</v>
      </c>
      <c r="T632" t="s">
        <v>9226</v>
      </c>
      <c r="U632" t="s">
        <v>9227</v>
      </c>
      <c r="V632" s="16">
        <f t="shared" si="60"/>
        <v>42223.619456018518</v>
      </c>
      <c r="W632" s="16">
        <f t="shared" si="61"/>
        <v>42253.215277777781</v>
      </c>
    </row>
    <row r="633" spans="1:23" ht="30" hidden="1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2">
        <f>IF(H633="USD", 1, VLOOKUP(H633,usd[[#All],[targetCurrency]:[inverseRate]],4,FALSE))</f>
        <v>0.75062424999999999</v>
      </c>
      <c r="J633" s="14">
        <f t="shared" si="56"/>
        <v>37531.212500000001</v>
      </c>
      <c r="K633" s="14">
        <f t="shared" si="57"/>
        <v>517.93073249999998</v>
      </c>
      <c r="L633">
        <v>1464460329</v>
      </c>
      <c r="M633">
        <v>1461954729</v>
      </c>
      <c r="N633" t="b">
        <v>0</v>
      </c>
      <c r="O633">
        <v>9</v>
      </c>
      <c r="P633" t="b">
        <v>0</v>
      </c>
      <c r="Q633" t="s">
        <v>8272</v>
      </c>
      <c r="R633" s="9">
        <f t="shared" si="58"/>
        <v>1.38E-2</v>
      </c>
      <c r="S633" s="14">
        <f t="shared" si="59"/>
        <v>57.547859166666662</v>
      </c>
      <c r="T633" t="s">
        <v>9226</v>
      </c>
      <c r="U633" t="s">
        <v>9227</v>
      </c>
      <c r="V633" s="16">
        <f t="shared" si="60"/>
        <v>42489.772326388891</v>
      </c>
      <c r="W633" s="16">
        <f t="shared" si="61"/>
        <v>42518.772326388891</v>
      </c>
    </row>
    <row r="634" spans="1:23" ht="30" hidden="1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2">
        <f>IF(H634="USD", 1, VLOOKUP(H634,usd[[#All],[targetCurrency]:[inverseRate]],4,FALSE))</f>
        <v>1.1666915600000001</v>
      </c>
      <c r="J634" s="14">
        <f t="shared" si="56"/>
        <v>23333.831200000001</v>
      </c>
      <c r="K634" s="14">
        <f t="shared" si="57"/>
        <v>0</v>
      </c>
      <c r="L634">
        <v>1448470165</v>
      </c>
      <c r="M634">
        <v>1445874565</v>
      </c>
      <c r="N634" t="b">
        <v>0</v>
      </c>
      <c r="O634">
        <v>0</v>
      </c>
      <c r="P634" t="b">
        <v>0</v>
      </c>
      <c r="Q634" t="s">
        <v>8272</v>
      </c>
      <c r="R634" s="9">
        <f t="shared" si="58"/>
        <v>0</v>
      </c>
      <c r="S634" s="14" t="str">
        <f t="shared" si="59"/>
        <v/>
      </c>
      <c r="T634" t="s">
        <v>9226</v>
      </c>
      <c r="U634" t="s">
        <v>9227</v>
      </c>
      <c r="V634" s="16">
        <f t="shared" si="60"/>
        <v>42303.659317129626</v>
      </c>
      <c r="W634" s="16">
        <f t="shared" si="61"/>
        <v>42333.700983796298</v>
      </c>
    </row>
    <row r="635" spans="1:23" ht="30" hidden="1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2">
        <f>IF(H635="USD", 1, VLOOKUP(H635,usd[[#All],[targetCurrency]:[inverseRate]],4,FALSE))</f>
        <v>1</v>
      </c>
      <c r="J635" s="14">
        <f t="shared" si="56"/>
        <v>10000</v>
      </c>
      <c r="K635" s="14">
        <f t="shared" si="57"/>
        <v>1245</v>
      </c>
      <c r="L635">
        <v>1466204400</v>
      </c>
      <c r="M635">
        <v>1463469062</v>
      </c>
      <c r="N635" t="b">
        <v>0</v>
      </c>
      <c r="O635">
        <v>25</v>
      </c>
      <c r="P635" t="b">
        <v>0</v>
      </c>
      <c r="Q635" t="s">
        <v>8272</v>
      </c>
      <c r="R635" s="9">
        <f t="shared" si="58"/>
        <v>0.1245</v>
      </c>
      <c r="S635" s="14">
        <f t="shared" si="59"/>
        <v>49.8</v>
      </c>
      <c r="T635" t="s">
        <v>9226</v>
      </c>
      <c r="U635" t="s">
        <v>9227</v>
      </c>
      <c r="V635" s="16">
        <f t="shared" si="60"/>
        <v>42507.299328703702</v>
      </c>
      <c r="W635" s="16">
        <f t="shared" si="61"/>
        <v>42538.958333333328</v>
      </c>
    </row>
    <row r="636" spans="1:23" ht="30" hidden="1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2">
        <f>IF(H636="USD", 1, VLOOKUP(H636,usd[[#All],[targetCurrency]:[inverseRate]],4,FALSE))</f>
        <v>1</v>
      </c>
      <c r="J636" s="14">
        <f t="shared" si="56"/>
        <v>5000</v>
      </c>
      <c r="K636" s="14">
        <f t="shared" si="57"/>
        <v>1</v>
      </c>
      <c r="L636">
        <v>1424989029</v>
      </c>
      <c r="M636">
        <v>1422397029</v>
      </c>
      <c r="N636" t="b">
        <v>0</v>
      </c>
      <c r="O636">
        <v>1</v>
      </c>
      <c r="P636" t="b">
        <v>0</v>
      </c>
      <c r="Q636" t="s">
        <v>8272</v>
      </c>
      <c r="R636" s="9">
        <f t="shared" si="58"/>
        <v>2.0000000000000001E-4</v>
      </c>
      <c r="S636" s="14">
        <f t="shared" si="59"/>
        <v>1</v>
      </c>
      <c r="T636" t="s">
        <v>9226</v>
      </c>
      <c r="U636" t="s">
        <v>9227</v>
      </c>
      <c r="V636" s="16">
        <f t="shared" si="60"/>
        <v>42031.928576388891</v>
      </c>
      <c r="W636" s="16">
        <f t="shared" si="61"/>
        <v>42061.928576388891</v>
      </c>
    </row>
    <row r="637" spans="1:23" ht="30" hidden="1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2">
        <f>IF(H637="USD", 1, VLOOKUP(H637,usd[[#All],[targetCurrency]:[inverseRate]],4,FALSE))</f>
        <v>1</v>
      </c>
      <c r="J637" s="14">
        <f t="shared" si="56"/>
        <v>25000</v>
      </c>
      <c r="K637" s="14">
        <f t="shared" si="57"/>
        <v>2</v>
      </c>
      <c r="L637">
        <v>1428804762</v>
      </c>
      <c r="M637">
        <v>1426212762</v>
      </c>
      <c r="N637" t="b">
        <v>0</v>
      </c>
      <c r="O637">
        <v>1</v>
      </c>
      <c r="P637" t="b">
        <v>0</v>
      </c>
      <c r="Q637" t="s">
        <v>8272</v>
      </c>
      <c r="R637" s="9">
        <f t="shared" si="58"/>
        <v>8.0000000000000007E-5</v>
      </c>
      <c r="S637" s="14">
        <f t="shared" si="59"/>
        <v>2</v>
      </c>
      <c r="T637" t="s">
        <v>9226</v>
      </c>
      <c r="U637" t="s">
        <v>9227</v>
      </c>
      <c r="V637" s="16">
        <f t="shared" si="60"/>
        <v>42076.092152777783</v>
      </c>
      <c r="W637" s="16">
        <f t="shared" si="61"/>
        <v>42106.092152777783</v>
      </c>
    </row>
    <row r="638" spans="1:23" ht="30" hidden="1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2">
        <f>IF(H638="USD", 1, VLOOKUP(H638,usd[[#All],[targetCurrency]:[inverseRate]],4,FALSE))</f>
        <v>1.29405719</v>
      </c>
      <c r="J638" s="14">
        <f t="shared" si="56"/>
        <v>2588.11438</v>
      </c>
      <c r="K638" s="14">
        <f t="shared" si="57"/>
        <v>5.1762287599999999</v>
      </c>
      <c r="L638">
        <v>1433587620</v>
      </c>
      <c r="M638">
        <v>1430996150</v>
      </c>
      <c r="N638" t="b">
        <v>0</v>
      </c>
      <c r="O638">
        <v>1</v>
      </c>
      <c r="P638" t="b">
        <v>0</v>
      </c>
      <c r="Q638" t="s">
        <v>8272</v>
      </c>
      <c r="R638" s="9">
        <f t="shared" si="58"/>
        <v>2E-3</v>
      </c>
      <c r="S638" s="14">
        <f t="shared" si="59"/>
        <v>5.1762287599999999</v>
      </c>
      <c r="T638" t="s">
        <v>9226</v>
      </c>
      <c r="U638" t="s">
        <v>9227</v>
      </c>
      <c r="V638" s="16">
        <f t="shared" si="60"/>
        <v>42131.455439814818</v>
      </c>
      <c r="W638" s="16">
        <f t="shared" si="61"/>
        <v>42161.44930555555</v>
      </c>
    </row>
    <row r="639" spans="1:23" ht="30" hidden="1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2">
        <f>IF(H639="USD", 1, VLOOKUP(H639,usd[[#All],[targetCurrency]:[inverseRate]],4,FALSE))</f>
        <v>1.29405719</v>
      </c>
      <c r="J639" s="14">
        <f t="shared" si="56"/>
        <v>129405.719</v>
      </c>
      <c r="K639" s="14">
        <f t="shared" si="57"/>
        <v>0</v>
      </c>
      <c r="L639">
        <v>1488063840</v>
      </c>
      <c r="M639">
        <v>1485558318</v>
      </c>
      <c r="N639" t="b">
        <v>0</v>
      </c>
      <c r="O639">
        <v>0</v>
      </c>
      <c r="P639" t="b">
        <v>0</v>
      </c>
      <c r="Q639" t="s">
        <v>8272</v>
      </c>
      <c r="R639" s="9">
        <f t="shared" si="58"/>
        <v>0</v>
      </c>
      <c r="S639" s="14" t="str">
        <f t="shared" si="59"/>
        <v/>
      </c>
      <c r="T639" t="s">
        <v>9226</v>
      </c>
      <c r="U639" t="s">
        <v>9227</v>
      </c>
      <c r="V639" s="16">
        <f t="shared" si="60"/>
        <v>42762.962013888886</v>
      </c>
      <c r="W639" s="16">
        <f t="shared" si="61"/>
        <v>42791.961111111115</v>
      </c>
    </row>
    <row r="640" spans="1:23" ht="30" hidden="1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2">
        <f>IF(H640="USD", 1, VLOOKUP(H640,usd[[#All],[targetCurrency]:[inverseRate]],4,FALSE))</f>
        <v>1.1666915600000001</v>
      </c>
      <c r="J640" s="14">
        <f t="shared" si="56"/>
        <v>233338.31200000001</v>
      </c>
      <c r="K640" s="14">
        <f t="shared" si="57"/>
        <v>21.000448080000002</v>
      </c>
      <c r="L640">
        <v>1490447662</v>
      </c>
      <c r="M640">
        <v>1485267262</v>
      </c>
      <c r="N640" t="b">
        <v>0</v>
      </c>
      <c r="O640">
        <v>6</v>
      </c>
      <c r="P640" t="b">
        <v>0</v>
      </c>
      <c r="Q640" t="s">
        <v>8272</v>
      </c>
      <c r="R640" s="9">
        <f t="shared" si="58"/>
        <v>9.0000000000000006E-5</v>
      </c>
      <c r="S640" s="14">
        <f t="shared" si="59"/>
        <v>3.5000746800000004</v>
      </c>
      <c r="T640" t="s">
        <v>9226</v>
      </c>
      <c r="U640" t="s">
        <v>9227</v>
      </c>
      <c r="V640" s="16">
        <f t="shared" si="60"/>
        <v>42759.593310185184</v>
      </c>
      <c r="W640" s="16">
        <f t="shared" si="61"/>
        <v>42819.55164351852</v>
      </c>
    </row>
    <row r="641" spans="1:23" ht="30" hidden="1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2">
        <f>IF(H641="USD", 1, VLOOKUP(H641,usd[[#All],[targetCurrency]:[inverseRate]],4,FALSE))</f>
        <v>1</v>
      </c>
      <c r="J641" s="14">
        <f t="shared" si="56"/>
        <v>1000000</v>
      </c>
      <c r="K641" s="14">
        <f t="shared" si="57"/>
        <v>1</v>
      </c>
      <c r="L641">
        <v>1413208795</v>
      </c>
      <c r="M641">
        <v>1408024795</v>
      </c>
      <c r="N641" t="b">
        <v>0</v>
      </c>
      <c r="O641">
        <v>1</v>
      </c>
      <c r="P641" t="b">
        <v>0</v>
      </c>
      <c r="Q641" t="s">
        <v>8272</v>
      </c>
      <c r="R641" s="9">
        <f t="shared" si="58"/>
        <v>9.9999999999999995E-7</v>
      </c>
      <c r="S641" s="14">
        <f t="shared" si="59"/>
        <v>1</v>
      </c>
      <c r="T641" t="s">
        <v>9226</v>
      </c>
      <c r="U641" t="s">
        <v>9227</v>
      </c>
      <c r="V641" s="16">
        <f t="shared" si="60"/>
        <v>41865.583275462966</v>
      </c>
      <c r="W641" s="16">
        <f t="shared" si="61"/>
        <v>41925.583275462966</v>
      </c>
    </row>
    <row r="642" spans="1:23" ht="30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2">
        <f>IF(H642="USD", 1, VLOOKUP(H642,usd[[#All],[targetCurrency]:[inverseRate]],4,FALSE))</f>
        <v>1.1666915600000001</v>
      </c>
      <c r="J642" s="14">
        <f t="shared" si="56"/>
        <v>81.668409199999999</v>
      </c>
      <c r="K642" s="14">
        <f t="shared" si="57"/>
        <v>117.83584756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8273</v>
      </c>
      <c r="R642" s="9">
        <f t="shared" si="58"/>
        <v>1.4428571428571428</v>
      </c>
      <c r="S642" s="14">
        <f t="shared" si="59"/>
        <v>58.917923780000002</v>
      </c>
      <c r="T642" t="s">
        <v>9226</v>
      </c>
      <c r="U642" t="s">
        <v>9228</v>
      </c>
      <c r="V642" s="16">
        <f t="shared" si="60"/>
        <v>42683.420312499999</v>
      </c>
      <c r="W642" s="16">
        <f t="shared" si="61"/>
        <v>42698.958333333328</v>
      </c>
    </row>
    <row r="643" spans="1:23" ht="30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2">
        <f>IF(H643="USD", 1, VLOOKUP(H643,usd[[#All],[targetCurrency]:[inverseRate]],4,FALSE))</f>
        <v>1</v>
      </c>
      <c r="J643" s="14">
        <f t="shared" ref="J643:J706" si="62">$I643*D643</f>
        <v>40000</v>
      </c>
      <c r="K643" s="14">
        <f t="shared" ref="K643:K706" si="63">$I643*E643</f>
        <v>47665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8273</v>
      </c>
      <c r="R643" s="9">
        <f t="shared" ref="R643:R706" si="64">E643/D643</f>
        <v>1.1916249999999999</v>
      </c>
      <c r="S643" s="14">
        <f t="shared" ref="S643:S706" si="65">IFERROR(K643/O643, "")</f>
        <v>151.31746031746033</v>
      </c>
      <c r="T643" t="s">
        <v>9226</v>
      </c>
      <c r="U643" t="s">
        <v>9228</v>
      </c>
      <c r="V643" s="16">
        <f t="shared" si="60"/>
        <v>42199.57</v>
      </c>
      <c r="W643" s="16">
        <f t="shared" si="61"/>
        <v>42229.57</v>
      </c>
    </row>
    <row r="644" spans="1:23" ht="30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2">
        <f>IF(H644="USD", 1, VLOOKUP(H644,usd[[#All],[targetCurrency]:[inverseRate]],4,FALSE))</f>
        <v>1.1666915600000001</v>
      </c>
      <c r="J644" s="14">
        <f t="shared" si="62"/>
        <v>23333.831200000001</v>
      </c>
      <c r="K644" s="14">
        <f t="shared" si="63"/>
        <v>340787.10460132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8273</v>
      </c>
      <c r="R644" s="9">
        <f t="shared" si="64"/>
        <v>14.604850000000001</v>
      </c>
      <c r="S644" s="14">
        <f t="shared" si="65"/>
        <v>156.75579788469182</v>
      </c>
      <c r="T644" t="s">
        <v>9226</v>
      </c>
      <c r="U644" t="s">
        <v>9228</v>
      </c>
      <c r="V644" s="16">
        <f t="shared" si="60"/>
        <v>42199.651319444441</v>
      </c>
      <c r="W644" s="16">
        <f t="shared" si="61"/>
        <v>42235.651319444441</v>
      </c>
    </row>
    <row r="645" spans="1:23" ht="30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2">
        <f>IF(H645="USD", 1, VLOOKUP(H645,usd[[#All],[targetCurrency]:[inverseRate]],4,FALSE))</f>
        <v>1</v>
      </c>
      <c r="J645" s="14">
        <f t="shared" si="62"/>
        <v>25000</v>
      </c>
      <c r="K645" s="14">
        <f t="shared" si="63"/>
        <v>26452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8273</v>
      </c>
      <c r="R645" s="9">
        <f t="shared" si="64"/>
        <v>1.0580799999999999</v>
      </c>
      <c r="S645" s="14">
        <f t="shared" si="65"/>
        <v>174.02631578947367</v>
      </c>
      <c r="T645" t="s">
        <v>9226</v>
      </c>
      <c r="U645" t="s">
        <v>9228</v>
      </c>
      <c r="V645" s="16">
        <f t="shared" si="60"/>
        <v>42100.642071759255</v>
      </c>
      <c r="W645" s="16">
        <f t="shared" si="61"/>
        <v>42155.642071759255</v>
      </c>
    </row>
    <row r="646" spans="1:23" ht="30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2">
        <f>IF(H646="USD", 1, VLOOKUP(H646,usd[[#All],[targetCurrency]:[inverseRate]],4,FALSE))</f>
        <v>1</v>
      </c>
      <c r="J646" s="14">
        <f t="shared" si="62"/>
        <v>25000</v>
      </c>
      <c r="K646" s="14">
        <f t="shared" si="63"/>
        <v>75029.48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8273</v>
      </c>
      <c r="R646" s="9">
        <f t="shared" si="64"/>
        <v>3.0011791999999997</v>
      </c>
      <c r="S646" s="14">
        <f t="shared" si="65"/>
        <v>73.486268364348675</v>
      </c>
      <c r="T646" t="s">
        <v>9226</v>
      </c>
      <c r="U646" t="s">
        <v>9228</v>
      </c>
      <c r="V646" s="16">
        <f t="shared" si="60"/>
        <v>41898.665960648148</v>
      </c>
      <c r="W646" s="16">
        <f t="shared" si="61"/>
        <v>41941.041666666664</v>
      </c>
    </row>
    <row r="647" spans="1:23" ht="30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2">
        <f>IF(H647="USD", 1, VLOOKUP(H647,usd[[#All],[targetCurrency]:[inverseRate]],4,FALSE))</f>
        <v>1</v>
      </c>
      <c r="J647" s="14">
        <f t="shared" si="62"/>
        <v>2000</v>
      </c>
      <c r="K647" s="14">
        <f t="shared" si="63"/>
        <v>5574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8273</v>
      </c>
      <c r="R647" s="9">
        <f t="shared" si="64"/>
        <v>2.7869999999999999</v>
      </c>
      <c r="S647" s="14">
        <f t="shared" si="65"/>
        <v>23.518987341772153</v>
      </c>
      <c r="T647" t="s">
        <v>9226</v>
      </c>
      <c r="U647" t="s">
        <v>9228</v>
      </c>
      <c r="V647" s="16">
        <f t="shared" si="60"/>
        <v>42564.026319444441</v>
      </c>
      <c r="W647" s="16">
        <f t="shared" si="61"/>
        <v>42594.026319444441</v>
      </c>
    </row>
    <row r="648" spans="1:23" ht="30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2">
        <f>IF(H648="USD", 1, VLOOKUP(H648,usd[[#All],[targetCurrency]:[inverseRate]],4,FALSE))</f>
        <v>1</v>
      </c>
      <c r="J648" s="14">
        <f t="shared" si="62"/>
        <v>800</v>
      </c>
      <c r="K648" s="14">
        <f t="shared" si="63"/>
        <v>1055.01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8273</v>
      </c>
      <c r="R648" s="9">
        <f t="shared" si="64"/>
        <v>1.3187625000000001</v>
      </c>
      <c r="S648" s="14">
        <f t="shared" si="65"/>
        <v>39.074444444444445</v>
      </c>
      <c r="T648" t="s">
        <v>9226</v>
      </c>
      <c r="U648" t="s">
        <v>9228</v>
      </c>
      <c r="V648" s="16">
        <f t="shared" si="60"/>
        <v>41832.852627314816</v>
      </c>
      <c r="W648" s="16">
        <f t="shared" si="61"/>
        <v>41862.852627314816</v>
      </c>
    </row>
    <row r="649" spans="1:23" ht="30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2">
        <f>IF(H649="USD", 1, VLOOKUP(H649,usd[[#All],[targetCurrency]:[inverseRate]],4,FALSE))</f>
        <v>0.75062424999999999</v>
      </c>
      <c r="J649" s="14">
        <f t="shared" si="62"/>
        <v>1501.2484999999999</v>
      </c>
      <c r="K649" s="14">
        <f t="shared" si="63"/>
        <v>1607.08651925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8273</v>
      </c>
      <c r="R649" s="9">
        <f t="shared" si="64"/>
        <v>1.0705</v>
      </c>
      <c r="S649" s="14">
        <f t="shared" si="65"/>
        <v>94.534501132352943</v>
      </c>
      <c r="T649" t="s">
        <v>9226</v>
      </c>
      <c r="U649" t="s">
        <v>9228</v>
      </c>
      <c r="V649" s="16">
        <f t="shared" si="60"/>
        <v>42416.767928240741</v>
      </c>
      <c r="W649" s="16">
        <f t="shared" si="61"/>
        <v>42446.726261574076</v>
      </c>
    </row>
    <row r="650" spans="1:23" ht="30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2">
        <f>IF(H650="USD", 1, VLOOKUP(H650,usd[[#All],[targetCurrency]:[inverseRate]],4,FALSE))</f>
        <v>1</v>
      </c>
      <c r="J650" s="14">
        <f t="shared" si="62"/>
        <v>35000</v>
      </c>
      <c r="K650" s="14">
        <f t="shared" si="63"/>
        <v>44388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8273</v>
      </c>
      <c r="R650" s="9">
        <f t="shared" si="64"/>
        <v>1.2682285714285715</v>
      </c>
      <c r="S650" s="14">
        <f t="shared" si="65"/>
        <v>1644</v>
      </c>
      <c r="T650" t="s">
        <v>9226</v>
      </c>
      <c r="U650" t="s">
        <v>9228</v>
      </c>
      <c r="V650" s="16">
        <f t="shared" si="60"/>
        <v>41891.693379629629</v>
      </c>
      <c r="W650" s="16">
        <f t="shared" si="61"/>
        <v>41926.693379629629</v>
      </c>
    </row>
    <row r="651" spans="1:23" ht="30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2">
        <f>IF(H651="USD", 1, VLOOKUP(H651,usd[[#All],[targetCurrency]:[inverseRate]],4,FALSE))</f>
        <v>1</v>
      </c>
      <c r="J651" s="14">
        <f t="shared" si="62"/>
        <v>2500</v>
      </c>
      <c r="K651" s="14">
        <f t="shared" si="63"/>
        <v>3499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8273</v>
      </c>
      <c r="R651" s="9">
        <f t="shared" si="64"/>
        <v>1.3996</v>
      </c>
      <c r="S651" s="14">
        <f t="shared" si="65"/>
        <v>42.670731707317074</v>
      </c>
      <c r="T651" t="s">
        <v>9226</v>
      </c>
      <c r="U651" t="s">
        <v>9228</v>
      </c>
      <c r="V651" s="16">
        <f t="shared" si="60"/>
        <v>41877.912187499998</v>
      </c>
      <c r="W651" s="16">
        <f t="shared" si="61"/>
        <v>41898.912187499998</v>
      </c>
    </row>
    <row r="652" spans="1:23" ht="30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2">
        <f>IF(H652="USD", 1, VLOOKUP(H652,usd[[#All],[targetCurrency]:[inverseRate]],4,FALSE))</f>
        <v>1</v>
      </c>
      <c r="J652" s="14">
        <f t="shared" si="62"/>
        <v>1500</v>
      </c>
      <c r="K652" s="14">
        <f t="shared" si="63"/>
        <v>1686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8273</v>
      </c>
      <c r="R652" s="9">
        <f t="shared" si="64"/>
        <v>1.1240000000000001</v>
      </c>
      <c r="S652" s="14">
        <f t="shared" si="65"/>
        <v>35.125</v>
      </c>
      <c r="T652" t="s">
        <v>9226</v>
      </c>
      <c r="U652" t="s">
        <v>9228</v>
      </c>
      <c r="V652" s="16">
        <f t="shared" si="60"/>
        <v>41932.036851851852</v>
      </c>
      <c r="W652" s="16">
        <f t="shared" si="61"/>
        <v>41992.078518518523</v>
      </c>
    </row>
    <row r="653" spans="1:23" ht="30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2">
        <f>IF(H653="USD", 1, VLOOKUP(H653,usd[[#All],[targetCurrency]:[inverseRate]],4,FALSE))</f>
        <v>1</v>
      </c>
      <c r="J653" s="14">
        <f t="shared" si="62"/>
        <v>25000</v>
      </c>
      <c r="K653" s="14">
        <f t="shared" si="63"/>
        <v>25132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8273</v>
      </c>
      <c r="R653" s="9">
        <f t="shared" si="64"/>
        <v>1.00528</v>
      </c>
      <c r="S653" s="14">
        <f t="shared" si="65"/>
        <v>239.35238095238094</v>
      </c>
      <c r="T653" t="s">
        <v>9226</v>
      </c>
      <c r="U653" t="s">
        <v>9228</v>
      </c>
      <c r="V653" s="16">
        <f t="shared" si="60"/>
        <v>41956.017488425925</v>
      </c>
      <c r="W653" s="16">
        <f t="shared" si="61"/>
        <v>41986.017488425925</v>
      </c>
    </row>
    <row r="654" spans="1:23" ht="30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2">
        <f>IF(H654="USD", 1, VLOOKUP(H654,usd[[#All],[targetCurrency]:[inverseRate]],4,FALSE))</f>
        <v>1</v>
      </c>
      <c r="J654" s="14">
        <f t="shared" si="62"/>
        <v>3000</v>
      </c>
      <c r="K654" s="14">
        <f t="shared" si="63"/>
        <v>3014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8273</v>
      </c>
      <c r="R654" s="9">
        <f t="shared" si="64"/>
        <v>1.0046666666666666</v>
      </c>
      <c r="S654" s="14">
        <f t="shared" si="65"/>
        <v>107.64285714285714</v>
      </c>
      <c r="T654" t="s">
        <v>9226</v>
      </c>
      <c r="U654" t="s">
        <v>9228</v>
      </c>
      <c r="V654" s="16">
        <f t="shared" si="60"/>
        <v>42675.690393518518</v>
      </c>
      <c r="W654" s="16">
        <f t="shared" si="61"/>
        <v>42705.732060185182</v>
      </c>
    </row>
    <row r="655" spans="1:23" ht="30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2">
        <f>IF(H655="USD", 1, VLOOKUP(H655,usd[[#All],[targetCurrency]:[inverseRate]],4,FALSE))</f>
        <v>1</v>
      </c>
      <c r="J655" s="14">
        <f t="shared" si="62"/>
        <v>75000</v>
      </c>
      <c r="K655" s="14">
        <f t="shared" si="63"/>
        <v>106084.5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8273</v>
      </c>
      <c r="R655" s="9">
        <f t="shared" si="64"/>
        <v>1.4144600000000001</v>
      </c>
      <c r="S655" s="14">
        <f t="shared" si="65"/>
        <v>95.830623306233065</v>
      </c>
      <c r="T655" t="s">
        <v>9226</v>
      </c>
      <c r="U655" t="s">
        <v>9228</v>
      </c>
      <c r="V655" s="16">
        <f t="shared" si="60"/>
        <v>42199.618518518517</v>
      </c>
      <c r="W655" s="16">
        <f t="shared" si="61"/>
        <v>42236.618518518517</v>
      </c>
    </row>
    <row r="656" spans="1:23" ht="30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2">
        <f>IF(H656="USD", 1, VLOOKUP(H656,usd[[#All],[targetCurrency]:[inverseRate]],4,FALSE))</f>
        <v>1</v>
      </c>
      <c r="J656" s="14">
        <f t="shared" si="62"/>
        <v>12000</v>
      </c>
      <c r="K656" s="14">
        <f t="shared" si="63"/>
        <v>32075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8273</v>
      </c>
      <c r="R656" s="9">
        <f t="shared" si="64"/>
        <v>2.6729166666666666</v>
      </c>
      <c r="S656" s="14">
        <f t="shared" si="65"/>
        <v>31.663376110562684</v>
      </c>
      <c r="T656" t="s">
        <v>9226</v>
      </c>
      <c r="U656" t="s">
        <v>9228</v>
      </c>
      <c r="V656" s="16">
        <f t="shared" ref="V656:V719" si="66">(M656/86400)+DATE(1970,1,1)</f>
        <v>42163.957326388889</v>
      </c>
      <c r="W656" s="16">
        <f t="shared" ref="W656:W719" si="67">(L656/86400)+DATE(1970,1,1)</f>
        <v>42193.957326388889</v>
      </c>
    </row>
    <row r="657" spans="1:23" ht="30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2">
        <f>IF(H657="USD", 1, VLOOKUP(H657,usd[[#All],[targetCurrency]:[inverseRate]],4,FALSE))</f>
        <v>1</v>
      </c>
      <c r="J657" s="14">
        <f t="shared" si="62"/>
        <v>8000</v>
      </c>
      <c r="K657" s="14">
        <f t="shared" si="63"/>
        <v>11751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8273</v>
      </c>
      <c r="R657" s="9">
        <f t="shared" si="64"/>
        <v>1.4688749999999999</v>
      </c>
      <c r="S657" s="14">
        <f t="shared" si="65"/>
        <v>42.886861313868614</v>
      </c>
      <c r="T657" t="s">
        <v>9226</v>
      </c>
      <c r="U657" t="s">
        <v>9228</v>
      </c>
      <c r="V657" s="16">
        <f t="shared" si="66"/>
        <v>42045.957314814819</v>
      </c>
      <c r="W657" s="16">
        <f t="shared" si="67"/>
        <v>42075.915648148148</v>
      </c>
    </row>
    <row r="658" spans="1:23" ht="30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2">
        <f>IF(H658="USD", 1, VLOOKUP(H658,usd[[#All],[targetCurrency]:[inverseRate]],4,FALSE))</f>
        <v>1</v>
      </c>
      <c r="J658" s="14">
        <f t="shared" si="62"/>
        <v>5000</v>
      </c>
      <c r="K658" s="14">
        <f t="shared" si="63"/>
        <v>10678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8273</v>
      </c>
      <c r="R658" s="9">
        <f t="shared" si="64"/>
        <v>2.1356000000000002</v>
      </c>
      <c r="S658" s="14">
        <f t="shared" si="65"/>
        <v>122.73563218390805</v>
      </c>
      <c r="T658" t="s">
        <v>9226</v>
      </c>
      <c r="U658" t="s">
        <v>9228</v>
      </c>
      <c r="V658" s="16">
        <f t="shared" si="66"/>
        <v>42417.804618055554</v>
      </c>
      <c r="W658" s="16">
        <f t="shared" si="67"/>
        <v>42477.76295138889</v>
      </c>
    </row>
    <row r="659" spans="1:23" ht="30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2">
        <f>IF(H659="USD", 1, VLOOKUP(H659,usd[[#All],[targetCurrency]:[inverseRate]],4,FALSE))</f>
        <v>1</v>
      </c>
      <c r="J659" s="14">
        <f t="shared" si="62"/>
        <v>15000</v>
      </c>
      <c r="K659" s="14">
        <f t="shared" si="63"/>
        <v>18855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8273</v>
      </c>
      <c r="R659" s="9">
        <f t="shared" si="64"/>
        <v>1.2569999999999999</v>
      </c>
      <c r="S659" s="14">
        <f t="shared" si="65"/>
        <v>190.45454545454547</v>
      </c>
      <c r="T659" t="s">
        <v>9226</v>
      </c>
      <c r="U659" t="s">
        <v>9228</v>
      </c>
      <c r="V659" s="16">
        <f t="shared" si="66"/>
        <v>42331.84574074074</v>
      </c>
      <c r="W659" s="16">
        <f t="shared" si="67"/>
        <v>42361.84574074074</v>
      </c>
    </row>
    <row r="660" spans="1:23" ht="30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2">
        <f>IF(H660="USD", 1, VLOOKUP(H660,usd[[#All],[targetCurrency]:[inverseRate]],4,FALSE))</f>
        <v>1</v>
      </c>
      <c r="J660" s="14">
        <f t="shared" si="62"/>
        <v>28888</v>
      </c>
      <c r="K660" s="14">
        <f t="shared" si="63"/>
        <v>30177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8273</v>
      </c>
      <c r="R660" s="9">
        <f t="shared" si="64"/>
        <v>1.0446206037108834</v>
      </c>
      <c r="S660" s="14">
        <f t="shared" si="65"/>
        <v>109.33695652173913</v>
      </c>
      <c r="T660" t="s">
        <v>9226</v>
      </c>
      <c r="U660" t="s">
        <v>9228</v>
      </c>
      <c r="V660" s="16">
        <f t="shared" si="66"/>
        <v>42179.160752314812</v>
      </c>
      <c r="W660" s="16">
        <f t="shared" si="67"/>
        <v>42211.75</v>
      </c>
    </row>
    <row r="661" spans="1:23" ht="30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2">
        <f>IF(H661="USD", 1, VLOOKUP(H661,usd[[#All],[targetCurrency]:[inverseRate]],4,FALSE))</f>
        <v>1</v>
      </c>
      <c r="J661" s="14">
        <f t="shared" si="62"/>
        <v>3000</v>
      </c>
      <c r="K661" s="14">
        <f t="shared" si="63"/>
        <v>3017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8273</v>
      </c>
      <c r="R661" s="9">
        <f t="shared" si="64"/>
        <v>1.0056666666666667</v>
      </c>
      <c r="S661" s="14">
        <f t="shared" si="65"/>
        <v>143.66666666666666</v>
      </c>
      <c r="T661" t="s">
        <v>9226</v>
      </c>
      <c r="U661" t="s">
        <v>9228</v>
      </c>
      <c r="V661" s="16">
        <f t="shared" si="66"/>
        <v>42209.593692129631</v>
      </c>
      <c r="W661" s="16">
        <f t="shared" si="67"/>
        <v>42239.593692129631</v>
      </c>
    </row>
    <row r="662" spans="1:23" ht="30" hidden="1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2">
        <f>IF(H662="USD", 1, VLOOKUP(H662,usd[[#All],[targetCurrency]:[inverseRate]],4,FALSE))</f>
        <v>1</v>
      </c>
      <c r="J662" s="14">
        <f t="shared" si="62"/>
        <v>50000</v>
      </c>
      <c r="K662" s="14">
        <f t="shared" si="63"/>
        <v>1529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8273</v>
      </c>
      <c r="R662" s="9">
        <f t="shared" si="64"/>
        <v>3.058E-2</v>
      </c>
      <c r="S662" s="14">
        <f t="shared" si="65"/>
        <v>84.944444444444443</v>
      </c>
      <c r="T662" t="s">
        <v>9226</v>
      </c>
      <c r="U662" t="s">
        <v>9228</v>
      </c>
      <c r="V662" s="16">
        <f t="shared" si="66"/>
        <v>41922.741655092592</v>
      </c>
      <c r="W662" s="16">
        <f t="shared" si="67"/>
        <v>41952.783321759256</v>
      </c>
    </row>
    <row r="663" spans="1:23" ht="30" hidden="1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2">
        <f>IF(H663="USD", 1, VLOOKUP(H663,usd[[#All],[targetCurrency]:[inverseRate]],4,FALSE))</f>
        <v>1</v>
      </c>
      <c r="J663" s="14">
        <f t="shared" si="62"/>
        <v>10000</v>
      </c>
      <c r="K663" s="14">
        <f t="shared" si="63"/>
        <v>95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8273</v>
      </c>
      <c r="R663" s="9">
        <f t="shared" si="64"/>
        <v>9.4999999999999998E-3</v>
      </c>
      <c r="S663" s="14">
        <f t="shared" si="65"/>
        <v>10.555555555555555</v>
      </c>
      <c r="T663" t="s">
        <v>9226</v>
      </c>
      <c r="U663" t="s">
        <v>9228</v>
      </c>
      <c r="V663" s="16">
        <f t="shared" si="66"/>
        <v>42636.645358796297</v>
      </c>
      <c r="W663" s="16">
        <f t="shared" si="67"/>
        <v>42666.645358796297</v>
      </c>
    </row>
    <row r="664" spans="1:23" ht="30" hidden="1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2">
        <f>IF(H664="USD", 1, VLOOKUP(H664,usd[[#All],[targetCurrency]:[inverseRate]],4,FALSE))</f>
        <v>1</v>
      </c>
      <c r="J664" s="14">
        <f t="shared" si="62"/>
        <v>39000</v>
      </c>
      <c r="K664" s="14">
        <f t="shared" si="63"/>
        <v>156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8273</v>
      </c>
      <c r="R664" s="9">
        <f t="shared" si="64"/>
        <v>4.0000000000000001E-3</v>
      </c>
      <c r="S664" s="14">
        <f t="shared" si="65"/>
        <v>39</v>
      </c>
      <c r="T664" t="s">
        <v>9226</v>
      </c>
      <c r="U664" t="s">
        <v>9228</v>
      </c>
      <c r="V664" s="16">
        <f t="shared" si="66"/>
        <v>41990.438043981485</v>
      </c>
      <c r="W664" s="16">
        <f t="shared" si="67"/>
        <v>42020.438043981485</v>
      </c>
    </row>
    <row r="665" spans="1:23" ht="30" hidden="1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2">
        <f>IF(H665="USD", 1, VLOOKUP(H665,usd[[#All],[targetCurrency]:[inverseRate]],4,FALSE))</f>
        <v>0.15676623000000001</v>
      </c>
      <c r="J665" s="14">
        <f t="shared" si="62"/>
        <v>31353.246000000003</v>
      </c>
      <c r="K665" s="14">
        <f t="shared" si="63"/>
        <v>109.736361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8273</v>
      </c>
      <c r="R665" s="9">
        <f t="shared" si="64"/>
        <v>3.5000000000000001E-3</v>
      </c>
      <c r="S665" s="14">
        <f t="shared" si="65"/>
        <v>15.676623000000001</v>
      </c>
      <c r="T665" t="s">
        <v>9226</v>
      </c>
      <c r="U665" t="s">
        <v>9228</v>
      </c>
      <c r="V665" s="16">
        <f t="shared" si="66"/>
        <v>42173.843240740738</v>
      </c>
      <c r="W665" s="16">
        <f t="shared" si="67"/>
        <v>42203.843240740738</v>
      </c>
    </row>
    <row r="666" spans="1:23" ht="30" hidden="1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2">
        <f>IF(H666="USD", 1, VLOOKUP(H666,usd[[#All],[targetCurrency]:[inverseRate]],4,FALSE))</f>
        <v>1</v>
      </c>
      <c r="J666" s="14">
        <f t="shared" si="62"/>
        <v>12000</v>
      </c>
      <c r="K666" s="14">
        <f t="shared" si="63"/>
        <v>904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8273</v>
      </c>
      <c r="R666" s="9">
        <f t="shared" si="64"/>
        <v>7.5333333333333335E-2</v>
      </c>
      <c r="S666" s="14">
        <f t="shared" si="65"/>
        <v>31.172413793103448</v>
      </c>
      <c r="T666" t="s">
        <v>9226</v>
      </c>
      <c r="U666" t="s">
        <v>9228</v>
      </c>
      <c r="V666" s="16">
        <f t="shared" si="66"/>
        <v>42077.666377314818</v>
      </c>
      <c r="W666" s="16">
        <f t="shared" si="67"/>
        <v>42107.666377314818</v>
      </c>
    </row>
    <row r="667" spans="1:23" ht="30" hidden="1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2">
        <f>IF(H667="USD", 1, VLOOKUP(H667,usd[[#All],[targetCurrency]:[inverseRate]],4,FALSE))</f>
        <v>1</v>
      </c>
      <c r="J667" s="14">
        <f t="shared" si="62"/>
        <v>10000</v>
      </c>
      <c r="K667" s="14">
        <f t="shared" si="63"/>
        <v>1864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8273</v>
      </c>
      <c r="R667" s="9">
        <f t="shared" si="64"/>
        <v>0.18640000000000001</v>
      </c>
      <c r="S667" s="14">
        <f t="shared" si="65"/>
        <v>155.33333333333334</v>
      </c>
      <c r="T667" t="s">
        <v>9226</v>
      </c>
      <c r="U667" t="s">
        <v>9228</v>
      </c>
      <c r="V667" s="16">
        <f t="shared" si="66"/>
        <v>42688.711354166662</v>
      </c>
      <c r="W667" s="16">
        <f t="shared" si="67"/>
        <v>42748.711354166662</v>
      </c>
    </row>
    <row r="668" spans="1:23" ht="30" hidden="1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2">
        <f>IF(H668="USD", 1, VLOOKUP(H668,usd[[#All],[targetCurrency]:[inverseRate]],4,FALSE))</f>
        <v>1</v>
      </c>
      <c r="J668" s="14">
        <f t="shared" si="62"/>
        <v>200000</v>
      </c>
      <c r="K668" s="14">
        <f t="shared" si="63"/>
        <v>8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8273</v>
      </c>
      <c r="R668" s="9">
        <f t="shared" si="64"/>
        <v>4.0000000000000003E-5</v>
      </c>
      <c r="S668" s="14">
        <f t="shared" si="65"/>
        <v>2</v>
      </c>
      <c r="T668" t="s">
        <v>9226</v>
      </c>
      <c r="U668" t="s">
        <v>9228</v>
      </c>
      <c r="V668" s="16">
        <f t="shared" si="66"/>
        <v>41838.832152777773</v>
      </c>
      <c r="W668" s="16">
        <f t="shared" si="67"/>
        <v>41868.832152777773</v>
      </c>
    </row>
    <row r="669" spans="1:23" ht="30" hidden="1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2">
        <f>IF(H669="USD", 1, VLOOKUP(H669,usd[[#All],[targetCurrency]:[inverseRate]],4,FALSE))</f>
        <v>1.1666915600000001</v>
      </c>
      <c r="J669" s="14">
        <f t="shared" si="62"/>
        <v>58334.578000000001</v>
      </c>
      <c r="K669" s="14">
        <f t="shared" si="63"/>
        <v>5845.1247155999999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8273</v>
      </c>
      <c r="R669" s="9">
        <f t="shared" si="64"/>
        <v>0.1002</v>
      </c>
      <c r="S669" s="14">
        <f t="shared" si="65"/>
        <v>208.75445412857144</v>
      </c>
      <c r="T669" t="s">
        <v>9226</v>
      </c>
      <c r="U669" t="s">
        <v>9228</v>
      </c>
      <c r="V669" s="16">
        <f t="shared" si="66"/>
        <v>42632.373414351852</v>
      </c>
      <c r="W669" s="16">
        <f t="shared" si="67"/>
        <v>42672.373414351852</v>
      </c>
    </row>
    <row r="670" spans="1:23" ht="30" hidden="1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2">
        <f>IF(H670="USD", 1, VLOOKUP(H670,usd[[#All],[targetCurrency]:[inverseRate]],4,FALSE))</f>
        <v>1</v>
      </c>
      <c r="J670" s="14">
        <f t="shared" si="62"/>
        <v>15000</v>
      </c>
      <c r="K670" s="14">
        <f t="shared" si="63"/>
        <v>684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8273</v>
      </c>
      <c r="R670" s="9">
        <f t="shared" si="64"/>
        <v>4.5600000000000002E-2</v>
      </c>
      <c r="S670" s="14">
        <f t="shared" si="65"/>
        <v>27.36</v>
      </c>
      <c r="T670" t="s">
        <v>9226</v>
      </c>
      <c r="U670" t="s">
        <v>9228</v>
      </c>
      <c r="V670" s="16">
        <f t="shared" si="66"/>
        <v>42090.831273148149</v>
      </c>
      <c r="W670" s="16">
        <f t="shared" si="67"/>
        <v>42135.831273148149</v>
      </c>
    </row>
    <row r="671" spans="1:23" ht="30" hidden="1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2">
        <f>IF(H671="USD", 1, VLOOKUP(H671,usd[[#All],[targetCurrency]:[inverseRate]],4,FALSE))</f>
        <v>0.11241174</v>
      </c>
      <c r="J671" s="14">
        <f t="shared" si="62"/>
        <v>22482.347999999998</v>
      </c>
      <c r="K671" s="14">
        <f t="shared" si="63"/>
        <v>4835.3909960999999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8273</v>
      </c>
      <c r="R671" s="9">
        <f t="shared" si="64"/>
        <v>0.21507499999999999</v>
      </c>
      <c r="S671" s="14">
        <f t="shared" si="65"/>
        <v>172.69253557499999</v>
      </c>
      <c r="T671" t="s">
        <v>9226</v>
      </c>
      <c r="U671" t="s">
        <v>9228</v>
      </c>
      <c r="V671" s="16">
        <f t="shared" si="66"/>
        <v>42527.625671296293</v>
      </c>
      <c r="W671" s="16">
        <f t="shared" si="67"/>
        <v>42557.625671296293</v>
      </c>
    </row>
    <row r="672" spans="1:23" ht="30" hidden="1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2">
        <f>IF(H672="USD", 1, VLOOKUP(H672,usd[[#All],[targetCurrency]:[inverseRate]],4,FALSE))</f>
        <v>1.1666915600000001</v>
      </c>
      <c r="J672" s="14">
        <f t="shared" si="62"/>
        <v>105002.24040000001</v>
      </c>
      <c r="K672" s="14">
        <f t="shared" si="63"/>
        <v>30741.155914440002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8273</v>
      </c>
      <c r="R672" s="9">
        <f t="shared" si="64"/>
        <v>0.29276666666666668</v>
      </c>
      <c r="S672" s="14">
        <f t="shared" si="65"/>
        <v>99.165019078838711</v>
      </c>
      <c r="T672" t="s">
        <v>9226</v>
      </c>
      <c r="U672" t="s">
        <v>9228</v>
      </c>
      <c r="V672" s="16">
        <f t="shared" si="66"/>
        <v>42506.709722222222</v>
      </c>
      <c r="W672" s="16">
        <f t="shared" si="67"/>
        <v>42540.340277777781</v>
      </c>
    </row>
    <row r="673" spans="1:23" ht="30" hidden="1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2">
        <f>IF(H673="USD", 1, VLOOKUP(H673,usd[[#All],[targetCurrency]:[inverseRate]],4,FALSE))</f>
        <v>1</v>
      </c>
      <c r="J673" s="14">
        <f t="shared" si="62"/>
        <v>30000</v>
      </c>
      <c r="K673" s="14">
        <f t="shared" si="63"/>
        <v>11828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8273</v>
      </c>
      <c r="R673" s="9">
        <f t="shared" si="64"/>
        <v>0.39426666666666665</v>
      </c>
      <c r="S673" s="14">
        <f t="shared" si="65"/>
        <v>788.5333333333333</v>
      </c>
      <c r="T673" t="s">
        <v>9226</v>
      </c>
      <c r="U673" t="s">
        <v>9228</v>
      </c>
      <c r="V673" s="16">
        <f t="shared" si="66"/>
        <v>41984.692731481482</v>
      </c>
      <c r="W673" s="16">
        <f t="shared" si="67"/>
        <v>42018.166666666672</v>
      </c>
    </row>
    <row r="674" spans="1:23" ht="30" hidden="1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2">
        <f>IF(H674="USD", 1, VLOOKUP(H674,usd[[#All],[targetCurrency]:[inverseRate]],4,FALSE))</f>
        <v>1</v>
      </c>
      <c r="J674" s="14">
        <f t="shared" si="62"/>
        <v>50000</v>
      </c>
      <c r="K674" s="14">
        <f t="shared" si="63"/>
        <v>10814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8273</v>
      </c>
      <c r="R674" s="9">
        <f t="shared" si="64"/>
        <v>0.21628</v>
      </c>
      <c r="S674" s="14">
        <f t="shared" si="65"/>
        <v>50.29767441860465</v>
      </c>
      <c r="T674" t="s">
        <v>9226</v>
      </c>
      <c r="U674" t="s">
        <v>9228</v>
      </c>
      <c r="V674" s="16">
        <f t="shared" si="66"/>
        <v>41974.219490740739</v>
      </c>
      <c r="W674" s="16">
        <f t="shared" si="67"/>
        <v>42005.207638888889</v>
      </c>
    </row>
    <row r="675" spans="1:23" ht="30" hidden="1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2">
        <f>IF(H675="USD", 1, VLOOKUP(H675,usd[[#All],[targetCurrency]:[inverseRate]],4,FALSE))</f>
        <v>1</v>
      </c>
      <c r="J675" s="14">
        <f t="shared" si="62"/>
        <v>100000</v>
      </c>
      <c r="K675" s="14">
        <f t="shared" si="63"/>
        <v>205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8273</v>
      </c>
      <c r="R675" s="9">
        <f t="shared" si="64"/>
        <v>2.0500000000000002E-3</v>
      </c>
      <c r="S675" s="14">
        <f t="shared" si="65"/>
        <v>68.333333333333329</v>
      </c>
      <c r="T675" t="s">
        <v>9226</v>
      </c>
      <c r="U675" t="s">
        <v>9228</v>
      </c>
      <c r="V675" s="16">
        <f t="shared" si="66"/>
        <v>41838.840474537035</v>
      </c>
      <c r="W675" s="16">
        <f t="shared" si="67"/>
        <v>41883.840474537035</v>
      </c>
    </row>
    <row r="676" spans="1:23" ht="30" hidden="1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2">
        <f>IF(H676="USD", 1, VLOOKUP(H676,usd[[#All],[targetCurrency]:[inverseRate]],4,FALSE))</f>
        <v>1</v>
      </c>
      <c r="J676" s="14">
        <f t="shared" si="62"/>
        <v>50000</v>
      </c>
      <c r="K676" s="14">
        <f t="shared" si="63"/>
        <v>15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8273</v>
      </c>
      <c r="R676" s="9">
        <f t="shared" si="64"/>
        <v>2.9999999999999997E-4</v>
      </c>
      <c r="S676" s="14">
        <f t="shared" si="65"/>
        <v>7.5</v>
      </c>
      <c r="T676" t="s">
        <v>9226</v>
      </c>
      <c r="U676" t="s">
        <v>9228</v>
      </c>
      <c r="V676" s="16">
        <f t="shared" si="66"/>
        <v>41803.116053240738</v>
      </c>
      <c r="W676" s="16">
        <f t="shared" si="67"/>
        <v>41863.116053240738</v>
      </c>
    </row>
    <row r="677" spans="1:23" ht="30" hidden="1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2">
        <f>IF(H677="USD", 1, VLOOKUP(H677,usd[[#All],[targetCurrency]:[inverseRate]],4,FALSE))</f>
        <v>1</v>
      </c>
      <c r="J677" s="14">
        <f t="shared" si="62"/>
        <v>6000</v>
      </c>
      <c r="K677" s="14">
        <f t="shared" si="63"/>
        <v>891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8273</v>
      </c>
      <c r="R677" s="9">
        <f t="shared" si="64"/>
        <v>0.14849999999999999</v>
      </c>
      <c r="S677" s="14">
        <f t="shared" si="65"/>
        <v>34.269230769230766</v>
      </c>
      <c r="T677" t="s">
        <v>9226</v>
      </c>
      <c r="U677" t="s">
        <v>9228</v>
      </c>
      <c r="V677" s="16">
        <f t="shared" si="66"/>
        <v>41975.930601851855</v>
      </c>
      <c r="W677" s="16">
        <f t="shared" si="67"/>
        <v>42005.290972222225</v>
      </c>
    </row>
    <row r="678" spans="1:23" ht="30" hidden="1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2">
        <f>IF(H678="USD", 1, VLOOKUP(H678,usd[[#All],[targetCurrency]:[inverseRate]],4,FALSE))</f>
        <v>0.75062424999999999</v>
      </c>
      <c r="J678" s="14">
        <f t="shared" si="62"/>
        <v>75062.425000000003</v>
      </c>
      <c r="K678" s="14">
        <f t="shared" si="63"/>
        <v>1104.16827175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8273</v>
      </c>
      <c r="R678" s="9">
        <f t="shared" si="64"/>
        <v>1.4710000000000001E-2</v>
      </c>
      <c r="S678" s="14">
        <f t="shared" si="65"/>
        <v>46.007011322916668</v>
      </c>
      <c r="T678" t="s">
        <v>9226</v>
      </c>
      <c r="U678" t="s">
        <v>9228</v>
      </c>
      <c r="V678" s="16">
        <f t="shared" si="66"/>
        <v>42012.76829861111</v>
      </c>
      <c r="W678" s="16">
        <f t="shared" si="67"/>
        <v>42042.76829861111</v>
      </c>
    </row>
    <row r="679" spans="1:23" ht="30" hidden="1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2">
        <f>IF(H679="USD", 1, VLOOKUP(H679,usd[[#All],[targetCurrency]:[inverseRate]],4,FALSE))</f>
        <v>1.1666915600000001</v>
      </c>
      <c r="J679" s="14">
        <f t="shared" si="62"/>
        <v>58334.578000000001</v>
      </c>
      <c r="K679" s="14">
        <f t="shared" si="63"/>
        <v>14924.318435520001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8273</v>
      </c>
      <c r="R679" s="9">
        <f t="shared" si="64"/>
        <v>0.25584000000000001</v>
      </c>
      <c r="S679" s="14">
        <f t="shared" si="65"/>
        <v>155.46165037</v>
      </c>
      <c r="T679" t="s">
        <v>9226</v>
      </c>
      <c r="U679" t="s">
        <v>9228</v>
      </c>
      <c r="V679" s="16">
        <f t="shared" si="66"/>
        <v>42504.403877314813</v>
      </c>
      <c r="W679" s="16">
        <f t="shared" si="67"/>
        <v>42549.403877314813</v>
      </c>
    </row>
    <row r="680" spans="1:23" ht="30" hidden="1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2">
        <f>IF(H680="USD", 1, VLOOKUP(H680,usd[[#All],[targetCurrency]:[inverseRate]],4,FALSE))</f>
        <v>1</v>
      </c>
      <c r="J680" s="14">
        <f t="shared" si="62"/>
        <v>29000</v>
      </c>
      <c r="K680" s="14">
        <f t="shared" si="63"/>
        <v>1108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8273</v>
      </c>
      <c r="R680" s="9">
        <f t="shared" si="64"/>
        <v>3.8206896551724136E-2</v>
      </c>
      <c r="S680" s="14">
        <f t="shared" si="65"/>
        <v>65.17647058823529</v>
      </c>
      <c r="T680" t="s">
        <v>9226</v>
      </c>
      <c r="U680" t="s">
        <v>9228</v>
      </c>
      <c r="V680" s="16">
        <f t="shared" si="66"/>
        <v>42481.376597222217</v>
      </c>
      <c r="W680" s="16">
        <f t="shared" si="67"/>
        <v>42511.376597222217</v>
      </c>
    </row>
    <row r="681" spans="1:23" ht="30" hidden="1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2">
        <f>IF(H681="USD", 1, VLOOKUP(H681,usd[[#All],[targetCurrency]:[inverseRate]],4,FALSE))</f>
        <v>1</v>
      </c>
      <c r="J681" s="14">
        <f t="shared" si="62"/>
        <v>57000</v>
      </c>
      <c r="K681" s="14">
        <f t="shared" si="63"/>
        <v>8827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8273</v>
      </c>
      <c r="R681" s="9">
        <f t="shared" si="64"/>
        <v>0.15485964912280703</v>
      </c>
      <c r="S681" s="14">
        <f t="shared" si="65"/>
        <v>93.90425531914893</v>
      </c>
      <c r="T681" t="s">
        <v>9226</v>
      </c>
      <c r="U681" t="s">
        <v>9228</v>
      </c>
      <c r="V681" s="16">
        <f t="shared" si="66"/>
        <v>42556.695706018523</v>
      </c>
      <c r="W681" s="16">
        <f t="shared" si="67"/>
        <v>42616.695706018523</v>
      </c>
    </row>
    <row r="682" spans="1:23" ht="30" hidden="1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2">
        <f>IF(H682="USD", 1, VLOOKUP(H682,usd[[#All],[targetCurrency]:[inverseRate]],4,FALSE))</f>
        <v>1</v>
      </c>
      <c r="J682" s="14">
        <f t="shared" si="62"/>
        <v>75000</v>
      </c>
      <c r="K682" s="14">
        <f t="shared" si="63"/>
        <v>19434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8273</v>
      </c>
      <c r="R682" s="9">
        <f t="shared" si="64"/>
        <v>0.25912000000000002</v>
      </c>
      <c r="S682" s="14">
        <f t="shared" si="65"/>
        <v>150.65116279069767</v>
      </c>
      <c r="T682" t="s">
        <v>9226</v>
      </c>
      <c r="U682" t="s">
        <v>9228</v>
      </c>
      <c r="V682" s="16">
        <f t="shared" si="66"/>
        <v>41864.501516203702</v>
      </c>
      <c r="W682" s="16">
        <f t="shared" si="67"/>
        <v>41899.501516203702</v>
      </c>
    </row>
    <row r="683" spans="1:23" ht="30" hidden="1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2">
        <f>IF(H683="USD", 1, VLOOKUP(H683,usd[[#All],[targetCurrency]:[inverseRate]],4,FALSE))</f>
        <v>1</v>
      </c>
      <c r="J683" s="14">
        <f t="shared" si="62"/>
        <v>2500</v>
      </c>
      <c r="K683" s="14">
        <f t="shared" si="63"/>
        <v>1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8273</v>
      </c>
      <c r="R683" s="9">
        <f t="shared" si="64"/>
        <v>4.0000000000000002E-4</v>
      </c>
      <c r="S683" s="14">
        <f t="shared" si="65"/>
        <v>1</v>
      </c>
      <c r="T683" t="s">
        <v>9226</v>
      </c>
      <c r="U683" t="s">
        <v>9228</v>
      </c>
      <c r="V683" s="16">
        <f t="shared" si="66"/>
        <v>42639.805601851855</v>
      </c>
      <c r="W683" s="16">
        <f t="shared" si="67"/>
        <v>42669.805601851855</v>
      </c>
    </row>
    <row r="684" spans="1:23" ht="30" hidden="1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2">
        <f>IF(H684="USD", 1, VLOOKUP(H684,usd[[#All],[targetCurrency]:[inverseRate]],4,FALSE))</f>
        <v>1</v>
      </c>
      <c r="J684" s="14">
        <f t="shared" si="62"/>
        <v>50000</v>
      </c>
      <c r="K684" s="14">
        <f t="shared" si="63"/>
        <v>53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8273</v>
      </c>
      <c r="R684" s="9">
        <f t="shared" si="64"/>
        <v>1.06E-3</v>
      </c>
      <c r="S684" s="14">
        <f t="shared" si="65"/>
        <v>13.25</v>
      </c>
      <c r="T684" t="s">
        <v>9226</v>
      </c>
      <c r="U684" t="s">
        <v>9228</v>
      </c>
      <c r="V684" s="16">
        <f t="shared" si="66"/>
        <v>42778.765300925923</v>
      </c>
      <c r="W684" s="16">
        <f t="shared" si="67"/>
        <v>42808.723634259259</v>
      </c>
    </row>
    <row r="685" spans="1:23" ht="30" hidden="1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2">
        <f>IF(H685="USD", 1, VLOOKUP(H685,usd[[#All],[targetCurrency]:[inverseRate]],4,FALSE))</f>
        <v>1</v>
      </c>
      <c r="J685" s="14">
        <f t="shared" si="62"/>
        <v>35000</v>
      </c>
      <c r="K685" s="14">
        <f t="shared" si="63"/>
        <v>298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8273</v>
      </c>
      <c r="R685" s="9">
        <f t="shared" si="64"/>
        <v>8.5142857142857138E-3</v>
      </c>
      <c r="S685" s="14">
        <f t="shared" si="65"/>
        <v>99.333333333333329</v>
      </c>
      <c r="T685" t="s">
        <v>9226</v>
      </c>
      <c r="U685" t="s">
        <v>9228</v>
      </c>
      <c r="V685" s="16">
        <f t="shared" si="66"/>
        <v>42634.900046296301</v>
      </c>
      <c r="W685" s="16">
        <f t="shared" si="67"/>
        <v>42674.900046296301</v>
      </c>
    </row>
    <row r="686" spans="1:23" ht="30" hidden="1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2">
        <f>IF(H686="USD", 1, VLOOKUP(H686,usd[[#All],[targetCurrency]:[inverseRate]],4,FALSE))</f>
        <v>1</v>
      </c>
      <c r="J686" s="14">
        <f t="shared" si="62"/>
        <v>320000</v>
      </c>
      <c r="K686" s="14">
        <f t="shared" si="63"/>
        <v>23948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8273</v>
      </c>
      <c r="R686" s="9">
        <f t="shared" si="64"/>
        <v>7.4837500000000001E-2</v>
      </c>
      <c r="S686" s="14">
        <f t="shared" si="65"/>
        <v>177.39259259259259</v>
      </c>
      <c r="T686" t="s">
        <v>9226</v>
      </c>
      <c r="U686" t="s">
        <v>9228</v>
      </c>
      <c r="V686" s="16">
        <f t="shared" si="66"/>
        <v>41809.473275462966</v>
      </c>
      <c r="W686" s="16">
        <f t="shared" si="67"/>
        <v>41845.125</v>
      </c>
    </row>
    <row r="687" spans="1:23" ht="30" hidden="1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2">
        <f>IF(H687="USD", 1, VLOOKUP(H687,usd[[#All],[targetCurrency]:[inverseRate]],4,FALSE))</f>
        <v>1</v>
      </c>
      <c r="J687" s="14">
        <f t="shared" si="62"/>
        <v>2000</v>
      </c>
      <c r="K687" s="14">
        <f t="shared" si="63"/>
        <v>553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8273</v>
      </c>
      <c r="R687" s="9">
        <f t="shared" si="64"/>
        <v>0.27650000000000002</v>
      </c>
      <c r="S687" s="14">
        <f t="shared" si="65"/>
        <v>55.3</v>
      </c>
      <c r="T687" t="s">
        <v>9226</v>
      </c>
      <c r="U687" t="s">
        <v>9228</v>
      </c>
      <c r="V687" s="16">
        <f t="shared" si="66"/>
        <v>41971.866574074069</v>
      </c>
      <c r="W687" s="16">
        <f t="shared" si="67"/>
        <v>42016.866574074069</v>
      </c>
    </row>
    <row r="688" spans="1:23" ht="30" hidden="1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2">
        <f>IF(H688="USD", 1, VLOOKUP(H688,usd[[#All],[targetCurrency]:[inverseRate]],4,FALSE))</f>
        <v>1.1666915600000001</v>
      </c>
      <c r="J688" s="14">
        <f t="shared" si="62"/>
        <v>583345.78</v>
      </c>
      <c r="K688" s="14">
        <f t="shared" si="63"/>
        <v>0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8273</v>
      </c>
      <c r="R688" s="9">
        <f t="shared" si="64"/>
        <v>0</v>
      </c>
      <c r="S688" s="14" t="str">
        <f t="shared" si="65"/>
        <v/>
      </c>
      <c r="T688" t="s">
        <v>9226</v>
      </c>
      <c r="U688" t="s">
        <v>9228</v>
      </c>
      <c r="V688" s="16">
        <f t="shared" si="66"/>
        <v>42189.673263888893</v>
      </c>
      <c r="W688" s="16">
        <f t="shared" si="67"/>
        <v>42219.673263888893</v>
      </c>
    </row>
    <row r="689" spans="1:23" ht="30" hidden="1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2">
        <f>IF(H689="USD", 1, VLOOKUP(H689,usd[[#All],[targetCurrency]:[inverseRate]],4,FALSE))</f>
        <v>4.7076029999999998E-2</v>
      </c>
      <c r="J689" s="14">
        <f t="shared" si="62"/>
        <v>4707.6030000000001</v>
      </c>
      <c r="K689" s="14">
        <f t="shared" si="63"/>
        <v>167.11990649999998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8273</v>
      </c>
      <c r="R689" s="9">
        <f t="shared" si="64"/>
        <v>3.5499999999999997E-2</v>
      </c>
      <c r="S689" s="14">
        <f t="shared" si="65"/>
        <v>27.853317749999999</v>
      </c>
      <c r="T689" t="s">
        <v>9226</v>
      </c>
      <c r="U689" t="s">
        <v>9228</v>
      </c>
      <c r="V689" s="16">
        <f t="shared" si="66"/>
        <v>42711.750613425931</v>
      </c>
      <c r="W689" s="16">
        <f t="shared" si="67"/>
        <v>42771.750613425931</v>
      </c>
    </row>
    <row r="690" spans="1:23" ht="30" hidden="1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2">
        <f>IF(H690="USD", 1, VLOOKUP(H690,usd[[#All],[targetCurrency]:[inverseRate]],4,FALSE))</f>
        <v>1</v>
      </c>
      <c r="J690" s="14">
        <f t="shared" si="62"/>
        <v>20000</v>
      </c>
      <c r="K690" s="14">
        <f t="shared" si="63"/>
        <v>14598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8273</v>
      </c>
      <c r="R690" s="9">
        <f t="shared" si="64"/>
        <v>0.72989999999999999</v>
      </c>
      <c r="S690" s="14">
        <f t="shared" si="65"/>
        <v>405.5</v>
      </c>
      <c r="T690" t="s">
        <v>9226</v>
      </c>
      <c r="U690" t="s">
        <v>9228</v>
      </c>
      <c r="V690" s="16">
        <f t="shared" si="66"/>
        <v>42262.104780092588</v>
      </c>
      <c r="W690" s="16">
        <f t="shared" si="67"/>
        <v>42292.104780092588</v>
      </c>
    </row>
    <row r="691" spans="1:23" ht="30" hidden="1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2">
        <f>IF(H691="USD", 1, VLOOKUP(H691,usd[[#All],[targetCurrency]:[inverseRate]],4,FALSE))</f>
        <v>1</v>
      </c>
      <c r="J691" s="14">
        <f t="shared" si="62"/>
        <v>200000</v>
      </c>
      <c r="K691" s="14">
        <f t="shared" si="63"/>
        <v>115297.5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8273</v>
      </c>
      <c r="R691" s="9">
        <f t="shared" si="64"/>
        <v>0.57648750000000004</v>
      </c>
      <c r="S691" s="14">
        <f t="shared" si="65"/>
        <v>343.14732142857144</v>
      </c>
      <c r="T691" t="s">
        <v>9226</v>
      </c>
      <c r="U691" t="s">
        <v>9228</v>
      </c>
      <c r="V691" s="16">
        <f t="shared" si="66"/>
        <v>42675.66778935185</v>
      </c>
      <c r="W691" s="16">
        <f t="shared" si="67"/>
        <v>42712.207638888889</v>
      </c>
    </row>
    <row r="692" spans="1:23" ht="30" hidden="1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2">
        <f>IF(H692="USD", 1, VLOOKUP(H692,usd[[#All],[targetCurrency]:[inverseRate]],4,FALSE))</f>
        <v>1</v>
      </c>
      <c r="J692" s="14">
        <f t="shared" si="62"/>
        <v>20000</v>
      </c>
      <c r="K692" s="14">
        <f t="shared" si="63"/>
        <v>2468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8273</v>
      </c>
      <c r="R692" s="9">
        <f t="shared" si="64"/>
        <v>0.1234</v>
      </c>
      <c r="S692" s="14">
        <f t="shared" si="65"/>
        <v>72.588235294117652</v>
      </c>
      <c r="T692" t="s">
        <v>9226</v>
      </c>
      <c r="U692" t="s">
        <v>9228</v>
      </c>
      <c r="V692" s="16">
        <f t="shared" si="66"/>
        <v>42579.634733796294</v>
      </c>
      <c r="W692" s="16">
        <f t="shared" si="67"/>
        <v>42622.25</v>
      </c>
    </row>
    <row r="693" spans="1:23" ht="30" hidden="1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2">
        <f>IF(H693="USD", 1, VLOOKUP(H693,usd[[#All],[targetCurrency]:[inverseRate]],4,FALSE))</f>
        <v>1</v>
      </c>
      <c r="J693" s="14">
        <f t="shared" si="62"/>
        <v>50000</v>
      </c>
      <c r="K693" s="14">
        <f t="shared" si="63"/>
        <v>260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8273</v>
      </c>
      <c r="R693" s="9">
        <f t="shared" si="64"/>
        <v>5.1999999999999998E-3</v>
      </c>
      <c r="S693" s="14">
        <f t="shared" si="65"/>
        <v>26</v>
      </c>
      <c r="T693" t="s">
        <v>9226</v>
      </c>
      <c r="U693" t="s">
        <v>9228</v>
      </c>
      <c r="V693" s="16">
        <f t="shared" si="66"/>
        <v>42158.028310185182</v>
      </c>
      <c r="W693" s="16">
        <f t="shared" si="67"/>
        <v>42186.028310185182</v>
      </c>
    </row>
    <row r="694" spans="1:23" ht="30" hidden="1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2">
        <f>IF(H694="USD", 1, VLOOKUP(H694,usd[[#All],[targetCurrency]:[inverseRate]],4,FALSE))</f>
        <v>1.29405719</v>
      </c>
      <c r="J694" s="14">
        <f t="shared" si="62"/>
        <v>25881.143799999998</v>
      </c>
      <c r="K694" s="14">
        <f t="shared" si="63"/>
        <v>1690.03869014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8273</v>
      </c>
      <c r="R694" s="9">
        <f t="shared" si="64"/>
        <v>6.5299999999999997E-2</v>
      </c>
      <c r="S694" s="14">
        <f t="shared" si="65"/>
        <v>8.4081526872636818</v>
      </c>
      <c r="T694" t="s">
        <v>9226</v>
      </c>
      <c r="U694" t="s">
        <v>9228</v>
      </c>
      <c r="V694" s="16">
        <f t="shared" si="66"/>
        <v>42696.37572916667</v>
      </c>
      <c r="W694" s="16">
        <f t="shared" si="67"/>
        <v>42726.37572916667</v>
      </c>
    </row>
    <row r="695" spans="1:23" ht="30" hidden="1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2">
        <f>IF(H695="USD", 1, VLOOKUP(H695,usd[[#All],[targetCurrency]:[inverseRate]],4,FALSE))</f>
        <v>1</v>
      </c>
      <c r="J695" s="14">
        <f t="shared" si="62"/>
        <v>100000</v>
      </c>
      <c r="K695" s="14">
        <f t="shared" si="63"/>
        <v>35338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8273</v>
      </c>
      <c r="R695" s="9">
        <f t="shared" si="64"/>
        <v>0.35338000000000003</v>
      </c>
      <c r="S695" s="14">
        <f t="shared" si="65"/>
        <v>119.38513513513513</v>
      </c>
      <c r="T695" t="s">
        <v>9226</v>
      </c>
      <c r="U695" t="s">
        <v>9228</v>
      </c>
      <c r="V695" s="16">
        <f t="shared" si="66"/>
        <v>42094.808182870373</v>
      </c>
      <c r="W695" s="16">
        <f t="shared" si="67"/>
        <v>42124.808182870373</v>
      </c>
    </row>
    <row r="696" spans="1:23" ht="30" hidden="1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2">
        <f>IF(H696="USD", 1, VLOOKUP(H696,usd[[#All],[targetCurrency]:[inverseRate]],4,FALSE))</f>
        <v>1</v>
      </c>
      <c r="J696" s="14">
        <f t="shared" si="62"/>
        <v>150000</v>
      </c>
      <c r="K696" s="14">
        <f t="shared" si="63"/>
        <v>590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8273</v>
      </c>
      <c r="R696" s="9">
        <f t="shared" si="64"/>
        <v>3.933333333333333E-3</v>
      </c>
      <c r="S696" s="14">
        <f t="shared" si="65"/>
        <v>84.285714285714292</v>
      </c>
      <c r="T696" t="s">
        <v>9226</v>
      </c>
      <c r="U696" t="s">
        <v>9228</v>
      </c>
      <c r="V696" s="16">
        <f t="shared" si="66"/>
        <v>42737.663877314815</v>
      </c>
      <c r="W696" s="16">
        <f t="shared" si="67"/>
        <v>42767.663877314815</v>
      </c>
    </row>
    <row r="697" spans="1:23" ht="30" hidden="1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2">
        <f>IF(H697="USD", 1, VLOOKUP(H697,usd[[#All],[targetCurrency]:[inverseRate]],4,FALSE))</f>
        <v>1</v>
      </c>
      <c r="J697" s="14">
        <f t="shared" si="62"/>
        <v>60000</v>
      </c>
      <c r="K697" s="14">
        <f t="shared" si="63"/>
        <v>636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8273</v>
      </c>
      <c r="R697" s="9">
        <f t="shared" si="64"/>
        <v>1.06E-2</v>
      </c>
      <c r="S697" s="14">
        <f t="shared" si="65"/>
        <v>90.857142857142861</v>
      </c>
      <c r="T697" t="s">
        <v>9226</v>
      </c>
      <c r="U697" t="s">
        <v>9228</v>
      </c>
      <c r="V697" s="16">
        <f t="shared" si="66"/>
        <v>41913.521064814813</v>
      </c>
      <c r="W697" s="16">
        <f t="shared" si="67"/>
        <v>41943.521064814813</v>
      </c>
    </row>
    <row r="698" spans="1:23" ht="30" hidden="1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2">
        <f>IF(H698="USD", 1, VLOOKUP(H698,usd[[#All],[targetCurrency]:[inverseRate]],4,FALSE))</f>
        <v>1.1666915600000001</v>
      </c>
      <c r="J698" s="14">
        <f t="shared" si="62"/>
        <v>204171.02300000002</v>
      </c>
      <c r="K698" s="14">
        <f t="shared" si="63"/>
        <v>1.1666915600000001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8273</v>
      </c>
      <c r="R698" s="9">
        <f t="shared" si="64"/>
        <v>5.7142857142857145E-6</v>
      </c>
      <c r="S698" s="14">
        <f t="shared" si="65"/>
        <v>1.1666915600000001</v>
      </c>
      <c r="T698" t="s">
        <v>9226</v>
      </c>
      <c r="U698" t="s">
        <v>9228</v>
      </c>
      <c r="V698" s="16">
        <f t="shared" si="66"/>
        <v>41815.927106481482</v>
      </c>
      <c r="W698" s="16">
        <f t="shared" si="67"/>
        <v>41845.927106481482</v>
      </c>
    </row>
    <row r="699" spans="1:23" ht="30" hidden="1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2">
        <f>IF(H699="USD", 1, VLOOKUP(H699,usd[[#All],[targetCurrency]:[inverseRate]],4,FALSE))</f>
        <v>1.1666915600000001</v>
      </c>
      <c r="J699" s="14">
        <f t="shared" si="62"/>
        <v>5833.4578000000001</v>
      </c>
      <c r="K699" s="14">
        <f t="shared" si="63"/>
        <v>2705.5577276400004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8273</v>
      </c>
      <c r="R699" s="9">
        <f t="shared" si="64"/>
        <v>0.46379999999999999</v>
      </c>
      <c r="S699" s="14">
        <f t="shared" si="65"/>
        <v>23.732962523157898</v>
      </c>
      <c r="T699" t="s">
        <v>9226</v>
      </c>
      <c r="U699" t="s">
        <v>9228</v>
      </c>
      <c r="V699" s="16">
        <f t="shared" si="66"/>
        <v>42388.523020833338</v>
      </c>
      <c r="W699" s="16">
        <f t="shared" si="67"/>
        <v>42403.523020833338</v>
      </c>
    </row>
    <row r="700" spans="1:23" ht="30" hidden="1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2">
        <f>IF(H700="USD", 1, VLOOKUP(H700,usd[[#All],[targetCurrency]:[inverseRate]],4,FALSE))</f>
        <v>1</v>
      </c>
      <c r="J700" s="14">
        <f t="shared" si="62"/>
        <v>100000</v>
      </c>
      <c r="K700" s="14">
        <f t="shared" si="63"/>
        <v>15390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8273</v>
      </c>
      <c r="R700" s="9">
        <f t="shared" si="64"/>
        <v>0.15390000000000001</v>
      </c>
      <c r="S700" s="14">
        <f t="shared" si="65"/>
        <v>530.68965517241384</v>
      </c>
      <c r="T700" t="s">
        <v>9226</v>
      </c>
      <c r="U700" t="s">
        <v>9228</v>
      </c>
      <c r="V700" s="16">
        <f t="shared" si="66"/>
        <v>41866.931076388893</v>
      </c>
      <c r="W700" s="16">
        <f t="shared" si="67"/>
        <v>41900.083333333336</v>
      </c>
    </row>
    <row r="701" spans="1:23" ht="30" hidden="1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2">
        <f>IF(H701="USD", 1, VLOOKUP(H701,usd[[#All],[targetCurrency]:[inverseRate]],4,FALSE))</f>
        <v>1</v>
      </c>
      <c r="J701" s="14">
        <f t="shared" si="62"/>
        <v>130000</v>
      </c>
      <c r="K701" s="14">
        <f t="shared" si="63"/>
        <v>107148.74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8273</v>
      </c>
      <c r="R701" s="9">
        <f t="shared" si="64"/>
        <v>0.824221076923077</v>
      </c>
      <c r="S701" s="14">
        <f t="shared" si="65"/>
        <v>120.39184269662923</v>
      </c>
      <c r="T701" t="s">
        <v>9226</v>
      </c>
      <c r="U701" t="s">
        <v>9228</v>
      </c>
      <c r="V701" s="16">
        <f t="shared" si="66"/>
        <v>41563.485509259262</v>
      </c>
      <c r="W701" s="16">
        <f t="shared" si="67"/>
        <v>41600.666666666664</v>
      </c>
    </row>
    <row r="702" spans="1:23" ht="30" hidden="1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2">
        <f>IF(H702="USD", 1, VLOOKUP(H702,usd[[#All],[targetCurrency]:[inverseRate]],4,FALSE))</f>
        <v>1.1666915600000001</v>
      </c>
      <c r="J702" s="14">
        <f t="shared" si="62"/>
        <v>17500.3734</v>
      </c>
      <c r="K702" s="14">
        <f t="shared" si="63"/>
        <v>470.17669868000002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8273</v>
      </c>
      <c r="R702" s="9">
        <f t="shared" si="64"/>
        <v>2.6866666666666667E-2</v>
      </c>
      <c r="S702" s="14">
        <f t="shared" si="65"/>
        <v>15.16699028</v>
      </c>
      <c r="T702" t="s">
        <v>9226</v>
      </c>
      <c r="U702" t="s">
        <v>9228</v>
      </c>
      <c r="V702" s="16">
        <f t="shared" si="66"/>
        <v>42715.688437500001</v>
      </c>
      <c r="W702" s="16">
        <f t="shared" si="67"/>
        <v>42745.688437500001</v>
      </c>
    </row>
    <row r="703" spans="1:23" ht="30" hidden="1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2">
        <f>IF(H703="USD", 1, VLOOKUP(H703,usd[[#All],[targetCurrency]:[inverseRate]],4,FALSE))</f>
        <v>1.29405719</v>
      </c>
      <c r="J703" s="14">
        <f t="shared" si="62"/>
        <v>29763.31537</v>
      </c>
      <c r="K703" s="14">
        <f t="shared" si="63"/>
        <v>7917.0418884199999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8273</v>
      </c>
      <c r="R703" s="9">
        <f t="shared" si="64"/>
        <v>0.26600000000000001</v>
      </c>
      <c r="S703" s="14">
        <f t="shared" si="65"/>
        <v>377.00199468666665</v>
      </c>
      <c r="T703" t="s">
        <v>9226</v>
      </c>
      <c r="U703" t="s">
        <v>9228</v>
      </c>
      <c r="V703" s="16">
        <f t="shared" si="66"/>
        <v>41813.662962962961</v>
      </c>
      <c r="W703" s="16">
        <f t="shared" si="67"/>
        <v>41843.662962962961</v>
      </c>
    </row>
    <row r="704" spans="1:23" ht="30" hidden="1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2">
        <f>IF(H704="USD", 1, VLOOKUP(H704,usd[[#All],[targetCurrency]:[inverseRate]],4,FALSE))</f>
        <v>1</v>
      </c>
      <c r="J704" s="14">
        <f t="shared" si="62"/>
        <v>15000</v>
      </c>
      <c r="K704" s="14">
        <f t="shared" si="63"/>
        <v>4622.01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8273</v>
      </c>
      <c r="R704" s="9">
        <f t="shared" si="64"/>
        <v>0.30813400000000002</v>
      </c>
      <c r="S704" s="14">
        <f t="shared" si="65"/>
        <v>124.9191891891892</v>
      </c>
      <c r="T704" t="s">
        <v>9226</v>
      </c>
      <c r="U704" t="s">
        <v>9228</v>
      </c>
      <c r="V704" s="16">
        <f t="shared" si="66"/>
        <v>42668.726701388892</v>
      </c>
      <c r="W704" s="16">
        <f t="shared" si="67"/>
        <v>42698.768368055556</v>
      </c>
    </row>
    <row r="705" spans="1:23" ht="30" hidden="1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2">
        <f>IF(H705="USD", 1, VLOOKUP(H705,usd[[#All],[targetCurrency]:[inverseRate]],4,FALSE))</f>
        <v>1</v>
      </c>
      <c r="J705" s="14">
        <f t="shared" si="62"/>
        <v>15000</v>
      </c>
      <c r="K705" s="14">
        <f t="shared" si="63"/>
        <v>837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8273</v>
      </c>
      <c r="R705" s="9">
        <f t="shared" si="64"/>
        <v>5.5800000000000002E-2</v>
      </c>
      <c r="S705" s="14">
        <f t="shared" si="65"/>
        <v>119.57142857142857</v>
      </c>
      <c r="T705" t="s">
        <v>9226</v>
      </c>
      <c r="U705" t="s">
        <v>9228</v>
      </c>
      <c r="V705" s="16">
        <f t="shared" si="66"/>
        <v>42711.950798611113</v>
      </c>
      <c r="W705" s="16">
        <f t="shared" si="67"/>
        <v>42766.98055555555</v>
      </c>
    </row>
    <row r="706" spans="1:23" ht="30" hidden="1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2">
        <f>IF(H706="USD", 1, VLOOKUP(H706,usd[[#All],[targetCurrency]:[inverseRate]],4,FALSE))</f>
        <v>0.75062424999999999</v>
      </c>
      <c r="J706" s="14">
        <f t="shared" si="62"/>
        <v>41284.333749999998</v>
      </c>
      <c r="K706" s="14">
        <f t="shared" si="63"/>
        <v>361.05026425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8273</v>
      </c>
      <c r="R706" s="9">
        <f t="shared" si="64"/>
        <v>8.7454545454545458E-3</v>
      </c>
      <c r="S706" s="14">
        <f t="shared" si="65"/>
        <v>90.262566062499999</v>
      </c>
      <c r="T706" t="s">
        <v>9226</v>
      </c>
      <c r="U706" t="s">
        <v>9228</v>
      </c>
      <c r="V706" s="16">
        <f t="shared" si="66"/>
        <v>42726.192916666667</v>
      </c>
      <c r="W706" s="16">
        <f t="shared" si="67"/>
        <v>42786.192916666667</v>
      </c>
    </row>
    <row r="707" spans="1:23" ht="30" hidden="1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2">
        <f>IF(H707="USD", 1, VLOOKUP(H707,usd[[#All],[targetCurrency]:[inverseRate]],4,FALSE))</f>
        <v>1.1666915600000001</v>
      </c>
      <c r="J707" s="14">
        <f t="shared" ref="J707:J770" si="68">$I707*D707</f>
        <v>116669.156</v>
      </c>
      <c r="K707" s="14">
        <f t="shared" ref="K707:K770" si="69">$I707*E707</f>
        <v>1139.85765412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8273</v>
      </c>
      <c r="R707" s="9">
        <f t="shared" ref="R707:R770" si="70">E707/D707</f>
        <v>9.7699999999999992E-3</v>
      </c>
      <c r="S707" s="14">
        <f t="shared" ref="S707:S770" si="71">IFERROR(K707/O707, "")</f>
        <v>227.97153082400001</v>
      </c>
      <c r="T707" t="s">
        <v>9226</v>
      </c>
      <c r="U707" t="s">
        <v>9228</v>
      </c>
      <c r="V707" s="16">
        <f t="shared" si="66"/>
        <v>42726.491643518515</v>
      </c>
      <c r="W707" s="16">
        <f t="shared" si="67"/>
        <v>42756.491643518515</v>
      </c>
    </row>
    <row r="708" spans="1:23" ht="30" hidden="1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2">
        <f>IF(H708="USD", 1, VLOOKUP(H708,usd[[#All],[targetCurrency]:[inverseRate]],4,FALSE))</f>
        <v>1.1666915600000001</v>
      </c>
      <c r="J708" s="14">
        <f t="shared" si="68"/>
        <v>116669.156</v>
      </c>
      <c r="K708" s="14">
        <f t="shared" si="69"/>
        <v>0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8273</v>
      </c>
      <c r="R708" s="9">
        <f t="shared" si="70"/>
        <v>0</v>
      </c>
      <c r="S708" s="14" t="str">
        <f t="shared" si="71"/>
        <v/>
      </c>
      <c r="T708" t="s">
        <v>9226</v>
      </c>
      <c r="U708" t="s">
        <v>9228</v>
      </c>
      <c r="V708" s="16">
        <f t="shared" si="66"/>
        <v>42676.995173611111</v>
      </c>
      <c r="W708" s="16">
        <f t="shared" si="67"/>
        <v>42718.777083333334</v>
      </c>
    </row>
    <row r="709" spans="1:23" ht="30" hidden="1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2">
        <f>IF(H709="USD", 1, VLOOKUP(H709,usd[[#All],[targetCurrency]:[inverseRate]],4,FALSE))</f>
        <v>1.29405719</v>
      </c>
      <c r="J709" s="14">
        <f t="shared" si="68"/>
        <v>87995.888919999998</v>
      </c>
      <c r="K709" s="14">
        <f t="shared" si="69"/>
        <v>69452.825821613995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8273</v>
      </c>
      <c r="R709" s="9">
        <f t="shared" si="70"/>
        <v>0.78927352941176465</v>
      </c>
      <c r="S709" s="14">
        <f t="shared" si="71"/>
        <v>152.30882855617105</v>
      </c>
      <c r="T709" t="s">
        <v>9226</v>
      </c>
      <c r="U709" t="s">
        <v>9228</v>
      </c>
      <c r="V709" s="16">
        <f t="shared" si="66"/>
        <v>42696.663506944446</v>
      </c>
      <c r="W709" s="16">
        <f t="shared" si="67"/>
        <v>42736.663506944446</v>
      </c>
    </row>
    <row r="710" spans="1:23" ht="30" hidden="1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2">
        <f>IF(H710="USD", 1, VLOOKUP(H710,usd[[#All],[targetCurrency]:[inverseRate]],4,FALSE))</f>
        <v>1.29405719</v>
      </c>
      <c r="J710" s="14">
        <f t="shared" si="68"/>
        <v>51762.287599999996</v>
      </c>
      <c r="K710" s="14">
        <f t="shared" si="69"/>
        <v>11435.58338803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8273</v>
      </c>
      <c r="R710" s="9">
        <f t="shared" si="70"/>
        <v>0.22092500000000001</v>
      </c>
      <c r="S710" s="14">
        <f t="shared" si="71"/>
        <v>30.990740888970191</v>
      </c>
      <c r="T710" t="s">
        <v>9226</v>
      </c>
      <c r="U710" t="s">
        <v>9228</v>
      </c>
      <c r="V710" s="16">
        <f t="shared" si="66"/>
        <v>41835.581018518518</v>
      </c>
      <c r="W710" s="16">
        <f t="shared" si="67"/>
        <v>41895.581018518518</v>
      </c>
    </row>
    <row r="711" spans="1:23" ht="30" hidden="1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2">
        <f>IF(H711="USD", 1, VLOOKUP(H711,usd[[#All],[targetCurrency]:[inverseRate]],4,FALSE))</f>
        <v>1</v>
      </c>
      <c r="J711" s="14">
        <f t="shared" si="68"/>
        <v>15000</v>
      </c>
      <c r="K711" s="14">
        <f t="shared" si="69"/>
        <v>61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8273</v>
      </c>
      <c r="R711" s="9">
        <f t="shared" si="70"/>
        <v>4.0666666666666663E-3</v>
      </c>
      <c r="S711" s="14">
        <f t="shared" si="71"/>
        <v>30.5</v>
      </c>
      <c r="T711" t="s">
        <v>9226</v>
      </c>
      <c r="U711" t="s">
        <v>9228</v>
      </c>
      <c r="V711" s="16">
        <f t="shared" si="66"/>
        <v>41948.041192129633</v>
      </c>
      <c r="W711" s="16">
        <f t="shared" si="67"/>
        <v>41978.041192129633</v>
      </c>
    </row>
    <row r="712" spans="1:23" ht="30" hidden="1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2">
        <f>IF(H712="USD", 1, VLOOKUP(H712,usd[[#All],[targetCurrency]:[inverseRate]],4,FALSE))</f>
        <v>0.75062424999999999</v>
      </c>
      <c r="J712" s="14">
        <f t="shared" si="68"/>
        <v>900.7491</v>
      </c>
      <c r="K712" s="14">
        <f t="shared" si="69"/>
        <v>0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8273</v>
      </c>
      <c r="R712" s="9">
        <f t="shared" si="70"/>
        <v>0</v>
      </c>
      <c r="S712" s="14" t="str">
        <f t="shared" si="71"/>
        <v/>
      </c>
      <c r="T712" t="s">
        <v>9226</v>
      </c>
      <c r="U712" t="s">
        <v>9228</v>
      </c>
      <c r="V712" s="16">
        <f t="shared" si="66"/>
        <v>41837.984976851854</v>
      </c>
      <c r="W712" s="16">
        <f t="shared" si="67"/>
        <v>41871.030555555553</v>
      </c>
    </row>
    <row r="713" spans="1:23" ht="30" hidden="1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2">
        <f>IF(H713="USD", 1, VLOOKUP(H713,usd[[#All],[targetCurrency]:[inverseRate]],4,FALSE))</f>
        <v>1.1666915600000001</v>
      </c>
      <c r="J713" s="14">
        <f t="shared" si="68"/>
        <v>116669.156</v>
      </c>
      <c r="K713" s="14">
        <f t="shared" si="69"/>
        <v>39423.674503959999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8273</v>
      </c>
      <c r="R713" s="9">
        <f t="shared" si="70"/>
        <v>0.33790999999999999</v>
      </c>
      <c r="S713" s="14">
        <f t="shared" si="71"/>
        <v>116.63809024840236</v>
      </c>
      <c r="T713" t="s">
        <v>9226</v>
      </c>
      <c r="U713" t="s">
        <v>9228</v>
      </c>
      <c r="V713" s="16">
        <f t="shared" si="66"/>
        <v>42678.459120370375</v>
      </c>
      <c r="W713" s="16">
        <f t="shared" si="67"/>
        <v>42718.500787037032</v>
      </c>
    </row>
    <row r="714" spans="1:23" ht="30" hidden="1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2">
        <f>IF(H714="USD", 1, VLOOKUP(H714,usd[[#All],[targetCurrency]:[inverseRate]],4,FALSE))</f>
        <v>1</v>
      </c>
      <c r="J714" s="14">
        <f t="shared" si="68"/>
        <v>48500</v>
      </c>
      <c r="K714" s="14">
        <f t="shared" si="69"/>
        <v>105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8273</v>
      </c>
      <c r="R714" s="9">
        <f t="shared" si="70"/>
        <v>2.1649484536082476E-3</v>
      </c>
      <c r="S714" s="14">
        <f t="shared" si="71"/>
        <v>26.25</v>
      </c>
      <c r="T714" t="s">
        <v>9226</v>
      </c>
      <c r="U714" t="s">
        <v>9228</v>
      </c>
      <c r="V714" s="16">
        <f t="shared" si="66"/>
        <v>42384.680925925924</v>
      </c>
      <c r="W714" s="16">
        <f t="shared" si="67"/>
        <v>42414.680925925924</v>
      </c>
    </row>
    <row r="715" spans="1:23" ht="30" hidden="1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2">
        <f>IF(H715="USD", 1, VLOOKUP(H715,usd[[#All],[targetCurrency]:[inverseRate]],4,FALSE))</f>
        <v>1.1666915600000001</v>
      </c>
      <c r="J715" s="14">
        <f t="shared" si="68"/>
        <v>29167.289000000001</v>
      </c>
      <c r="K715" s="14">
        <f t="shared" si="69"/>
        <v>232.17162044000003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8273</v>
      </c>
      <c r="R715" s="9">
        <f t="shared" si="70"/>
        <v>7.9600000000000001E-3</v>
      </c>
      <c r="S715" s="14">
        <f t="shared" si="71"/>
        <v>232.17162044000003</v>
      </c>
      <c r="T715" t="s">
        <v>9226</v>
      </c>
      <c r="U715" t="s">
        <v>9228</v>
      </c>
      <c r="V715" s="16">
        <f t="shared" si="66"/>
        <v>42496.529305555552</v>
      </c>
      <c r="W715" s="16">
        <f t="shared" si="67"/>
        <v>42526.529305555552</v>
      </c>
    </row>
    <row r="716" spans="1:23" ht="30" hidden="1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2">
        <f>IF(H716="USD", 1, VLOOKUP(H716,usd[[#All],[targetCurrency]:[inverseRate]],4,FALSE))</f>
        <v>1</v>
      </c>
      <c r="J716" s="14">
        <f t="shared" si="68"/>
        <v>15000</v>
      </c>
      <c r="K716" s="14">
        <f t="shared" si="69"/>
        <v>2249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8273</v>
      </c>
      <c r="R716" s="9">
        <f t="shared" si="70"/>
        <v>0.14993333333333334</v>
      </c>
      <c r="S716" s="14">
        <f t="shared" si="71"/>
        <v>80.321428571428569</v>
      </c>
      <c r="T716" t="s">
        <v>9226</v>
      </c>
      <c r="U716" t="s">
        <v>9228</v>
      </c>
      <c r="V716" s="16">
        <f t="shared" si="66"/>
        <v>42734.787986111114</v>
      </c>
      <c r="W716" s="16">
        <f t="shared" si="67"/>
        <v>42794.787986111114</v>
      </c>
    </row>
    <row r="717" spans="1:23" ht="30" hidden="1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2">
        <f>IF(H717="USD", 1, VLOOKUP(H717,usd[[#All],[targetCurrency]:[inverseRate]],4,FALSE))</f>
        <v>1</v>
      </c>
      <c r="J717" s="14">
        <f t="shared" si="68"/>
        <v>27500</v>
      </c>
      <c r="K717" s="14">
        <f t="shared" si="69"/>
        <v>1389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8273</v>
      </c>
      <c r="R717" s="9">
        <f t="shared" si="70"/>
        <v>5.0509090909090906E-2</v>
      </c>
      <c r="S717" s="14">
        <f t="shared" si="71"/>
        <v>115.75</v>
      </c>
      <c r="T717" t="s">
        <v>9226</v>
      </c>
      <c r="U717" t="s">
        <v>9228</v>
      </c>
      <c r="V717" s="16">
        <f t="shared" si="66"/>
        <v>42273.090740740736</v>
      </c>
      <c r="W717" s="16">
        <f t="shared" si="67"/>
        <v>42313.132407407407</v>
      </c>
    </row>
    <row r="718" spans="1:23" ht="30" hidden="1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2">
        <f>IF(H718="USD", 1, VLOOKUP(H718,usd[[#All],[targetCurrency]:[inverseRate]],4,FALSE))</f>
        <v>1</v>
      </c>
      <c r="J718" s="14">
        <f t="shared" si="68"/>
        <v>7000</v>
      </c>
      <c r="K718" s="14">
        <f t="shared" si="69"/>
        <v>715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8273</v>
      </c>
      <c r="R718" s="9">
        <f t="shared" si="70"/>
        <v>0.10214285714285715</v>
      </c>
      <c r="S718" s="14">
        <f t="shared" si="71"/>
        <v>44.6875</v>
      </c>
      <c r="T718" t="s">
        <v>9226</v>
      </c>
      <c r="U718" t="s">
        <v>9228</v>
      </c>
      <c r="V718" s="16">
        <f t="shared" si="66"/>
        <v>41940.658645833333</v>
      </c>
      <c r="W718" s="16">
        <f t="shared" si="67"/>
        <v>41974</v>
      </c>
    </row>
    <row r="719" spans="1:23" ht="30" hidden="1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2">
        <f>IF(H719="USD", 1, VLOOKUP(H719,usd[[#All],[targetCurrency]:[inverseRate]],4,FALSE))</f>
        <v>1</v>
      </c>
      <c r="J719" s="14">
        <f t="shared" si="68"/>
        <v>100000</v>
      </c>
      <c r="K719" s="14">
        <f t="shared" si="69"/>
        <v>305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8273</v>
      </c>
      <c r="R719" s="9">
        <f t="shared" si="70"/>
        <v>3.0500000000000002E-3</v>
      </c>
      <c r="S719" s="14">
        <f t="shared" si="71"/>
        <v>76.25</v>
      </c>
      <c r="T719" t="s">
        <v>9226</v>
      </c>
      <c r="U719" t="s">
        <v>9228</v>
      </c>
      <c r="V719" s="16">
        <f t="shared" si="66"/>
        <v>41857.854189814811</v>
      </c>
      <c r="W719" s="16">
        <f t="shared" si="67"/>
        <v>41887.854189814811</v>
      </c>
    </row>
    <row r="720" spans="1:23" ht="30" hidden="1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2">
        <f>IF(H720="USD", 1, VLOOKUP(H720,usd[[#All],[targetCurrency]:[inverseRate]],4,FALSE))</f>
        <v>1</v>
      </c>
      <c r="J720" s="14">
        <f t="shared" si="68"/>
        <v>12000</v>
      </c>
      <c r="K720" s="14">
        <f t="shared" si="69"/>
        <v>90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8273</v>
      </c>
      <c r="R720" s="9">
        <f t="shared" si="70"/>
        <v>7.4999999999999997E-3</v>
      </c>
      <c r="S720" s="14">
        <f t="shared" si="71"/>
        <v>22.5</v>
      </c>
      <c r="T720" t="s">
        <v>9226</v>
      </c>
      <c r="U720" t="s">
        <v>9228</v>
      </c>
      <c r="V720" s="16">
        <f t="shared" ref="V720:V783" si="72">(M720/86400)+DATE(1970,1,1)</f>
        <v>42752.845451388886</v>
      </c>
      <c r="W720" s="16">
        <f t="shared" ref="W720:W783" si="73">(L720/86400)+DATE(1970,1,1)</f>
        <v>42784.249305555553</v>
      </c>
    </row>
    <row r="721" spans="1:23" ht="30" hidden="1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2">
        <f>IF(H721="USD", 1, VLOOKUP(H721,usd[[#All],[targetCurrency]:[inverseRate]],4,FALSE))</f>
        <v>1</v>
      </c>
      <c r="J721" s="14">
        <f t="shared" si="68"/>
        <v>15000</v>
      </c>
      <c r="K721" s="14">
        <f t="shared" si="69"/>
        <v>194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8273</v>
      </c>
      <c r="R721" s="9">
        <f t="shared" si="70"/>
        <v>1.2933333333333333E-2</v>
      </c>
      <c r="S721" s="14">
        <f t="shared" si="71"/>
        <v>19.399999999999999</v>
      </c>
      <c r="T721" t="s">
        <v>9226</v>
      </c>
      <c r="U721" t="s">
        <v>9228</v>
      </c>
      <c r="V721" s="16">
        <f t="shared" si="72"/>
        <v>42409.040231481486</v>
      </c>
      <c r="W721" s="16">
        <f t="shared" si="73"/>
        <v>42423.040231481486</v>
      </c>
    </row>
    <row r="722" spans="1:23" ht="30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2">
        <f>IF(H722="USD", 1, VLOOKUP(H722,usd[[#All],[targetCurrency]:[inverseRate]],4,FALSE))</f>
        <v>1</v>
      </c>
      <c r="J722" s="14">
        <f t="shared" si="68"/>
        <v>1900</v>
      </c>
      <c r="K722" s="14">
        <f t="shared" si="69"/>
        <v>2735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8274</v>
      </c>
      <c r="R722" s="9">
        <f t="shared" si="70"/>
        <v>1.4394736842105262</v>
      </c>
      <c r="S722" s="14">
        <f t="shared" si="71"/>
        <v>66.707317073170728</v>
      </c>
      <c r="T722" t="s">
        <v>9229</v>
      </c>
      <c r="U722" t="s">
        <v>9230</v>
      </c>
      <c r="V722" s="16">
        <f t="shared" si="72"/>
        <v>40909.649201388893</v>
      </c>
      <c r="W722" s="16">
        <f t="shared" si="73"/>
        <v>40937.649201388893</v>
      </c>
    </row>
    <row r="723" spans="1:23" ht="30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2">
        <f>IF(H723="USD", 1, VLOOKUP(H723,usd[[#All],[targetCurrency]:[inverseRate]],4,FALSE))</f>
        <v>1</v>
      </c>
      <c r="J723" s="14">
        <f t="shared" si="68"/>
        <v>8200</v>
      </c>
      <c r="K723" s="14">
        <f t="shared" si="69"/>
        <v>10013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8274</v>
      </c>
      <c r="R723" s="9">
        <f t="shared" si="70"/>
        <v>1.2210975609756098</v>
      </c>
      <c r="S723" s="14">
        <f t="shared" si="71"/>
        <v>84.142857142857139</v>
      </c>
      <c r="T723" t="s">
        <v>9229</v>
      </c>
      <c r="U723" t="s">
        <v>9230</v>
      </c>
      <c r="V723" s="16">
        <f t="shared" si="72"/>
        <v>41807.571840277778</v>
      </c>
      <c r="W723" s="16">
        <f t="shared" si="73"/>
        <v>41852.571840277778</v>
      </c>
    </row>
    <row r="724" spans="1:23" ht="30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2">
        <f>IF(H724="USD", 1, VLOOKUP(H724,usd[[#All],[targetCurrency]:[inverseRate]],4,FALSE))</f>
        <v>1</v>
      </c>
      <c r="J724" s="14">
        <f t="shared" si="68"/>
        <v>25000</v>
      </c>
      <c r="K724" s="14">
        <f t="shared" si="69"/>
        <v>33006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8274</v>
      </c>
      <c r="R724" s="9">
        <f t="shared" si="70"/>
        <v>1.3202400000000001</v>
      </c>
      <c r="S724" s="14">
        <f t="shared" si="71"/>
        <v>215.72549019607843</v>
      </c>
      <c r="T724" t="s">
        <v>9229</v>
      </c>
      <c r="U724" t="s">
        <v>9230</v>
      </c>
      <c r="V724" s="16">
        <f t="shared" si="72"/>
        <v>40977.805300925924</v>
      </c>
      <c r="W724" s="16">
        <f t="shared" si="73"/>
        <v>41007.76363425926</v>
      </c>
    </row>
    <row r="725" spans="1:23" ht="30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2">
        <f>IF(H725="USD", 1, VLOOKUP(H725,usd[[#All],[targetCurrency]:[inverseRate]],4,FALSE))</f>
        <v>1</v>
      </c>
      <c r="J725" s="14">
        <f t="shared" si="68"/>
        <v>5000</v>
      </c>
      <c r="K725" s="14">
        <f t="shared" si="69"/>
        <v>5469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8274</v>
      </c>
      <c r="R725" s="9">
        <f t="shared" si="70"/>
        <v>1.0938000000000001</v>
      </c>
      <c r="S725" s="14">
        <f t="shared" si="71"/>
        <v>54.69</v>
      </c>
      <c r="T725" t="s">
        <v>9229</v>
      </c>
      <c r="U725" t="s">
        <v>9230</v>
      </c>
      <c r="V725" s="16">
        <f t="shared" si="72"/>
        <v>42184.81653935185</v>
      </c>
      <c r="W725" s="16">
        <f t="shared" si="73"/>
        <v>42215.165972222225</v>
      </c>
    </row>
    <row r="726" spans="1:23" ht="30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2">
        <f>IF(H726="USD", 1, VLOOKUP(H726,usd[[#All],[targetCurrency]:[inverseRate]],4,FALSE))</f>
        <v>1</v>
      </c>
      <c r="J726" s="14">
        <f t="shared" si="68"/>
        <v>7000</v>
      </c>
      <c r="K726" s="14">
        <f t="shared" si="69"/>
        <v>7383.01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8274</v>
      </c>
      <c r="R726" s="9">
        <f t="shared" si="70"/>
        <v>1.0547157142857144</v>
      </c>
      <c r="S726" s="14">
        <f t="shared" si="71"/>
        <v>51.62944055944056</v>
      </c>
      <c r="T726" t="s">
        <v>9229</v>
      </c>
      <c r="U726" t="s">
        <v>9230</v>
      </c>
      <c r="V726" s="16">
        <f t="shared" si="72"/>
        <v>40694.638460648144</v>
      </c>
      <c r="W726" s="16">
        <f t="shared" si="73"/>
        <v>40724.638460648144</v>
      </c>
    </row>
    <row r="727" spans="1:23" ht="30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2">
        <f>IF(H727="USD", 1, VLOOKUP(H727,usd[[#All],[targetCurrency]:[inverseRate]],4,FALSE))</f>
        <v>1</v>
      </c>
      <c r="J727" s="14">
        <f t="shared" si="68"/>
        <v>20000</v>
      </c>
      <c r="K727" s="14">
        <f t="shared" si="69"/>
        <v>20070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8274</v>
      </c>
      <c r="R727" s="9">
        <f t="shared" si="70"/>
        <v>1.0035000000000001</v>
      </c>
      <c r="S727" s="14">
        <f t="shared" si="71"/>
        <v>143.35714285714286</v>
      </c>
      <c r="T727" t="s">
        <v>9229</v>
      </c>
      <c r="U727" t="s">
        <v>9230</v>
      </c>
      <c r="V727" s="16">
        <f t="shared" si="72"/>
        <v>42321.626296296294</v>
      </c>
      <c r="W727" s="16">
        <f t="shared" si="73"/>
        <v>42351.626296296294</v>
      </c>
    </row>
    <row r="728" spans="1:23" ht="30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2">
        <f>IF(H728="USD", 1, VLOOKUP(H728,usd[[#All],[targetCurrency]:[inverseRate]],4,FALSE))</f>
        <v>1</v>
      </c>
      <c r="J728" s="14">
        <f t="shared" si="68"/>
        <v>2500</v>
      </c>
      <c r="K728" s="14">
        <f t="shared" si="69"/>
        <v>2535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8274</v>
      </c>
      <c r="R728" s="9">
        <f t="shared" si="70"/>
        <v>1.014</v>
      </c>
      <c r="S728" s="14">
        <f t="shared" si="71"/>
        <v>72.428571428571431</v>
      </c>
      <c r="T728" t="s">
        <v>9229</v>
      </c>
      <c r="U728" t="s">
        <v>9230</v>
      </c>
      <c r="V728" s="16">
        <f t="shared" si="72"/>
        <v>41346.042673611111</v>
      </c>
      <c r="W728" s="16">
        <f t="shared" si="73"/>
        <v>41376.042673611111</v>
      </c>
    </row>
    <row r="729" spans="1:23" ht="30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2">
        <f>IF(H729="USD", 1, VLOOKUP(H729,usd[[#All],[targetCurrency]:[inverseRate]],4,FALSE))</f>
        <v>1</v>
      </c>
      <c r="J729" s="14">
        <f t="shared" si="68"/>
        <v>3500</v>
      </c>
      <c r="K729" s="14">
        <f t="shared" si="69"/>
        <v>5443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8274</v>
      </c>
      <c r="R729" s="9">
        <f t="shared" si="70"/>
        <v>1.5551428571428572</v>
      </c>
      <c r="S729" s="14">
        <f t="shared" si="71"/>
        <v>36.530201342281877</v>
      </c>
      <c r="T729" t="s">
        <v>9229</v>
      </c>
      <c r="U729" t="s">
        <v>9230</v>
      </c>
      <c r="V729" s="16">
        <f t="shared" si="72"/>
        <v>41247.020243055558</v>
      </c>
      <c r="W729" s="16">
        <f t="shared" si="73"/>
        <v>41288.888888888891</v>
      </c>
    </row>
    <row r="730" spans="1:23" ht="30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2">
        <f>IF(H730="USD", 1, VLOOKUP(H730,usd[[#All],[targetCurrency]:[inverseRate]],4,FALSE))</f>
        <v>1</v>
      </c>
      <c r="J730" s="14">
        <f t="shared" si="68"/>
        <v>7500</v>
      </c>
      <c r="K730" s="14">
        <f t="shared" si="69"/>
        <v>7917.45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8274</v>
      </c>
      <c r="R730" s="9">
        <f t="shared" si="70"/>
        <v>1.05566</v>
      </c>
      <c r="S730" s="14">
        <f t="shared" si="71"/>
        <v>60.903461538461535</v>
      </c>
      <c r="T730" t="s">
        <v>9229</v>
      </c>
      <c r="U730" t="s">
        <v>9230</v>
      </c>
      <c r="V730" s="16">
        <f t="shared" si="72"/>
        <v>40731.837465277778</v>
      </c>
      <c r="W730" s="16">
        <f t="shared" si="73"/>
        <v>40776.837465277778</v>
      </c>
    </row>
    <row r="731" spans="1:23" ht="30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2">
        <f>IF(H731="USD", 1, VLOOKUP(H731,usd[[#All],[targetCurrency]:[inverseRate]],4,FALSE))</f>
        <v>1</v>
      </c>
      <c r="J731" s="14">
        <f t="shared" si="68"/>
        <v>4000</v>
      </c>
      <c r="K731" s="14">
        <f t="shared" si="69"/>
        <v>5226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8274</v>
      </c>
      <c r="R731" s="9">
        <f t="shared" si="70"/>
        <v>1.3065</v>
      </c>
      <c r="S731" s="14">
        <f t="shared" si="71"/>
        <v>43.55</v>
      </c>
      <c r="T731" t="s">
        <v>9229</v>
      </c>
      <c r="U731" t="s">
        <v>9230</v>
      </c>
      <c r="V731" s="16">
        <f t="shared" si="72"/>
        <v>41111.185891203706</v>
      </c>
      <c r="W731" s="16">
        <f t="shared" si="73"/>
        <v>41171.185891203706</v>
      </c>
    </row>
    <row r="732" spans="1:23" ht="30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2">
        <f>IF(H732="USD", 1, VLOOKUP(H732,usd[[#All],[targetCurrency]:[inverseRate]],4,FALSE))</f>
        <v>1</v>
      </c>
      <c r="J732" s="14">
        <f t="shared" si="68"/>
        <v>20000</v>
      </c>
      <c r="K732" s="14">
        <f t="shared" si="69"/>
        <v>26438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8274</v>
      </c>
      <c r="R732" s="9">
        <f t="shared" si="70"/>
        <v>1.3219000000000001</v>
      </c>
      <c r="S732" s="14">
        <f t="shared" si="71"/>
        <v>99.766037735849054</v>
      </c>
      <c r="T732" t="s">
        <v>9229</v>
      </c>
      <c r="U732" t="s">
        <v>9230</v>
      </c>
      <c r="V732" s="16">
        <f t="shared" si="72"/>
        <v>40854.745266203703</v>
      </c>
      <c r="W732" s="16">
        <f t="shared" si="73"/>
        <v>40884.745266203703</v>
      </c>
    </row>
    <row r="733" spans="1:23" ht="30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2">
        <f>IF(H733="USD", 1, VLOOKUP(H733,usd[[#All],[targetCurrency]:[inverseRate]],4,FALSE))</f>
        <v>1</v>
      </c>
      <c r="J733" s="14">
        <f t="shared" si="68"/>
        <v>5000</v>
      </c>
      <c r="K733" s="14">
        <f t="shared" si="69"/>
        <v>6300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8274</v>
      </c>
      <c r="R733" s="9">
        <f t="shared" si="70"/>
        <v>1.26</v>
      </c>
      <c r="S733" s="14">
        <f t="shared" si="71"/>
        <v>88.732394366197184</v>
      </c>
      <c r="T733" t="s">
        <v>9229</v>
      </c>
      <c r="U733" t="s">
        <v>9230</v>
      </c>
      <c r="V733" s="16">
        <f t="shared" si="72"/>
        <v>40879.795682870368</v>
      </c>
      <c r="W733" s="16">
        <f t="shared" si="73"/>
        <v>40930.25</v>
      </c>
    </row>
    <row r="734" spans="1:23" ht="30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2">
        <f>IF(H734="USD", 1, VLOOKUP(H734,usd[[#All],[targetCurrency]:[inverseRate]],4,FALSE))</f>
        <v>1.29405719</v>
      </c>
      <c r="J734" s="14">
        <f t="shared" si="68"/>
        <v>51.762287600000001</v>
      </c>
      <c r="K734" s="14">
        <f t="shared" si="69"/>
        <v>82.819660159999998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8274</v>
      </c>
      <c r="R734" s="9">
        <f t="shared" si="70"/>
        <v>1.6</v>
      </c>
      <c r="S734" s="14">
        <f t="shared" si="71"/>
        <v>6.3707430892307695</v>
      </c>
      <c r="T734" t="s">
        <v>9229</v>
      </c>
      <c r="U734" t="s">
        <v>9230</v>
      </c>
      <c r="V734" s="16">
        <f t="shared" si="72"/>
        <v>41486.424317129626</v>
      </c>
      <c r="W734" s="16">
        <f t="shared" si="73"/>
        <v>41546.424317129626</v>
      </c>
    </row>
    <row r="735" spans="1:23" ht="30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2">
        <f>IF(H735="USD", 1, VLOOKUP(H735,usd[[#All],[targetCurrency]:[inverseRate]],4,FALSE))</f>
        <v>1.29405719</v>
      </c>
      <c r="J735" s="14">
        <f t="shared" si="68"/>
        <v>3235.1429749999998</v>
      </c>
      <c r="K735" s="14">
        <f t="shared" si="69"/>
        <v>3897.7002562799998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8274</v>
      </c>
      <c r="R735" s="9">
        <f t="shared" si="70"/>
        <v>1.2048000000000001</v>
      </c>
      <c r="S735" s="14">
        <f t="shared" si="71"/>
        <v>23.06331512591716</v>
      </c>
      <c r="T735" t="s">
        <v>9229</v>
      </c>
      <c r="U735" t="s">
        <v>9230</v>
      </c>
      <c r="V735" s="16">
        <f t="shared" si="72"/>
        <v>41598.420046296298</v>
      </c>
      <c r="W735" s="16">
        <f t="shared" si="73"/>
        <v>41628.420046296298</v>
      </c>
    </row>
    <row r="736" spans="1:23" ht="30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2">
        <f>IF(H736="USD", 1, VLOOKUP(H736,usd[[#All],[targetCurrency]:[inverseRate]],4,FALSE))</f>
        <v>0.75062424999999999</v>
      </c>
      <c r="J736" s="14">
        <f t="shared" si="68"/>
        <v>6380.3061250000001</v>
      </c>
      <c r="K736" s="14">
        <f t="shared" si="69"/>
        <v>8009.1607475000001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8274</v>
      </c>
      <c r="R736" s="9">
        <f t="shared" si="70"/>
        <v>1.2552941176470589</v>
      </c>
      <c r="S736" s="14">
        <f t="shared" si="71"/>
        <v>140.51159206140352</v>
      </c>
      <c r="T736" t="s">
        <v>9229</v>
      </c>
      <c r="U736" t="s">
        <v>9230</v>
      </c>
      <c r="V736" s="16">
        <f t="shared" si="72"/>
        <v>42102.164583333331</v>
      </c>
      <c r="W736" s="16">
        <f t="shared" si="73"/>
        <v>42133.208333333328</v>
      </c>
    </row>
    <row r="737" spans="1:23" ht="30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2">
        <f>IF(H737="USD", 1, VLOOKUP(H737,usd[[#All],[targetCurrency]:[inverseRate]],4,FALSE))</f>
        <v>1</v>
      </c>
      <c r="J737" s="14">
        <f t="shared" si="68"/>
        <v>47000</v>
      </c>
      <c r="K737" s="14">
        <f t="shared" si="69"/>
        <v>53771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8274</v>
      </c>
      <c r="R737" s="9">
        <f t="shared" si="70"/>
        <v>1.1440638297872341</v>
      </c>
      <c r="S737" s="14">
        <f t="shared" si="71"/>
        <v>234.80786026200875</v>
      </c>
      <c r="T737" t="s">
        <v>9229</v>
      </c>
      <c r="U737" t="s">
        <v>9230</v>
      </c>
      <c r="V737" s="16">
        <f t="shared" si="72"/>
        <v>41946.029467592591</v>
      </c>
      <c r="W737" s="16">
        <f t="shared" si="73"/>
        <v>41977.027083333334</v>
      </c>
    </row>
    <row r="738" spans="1:23" ht="30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2">
        <f>IF(H738="USD", 1, VLOOKUP(H738,usd[[#All],[targetCurrency]:[inverseRate]],4,FALSE))</f>
        <v>1</v>
      </c>
      <c r="J738" s="14">
        <f t="shared" si="68"/>
        <v>3600</v>
      </c>
      <c r="K738" s="14">
        <f t="shared" si="69"/>
        <v>11345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8274</v>
      </c>
      <c r="R738" s="9">
        <f t="shared" si="70"/>
        <v>3.151388888888889</v>
      </c>
      <c r="S738" s="14">
        <f t="shared" si="71"/>
        <v>105.04629629629629</v>
      </c>
      <c r="T738" t="s">
        <v>9229</v>
      </c>
      <c r="U738" t="s">
        <v>9230</v>
      </c>
      <c r="V738" s="16">
        <f t="shared" si="72"/>
        <v>41579.734259259261</v>
      </c>
      <c r="W738" s="16">
        <f t="shared" si="73"/>
        <v>41599.207638888889</v>
      </c>
    </row>
    <row r="739" spans="1:23" ht="30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2">
        <f>IF(H739="USD", 1, VLOOKUP(H739,usd[[#All],[targetCurrency]:[inverseRate]],4,FALSE))</f>
        <v>1</v>
      </c>
      <c r="J739" s="14">
        <f t="shared" si="68"/>
        <v>5000</v>
      </c>
      <c r="K739" s="14">
        <f t="shared" si="69"/>
        <v>6120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8274</v>
      </c>
      <c r="R739" s="9">
        <f t="shared" si="70"/>
        <v>1.224</v>
      </c>
      <c r="S739" s="14">
        <f t="shared" si="71"/>
        <v>56.666666666666664</v>
      </c>
      <c r="T739" t="s">
        <v>9229</v>
      </c>
      <c r="U739" t="s">
        <v>9230</v>
      </c>
      <c r="V739" s="16">
        <f t="shared" si="72"/>
        <v>41667.275312500002</v>
      </c>
      <c r="W739" s="16">
        <f t="shared" si="73"/>
        <v>41684.833333333336</v>
      </c>
    </row>
    <row r="740" spans="1:23" ht="30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2">
        <f>IF(H740="USD", 1, VLOOKUP(H740,usd[[#All],[targetCurrency]:[inverseRate]],4,FALSE))</f>
        <v>1</v>
      </c>
      <c r="J740" s="14">
        <f t="shared" si="68"/>
        <v>1500</v>
      </c>
      <c r="K740" s="14">
        <f t="shared" si="69"/>
        <v>1601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8274</v>
      </c>
      <c r="R740" s="9">
        <f t="shared" si="70"/>
        <v>1.0673333333333332</v>
      </c>
      <c r="S740" s="14">
        <f t="shared" si="71"/>
        <v>39.048780487804876</v>
      </c>
      <c r="T740" t="s">
        <v>9229</v>
      </c>
      <c r="U740" t="s">
        <v>9230</v>
      </c>
      <c r="V740" s="16">
        <f t="shared" si="72"/>
        <v>41943.604097222225</v>
      </c>
      <c r="W740" s="16">
        <f t="shared" si="73"/>
        <v>41974.207638888889</v>
      </c>
    </row>
    <row r="741" spans="1:23" ht="30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2">
        <f>IF(H741="USD", 1, VLOOKUP(H741,usd[[#All],[targetCurrency]:[inverseRate]],4,FALSE))</f>
        <v>1</v>
      </c>
      <c r="J741" s="14">
        <f t="shared" si="68"/>
        <v>6000</v>
      </c>
      <c r="K741" s="14">
        <f t="shared" si="69"/>
        <v>9500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8274</v>
      </c>
      <c r="R741" s="9">
        <f t="shared" si="70"/>
        <v>1.5833333333333333</v>
      </c>
      <c r="S741" s="14">
        <f t="shared" si="71"/>
        <v>68.345323741007192</v>
      </c>
      <c r="T741" t="s">
        <v>9229</v>
      </c>
      <c r="U741" t="s">
        <v>9230</v>
      </c>
      <c r="V741" s="16">
        <f t="shared" si="72"/>
        <v>41829.502650462964</v>
      </c>
      <c r="W741" s="16">
        <f t="shared" si="73"/>
        <v>41862.502650462964</v>
      </c>
    </row>
    <row r="742" spans="1:23" ht="30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2">
        <f>IF(H742="USD", 1, VLOOKUP(H742,usd[[#All],[targetCurrency]:[inverseRate]],4,FALSE))</f>
        <v>1</v>
      </c>
      <c r="J742" s="14">
        <f t="shared" si="68"/>
        <v>3000</v>
      </c>
      <c r="K742" s="14">
        <f t="shared" si="69"/>
        <v>3222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8274</v>
      </c>
      <c r="R742" s="9">
        <f t="shared" si="70"/>
        <v>1.0740000000000001</v>
      </c>
      <c r="S742" s="14">
        <f t="shared" si="71"/>
        <v>169.57894736842104</v>
      </c>
      <c r="T742" t="s">
        <v>9229</v>
      </c>
      <c r="U742" t="s">
        <v>9230</v>
      </c>
      <c r="V742" s="16">
        <f t="shared" si="72"/>
        <v>42162.146782407406</v>
      </c>
      <c r="W742" s="16">
        <f t="shared" si="73"/>
        <v>42176.146782407406</v>
      </c>
    </row>
    <row r="743" spans="1:23" ht="30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2">
        <f>IF(H743="USD", 1, VLOOKUP(H743,usd[[#All],[targetCurrency]:[inverseRate]],4,FALSE))</f>
        <v>1</v>
      </c>
      <c r="J743" s="14">
        <f t="shared" si="68"/>
        <v>13000</v>
      </c>
      <c r="K743" s="14">
        <f t="shared" si="69"/>
        <v>13293.8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8274</v>
      </c>
      <c r="R743" s="9">
        <f t="shared" si="70"/>
        <v>1.0226</v>
      </c>
      <c r="S743" s="14">
        <f t="shared" si="71"/>
        <v>141.42340425531913</v>
      </c>
      <c r="T743" t="s">
        <v>9229</v>
      </c>
      <c r="U743" t="s">
        <v>9230</v>
      </c>
      <c r="V743" s="16">
        <f t="shared" si="72"/>
        <v>41401.648217592592</v>
      </c>
      <c r="W743" s="16">
        <f t="shared" si="73"/>
        <v>41436.648217592592</v>
      </c>
    </row>
    <row r="744" spans="1:23" ht="30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2">
        <f>IF(H744="USD", 1, VLOOKUP(H744,usd[[#All],[targetCurrency]:[inverseRate]],4,FALSE))</f>
        <v>1</v>
      </c>
      <c r="J744" s="14">
        <f t="shared" si="68"/>
        <v>1400</v>
      </c>
      <c r="K744" s="14">
        <f t="shared" si="69"/>
        <v>1550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8274</v>
      </c>
      <c r="R744" s="9">
        <f t="shared" si="70"/>
        <v>1.1071428571428572</v>
      </c>
      <c r="S744" s="14">
        <f t="shared" si="71"/>
        <v>67.391304347826093</v>
      </c>
      <c r="T744" t="s">
        <v>9229</v>
      </c>
      <c r="U744" t="s">
        <v>9230</v>
      </c>
      <c r="V744" s="16">
        <f t="shared" si="72"/>
        <v>41689.917962962965</v>
      </c>
      <c r="W744" s="16">
        <f t="shared" si="73"/>
        <v>41719.876296296294</v>
      </c>
    </row>
    <row r="745" spans="1:23" ht="30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2">
        <f>IF(H745="USD", 1, VLOOKUP(H745,usd[[#All],[targetCurrency]:[inverseRate]],4,FALSE))</f>
        <v>1</v>
      </c>
      <c r="J745" s="14">
        <f t="shared" si="68"/>
        <v>550</v>
      </c>
      <c r="K745" s="14">
        <f t="shared" si="69"/>
        <v>814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8274</v>
      </c>
      <c r="R745" s="9">
        <f t="shared" si="70"/>
        <v>1.48</v>
      </c>
      <c r="S745" s="14">
        <f t="shared" si="71"/>
        <v>54.266666666666666</v>
      </c>
      <c r="T745" t="s">
        <v>9229</v>
      </c>
      <c r="U745" t="s">
        <v>9230</v>
      </c>
      <c r="V745" s="16">
        <f t="shared" si="72"/>
        <v>40990.709317129629</v>
      </c>
      <c r="W745" s="16">
        <f t="shared" si="73"/>
        <v>41015.875</v>
      </c>
    </row>
    <row r="746" spans="1:23" ht="30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2">
        <f>IF(H746="USD", 1, VLOOKUP(H746,usd[[#All],[targetCurrency]:[inverseRate]],4,FALSE))</f>
        <v>1</v>
      </c>
      <c r="J746" s="14">
        <f t="shared" si="68"/>
        <v>5000</v>
      </c>
      <c r="K746" s="14">
        <f t="shared" si="69"/>
        <v>5116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8274</v>
      </c>
      <c r="R746" s="9">
        <f t="shared" si="70"/>
        <v>1.0232000000000001</v>
      </c>
      <c r="S746" s="14">
        <f t="shared" si="71"/>
        <v>82.516129032258064</v>
      </c>
      <c r="T746" t="s">
        <v>9229</v>
      </c>
      <c r="U746" t="s">
        <v>9230</v>
      </c>
      <c r="V746" s="16">
        <f t="shared" si="72"/>
        <v>41226.95721064815</v>
      </c>
      <c r="W746" s="16">
        <f t="shared" si="73"/>
        <v>41256.95721064815</v>
      </c>
    </row>
    <row r="747" spans="1:23" ht="30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2">
        <f>IF(H747="USD", 1, VLOOKUP(H747,usd[[#All],[targetCurrency]:[inverseRate]],4,FALSE))</f>
        <v>1</v>
      </c>
      <c r="J747" s="14">
        <f t="shared" si="68"/>
        <v>2220</v>
      </c>
      <c r="K747" s="14">
        <f t="shared" si="69"/>
        <v>3976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8274</v>
      </c>
      <c r="R747" s="9">
        <f t="shared" si="70"/>
        <v>1.7909909909909909</v>
      </c>
      <c r="S747" s="14">
        <f t="shared" si="71"/>
        <v>53.729729729729726</v>
      </c>
      <c r="T747" t="s">
        <v>9229</v>
      </c>
      <c r="U747" t="s">
        <v>9230</v>
      </c>
      <c r="V747" s="16">
        <f t="shared" si="72"/>
        <v>41367.572280092594</v>
      </c>
      <c r="W747" s="16">
        <f t="shared" si="73"/>
        <v>41397.572280092594</v>
      </c>
    </row>
    <row r="748" spans="1:23" ht="30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2">
        <f>IF(H748="USD", 1, VLOOKUP(H748,usd[[#All],[targetCurrency]:[inverseRate]],4,FALSE))</f>
        <v>1</v>
      </c>
      <c r="J748" s="14">
        <f t="shared" si="68"/>
        <v>2987</v>
      </c>
      <c r="K748" s="14">
        <f t="shared" si="69"/>
        <v>3318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8274</v>
      </c>
      <c r="R748" s="9">
        <f t="shared" si="70"/>
        <v>1.1108135252761968</v>
      </c>
      <c r="S748" s="14">
        <f t="shared" si="71"/>
        <v>34.206185567010309</v>
      </c>
      <c r="T748" t="s">
        <v>9229</v>
      </c>
      <c r="U748" t="s">
        <v>9230</v>
      </c>
      <c r="V748" s="16">
        <f t="shared" si="72"/>
        <v>41157.042928240742</v>
      </c>
      <c r="W748" s="16">
        <f t="shared" si="73"/>
        <v>41175.165972222225</v>
      </c>
    </row>
    <row r="749" spans="1:23" ht="30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2">
        <f>IF(H749="USD", 1, VLOOKUP(H749,usd[[#All],[targetCurrency]:[inverseRate]],4,FALSE))</f>
        <v>1.1666915600000001</v>
      </c>
      <c r="J749" s="14">
        <f t="shared" si="68"/>
        <v>8166.8409200000006</v>
      </c>
      <c r="K749" s="14">
        <f t="shared" si="69"/>
        <v>8170.3409946800002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8274</v>
      </c>
      <c r="R749" s="9">
        <f t="shared" si="70"/>
        <v>1.0004285714285714</v>
      </c>
      <c r="S749" s="14">
        <f t="shared" si="71"/>
        <v>148.55165444872728</v>
      </c>
      <c r="T749" t="s">
        <v>9229</v>
      </c>
      <c r="U749" t="s">
        <v>9230</v>
      </c>
      <c r="V749" s="16">
        <f t="shared" si="72"/>
        <v>41988.548831018517</v>
      </c>
      <c r="W749" s="16">
        <f t="shared" si="73"/>
        <v>42019.454166666663</v>
      </c>
    </row>
    <row r="750" spans="1:23" ht="30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2">
        <f>IF(H750="USD", 1, VLOOKUP(H750,usd[[#All],[targetCurrency]:[inverseRate]],4,FALSE))</f>
        <v>1</v>
      </c>
      <c r="J750" s="14">
        <f t="shared" si="68"/>
        <v>2000</v>
      </c>
      <c r="K750" s="14">
        <f t="shared" si="69"/>
        <v>2005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8274</v>
      </c>
      <c r="R750" s="9">
        <f t="shared" si="70"/>
        <v>1.0024999999999999</v>
      </c>
      <c r="S750" s="14">
        <f t="shared" si="71"/>
        <v>45.56818181818182</v>
      </c>
      <c r="T750" t="s">
        <v>9229</v>
      </c>
      <c r="U750" t="s">
        <v>9230</v>
      </c>
      <c r="V750" s="16">
        <f t="shared" si="72"/>
        <v>41831.846828703703</v>
      </c>
      <c r="W750" s="16">
        <f t="shared" si="73"/>
        <v>41861.846828703703</v>
      </c>
    </row>
    <row r="751" spans="1:23" ht="30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2">
        <f>IF(H751="USD", 1, VLOOKUP(H751,usd[[#All],[targetCurrency]:[inverseRate]],4,FALSE))</f>
        <v>1</v>
      </c>
      <c r="J751" s="14">
        <f t="shared" si="68"/>
        <v>10000</v>
      </c>
      <c r="K751" s="14">
        <f t="shared" si="69"/>
        <v>10556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8274</v>
      </c>
      <c r="R751" s="9">
        <f t="shared" si="70"/>
        <v>1.0556000000000001</v>
      </c>
      <c r="S751" s="14">
        <f t="shared" si="71"/>
        <v>95.963636363636368</v>
      </c>
      <c r="T751" t="s">
        <v>9229</v>
      </c>
      <c r="U751" t="s">
        <v>9230</v>
      </c>
      <c r="V751" s="16">
        <f t="shared" si="72"/>
        <v>42733.94131944445</v>
      </c>
      <c r="W751" s="16">
        <f t="shared" si="73"/>
        <v>42763.94131944445</v>
      </c>
    </row>
    <row r="752" spans="1:23" ht="30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2">
        <f>IF(H752="USD", 1, VLOOKUP(H752,usd[[#All],[targetCurrency]:[inverseRate]],4,FALSE))</f>
        <v>1</v>
      </c>
      <c r="J752" s="14">
        <f t="shared" si="68"/>
        <v>4444</v>
      </c>
      <c r="K752" s="14">
        <f t="shared" si="69"/>
        <v>4559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8274</v>
      </c>
      <c r="R752" s="9">
        <f t="shared" si="70"/>
        <v>1.0258775877587758</v>
      </c>
      <c r="S752" s="14">
        <f t="shared" si="71"/>
        <v>77.271186440677965</v>
      </c>
      <c r="T752" t="s">
        <v>9229</v>
      </c>
      <c r="U752" t="s">
        <v>9230</v>
      </c>
      <c r="V752" s="16">
        <f t="shared" si="72"/>
        <v>41299.878148148149</v>
      </c>
      <c r="W752" s="16">
        <f t="shared" si="73"/>
        <v>41329.878148148149</v>
      </c>
    </row>
    <row r="753" spans="1:23" ht="30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2">
        <f>IF(H753="USD", 1, VLOOKUP(H753,usd[[#All],[targetCurrency]:[inverseRate]],4,FALSE))</f>
        <v>1</v>
      </c>
      <c r="J753" s="14">
        <f t="shared" si="68"/>
        <v>3000</v>
      </c>
      <c r="K753" s="14">
        <f t="shared" si="69"/>
        <v>3555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8274</v>
      </c>
      <c r="R753" s="9">
        <f t="shared" si="70"/>
        <v>1.1850000000000001</v>
      </c>
      <c r="S753" s="14">
        <f t="shared" si="71"/>
        <v>57.338709677419352</v>
      </c>
      <c r="T753" t="s">
        <v>9229</v>
      </c>
      <c r="U753" t="s">
        <v>9230</v>
      </c>
      <c r="V753" s="16">
        <f t="shared" si="72"/>
        <v>40713.630497685182</v>
      </c>
      <c r="W753" s="16">
        <f t="shared" si="73"/>
        <v>40759.630497685182</v>
      </c>
    </row>
    <row r="754" spans="1:23" ht="30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2">
        <f>IF(H754="USD", 1, VLOOKUP(H754,usd[[#All],[targetCurrency]:[inverseRate]],4,FALSE))</f>
        <v>0.70296422999999997</v>
      </c>
      <c r="J754" s="14">
        <f t="shared" si="68"/>
        <v>3514.8211499999998</v>
      </c>
      <c r="K754" s="14">
        <f t="shared" si="69"/>
        <v>3926.0552245499998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8274</v>
      </c>
      <c r="R754" s="9">
        <f t="shared" si="70"/>
        <v>1.117</v>
      </c>
      <c r="S754" s="14">
        <f t="shared" si="71"/>
        <v>37.39100213857143</v>
      </c>
      <c r="T754" t="s">
        <v>9229</v>
      </c>
      <c r="U754" t="s">
        <v>9230</v>
      </c>
      <c r="V754" s="16">
        <f t="shared" si="72"/>
        <v>42639.421493055561</v>
      </c>
      <c r="W754" s="16">
        <f t="shared" si="73"/>
        <v>42659.458333333328</v>
      </c>
    </row>
    <row r="755" spans="1:23" ht="30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2">
        <f>IF(H755="USD", 1, VLOOKUP(H755,usd[[#All],[targetCurrency]:[inverseRate]],4,FALSE))</f>
        <v>1</v>
      </c>
      <c r="J755" s="14">
        <f t="shared" si="68"/>
        <v>10000</v>
      </c>
      <c r="K755" s="14">
        <f t="shared" si="69"/>
        <v>12800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8274</v>
      </c>
      <c r="R755" s="9">
        <f t="shared" si="70"/>
        <v>1.28</v>
      </c>
      <c r="S755" s="14">
        <f t="shared" si="71"/>
        <v>492.30769230769232</v>
      </c>
      <c r="T755" t="s">
        <v>9229</v>
      </c>
      <c r="U755" t="s">
        <v>9230</v>
      </c>
      <c r="V755" s="16">
        <f t="shared" si="72"/>
        <v>42019.590173611112</v>
      </c>
      <c r="W755" s="16">
        <f t="shared" si="73"/>
        <v>42049.590173611112</v>
      </c>
    </row>
    <row r="756" spans="1:23" ht="30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2">
        <f>IF(H756="USD", 1, VLOOKUP(H756,usd[[#All],[targetCurrency]:[inverseRate]],4,FALSE))</f>
        <v>1</v>
      </c>
      <c r="J756" s="14">
        <f t="shared" si="68"/>
        <v>2000</v>
      </c>
      <c r="K756" s="14">
        <f t="shared" si="69"/>
        <v>2075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8274</v>
      </c>
      <c r="R756" s="9">
        <f t="shared" si="70"/>
        <v>1.0375000000000001</v>
      </c>
      <c r="S756" s="14">
        <f t="shared" si="71"/>
        <v>42.346938775510203</v>
      </c>
      <c r="T756" t="s">
        <v>9229</v>
      </c>
      <c r="U756" t="s">
        <v>9230</v>
      </c>
      <c r="V756" s="16">
        <f t="shared" si="72"/>
        <v>41249.749085648145</v>
      </c>
      <c r="W756" s="16">
        <f t="shared" si="73"/>
        <v>41279.749085648145</v>
      </c>
    </row>
    <row r="757" spans="1:23" ht="30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2">
        <f>IF(H757="USD", 1, VLOOKUP(H757,usd[[#All],[targetCurrency]:[inverseRate]],4,FALSE))</f>
        <v>1</v>
      </c>
      <c r="J757" s="14">
        <f t="shared" si="68"/>
        <v>2500</v>
      </c>
      <c r="K757" s="14">
        <f t="shared" si="69"/>
        <v>2547.69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8274</v>
      </c>
      <c r="R757" s="9">
        <f t="shared" si="70"/>
        <v>1.0190760000000001</v>
      </c>
      <c r="S757" s="14">
        <f t="shared" si="71"/>
        <v>37.466029411764708</v>
      </c>
      <c r="T757" t="s">
        <v>9229</v>
      </c>
      <c r="U757" t="s">
        <v>9230</v>
      </c>
      <c r="V757" s="16">
        <f t="shared" si="72"/>
        <v>41383.605057870373</v>
      </c>
      <c r="W757" s="16">
        <f t="shared" si="73"/>
        <v>41414.02847222222</v>
      </c>
    </row>
    <row r="758" spans="1:23" ht="30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2">
        <f>IF(H758="USD", 1, VLOOKUP(H758,usd[[#All],[targetCurrency]:[inverseRate]],4,FALSE))</f>
        <v>1</v>
      </c>
      <c r="J758" s="14">
        <f t="shared" si="68"/>
        <v>700</v>
      </c>
      <c r="K758" s="14">
        <f t="shared" si="69"/>
        <v>824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8274</v>
      </c>
      <c r="R758" s="9">
        <f t="shared" si="70"/>
        <v>1.177142857142857</v>
      </c>
      <c r="S758" s="14">
        <f t="shared" si="71"/>
        <v>37.454545454545453</v>
      </c>
      <c r="T758" t="s">
        <v>9229</v>
      </c>
      <c r="U758" t="s">
        <v>9230</v>
      </c>
      <c r="V758" s="16">
        <f t="shared" si="72"/>
        <v>40590.766886574071</v>
      </c>
      <c r="W758" s="16">
        <f t="shared" si="73"/>
        <v>40651.725219907406</v>
      </c>
    </row>
    <row r="759" spans="1:23" ht="30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2">
        <f>IF(H759="USD", 1, VLOOKUP(H759,usd[[#All],[targetCurrency]:[inverseRate]],4,FALSE))</f>
        <v>1</v>
      </c>
      <c r="J759" s="14">
        <f t="shared" si="68"/>
        <v>250</v>
      </c>
      <c r="K759" s="14">
        <f t="shared" si="69"/>
        <v>595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8274</v>
      </c>
      <c r="R759" s="9">
        <f t="shared" si="70"/>
        <v>2.38</v>
      </c>
      <c r="S759" s="14">
        <f t="shared" si="71"/>
        <v>33.055555555555557</v>
      </c>
      <c r="T759" t="s">
        <v>9229</v>
      </c>
      <c r="U759" t="s">
        <v>9230</v>
      </c>
      <c r="V759" s="16">
        <f t="shared" si="72"/>
        <v>41235.054560185185</v>
      </c>
      <c r="W759" s="16">
        <f t="shared" si="73"/>
        <v>41249.054560185185</v>
      </c>
    </row>
    <row r="760" spans="1:23" ht="30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2">
        <f>IF(H760="USD", 1, VLOOKUP(H760,usd[[#All],[targetCurrency]:[inverseRate]],4,FALSE))</f>
        <v>1</v>
      </c>
      <c r="J760" s="14">
        <f t="shared" si="68"/>
        <v>2500</v>
      </c>
      <c r="K760" s="14">
        <f t="shared" si="69"/>
        <v>2550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8274</v>
      </c>
      <c r="R760" s="9">
        <f t="shared" si="70"/>
        <v>1.02</v>
      </c>
      <c r="S760" s="14">
        <f t="shared" si="71"/>
        <v>134.21052631578948</v>
      </c>
      <c r="T760" t="s">
        <v>9229</v>
      </c>
      <c r="U760" t="s">
        <v>9230</v>
      </c>
      <c r="V760" s="16">
        <f t="shared" si="72"/>
        <v>40429.836435185185</v>
      </c>
      <c r="W760" s="16">
        <f t="shared" si="73"/>
        <v>40459.836435185185</v>
      </c>
    </row>
    <row r="761" spans="1:23" ht="30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2">
        <f>IF(H761="USD", 1, VLOOKUP(H761,usd[[#All],[targetCurrency]:[inverseRate]],4,FALSE))</f>
        <v>1.29405719</v>
      </c>
      <c r="J761" s="14">
        <f t="shared" si="68"/>
        <v>6470.2859499999995</v>
      </c>
      <c r="K761" s="14">
        <f t="shared" si="69"/>
        <v>6594.5154402399994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8274</v>
      </c>
      <c r="R761" s="9">
        <f t="shared" si="70"/>
        <v>1.0192000000000001</v>
      </c>
      <c r="S761" s="14">
        <f t="shared" si="71"/>
        <v>66.611267073131302</v>
      </c>
      <c r="T761" t="s">
        <v>9229</v>
      </c>
      <c r="U761" t="s">
        <v>9230</v>
      </c>
      <c r="V761" s="16">
        <f t="shared" si="72"/>
        <v>41789.330312500002</v>
      </c>
      <c r="W761" s="16">
        <f t="shared" si="73"/>
        <v>41829.330312500002</v>
      </c>
    </row>
    <row r="762" spans="1:23" ht="30" hidden="1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2">
        <f>IF(H762="USD", 1, VLOOKUP(H762,usd[[#All],[targetCurrency]:[inverseRate]],4,FALSE))</f>
        <v>1</v>
      </c>
      <c r="J762" s="14">
        <f t="shared" si="68"/>
        <v>2200</v>
      </c>
      <c r="K762" s="14">
        <f t="shared" si="69"/>
        <v>0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8275</v>
      </c>
      <c r="R762" s="9">
        <f t="shared" si="70"/>
        <v>0</v>
      </c>
      <c r="S762" s="14" t="str">
        <f t="shared" si="71"/>
        <v/>
      </c>
      <c r="T762" t="s">
        <v>9229</v>
      </c>
      <c r="U762" t="s">
        <v>9212</v>
      </c>
      <c r="V762" s="16">
        <f t="shared" si="72"/>
        <v>42670.764039351852</v>
      </c>
      <c r="W762" s="16">
        <f t="shared" si="73"/>
        <v>42700.805706018524</v>
      </c>
    </row>
    <row r="763" spans="1:23" ht="30" hidden="1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2">
        <f>IF(H763="USD", 1, VLOOKUP(H763,usd[[#All],[targetCurrency]:[inverseRate]],4,FALSE))</f>
        <v>1</v>
      </c>
      <c r="J763" s="14">
        <f t="shared" si="68"/>
        <v>5000</v>
      </c>
      <c r="K763" s="14">
        <f t="shared" si="69"/>
        <v>235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8275</v>
      </c>
      <c r="R763" s="9">
        <f t="shared" si="70"/>
        <v>4.7E-2</v>
      </c>
      <c r="S763" s="14">
        <f t="shared" si="71"/>
        <v>39.166666666666664</v>
      </c>
      <c r="T763" t="s">
        <v>9229</v>
      </c>
      <c r="U763" t="s">
        <v>9212</v>
      </c>
      <c r="V763" s="16">
        <f t="shared" si="72"/>
        <v>41642.751458333332</v>
      </c>
      <c r="W763" s="16">
        <f t="shared" si="73"/>
        <v>41672.751458333332</v>
      </c>
    </row>
    <row r="764" spans="1:23" ht="30" hidden="1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2">
        <f>IF(H764="USD", 1, VLOOKUP(H764,usd[[#All],[targetCurrency]:[inverseRate]],4,FALSE))</f>
        <v>4.7076029999999998E-2</v>
      </c>
      <c r="J764" s="14">
        <f t="shared" si="68"/>
        <v>164.76610499999998</v>
      </c>
      <c r="K764" s="14">
        <f t="shared" si="69"/>
        <v>0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8275</v>
      </c>
      <c r="R764" s="9">
        <f t="shared" si="70"/>
        <v>0</v>
      </c>
      <c r="S764" s="14" t="str">
        <f t="shared" si="71"/>
        <v/>
      </c>
      <c r="T764" t="s">
        <v>9229</v>
      </c>
      <c r="U764" t="s">
        <v>9212</v>
      </c>
      <c r="V764" s="16">
        <f t="shared" si="72"/>
        <v>42690.858449074076</v>
      </c>
      <c r="W764" s="16">
        <f t="shared" si="73"/>
        <v>42708.25</v>
      </c>
    </row>
    <row r="765" spans="1:23" ht="30" hidden="1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2">
        <f>IF(H765="USD", 1, VLOOKUP(H765,usd[[#All],[targetCurrency]:[inverseRate]],4,FALSE))</f>
        <v>1.29405719</v>
      </c>
      <c r="J765" s="14">
        <f t="shared" si="68"/>
        <v>5551.5053450999994</v>
      </c>
      <c r="K765" s="14">
        <f t="shared" si="69"/>
        <v>6.4702859500000001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8275</v>
      </c>
      <c r="R765" s="9">
        <f t="shared" si="70"/>
        <v>1.1655011655011655E-3</v>
      </c>
      <c r="S765" s="14">
        <f t="shared" si="71"/>
        <v>6.4702859500000001</v>
      </c>
      <c r="T765" t="s">
        <v>9229</v>
      </c>
      <c r="U765" t="s">
        <v>9212</v>
      </c>
      <c r="V765" s="16">
        <f t="shared" si="72"/>
        <v>41471.446851851855</v>
      </c>
      <c r="W765" s="16">
        <f t="shared" si="73"/>
        <v>41501.446851851855</v>
      </c>
    </row>
    <row r="766" spans="1:23" ht="30" hidden="1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2">
        <f>IF(H766="USD", 1, VLOOKUP(H766,usd[[#All],[targetCurrency]:[inverseRate]],4,FALSE))</f>
        <v>1</v>
      </c>
      <c r="J766" s="14">
        <f t="shared" si="68"/>
        <v>5000</v>
      </c>
      <c r="K766" s="14">
        <f t="shared" si="69"/>
        <v>0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8275</v>
      </c>
      <c r="R766" s="9">
        <f t="shared" si="70"/>
        <v>0</v>
      </c>
      <c r="S766" s="14" t="str">
        <f t="shared" si="71"/>
        <v/>
      </c>
      <c r="T766" t="s">
        <v>9229</v>
      </c>
      <c r="U766" t="s">
        <v>9212</v>
      </c>
      <c r="V766" s="16">
        <f t="shared" si="72"/>
        <v>42227.173159722224</v>
      </c>
      <c r="W766" s="16">
        <f t="shared" si="73"/>
        <v>42257.173159722224</v>
      </c>
    </row>
    <row r="767" spans="1:23" ht="30" hidden="1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2">
        <f>IF(H767="USD", 1, VLOOKUP(H767,usd[[#All],[targetCurrency]:[inverseRate]],4,FALSE))</f>
        <v>1</v>
      </c>
      <c r="J767" s="14">
        <f t="shared" si="68"/>
        <v>7000</v>
      </c>
      <c r="K767" s="14">
        <f t="shared" si="69"/>
        <v>2521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8275</v>
      </c>
      <c r="R767" s="9">
        <f t="shared" si="70"/>
        <v>0.36014285714285715</v>
      </c>
      <c r="S767" s="14">
        <f t="shared" si="71"/>
        <v>57.295454545454547</v>
      </c>
      <c r="T767" t="s">
        <v>9229</v>
      </c>
      <c r="U767" t="s">
        <v>9212</v>
      </c>
      <c r="V767" s="16">
        <f t="shared" si="72"/>
        <v>41901.542638888888</v>
      </c>
      <c r="W767" s="16">
        <f t="shared" si="73"/>
        <v>41931.542638888888</v>
      </c>
    </row>
    <row r="768" spans="1:23" ht="30" hidden="1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2">
        <f>IF(H768="USD", 1, VLOOKUP(H768,usd[[#All],[targetCurrency]:[inverseRate]],4,FALSE))</f>
        <v>0.75062424999999999</v>
      </c>
      <c r="J768" s="14">
        <f t="shared" si="68"/>
        <v>3002.4969999999998</v>
      </c>
      <c r="K768" s="14">
        <f t="shared" si="69"/>
        <v>0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8275</v>
      </c>
      <c r="R768" s="9">
        <f t="shared" si="70"/>
        <v>0</v>
      </c>
      <c r="S768" s="14" t="str">
        <f t="shared" si="71"/>
        <v/>
      </c>
      <c r="T768" t="s">
        <v>9229</v>
      </c>
      <c r="U768" t="s">
        <v>9212</v>
      </c>
      <c r="V768" s="16">
        <f t="shared" si="72"/>
        <v>42021.783368055556</v>
      </c>
      <c r="W768" s="16">
        <f t="shared" si="73"/>
        <v>42051.783368055556</v>
      </c>
    </row>
    <row r="769" spans="1:23" ht="30" hidden="1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2">
        <f>IF(H769="USD", 1, VLOOKUP(H769,usd[[#All],[targetCurrency]:[inverseRate]],4,FALSE))</f>
        <v>1</v>
      </c>
      <c r="J769" s="14">
        <f t="shared" si="68"/>
        <v>5000</v>
      </c>
      <c r="K769" s="14">
        <f t="shared" si="69"/>
        <v>177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8275</v>
      </c>
      <c r="R769" s="9">
        <f t="shared" si="70"/>
        <v>3.5400000000000001E-2</v>
      </c>
      <c r="S769" s="14">
        <f t="shared" si="71"/>
        <v>59</v>
      </c>
      <c r="T769" t="s">
        <v>9229</v>
      </c>
      <c r="U769" t="s">
        <v>9212</v>
      </c>
      <c r="V769" s="16">
        <f t="shared" si="72"/>
        <v>42115.143634259264</v>
      </c>
      <c r="W769" s="16">
        <f t="shared" si="73"/>
        <v>42145.143634259264</v>
      </c>
    </row>
    <row r="770" spans="1:23" ht="30" hidden="1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2">
        <f>IF(H770="USD", 1, VLOOKUP(H770,usd[[#All],[targetCurrency]:[inverseRate]],4,FALSE))</f>
        <v>1</v>
      </c>
      <c r="J770" s="14">
        <f t="shared" si="68"/>
        <v>2500</v>
      </c>
      <c r="K770" s="14">
        <f t="shared" si="69"/>
        <v>0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8275</v>
      </c>
      <c r="R770" s="9">
        <f t="shared" si="70"/>
        <v>0</v>
      </c>
      <c r="S770" s="14" t="str">
        <f t="shared" si="71"/>
        <v/>
      </c>
      <c r="T770" t="s">
        <v>9229</v>
      </c>
      <c r="U770" t="s">
        <v>9212</v>
      </c>
      <c r="V770" s="16">
        <f t="shared" si="72"/>
        <v>41594.207060185188</v>
      </c>
      <c r="W770" s="16">
        <f t="shared" si="73"/>
        <v>41624.207060185188</v>
      </c>
    </row>
    <row r="771" spans="1:23" ht="30" hidden="1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2">
        <f>IF(H771="USD", 1, VLOOKUP(H771,usd[[#All],[targetCurrency]:[inverseRate]],4,FALSE))</f>
        <v>1</v>
      </c>
      <c r="J771" s="14">
        <f t="shared" ref="J771:J834" si="74">$I771*D771</f>
        <v>4000</v>
      </c>
      <c r="K771" s="14">
        <f t="shared" ref="K771:K834" si="75">$I771*E771</f>
        <v>1656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8275</v>
      </c>
      <c r="R771" s="9">
        <f t="shared" ref="R771:R834" si="76">E771/D771</f>
        <v>0.41399999999999998</v>
      </c>
      <c r="S771" s="14">
        <f t="shared" ref="S771:S834" si="77">IFERROR(K771/O771, "")</f>
        <v>31.846153846153847</v>
      </c>
      <c r="T771" t="s">
        <v>9229</v>
      </c>
      <c r="U771" t="s">
        <v>9212</v>
      </c>
      <c r="V771" s="16">
        <f t="shared" si="72"/>
        <v>41604.996458333335</v>
      </c>
      <c r="W771" s="16">
        <f t="shared" si="73"/>
        <v>41634.996458333335</v>
      </c>
    </row>
    <row r="772" spans="1:23" ht="30" hidden="1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2">
        <f>IF(H772="USD", 1, VLOOKUP(H772,usd[[#All],[targetCurrency]:[inverseRate]],4,FALSE))</f>
        <v>1</v>
      </c>
      <c r="J772" s="14">
        <f t="shared" si="74"/>
        <v>17500</v>
      </c>
      <c r="K772" s="14">
        <f t="shared" si="75"/>
        <v>0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8275</v>
      </c>
      <c r="R772" s="9">
        <f t="shared" si="76"/>
        <v>0</v>
      </c>
      <c r="S772" s="14" t="str">
        <f t="shared" si="77"/>
        <v/>
      </c>
      <c r="T772" t="s">
        <v>9229</v>
      </c>
      <c r="U772" t="s">
        <v>9212</v>
      </c>
      <c r="V772" s="16">
        <f t="shared" si="72"/>
        <v>41289.9996412037</v>
      </c>
      <c r="W772" s="16">
        <f t="shared" si="73"/>
        <v>41329.9996412037</v>
      </c>
    </row>
    <row r="773" spans="1:23" ht="30" hidden="1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2">
        <f>IF(H773="USD", 1, VLOOKUP(H773,usd[[#All],[targetCurrency]:[inverseRate]],4,FALSE))</f>
        <v>1</v>
      </c>
      <c r="J773" s="14">
        <f t="shared" si="74"/>
        <v>38000</v>
      </c>
      <c r="K773" s="14">
        <f t="shared" si="75"/>
        <v>10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8275</v>
      </c>
      <c r="R773" s="9">
        <f t="shared" si="76"/>
        <v>2.631578947368421E-4</v>
      </c>
      <c r="S773" s="14">
        <f t="shared" si="77"/>
        <v>10</v>
      </c>
      <c r="T773" t="s">
        <v>9229</v>
      </c>
      <c r="U773" t="s">
        <v>9212</v>
      </c>
      <c r="V773" s="16">
        <f t="shared" si="72"/>
        <v>42349.824097222227</v>
      </c>
      <c r="W773" s="16">
        <f t="shared" si="73"/>
        <v>42399.824097222227</v>
      </c>
    </row>
    <row r="774" spans="1:23" ht="30" hidden="1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2">
        <f>IF(H774="USD", 1, VLOOKUP(H774,usd[[#All],[targetCurrency]:[inverseRate]],4,FALSE))</f>
        <v>1</v>
      </c>
      <c r="J774" s="14">
        <f t="shared" si="74"/>
        <v>1500</v>
      </c>
      <c r="K774" s="14">
        <f t="shared" si="75"/>
        <v>50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8275</v>
      </c>
      <c r="R774" s="9">
        <f t="shared" si="76"/>
        <v>3.3333333333333333E-2</v>
      </c>
      <c r="S774" s="14">
        <f t="shared" si="77"/>
        <v>50</v>
      </c>
      <c r="T774" t="s">
        <v>9229</v>
      </c>
      <c r="U774" t="s">
        <v>9212</v>
      </c>
      <c r="V774" s="16">
        <f t="shared" si="72"/>
        <v>40068.056932870371</v>
      </c>
      <c r="W774" s="16">
        <f t="shared" si="73"/>
        <v>40118.165972222225</v>
      </c>
    </row>
    <row r="775" spans="1:23" ht="30" hidden="1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2">
        <f>IF(H775="USD", 1, VLOOKUP(H775,usd[[#All],[targetCurrency]:[inverseRate]],4,FALSE))</f>
        <v>1.29405719</v>
      </c>
      <c r="J775" s="14">
        <f t="shared" si="74"/>
        <v>4864.3609772099999</v>
      </c>
      <c r="K775" s="14">
        <f t="shared" si="75"/>
        <v>41.409830079999999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8275</v>
      </c>
      <c r="R775" s="9">
        <f t="shared" si="76"/>
        <v>8.5129023676509714E-3</v>
      </c>
      <c r="S775" s="14">
        <f t="shared" si="77"/>
        <v>20.704915039999999</v>
      </c>
      <c r="T775" t="s">
        <v>9229</v>
      </c>
      <c r="U775" t="s">
        <v>9212</v>
      </c>
      <c r="V775" s="16">
        <f t="shared" si="72"/>
        <v>42100.735937500001</v>
      </c>
      <c r="W775" s="16">
        <f t="shared" si="73"/>
        <v>42134.959027777775</v>
      </c>
    </row>
    <row r="776" spans="1:23" ht="30" hidden="1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2">
        <f>IF(H776="USD", 1, VLOOKUP(H776,usd[[#All],[targetCurrency]:[inverseRate]],4,FALSE))</f>
        <v>1</v>
      </c>
      <c r="J776" s="14">
        <f t="shared" si="74"/>
        <v>500</v>
      </c>
      <c r="K776" s="14">
        <f t="shared" si="75"/>
        <v>351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8275</v>
      </c>
      <c r="R776" s="9">
        <f t="shared" si="76"/>
        <v>0.70199999999999996</v>
      </c>
      <c r="S776" s="14">
        <f t="shared" si="77"/>
        <v>39</v>
      </c>
      <c r="T776" t="s">
        <v>9229</v>
      </c>
      <c r="U776" t="s">
        <v>9212</v>
      </c>
      <c r="V776" s="16">
        <f t="shared" si="72"/>
        <v>41663.780300925922</v>
      </c>
      <c r="W776" s="16">
        <f t="shared" si="73"/>
        <v>41693.780300925922</v>
      </c>
    </row>
    <row r="777" spans="1:23" ht="30" hidden="1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2">
        <f>IF(H777="USD", 1, VLOOKUP(H777,usd[[#All],[targetCurrency]:[inverseRate]],4,FALSE))</f>
        <v>1</v>
      </c>
      <c r="J777" s="14">
        <f t="shared" si="74"/>
        <v>10000</v>
      </c>
      <c r="K777" s="14">
        <f t="shared" si="75"/>
        <v>170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8275</v>
      </c>
      <c r="R777" s="9">
        <f t="shared" si="76"/>
        <v>1.7000000000000001E-2</v>
      </c>
      <c r="S777" s="14">
        <f t="shared" si="77"/>
        <v>34</v>
      </c>
      <c r="T777" t="s">
        <v>9229</v>
      </c>
      <c r="U777" t="s">
        <v>9212</v>
      </c>
      <c r="V777" s="16">
        <f t="shared" si="72"/>
        <v>40863.060127314813</v>
      </c>
      <c r="W777" s="16">
        <f t="shared" si="73"/>
        <v>40893.060127314813</v>
      </c>
    </row>
    <row r="778" spans="1:23" ht="30" hidden="1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2">
        <f>IF(H778="USD", 1, VLOOKUP(H778,usd[[#All],[targetCurrency]:[inverseRate]],4,FALSE))</f>
        <v>1</v>
      </c>
      <c r="J778" s="14">
        <f t="shared" si="74"/>
        <v>7000</v>
      </c>
      <c r="K778" s="14">
        <f t="shared" si="75"/>
        <v>3598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8275</v>
      </c>
      <c r="R778" s="9">
        <f t="shared" si="76"/>
        <v>0.51400000000000001</v>
      </c>
      <c r="S778" s="14">
        <f t="shared" si="77"/>
        <v>63.122807017543863</v>
      </c>
      <c r="T778" t="s">
        <v>9229</v>
      </c>
      <c r="U778" t="s">
        <v>9212</v>
      </c>
      <c r="V778" s="16">
        <f t="shared" si="72"/>
        <v>42250.685706018514</v>
      </c>
      <c r="W778" s="16">
        <f t="shared" si="73"/>
        <v>42288.208333333328</v>
      </c>
    </row>
    <row r="779" spans="1:23" ht="30" hidden="1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2">
        <f>IF(H779="USD", 1, VLOOKUP(H779,usd[[#All],[targetCurrency]:[inverseRate]],4,FALSE))</f>
        <v>1</v>
      </c>
      <c r="J779" s="14">
        <f t="shared" si="74"/>
        <v>3000</v>
      </c>
      <c r="K779" s="14">
        <f t="shared" si="75"/>
        <v>21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8275</v>
      </c>
      <c r="R779" s="9">
        <f t="shared" si="76"/>
        <v>7.0000000000000001E-3</v>
      </c>
      <c r="S779" s="14">
        <f t="shared" si="77"/>
        <v>7</v>
      </c>
      <c r="T779" t="s">
        <v>9229</v>
      </c>
      <c r="U779" t="s">
        <v>9212</v>
      </c>
      <c r="V779" s="16">
        <f t="shared" si="72"/>
        <v>41456.981215277774</v>
      </c>
      <c r="W779" s="16">
        <f t="shared" si="73"/>
        <v>41486.981215277774</v>
      </c>
    </row>
    <row r="780" spans="1:23" ht="30" hidden="1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2">
        <f>IF(H780="USD", 1, VLOOKUP(H780,usd[[#All],[targetCurrency]:[inverseRate]],4,FALSE))</f>
        <v>1</v>
      </c>
      <c r="J780" s="14">
        <f t="shared" si="74"/>
        <v>500</v>
      </c>
      <c r="K780" s="14">
        <f t="shared" si="75"/>
        <v>2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8275</v>
      </c>
      <c r="R780" s="9">
        <f t="shared" si="76"/>
        <v>4.0000000000000001E-3</v>
      </c>
      <c r="S780" s="14">
        <f t="shared" si="77"/>
        <v>2</v>
      </c>
      <c r="T780" t="s">
        <v>9229</v>
      </c>
      <c r="U780" t="s">
        <v>9212</v>
      </c>
      <c r="V780" s="16">
        <f t="shared" si="72"/>
        <v>41729.702314814815</v>
      </c>
      <c r="W780" s="16">
        <f t="shared" si="73"/>
        <v>41759.702314814815</v>
      </c>
    </row>
    <row r="781" spans="1:23" ht="30" hidden="1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2">
        <f>IF(H781="USD", 1, VLOOKUP(H781,usd[[#All],[targetCurrency]:[inverseRate]],4,FALSE))</f>
        <v>1</v>
      </c>
      <c r="J781" s="14">
        <f t="shared" si="74"/>
        <v>15000</v>
      </c>
      <c r="K781" s="14">
        <f t="shared" si="75"/>
        <v>400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8275</v>
      </c>
      <c r="R781" s="9">
        <f t="shared" si="76"/>
        <v>2.6666666666666668E-2</v>
      </c>
      <c r="S781" s="14">
        <f t="shared" si="77"/>
        <v>66.666666666666671</v>
      </c>
      <c r="T781" t="s">
        <v>9229</v>
      </c>
      <c r="U781" t="s">
        <v>9212</v>
      </c>
      <c r="V781" s="16">
        <f t="shared" si="72"/>
        <v>40436.68408564815</v>
      </c>
      <c r="W781" s="16">
        <f t="shared" si="73"/>
        <v>40466.166666666664</v>
      </c>
    </row>
    <row r="782" spans="1:23" ht="30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2">
        <f>IF(H782="USD", 1, VLOOKUP(H782,usd[[#All],[targetCurrency]:[inverseRate]],4,FALSE))</f>
        <v>1</v>
      </c>
      <c r="J782" s="14">
        <f t="shared" si="74"/>
        <v>1000</v>
      </c>
      <c r="K782" s="14">
        <f t="shared" si="75"/>
        <v>1040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8276</v>
      </c>
      <c r="R782" s="9">
        <f t="shared" si="76"/>
        <v>1.04</v>
      </c>
      <c r="S782" s="14">
        <f t="shared" si="77"/>
        <v>38.518518518518519</v>
      </c>
      <c r="T782" t="s">
        <v>9214</v>
      </c>
      <c r="U782" t="s">
        <v>9213</v>
      </c>
      <c r="V782" s="16">
        <f t="shared" si="72"/>
        <v>40636.673900462964</v>
      </c>
      <c r="W782" s="16">
        <f t="shared" si="73"/>
        <v>40666.673900462964</v>
      </c>
    </row>
    <row r="783" spans="1:23" ht="30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2">
        <f>IF(H783="USD", 1, VLOOKUP(H783,usd[[#All],[targetCurrency]:[inverseRate]],4,FALSE))</f>
        <v>1</v>
      </c>
      <c r="J783" s="14">
        <f t="shared" si="74"/>
        <v>800</v>
      </c>
      <c r="K783" s="14">
        <f t="shared" si="75"/>
        <v>1065.23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8276</v>
      </c>
      <c r="R783" s="9">
        <f t="shared" si="76"/>
        <v>1.3315375</v>
      </c>
      <c r="S783" s="14">
        <f t="shared" si="77"/>
        <v>42.609200000000001</v>
      </c>
      <c r="T783" t="s">
        <v>9214</v>
      </c>
      <c r="U783" t="s">
        <v>9213</v>
      </c>
      <c r="V783" s="16">
        <f t="shared" si="72"/>
        <v>41403.000856481478</v>
      </c>
      <c r="W783" s="16">
        <f t="shared" si="73"/>
        <v>41433.000856481478</v>
      </c>
    </row>
    <row r="784" spans="1:23" ht="30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2">
        <f>IF(H784="USD", 1, VLOOKUP(H784,usd[[#All],[targetCurrency]:[inverseRate]],4,FALSE))</f>
        <v>1</v>
      </c>
      <c r="J784" s="14">
        <f t="shared" si="74"/>
        <v>700</v>
      </c>
      <c r="K784" s="14">
        <f t="shared" si="75"/>
        <v>700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8276</v>
      </c>
      <c r="R784" s="9">
        <f t="shared" si="76"/>
        <v>1</v>
      </c>
      <c r="S784" s="14">
        <f t="shared" si="77"/>
        <v>50</v>
      </c>
      <c r="T784" t="s">
        <v>9214</v>
      </c>
      <c r="U784" t="s">
        <v>9213</v>
      </c>
      <c r="V784" s="16">
        <f t="shared" ref="V784:V847" si="78">(M784/86400)+DATE(1970,1,1)</f>
        <v>41116.758125</v>
      </c>
      <c r="W784" s="16">
        <f t="shared" ref="W784:W847" si="79">(L784/86400)+DATE(1970,1,1)</f>
        <v>41146.758125</v>
      </c>
    </row>
    <row r="785" spans="1:23" ht="30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2">
        <f>IF(H785="USD", 1, VLOOKUP(H785,usd[[#All],[targetCurrency]:[inverseRate]],4,FALSE))</f>
        <v>1</v>
      </c>
      <c r="J785" s="14">
        <f t="shared" si="74"/>
        <v>1500</v>
      </c>
      <c r="K785" s="14">
        <f t="shared" si="75"/>
        <v>2222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8276</v>
      </c>
      <c r="R785" s="9">
        <f t="shared" si="76"/>
        <v>1.4813333333333334</v>
      </c>
      <c r="S785" s="14">
        <f t="shared" si="77"/>
        <v>63.485714285714288</v>
      </c>
      <c r="T785" t="s">
        <v>9214</v>
      </c>
      <c r="U785" t="s">
        <v>9213</v>
      </c>
      <c r="V785" s="16">
        <f t="shared" si="78"/>
        <v>40987.773715277777</v>
      </c>
      <c r="W785" s="16">
        <f t="shared" si="79"/>
        <v>41026.916666666664</v>
      </c>
    </row>
    <row r="786" spans="1:23" ht="30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2">
        <f>IF(H786="USD", 1, VLOOKUP(H786,usd[[#All],[targetCurrency]:[inverseRate]],4,FALSE))</f>
        <v>1</v>
      </c>
      <c r="J786" s="14">
        <f t="shared" si="74"/>
        <v>1000</v>
      </c>
      <c r="K786" s="14">
        <f t="shared" si="75"/>
        <v>1025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8276</v>
      </c>
      <c r="R786" s="9">
        <f t="shared" si="76"/>
        <v>1.0249999999999999</v>
      </c>
      <c r="S786" s="14">
        <f t="shared" si="77"/>
        <v>102.5</v>
      </c>
      <c r="T786" t="s">
        <v>9214</v>
      </c>
      <c r="U786" t="s">
        <v>9213</v>
      </c>
      <c r="V786" s="16">
        <f t="shared" si="78"/>
        <v>41675.149525462963</v>
      </c>
      <c r="W786" s="16">
        <f t="shared" si="79"/>
        <v>41715.107858796298</v>
      </c>
    </row>
    <row r="787" spans="1:23" ht="30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2">
        <f>IF(H787="USD", 1, VLOOKUP(H787,usd[[#All],[targetCurrency]:[inverseRate]],4,FALSE))</f>
        <v>1</v>
      </c>
      <c r="J787" s="14">
        <f t="shared" si="74"/>
        <v>500</v>
      </c>
      <c r="K787" s="14">
        <f t="shared" si="75"/>
        <v>903.14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8276</v>
      </c>
      <c r="R787" s="9">
        <f t="shared" si="76"/>
        <v>1.8062799999999999</v>
      </c>
      <c r="S787" s="14">
        <f t="shared" si="77"/>
        <v>31.142758620689655</v>
      </c>
      <c r="T787" t="s">
        <v>9214</v>
      </c>
      <c r="U787" t="s">
        <v>9213</v>
      </c>
      <c r="V787" s="16">
        <f t="shared" si="78"/>
        <v>41303.593923611115</v>
      </c>
      <c r="W787" s="16">
        <f t="shared" si="79"/>
        <v>41333.593923611115</v>
      </c>
    </row>
    <row r="788" spans="1:23" ht="30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2">
        <f>IF(H788="USD", 1, VLOOKUP(H788,usd[[#All],[targetCurrency]:[inverseRate]],4,FALSE))</f>
        <v>1</v>
      </c>
      <c r="J788" s="14">
        <f t="shared" si="74"/>
        <v>5000</v>
      </c>
      <c r="K788" s="14">
        <f t="shared" si="75"/>
        <v>7140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8276</v>
      </c>
      <c r="R788" s="9">
        <f t="shared" si="76"/>
        <v>1.4279999999999999</v>
      </c>
      <c r="S788" s="14">
        <f t="shared" si="77"/>
        <v>162.27272727272728</v>
      </c>
      <c r="T788" t="s">
        <v>9214</v>
      </c>
      <c r="U788" t="s">
        <v>9213</v>
      </c>
      <c r="V788" s="16">
        <f t="shared" si="78"/>
        <v>40983.055949074071</v>
      </c>
      <c r="W788" s="16">
        <f t="shared" si="79"/>
        <v>41040.657638888893</v>
      </c>
    </row>
    <row r="789" spans="1:23" ht="30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2">
        <f>IF(H789="USD", 1, VLOOKUP(H789,usd[[#All],[targetCurrency]:[inverseRate]],4,FALSE))</f>
        <v>1</v>
      </c>
      <c r="J789" s="14">
        <f t="shared" si="74"/>
        <v>1200</v>
      </c>
      <c r="K789" s="14">
        <f t="shared" si="75"/>
        <v>1370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8276</v>
      </c>
      <c r="R789" s="9">
        <f t="shared" si="76"/>
        <v>1.1416666666666666</v>
      </c>
      <c r="S789" s="14">
        <f t="shared" si="77"/>
        <v>80.588235294117652</v>
      </c>
      <c r="T789" t="s">
        <v>9214</v>
      </c>
      <c r="U789" t="s">
        <v>9213</v>
      </c>
      <c r="V789" s="16">
        <f t="shared" si="78"/>
        <v>41549.627615740741</v>
      </c>
      <c r="W789" s="16">
        <f t="shared" si="79"/>
        <v>41579.627615740741</v>
      </c>
    </row>
    <row r="790" spans="1:23" ht="30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2">
        <f>IF(H790="USD", 1, VLOOKUP(H790,usd[[#All],[targetCurrency]:[inverseRate]],4,FALSE))</f>
        <v>1</v>
      </c>
      <c r="J790" s="14">
        <f t="shared" si="74"/>
        <v>1000</v>
      </c>
      <c r="K790" s="14">
        <f t="shared" si="75"/>
        <v>2035.05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8276</v>
      </c>
      <c r="R790" s="9">
        <f t="shared" si="76"/>
        <v>2.03505</v>
      </c>
      <c r="S790" s="14">
        <f t="shared" si="77"/>
        <v>59.85441176470588</v>
      </c>
      <c r="T790" t="s">
        <v>9214</v>
      </c>
      <c r="U790" t="s">
        <v>9213</v>
      </c>
      <c r="V790" s="16">
        <f t="shared" si="78"/>
        <v>41059.006805555553</v>
      </c>
      <c r="W790" s="16">
        <f t="shared" si="79"/>
        <v>41097.165972222225</v>
      </c>
    </row>
    <row r="791" spans="1:23" ht="30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2">
        <f>IF(H791="USD", 1, VLOOKUP(H791,usd[[#All],[targetCurrency]:[inverseRate]],4,FALSE))</f>
        <v>1</v>
      </c>
      <c r="J791" s="14">
        <f t="shared" si="74"/>
        <v>1700</v>
      </c>
      <c r="K791" s="14">
        <f t="shared" si="75"/>
        <v>1860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8276</v>
      </c>
      <c r="R791" s="9">
        <f t="shared" si="76"/>
        <v>1.0941176470588236</v>
      </c>
      <c r="S791" s="14">
        <f t="shared" si="77"/>
        <v>132.85714285714286</v>
      </c>
      <c r="T791" t="s">
        <v>9214</v>
      </c>
      <c r="U791" t="s">
        <v>9213</v>
      </c>
      <c r="V791" s="16">
        <f t="shared" si="78"/>
        <v>41277.186111111107</v>
      </c>
      <c r="W791" s="16">
        <f t="shared" si="79"/>
        <v>41295.332638888889</v>
      </c>
    </row>
    <row r="792" spans="1:23" ht="30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2">
        <f>IF(H792="USD", 1, VLOOKUP(H792,usd[[#All],[targetCurrency]:[inverseRate]],4,FALSE))</f>
        <v>1</v>
      </c>
      <c r="J792" s="14">
        <f t="shared" si="74"/>
        <v>10000</v>
      </c>
      <c r="K792" s="14">
        <f t="shared" si="75"/>
        <v>14437.46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8276</v>
      </c>
      <c r="R792" s="9">
        <f t="shared" si="76"/>
        <v>1.443746</v>
      </c>
      <c r="S792" s="14">
        <f t="shared" si="77"/>
        <v>92.547820512820508</v>
      </c>
      <c r="T792" t="s">
        <v>9214</v>
      </c>
      <c r="U792" t="s">
        <v>9213</v>
      </c>
      <c r="V792" s="16">
        <f t="shared" si="78"/>
        <v>41276.047905092593</v>
      </c>
      <c r="W792" s="16">
        <f t="shared" si="79"/>
        <v>41306.047905092593</v>
      </c>
    </row>
    <row r="793" spans="1:23" ht="30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2">
        <f>IF(H793="USD", 1, VLOOKUP(H793,usd[[#All],[targetCurrency]:[inverseRate]],4,FALSE))</f>
        <v>1</v>
      </c>
      <c r="J793" s="14">
        <f t="shared" si="74"/>
        <v>7500</v>
      </c>
      <c r="K793" s="14">
        <f t="shared" si="75"/>
        <v>7790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8276</v>
      </c>
      <c r="R793" s="9">
        <f t="shared" si="76"/>
        <v>1.0386666666666666</v>
      </c>
      <c r="S793" s="14">
        <f t="shared" si="77"/>
        <v>60.859375</v>
      </c>
      <c r="T793" t="s">
        <v>9214</v>
      </c>
      <c r="U793" t="s">
        <v>9213</v>
      </c>
      <c r="V793" s="16">
        <f t="shared" si="78"/>
        <v>41557.780624999999</v>
      </c>
      <c r="W793" s="16">
        <f t="shared" si="79"/>
        <v>41591.249305555553</v>
      </c>
    </row>
    <row r="794" spans="1:23" ht="30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2">
        <f>IF(H794="USD", 1, VLOOKUP(H794,usd[[#All],[targetCurrency]:[inverseRate]],4,FALSE))</f>
        <v>1</v>
      </c>
      <c r="J794" s="14">
        <f t="shared" si="74"/>
        <v>2500</v>
      </c>
      <c r="K794" s="14">
        <f t="shared" si="75"/>
        <v>2511.11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8276</v>
      </c>
      <c r="R794" s="9">
        <f t="shared" si="76"/>
        <v>1.0044440000000001</v>
      </c>
      <c r="S794" s="14">
        <f t="shared" si="77"/>
        <v>41.851833333333339</v>
      </c>
      <c r="T794" t="s">
        <v>9214</v>
      </c>
      <c r="U794" t="s">
        <v>9213</v>
      </c>
      <c r="V794" s="16">
        <f t="shared" si="78"/>
        <v>41555.87364583333</v>
      </c>
      <c r="W794" s="16">
        <f t="shared" si="79"/>
        <v>41585.915312500001</v>
      </c>
    </row>
    <row r="795" spans="1:23" ht="30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2">
        <f>IF(H795="USD", 1, VLOOKUP(H795,usd[[#All],[targetCurrency]:[inverseRate]],4,FALSE))</f>
        <v>1</v>
      </c>
      <c r="J795" s="14">
        <f t="shared" si="74"/>
        <v>2750</v>
      </c>
      <c r="K795" s="14">
        <f t="shared" si="75"/>
        <v>2826.43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8276</v>
      </c>
      <c r="R795" s="9">
        <f t="shared" si="76"/>
        <v>1.0277927272727272</v>
      </c>
      <c r="S795" s="14">
        <f t="shared" si="77"/>
        <v>88.325937499999995</v>
      </c>
      <c r="T795" t="s">
        <v>9214</v>
      </c>
      <c r="U795" t="s">
        <v>9213</v>
      </c>
      <c r="V795" s="16">
        <f t="shared" si="78"/>
        <v>41442.741249999999</v>
      </c>
      <c r="W795" s="16">
        <f t="shared" si="79"/>
        <v>41458.207638888889</v>
      </c>
    </row>
    <row r="796" spans="1:23" ht="30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2">
        <f>IF(H796="USD", 1, VLOOKUP(H796,usd[[#All],[targetCurrency]:[inverseRate]],4,FALSE))</f>
        <v>1</v>
      </c>
      <c r="J796" s="14">
        <f t="shared" si="74"/>
        <v>8000</v>
      </c>
      <c r="K796" s="14">
        <f t="shared" si="75"/>
        <v>8425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8276</v>
      </c>
      <c r="R796" s="9">
        <f t="shared" si="76"/>
        <v>1.0531250000000001</v>
      </c>
      <c r="S796" s="14">
        <f t="shared" si="77"/>
        <v>158.96226415094338</v>
      </c>
      <c r="T796" t="s">
        <v>9214</v>
      </c>
      <c r="U796" t="s">
        <v>9213</v>
      </c>
      <c r="V796" s="16">
        <f t="shared" si="78"/>
        <v>40736.115011574075</v>
      </c>
      <c r="W796" s="16">
        <f t="shared" si="79"/>
        <v>40791.712500000001</v>
      </c>
    </row>
    <row r="797" spans="1:23" ht="30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2">
        <f>IF(H797="USD", 1, VLOOKUP(H797,usd[[#All],[targetCurrency]:[inverseRate]],4,FALSE))</f>
        <v>1</v>
      </c>
      <c r="J797" s="14">
        <f t="shared" si="74"/>
        <v>14000</v>
      </c>
      <c r="K797" s="14">
        <f t="shared" si="75"/>
        <v>15650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8276</v>
      </c>
      <c r="R797" s="9">
        <f t="shared" si="76"/>
        <v>1.1178571428571429</v>
      </c>
      <c r="S797" s="14">
        <f t="shared" si="77"/>
        <v>85.054347826086953</v>
      </c>
      <c r="T797" t="s">
        <v>9214</v>
      </c>
      <c r="U797" t="s">
        <v>9213</v>
      </c>
      <c r="V797" s="16">
        <f t="shared" si="78"/>
        <v>40963.613032407404</v>
      </c>
      <c r="W797" s="16">
        <f t="shared" si="79"/>
        <v>41006.207638888889</v>
      </c>
    </row>
    <row r="798" spans="1:23" ht="30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2">
        <f>IF(H798="USD", 1, VLOOKUP(H798,usd[[#All],[targetCurrency]:[inverseRate]],4,FALSE))</f>
        <v>1</v>
      </c>
      <c r="J798" s="14">
        <f t="shared" si="74"/>
        <v>10000</v>
      </c>
      <c r="K798" s="14">
        <f t="shared" si="75"/>
        <v>10135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8276</v>
      </c>
      <c r="R798" s="9">
        <f t="shared" si="76"/>
        <v>1.0135000000000001</v>
      </c>
      <c r="S798" s="14">
        <f t="shared" si="77"/>
        <v>112.61111111111111</v>
      </c>
      <c r="T798" t="s">
        <v>9214</v>
      </c>
      <c r="U798" t="s">
        <v>9213</v>
      </c>
      <c r="V798" s="16">
        <f t="shared" si="78"/>
        <v>41502.882928240739</v>
      </c>
      <c r="W798" s="16">
        <f t="shared" si="79"/>
        <v>41532.881944444445</v>
      </c>
    </row>
    <row r="799" spans="1:23" ht="30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2">
        <f>IF(H799="USD", 1, VLOOKUP(H799,usd[[#All],[targetCurrency]:[inverseRate]],4,FALSE))</f>
        <v>1</v>
      </c>
      <c r="J799" s="14">
        <f t="shared" si="74"/>
        <v>3000</v>
      </c>
      <c r="K799" s="14">
        <f t="shared" si="75"/>
        <v>3226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8276</v>
      </c>
      <c r="R799" s="9">
        <f t="shared" si="76"/>
        <v>1.0753333333333333</v>
      </c>
      <c r="S799" s="14">
        <f t="shared" si="77"/>
        <v>45.436619718309856</v>
      </c>
      <c r="T799" t="s">
        <v>9214</v>
      </c>
      <c r="U799" t="s">
        <v>9213</v>
      </c>
      <c r="V799" s="16">
        <f t="shared" si="78"/>
        <v>40996.994074074071</v>
      </c>
      <c r="W799" s="16">
        <f t="shared" si="79"/>
        <v>41028.166666666664</v>
      </c>
    </row>
    <row r="800" spans="1:23" ht="30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2">
        <f>IF(H800="USD", 1, VLOOKUP(H800,usd[[#All],[targetCurrency]:[inverseRate]],4,FALSE))</f>
        <v>1</v>
      </c>
      <c r="J800" s="14">
        <f t="shared" si="74"/>
        <v>3500</v>
      </c>
      <c r="K800" s="14">
        <f t="shared" si="75"/>
        <v>4021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8276</v>
      </c>
      <c r="R800" s="9">
        <f t="shared" si="76"/>
        <v>1.1488571428571428</v>
      </c>
      <c r="S800" s="14">
        <f t="shared" si="77"/>
        <v>46.218390804597703</v>
      </c>
      <c r="T800" t="s">
        <v>9214</v>
      </c>
      <c r="U800" t="s">
        <v>9213</v>
      </c>
      <c r="V800" s="16">
        <f t="shared" si="78"/>
        <v>41882.590127314819</v>
      </c>
      <c r="W800" s="16">
        <f t="shared" si="79"/>
        <v>41912.590127314819</v>
      </c>
    </row>
    <row r="801" spans="1:23" ht="30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2">
        <f>IF(H801="USD", 1, VLOOKUP(H801,usd[[#All],[targetCurrency]:[inverseRate]],4,FALSE))</f>
        <v>1</v>
      </c>
      <c r="J801" s="14">
        <f t="shared" si="74"/>
        <v>5000</v>
      </c>
      <c r="K801" s="14">
        <f t="shared" si="75"/>
        <v>5001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8276</v>
      </c>
      <c r="R801" s="9">
        <f t="shared" si="76"/>
        <v>1.0002</v>
      </c>
      <c r="S801" s="14">
        <f t="shared" si="77"/>
        <v>178.60714285714286</v>
      </c>
      <c r="T801" t="s">
        <v>9214</v>
      </c>
      <c r="U801" t="s">
        <v>9213</v>
      </c>
      <c r="V801" s="16">
        <f t="shared" si="78"/>
        <v>40996.667199074072</v>
      </c>
      <c r="W801" s="16">
        <f t="shared" si="79"/>
        <v>41026.667199074072</v>
      </c>
    </row>
    <row r="802" spans="1:23" ht="30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2">
        <f>IF(H802="USD", 1, VLOOKUP(H802,usd[[#All],[targetCurrency]:[inverseRate]],4,FALSE))</f>
        <v>1.29405719</v>
      </c>
      <c r="J802" s="14">
        <f t="shared" si="74"/>
        <v>1941.085785</v>
      </c>
      <c r="K802" s="14">
        <f t="shared" si="75"/>
        <v>2953.03850758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8276</v>
      </c>
      <c r="R802" s="9">
        <f t="shared" si="76"/>
        <v>1.5213333333333334</v>
      </c>
      <c r="S802" s="14">
        <f t="shared" si="77"/>
        <v>52.7328304925</v>
      </c>
      <c r="T802" t="s">
        <v>9214</v>
      </c>
      <c r="U802" t="s">
        <v>9213</v>
      </c>
      <c r="V802" s="16">
        <f t="shared" si="78"/>
        <v>41863.433495370373</v>
      </c>
      <c r="W802" s="16">
        <f t="shared" si="79"/>
        <v>41893.433495370373</v>
      </c>
    </row>
    <row r="803" spans="1:23" ht="30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2">
        <f>IF(H803="USD", 1, VLOOKUP(H803,usd[[#All],[targetCurrency]:[inverseRate]],4,FALSE))</f>
        <v>1</v>
      </c>
      <c r="J803" s="14">
        <f t="shared" si="74"/>
        <v>2000</v>
      </c>
      <c r="K803" s="14">
        <f t="shared" si="75"/>
        <v>2230.4299999999998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8276</v>
      </c>
      <c r="R803" s="9">
        <f t="shared" si="76"/>
        <v>1.1152149999999998</v>
      </c>
      <c r="S803" s="14">
        <f t="shared" si="77"/>
        <v>43.733921568627444</v>
      </c>
      <c r="T803" t="s">
        <v>9214</v>
      </c>
      <c r="U803" t="s">
        <v>9213</v>
      </c>
      <c r="V803" s="16">
        <f t="shared" si="78"/>
        <v>40695.795370370368</v>
      </c>
      <c r="W803" s="16">
        <f t="shared" si="79"/>
        <v>40725.795370370368</v>
      </c>
    </row>
    <row r="804" spans="1:23" ht="30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2">
        <f>IF(H804="USD", 1, VLOOKUP(H804,usd[[#All],[targetCurrency]:[inverseRate]],4,FALSE))</f>
        <v>1</v>
      </c>
      <c r="J804" s="14">
        <f t="shared" si="74"/>
        <v>6000</v>
      </c>
      <c r="K804" s="14">
        <f t="shared" si="75"/>
        <v>6080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8276</v>
      </c>
      <c r="R804" s="9">
        <f t="shared" si="76"/>
        <v>1.0133333333333334</v>
      </c>
      <c r="S804" s="14">
        <f t="shared" si="77"/>
        <v>81.066666666666663</v>
      </c>
      <c r="T804" t="s">
        <v>9214</v>
      </c>
      <c r="U804" t="s">
        <v>9213</v>
      </c>
      <c r="V804" s="16">
        <f t="shared" si="78"/>
        <v>41123.022268518514</v>
      </c>
      <c r="W804" s="16">
        <f t="shared" si="79"/>
        <v>41169.170138888891</v>
      </c>
    </row>
    <row r="805" spans="1:23" ht="30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2">
        <f>IF(H805="USD", 1, VLOOKUP(H805,usd[[#All],[targetCurrency]:[inverseRate]],4,FALSE))</f>
        <v>1</v>
      </c>
      <c r="J805" s="14">
        <f t="shared" si="74"/>
        <v>2300</v>
      </c>
      <c r="K805" s="14">
        <f t="shared" si="75"/>
        <v>2835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8276</v>
      </c>
      <c r="R805" s="9">
        <f t="shared" si="76"/>
        <v>1.232608695652174</v>
      </c>
      <c r="S805" s="14">
        <f t="shared" si="77"/>
        <v>74.60526315789474</v>
      </c>
      <c r="T805" t="s">
        <v>9214</v>
      </c>
      <c r="U805" t="s">
        <v>9213</v>
      </c>
      <c r="V805" s="16">
        <f t="shared" si="78"/>
        <v>40665.949976851851</v>
      </c>
      <c r="W805" s="16">
        <f t="shared" si="79"/>
        <v>40692.041666666664</v>
      </c>
    </row>
    <row r="806" spans="1:23" ht="30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2">
        <f>IF(H806="USD", 1, VLOOKUP(H806,usd[[#All],[targetCurrency]:[inverseRate]],4,FALSE))</f>
        <v>1</v>
      </c>
      <c r="J806" s="14">
        <f t="shared" si="74"/>
        <v>5500</v>
      </c>
      <c r="K806" s="14">
        <f t="shared" si="75"/>
        <v>5500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8276</v>
      </c>
      <c r="R806" s="9">
        <f t="shared" si="76"/>
        <v>1</v>
      </c>
      <c r="S806" s="14">
        <f t="shared" si="77"/>
        <v>305.55555555555554</v>
      </c>
      <c r="T806" t="s">
        <v>9214</v>
      </c>
      <c r="U806" t="s">
        <v>9213</v>
      </c>
      <c r="V806" s="16">
        <f t="shared" si="78"/>
        <v>40730.105624999997</v>
      </c>
      <c r="W806" s="16">
        <f t="shared" si="79"/>
        <v>40747.165972222225</v>
      </c>
    </row>
    <row r="807" spans="1:23" ht="30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2">
        <f>IF(H807="USD", 1, VLOOKUP(H807,usd[[#All],[targetCurrency]:[inverseRate]],4,FALSE))</f>
        <v>1</v>
      </c>
      <c r="J807" s="14">
        <f t="shared" si="74"/>
        <v>3000</v>
      </c>
      <c r="K807" s="14">
        <f t="shared" si="75"/>
        <v>3150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8276</v>
      </c>
      <c r="R807" s="9">
        <f t="shared" si="76"/>
        <v>1.05</v>
      </c>
      <c r="S807" s="14">
        <f t="shared" si="77"/>
        <v>58.333333333333336</v>
      </c>
      <c r="T807" t="s">
        <v>9214</v>
      </c>
      <c r="U807" t="s">
        <v>9213</v>
      </c>
      <c r="V807" s="16">
        <f t="shared" si="78"/>
        <v>40690.823055555556</v>
      </c>
      <c r="W807" s="16">
        <f t="shared" si="79"/>
        <v>40740.958333333336</v>
      </c>
    </row>
    <row r="808" spans="1:23" ht="30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2">
        <f>IF(H808="USD", 1, VLOOKUP(H808,usd[[#All],[targetCurrency]:[inverseRate]],4,FALSE))</f>
        <v>1</v>
      </c>
      <c r="J808" s="14">
        <f t="shared" si="74"/>
        <v>8000</v>
      </c>
      <c r="K808" s="14">
        <f t="shared" si="75"/>
        <v>8355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8276</v>
      </c>
      <c r="R808" s="9">
        <f t="shared" si="76"/>
        <v>1.0443750000000001</v>
      </c>
      <c r="S808" s="14">
        <f t="shared" si="77"/>
        <v>117.67605633802818</v>
      </c>
      <c r="T808" t="s">
        <v>9214</v>
      </c>
      <c r="U808" t="s">
        <v>9213</v>
      </c>
      <c r="V808" s="16">
        <f t="shared" si="78"/>
        <v>40763.691423611112</v>
      </c>
      <c r="W808" s="16">
        <f t="shared" si="79"/>
        <v>40793.691423611112</v>
      </c>
    </row>
    <row r="809" spans="1:23" ht="30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2">
        <f>IF(H809="USD", 1, VLOOKUP(H809,usd[[#All],[targetCurrency]:[inverseRate]],4,FALSE))</f>
        <v>1</v>
      </c>
      <c r="J809" s="14">
        <f t="shared" si="74"/>
        <v>4000</v>
      </c>
      <c r="K809" s="14">
        <f t="shared" si="75"/>
        <v>4205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8276</v>
      </c>
      <c r="R809" s="9">
        <f t="shared" si="76"/>
        <v>1.05125</v>
      </c>
      <c r="S809" s="14">
        <f t="shared" si="77"/>
        <v>73.771929824561397</v>
      </c>
      <c r="T809" t="s">
        <v>9214</v>
      </c>
      <c r="U809" t="s">
        <v>9213</v>
      </c>
      <c r="V809" s="16">
        <f t="shared" si="78"/>
        <v>42759.628599537042</v>
      </c>
      <c r="W809" s="16">
        <f t="shared" si="79"/>
        <v>42795.083333333328</v>
      </c>
    </row>
    <row r="810" spans="1:23" ht="30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2">
        <f>IF(H810="USD", 1, VLOOKUP(H810,usd[[#All],[targetCurrency]:[inverseRate]],4,FALSE))</f>
        <v>0.75062424999999999</v>
      </c>
      <c r="J810" s="14">
        <f t="shared" si="74"/>
        <v>3377.8091249999998</v>
      </c>
      <c r="K810" s="14">
        <f t="shared" si="75"/>
        <v>3377.8091249999998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8276</v>
      </c>
      <c r="R810" s="9">
        <f t="shared" si="76"/>
        <v>1</v>
      </c>
      <c r="S810" s="14">
        <f t="shared" si="77"/>
        <v>78.553700581395347</v>
      </c>
      <c r="T810" t="s">
        <v>9214</v>
      </c>
      <c r="U810" t="s">
        <v>9213</v>
      </c>
      <c r="V810" s="16">
        <f t="shared" si="78"/>
        <v>41962.100532407407</v>
      </c>
      <c r="W810" s="16">
        <f t="shared" si="79"/>
        <v>41995.207638888889</v>
      </c>
    </row>
    <row r="811" spans="1:23" ht="30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2">
        <f>IF(H811="USD", 1, VLOOKUP(H811,usd[[#All],[targetCurrency]:[inverseRate]],4,FALSE))</f>
        <v>1</v>
      </c>
      <c r="J811" s="14">
        <f t="shared" si="74"/>
        <v>4000</v>
      </c>
      <c r="K811" s="14">
        <f t="shared" si="75"/>
        <v>4151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8276</v>
      </c>
      <c r="R811" s="9">
        <f t="shared" si="76"/>
        <v>1.03775</v>
      </c>
      <c r="S811" s="14">
        <f t="shared" si="77"/>
        <v>79.82692307692308</v>
      </c>
      <c r="T811" t="s">
        <v>9214</v>
      </c>
      <c r="U811" t="s">
        <v>9213</v>
      </c>
      <c r="V811" s="16">
        <f t="shared" si="78"/>
        <v>41628.833680555559</v>
      </c>
      <c r="W811" s="16">
        <f t="shared" si="79"/>
        <v>41658.833680555559</v>
      </c>
    </row>
    <row r="812" spans="1:23" ht="30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2">
        <f>IF(H812="USD", 1, VLOOKUP(H812,usd[[#All],[targetCurrency]:[inverseRate]],4,FALSE))</f>
        <v>1</v>
      </c>
      <c r="J812" s="14">
        <f t="shared" si="74"/>
        <v>1500</v>
      </c>
      <c r="K812" s="14">
        <f t="shared" si="75"/>
        <v>1575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8276</v>
      </c>
      <c r="R812" s="9">
        <f t="shared" si="76"/>
        <v>1.05</v>
      </c>
      <c r="S812" s="14">
        <f t="shared" si="77"/>
        <v>58.333333333333336</v>
      </c>
      <c r="T812" t="s">
        <v>9214</v>
      </c>
      <c r="U812" t="s">
        <v>9213</v>
      </c>
      <c r="V812" s="16">
        <f t="shared" si="78"/>
        <v>41123.056273148148</v>
      </c>
      <c r="W812" s="16">
        <f t="shared" si="79"/>
        <v>41153.056273148148</v>
      </c>
    </row>
    <row r="813" spans="1:23" ht="30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2">
        <f>IF(H813="USD", 1, VLOOKUP(H813,usd[[#All],[targetCurrency]:[inverseRate]],4,FALSE))</f>
        <v>1</v>
      </c>
      <c r="J813" s="14">
        <f t="shared" si="74"/>
        <v>1000</v>
      </c>
      <c r="K813" s="14">
        <f t="shared" si="75"/>
        <v>1040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8276</v>
      </c>
      <c r="R813" s="9">
        <f t="shared" si="76"/>
        <v>1.04</v>
      </c>
      <c r="S813" s="14">
        <f t="shared" si="77"/>
        <v>86.666666666666671</v>
      </c>
      <c r="T813" t="s">
        <v>9214</v>
      </c>
      <c r="U813" t="s">
        <v>9213</v>
      </c>
      <c r="V813" s="16">
        <f t="shared" si="78"/>
        <v>41443.643541666665</v>
      </c>
      <c r="W813" s="16">
        <f t="shared" si="79"/>
        <v>41465.702777777777</v>
      </c>
    </row>
    <row r="814" spans="1:23" ht="30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2">
        <f>IF(H814="USD", 1, VLOOKUP(H814,usd[[#All],[targetCurrency]:[inverseRate]],4,FALSE))</f>
        <v>1</v>
      </c>
      <c r="J814" s="14">
        <f t="shared" si="74"/>
        <v>600</v>
      </c>
      <c r="K814" s="14">
        <f t="shared" si="75"/>
        <v>911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8276</v>
      </c>
      <c r="R814" s="9">
        <f t="shared" si="76"/>
        <v>1.5183333333333333</v>
      </c>
      <c r="S814" s="14">
        <f t="shared" si="77"/>
        <v>27.606060606060606</v>
      </c>
      <c r="T814" t="s">
        <v>9214</v>
      </c>
      <c r="U814" t="s">
        <v>9213</v>
      </c>
      <c r="V814" s="16">
        <f t="shared" si="78"/>
        <v>41282.017962962964</v>
      </c>
      <c r="W814" s="16">
        <f t="shared" si="79"/>
        <v>41334.581944444442</v>
      </c>
    </row>
    <row r="815" spans="1:23" ht="30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2">
        <f>IF(H815="USD", 1, VLOOKUP(H815,usd[[#All],[targetCurrency]:[inverseRate]],4,FALSE))</f>
        <v>1</v>
      </c>
      <c r="J815" s="14">
        <f t="shared" si="74"/>
        <v>1500</v>
      </c>
      <c r="K815" s="14">
        <f t="shared" si="75"/>
        <v>2399.94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8276</v>
      </c>
      <c r="R815" s="9">
        <f t="shared" si="76"/>
        <v>1.59996</v>
      </c>
      <c r="S815" s="14">
        <f t="shared" si="77"/>
        <v>24.999375000000001</v>
      </c>
      <c r="T815" t="s">
        <v>9214</v>
      </c>
      <c r="U815" t="s">
        <v>9213</v>
      </c>
      <c r="V815" s="16">
        <f t="shared" si="78"/>
        <v>41080.960243055553</v>
      </c>
      <c r="W815" s="16">
        <f t="shared" si="79"/>
        <v>41110.960243055553</v>
      </c>
    </row>
    <row r="816" spans="1:23" ht="30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2">
        <f>IF(H816="USD", 1, VLOOKUP(H816,usd[[#All],[targetCurrency]:[inverseRate]],4,FALSE))</f>
        <v>1</v>
      </c>
      <c r="J816" s="14">
        <f t="shared" si="74"/>
        <v>1000</v>
      </c>
      <c r="K816" s="14">
        <f t="shared" si="75"/>
        <v>1273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8276</v>
      </c>
      <c r="R816" s="9">
        <f t="shared" si="76"/>
        <v>1.2729999999999999</v>
      </c>
      <c r="S816" s="14">
        <f t="shared" si="77"/>
        <v>45.464285714285715</v>
      </c>
      <c r="T816" t="s">
        <v>9214</v>
      </c>
      <c r="U816" t="s">
        <v>9213</v>
      </c>
      <c r="V816" s="16">
        <f t="shared" si="78"/>
        <v>40679.743067129632</v>
      </c>
      <c r="W816" s="16">
        <f t="shared" si="79"/>
        <v>40694.75277777778</v>
      </c>
    </row>
    <row r="817" spans="1:23" ht="30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2">
        <f>IF(H817="USD", 1, VLOOKUP(H817,usd[[#All],[targetCurrency]:[inverseRate]],4,FALSE))</f>
        <v>1</v>
      </c>
      <c r="J817" s="14">
        <f t="shared" si="74"/>
        <v>4000</v>
      </c>
      <c r="K817" s="14">
        <f t="shared" si="75"/>
        <v>4280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8276</v>
      </c>
      <c r="R817" s="9">
        <f t="shared" si="76"/>
        <v>1.07</v>
      </c>
      <c r="S817" s="14">
        <f t="shared" si="77"/>
        <v>99.534883720930239</v>
      </c>
      <c r="T817" t="s">
        <v>9214</v>
      </c>
      <c r="U817" t="s">
        <v>9213</v>
      </c>
      <c r="V817" s="16">
        <f t="shared" si="78"/>
        <v>41914.917858796296</v>
      </c>
      <c r="W817" s="16">
        <f t="shared" si="79"/>
        <v>41944.917858796296</v>
      </c>
    </row>
    <row r="818" spans="1:23" ht="30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2">
        <f>IF(H818="USD", 1, VLOOKUP(H818,usd[[#All],[targetCurrency]:[inverseRate]],4,FALSE))</f>
        <v>1</v>
      </c>
      <c r="J818" s="14">
        <f t="shared" si="74"/>
        <v>7000</v>
      </c>
      <c r="K818" s="14">
        <f t="shared" si="75"/>
        <v>8058.55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8276</v>
      </c>
      <c r="R818" s="9">
        <f t="shared" si="76"/>
        <v>1.1512214285714286</v>
      </c>
      <c r="S818" s="14">
        <f t="shared" si="77"/>
        <v>39.31</v>
      </c>
      <c r="T818" t="s">
        <v>9214</v>
      </c>
      <c r="U818" t="s">
        <v>9213</v>
      </c>
      <c r="V818" s="16">
        <f t="shared" si="78"/>
        <v>41341.870868055557</v>
      </c>
      <c r="W818" s="16">
        <f t="shared" si="79"/>
        <v>41373.270833333336</v>
      </c>
    </row>
    <row r="819" spans="1:23" ht="30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2">
        <f>IF(H819="USD", 1, VLOOKUP(H819,usd[[#All],[targetCurrency]:[inverseRate]],4,FALSE))</f>
        <v>1</v>
      </c>
      <c r="J819" s="14">
        <f t="shared" si="74"/>
        <v>1500</v>
      </c>
      <c r="K819" s="14">
        <f t="shared" si="75"/>
        <v>2056.66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8276</v>
      </c>
      <c r="R819" s="9">
        <f t="shared" si="76"/>
        <v>1.3711066666666665</v>
      </c>
      <c r="S819" s="14">
        <f t="shared" si="77"/>
        <v>89.419999999999987</v>
      </c>
      <c r="T819" t="s">
        <v>9214</v>
      </c>
      <c r="U819" t="s">
        <v>9213</v>
      </c>
      <c r="V819" s="16">
        <f t="shared" si="78"/>
        <v>40925.599664351852</v>
      </c>
      <c r="W819" s="16">
        <f t="shared" si="79"/>
        <v>40979.207638888889</v>
      </c>
    </row>
    <row r="820" spans="1:23" ht="30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2">
        <f>IF(H820="USD", 1, VLOOKUP(H820,usd[[#All],[targetCurrency]:[inverseRate]],4,FALSE))</f>
        <v>1</v>
      </c>
      <c r="J820" s="14">
        <f t="shared" si="74"/>
        <v>350</v>
      </c>
      <c r="K820" s="14">
        <f t="shared" si="75"/>
        <v>545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8276</v>
      </c>
      <c r="R820" s="9">
        <f t="shared" si="76"/>
        <v>1.5571428571428572</v>
      </c>
      <c r="S820" s="14">
        <f t="shared" si="77"/>
        <v>28.684210526315791</v>
      </c>
      <c r="T820" t="s">
        <v>9214</v>
      </c>
      <c r="U820" t="s">
        <v>9213</v>
      </c>
      <c r="V820" s="16">
        <f t="shared" si="78"/>
        <v>41120.882881944446</v>
      </c>
      <c r="W820" s="16">
        <f t="shared" si="79"/>
        <v>41128.709027777775</v>
      </c>
    </row>
    <row r="821" spans="1:23" ht="30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2">
        <f>IF(H821="USD", 1, VLOOKUP(H821,usd[[#All],[targetCurrency]:[inverseRate]],4,FALSE))</f>
        <v>1</v>
      </c>
      <c r="J821" s="14">
        <f t="shared" si="74"/>
        <v>400</v>
      </c>
      <c r="K821" s="14">
        <f t="shared" si="75"/>
        <v>435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8276</v>
      </c>
      <c r="R821" s="9">
        <f t="shared" si="76"/>
        <v>1.0874999999999999</v>
      </c>
      <c r="S821" s="14">
        <f t="shared" si="77"/>
        <v>31.071428571428573</v>
      </c>
      <c r="T821" t="s">
        <v>9214</v>
      </c>
      <c r="U821" t="s">
        <v>9213</v>
      </c>
      <c r="V821" s="16">
        <f t="shared" si="78"/>
        <v>41619.998310185183</v>
      </c>
      <c r="W821" s="16">
        <f t="shared" si="79"/>
        <v>41629.197222222225</v>
      </c>
    </row>
    <row r="822" spans="1:23" ht="30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2">
        <f>IF(H822="USD", 1, VLOOKUP(H822,usd[[#All],[targetCurrency]:[inverseRate]],4,FALSE))</f>
        <v>1</v>
      </c>
      <c r="J822" s="14">
        <f t="shared" si="74"/>
        <v>2000</v>
      </c>
      <c r="K822" s="14">
        <f t="shared" si="75"/>
        <v>2681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8276</v>
      </c>
      <c r="R822" s="9">
        <f t="shared" si="76"/>
        <v>1.3405</v>
      </c>
      <c r="S822" s="14">
        <f t="shared" si="77"/>
        <v>70.55263157894737</v>
      </c>
      <c r="T822" t="s">
        <v>9214</v>
      </c>
      <c r="U822" t="s">
        <v>9213</v>
      </c>
      <c r="V822" s="16">
        <f t="shared" si="78"/>
        <v>41768.841921296298</v>
      </c>
      <c r="W822" s="16">
        <f t="shared" si="79"/>
        <v>41799.208333333336</v>
      </c>
    </row>
    <row r="823" spans="1:23" ht="30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2">
        <f>IF(H823="USD", 1, VLOOKUP(H823,usd[[#All],[targetCurrency]:[inverseRate]],4,FALSE))</f>
        <v>1</v>
      </c>
      <c r="J823" s="14">
        <f t="shared" si="74"/>
        <v>17482</v>
      </c>
      <c r="K823" s="14">
        <f t="shared" si="75"/>
        <v>17482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8276</v>
      </c>
      <c r="R823" s="9">
        <f t="shared" si="76"/>
        <v>1</v>
      </c>
      <c r="S823" s="14">
        <f t="shared" si="77"/>
        <v>224.12820512820514</v>
      </c>
      <c r="T823" t="s">
        <v>9214</v>
      </c>
      <c r="U823" t="s">
        <v>9213</v>
      </c>
      <c r="V823" s="16">
        <f t="shared" si="78"/>
        <v>42093.922048611115</v>
      </c>
      <c r="W823" s="16">
        <f t="shared" si="79"/>
        <v>42128.167361111111</v>
      </c>
    </row>
    <row r="824" spans="1:23" ht="30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2">
        <f>IF(H824="USD", 1, VLOOKUP(H824,usd[[#All],[targetCurrency]:[inverseRate]],4,FALSE))</f>
        <v>1</v>
      </c>
      <c r="J824" s="14">
        <f t="shared" si="74"/>
        <v>3000</v>
      </c>
      <c r="K824" s="14">
        <f t="shared" si="75"/>
        <v>3575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8276</v>
      </c>
      <c r="R824" s="9">
        <f t="shared" si="76"/>
        <v>1.1916666666666667</v>
      </c>
      <c r="S824" s="14">
        <f t="shared" si="77"/>
        <v>51.811594202898547</v>
      </c>
      <c r="T824" t="s">
        <v>9214</v>
      </c>
      <c r="U824" t="s">
        <v>9213</v>
      </c>
      <c r="V824" s="16">
        <f t="shared" si="78"/>
        <v>41157.947337962964</v>
      </c>
      <c r="W824" s="16">
        <f t="shared" si="79"/>
        <v>41187.947337962964</v>
      </c>
    </row>
    <row r="825" spans="1:23" ht="30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2">
        <f>IF(H825="USD", 1, VLOOKUP(H825,usd[[#All],[targetCurrency]:[inverseRate]],4,FALSE))</f>
        <v>1</v>
      </c>
      <c r="J825" s="14">
        <f t="shared" si="74"/>
        <v>800</v>
      </c>
      <c r="K825" s="14">
        <f t="shared" si="75"/>
        <v>1436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8276</v>
      </c>
      <c r="R825" s="9">
        <f t="shared" si="76"/>
        <v>1.7949999999999999</v>
      </c>
      <c r="S825" s="14">
        <f t="shared" si="77"/>
        <v>43.515151515151516</v>
      </c>
      <c r="T825" t="s">
        <v>9214</v>
      </c>
      <c r="U825" t="s">
        <v>9213</v>
      </c>
      <c r="V825" s="16">
        <f t="shared" si="78"/>
        <v>42055.972824074073</v>
      </c>
      <c r="W825" s="16">
        <f t="shared" si="79"/>
        <v>42085.931157407409</v>
      </c>
    </row>
    <row r="826" spans="1:23" ht="30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2">
        <f>IF(H826="USD", 1, VLOOKUP(H826,usd[[#All],[targetCurrency]:[inverseRate]],4,FALSE))</f>
        <v>1</v>
      </c>
      <c r="J826" s="14">
        <f t="shared" si="74"/>
        <v>1600</v>
      </c>
      <c r="K826" s="14">
        <f t="shared" si="75"/>
        <v>2150.1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8276</v>
      </c>
      <c r="R826" s="9">
        <f t="shared" si="76"/>
        <v>1.3438124999999999</v>
      </c>
      <c r="S826" s="14">
        <f t="shared" si="77"/>
        <v>39.816666666666663</v>
      </c>
      <c r="T826" t="s">
        <v>9214</v>
      </c>
      <c r="U826" t="s">
        <v>9213</v>
      </c>
      <c r="V826" s="16">
        <f t="shared" si="78"/>
        <v>40250.242106481484</v>
      </c>
      <c r="W826" s="16">
        <f t="shared" si="79"/>
        <v>40286.290972222225</v>
      </c>
    </row>
    <row r="827" spans="1:23" ht="30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2">
        <f>IF(H827="USD", 1, VLOOKUP(H827,usd[[#All],[targetCurrency]:[inverseRate]],4,FALSE))</f>
        <v>1</v>
      </c>
      <c r="J827" s="14">
        <f t="shared" si="74"/>
        <v>12500</v>
      </c>
      <c r="K827" s="14">
        <f t="shared" si="75"/>
        <v>12554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8276</v>
      </c>
      <c r="R827" s="9">
        <f t="shared" si="76"/>
        <v>1.0043200000000001</v>
      </c>
      <c r="S827" s="14">
        <f t="shared" si="77"/>
        <v>126.8080808080808</v>
      </c>
      <c r="T827" t="s">
        <v>9214</v>
      </c>
      <c r="U827" t="s">
        <v>9213</v>
      </c>
      <c r="V827" s="16">
        <f t="shared" si="78"/>
        <v>41186.306527777779</v>
      </c>
      <c r="W827" s="16">
        <f t="shared" si="79"/>
        <v>41211.306527777779</v>
      </c>
    </row>
    <row r="828" spans="1:23" ht="30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2">
        <f>IF(H828="USD", 1, VLOOKUP(H828,usd[[#All],[targetCurrency]:[inverseRate]],4,FALSE))</f>
        <v>1</v>
      </c>
      <c r="J828" s="14">
        <f t="shared" si="74"/>
        <v>5500</v>
      </c>
      <c r="K828" s="14">
        <f t="shared" si="75"/>
        <v>5580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8276</v>
      </c>
      <c r="R828" s="9">
        <f t="shared" si="76"/>
        <v>1.0145454545454546</v>
      </c>
      <c r="S828" s="14">
        <f t="shared" si="77"/>
        <v>113.87755102040816</v>
      </c>
      <c r="T828" t="s">
        <v>9214</v>
      </c>
      <c r="U828" t="s">
        <v>9213</v>
      </c>
      <c r="V828" s="16">
        <f t="shared" si="78"/>
        <v>40973.038541666669</v>
      </c>
      <c r="W828" s="16">
        <f t="shared" si="79"/>
        <v>40993.996874999997</v>
      </c>
    </row>
    <row r="829" spans="1:23" ht="30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2">
        <f>IF(H829="USD", 1, VLOOKUP(H829,usd[[#All],[targetCurrency]:[inverseRate]],4,FALSE))</f>
        <v>1</v>
      </c>
      <c r="J829" s="14">
        <f t="shared" si="74"/>
        <v>300</v>
      </c>
      <c r="K829" s="14">
        <f t="shared" si="75"/>
        <v>310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8276</v>
      </c>
      <c r="R829" s="9">
        <f t="shared" si="76"/>
        <v>1.0333333333333334</v>
      </c>
      <c r="S829" s="14">
        <f t="shared" si="77"/>
        <v>28.181818181818183</v>
      </c>
      <c r="T829" t="s">
        <v>9214</v>
      </c>
      <c r="U829" t="s">
        <v>9213</v>
      </c>
      <c r="V829" s="16">
        <f t="shared" si="78"/>
        <v>40927.473460648151</v>
      </c>
      <c r="W829" s="16">
        <f t="shared" si="79"/>
        <v>40953.825694444444</v>
      </c>
    </row>
    <row r="830" spans="1:23" ht="30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2">
        <f>IF(H830="USD", 1, VLOOKUP(H830,usd[[#All],[targetCurrency]:[inverseRate]],4,FALSE))</f>
        <v>1</v>
      </c>
      <c r="J830" s="14">
        <f t="shared" si="74"/>
        <v>1300</v>
      </c>
      <c r="K830" s="14">
        <f t="shared" si="75"/>
        <v>1391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8276</v>
      </c>
      <c r="R830" s="9">
        <f t="shared" si="76"/>
        <v>1.07</v>
      </c>
      <c r="S830" s="14">
        <f t="shared" si="77"/>
        <v>36.60526315789474</v>
      </c>
      <c r="T830" t="s">
        <v>9214</v>
      </c>
      <c r="U830" t="s">
        <v>9213</v>
      </c>
      <c r="V830" s="16">
        <f t="shared" si="78"/>
        <v>41073.050717592589</v>
      </c>
      <c r="W830" s="16">
        <f t="shared" si="79"/>
        <v>41085.683333333334</v>
      </c>
    </row>
    <row r="831" spans="1:23" ht="30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2">
        <f>IF(H831="USD", 1, VLOOKUP(H831,usd[[#All],[targetCurrency]:[inverseRate]],4,FALSE))</f>
        <v>1.29405719</v>
      </c>
      <c r="J831" s="14">
        <f t="shared" si="74"/>
        <v>647.028595</v>
      </c>
      <c r="K831" s="14">
        <f t="shared" si="75"/>
        <v>672.90973880000001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8276</v>
      </c>
      <c r="R831" s="9">
        <f t="shared" si="76"/>
        <v>1.04</v>
      </c>
      <c r="S831" s="14">
        <f t="shared" si="77"/>
        <v>42.056858675000001</v>
      </c>
      <c r="T831" t="s">
        <v>9214</v>
      </c>
      <c r="U831" t="s">
        <v>9213</v>
      </c>
      <c r="V831" s="16">
        <f t="shared" si="78"/>
        <v>42504.801388888889</v>
      </c>
      <c r="W831" s="16">
        <f t="shared" si="79"/>
        <v>42564.801388888889</v>
      </c>
    </row>
    <row r="832" spans="1:23" ht="30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2">
        <f>IF(H832="USD", 1, VLOOKUP(H832,usd[[#All],[targetCurrency]:[inverseRate]],4,FALSE))</f>
        <v>1</v>
      </c>
      <c r="J832" s="14">
        <f t="shared" si="74"/>
        <v>1800</v>
      </c>
      <c r="K832" s="14">
        <f t="shared" si="75"/>
        <v>1941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8276</v>
      </c>
      <c r="R832" s="9">
        <f t="shared" si="76"/>
        <v>1.0783333333333334</v>
      </c>
      <c r="S832" s="14">
        <f t="shared" si="77"/>
        <v>60.65625</v>
      </c>
      <c r="T832" t="s">
        <v>9214</v>
      </c>
      <c r="U832" t="s">
        <v>9213</v>
      </c>
      <c r="V832" s="16">
        <f t="shared" si="78"/>
        <v>41325.525752314818</v>
      </c>
      <c r="W832" s="16">
        <f t="shared" si="79"/>
        <v>41355.484085648146</v>
      </c>
    </row>
    <row r="833" spans="1:23" ht="30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2">
        <f>IF(H833="USD", 1, VLOOKUP(H833,usd[[#All],[targetCurrency]:[inverseRate]],4,FALSE))</f>
        <v>1</v>
      </c>
      <c r="J833" s="14">
        <f t="shared" si="74"/>
        <v>1500</v>
      </c>
      <c r="K833" s="14">
        <f t="shared" si="75"/>
        <v>3500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8276</v>
      </c>
      <c r="R833" s="9">
        <f t="shared" si="76"/>
        <v>2.3333333333333335</v>
      </c>
      <c r="S833" s="14">
        <f t="shared" si="77"/>
        <v>175</v>
      </c>
      <c r="T833" t="s">
        <v>9214</v>
      </c>
      <c r="U833" t="s">
        <v>9213</v>
      </c>
      <c r="V833" s="16">
        <f t="shared" si="78"/>
        <v>40996.646921296298</v>
      </c>
      <c r="W833" s="16">
        <f t="shared" si="79"/>
        <v>41026.646921296298</v>
      </c>
    </row>
    <row r="834" spans="1:23" ht="30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2">
        <f>IF(H834="USD", 1, VLOOKUP(H834,usd[[#All],[targetCurrency]:[inverseRate]],4,FALSE))</f>
        <v>1</v>
      </c>
      <c r="J834" s="14">
        <f t="shared" si="74"/>
        <v>15000</v>
      </c>
      <c r="K834" s="14">
        <f t="shared" si="75"/>
        <v>15091.06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8276</v>
      </c>
      <c r="R834" s="9">
        <f t="shared" si="76"/>
        <v>1.0060706666666666</v>
      </c>
      <c r="S834" s="14">
        <f t="shared" si="77"/>
        <v>97.993896103896105</v>
      </c>
      <c r="T834" t="s">
        <v>9214</v>
      </c>
      <c r="U834" t="s">
        <v>9213</v>
      </c>
      <c r="V834" s="16">
        <f t="shared" si="78"/>
        <v>40869.675173611111</v>
      </c>
      <c r="W834" s="16">
        <f t="shared" si="79"/>
        <v>40929.342361111107</v>
      </c>
    </row>
    <row r="835" spans="1:23" ht="30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2">
        <f>IF(H835="USD", 1, VLOOKUP(H835,usd[[#All],[targetCurrency]:[inverseRate]],4,FALSE))</f>
        <v>1</v>
      </c>
      <c r="J835" s="14">
        <f t="shared" ref="J835:J898" si="80">$I835*D835</f>
        <v>6000</v>
      </c>
      <c r="K835" s="14">
        <f t="shared" ref="K835:K898" si="81">$I835*E835</f>
        <v>6100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8276</v>
      </c>
      <c r="R835" s="9">
        <f t="shared" ref="R835:R898" si="82">E835/D835</f>
        <v>1.0166666666666666</v>
      </c>
      <c r="S835" s="14">
        <f t="shared" ref="S835:S898" si="83">IFERROR(K835/O835, "")</f>
        <v>148.78048780487805</v>
      </c>
      <c r="T835" t="s">
        <v>9214</v>
      </c>
      <c r="U835" t="s">
        <v>9213</v>
      </c>
      <c r="V835" s="16">
        <f t="shared" si="78"/>
        <v>41718.878182870372</v>
      </c>
      <c r="W835" s="16">
        <f t="shared" si="79"/>
        <v>41748.878182870372</v>
      </c>
    </row>
    <row r="836" spans="1:23" ht="30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2">
        <f>IF(H836="USD", 1, VLOOKUP(H836,usd[[#All],[targetCurrency]:[inverseRate]],4,FALSE))</f>
        <v>1</v>
      </c>
      <c r="J836" s="14">
        <f t="shared" si="80"/>
        <v>5500</v>
      </c>
      <c r="K836" s="14">
        <f t="shared" si="81"/>
        <v>7206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8276</v>
      </c>
      <c r="R836" s="9">
        <f t="shared" si="82"/>
        <v>1.3101818181818181</v>
      </c>
      <c r="S836" s="14">
        <f t="shared" si="83"/>
        <v>96.08</v>
      </c>
      <c r="T836" t="s">
        <v>9214</v>
      </c>
      <c r="U836" t="s">
        <v>9213</v>
      </c>
      <c r="V836" s="16">
        <f t="shared" si="78"/>
        <v>41422.822824074072</v>
      </c>
      <c r="W836" s="16">
        <f t="shared" si="79"/>
        <v>41456.165972222225</v>
      </c>
    </row>
    <row r="837" spans="1:23" ht="30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2">
        <f>IF(H837="USD", 1, VLOOKUP(H837,usd[[#All],[targetCurrency]:[inverseRate]],4,FALSE))</f>
        <v>1</v>
      </c>
      <c r="J837" s="14">
        <f t="shared" si="80"/>
        <v>2000</v>
      </c>
      <c r="K837" s="14">
        <f t="shared" si="81"/>
        <v>2345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8276</v>
      </c>
      <c r="R837" s="9">
        <f t="shared" si="82"/>
        <v>1.1725000000000001</v>
      </c>
      <c r="S837" s="14">
        <f t="shared" si="83"/>
        <v>58.625</v>
      </c>
      <c r="T837" t="s">
        <v>9214</v>
      </c>
      <c r="U837" t="s">
        <v>9213</v>
      </c>
      <c r="V837" s="16">
        <f t="shared" si="78"/>
        <v>41005.45784722222</v>
      </c>
      <c r="W837" s="16">
        <f t="shared" si="79"/>
        <v>41048.125</v>
      </c>
    </row>
    <row r="838" spans="1:23" ht="30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2">
        <f>IF(H838="USD", 1, VLOOKUP(H838,usd[[#All],[targetCurrency]:[inverseRate]],4,FALSE))</f>
        <v>1</v>
      </c>
      <c r="J838" s="14">
        <f t="shared" si="80"/>
        <v>5000</v>
      </c>
      <c r="K838" s="14">
        <f t="shared" si="81"/>
        <v>5046.5200000000004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8276</v>
      </c>
      <c r="R838" s="9">
        <f t="shared" si="82"/>
        <v>1.009304</v>
      </c>
      <c r="S838" s="14">
        <f t="shared" si="83"/>
        <v>109.70695652173914</v>
      </c>
      <c r="T838" t="s">
        <v>9214</v>
      </c>
      <c r="U838" t="s">
        <v>9213</v>
      </c>
      <c r="V838" s="16">
        <f t="shared" si="78"/>
        <v>41524.056921296295</v>
      </c>
      <c r="W838" s="16">
        <f t="shared" si="79"/>
        <v>41554.056921296295</v>
      </c>
    </row>
    <row r="839" spans="1:23" ht="30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2">
        <f>IF(H839="USD", 1, VLOOKUP(H839,usd[[#All],[targetCurrency]:[inverseRate]],4,FALSE))</f>
        <v>1</v>
      </c>
      <c r="J839" s="14">
        <f t="shared" si="80"/>
        <v>2500</v>
      </c>
      <c r="K839" s="14">
        <f t="shared" si="81"/>
        <v>3045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8276</v>
      </c>
      <c r="R839" s="9">
        <f t="shared" si="82"/>
        <v>1.218</v>
      </c>
      <c r="S839" s="14">
        <f t="shared" si="83"/>
        <v>49.112903225806448</v>
      </c>
      <c r="T839" t="s">
        <v>9214</v>
      </c>
      <c r="U839" t="s">
        <v>9213</v>
      </c>
      <c r="V839" s="16">
        <f t="shared" si="78"/>
        <v>41730.998402777775</v>
      </c>
      <c r="W839" s="16">
        <f t="shared" si="79"/>
        <v>41760.998402777775</v>
      </c>
    </row>
    <row r="840" spans="1:23" ht="30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2">
        <f>IF(H840="USD", 1, VLOOKUP(H840,usd[[#All],[targetCurrency]:[inverseRate]],4,FALSE))</f>
        <v>1</v>
      </c>
      <c r="J840" s="14">
        <f t="shared" si="80"/>
        <v>2000</v>
      </c>
      <c r="K840" s="14">
        <f t="shared" si="81"/>
        <v>2908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8276</v>
      </c>
      <c r="R840" s="9">
        <f t="shared" si="82"/>
        <v>1.454</v>
      </c>
      <c r="S840" s="14">
        <f t="shared" si="83"/>
        <v>47.672131147540981</v>
      </c>
      <c r="T840" t="s">
        <v>9214</v>
      </c>
      <c r="U840" t="s">
        <v>9213</v>
      </c>
      <c r="V840" s="16">
        <f t="shared" si="78"/>
        <v>40895.897974537038</v>
      </c>
      <c r="W840" s="16">
        <f t="shared" si="79"/>
        <v>40925.897974537038</v>
      </c>
    </row>
    <row r="841" spans="1:23" ht="30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2">
        <f>IF(H841="USD", 1, VLOOKUP(H841,usd[[#All],[targetCurrency]:[inverseRate]],4,FALSE))</f>
        <v>1</v>
      </c>
      <c r="J841" s="14">
        <f t="shared" si="80"/>
        <v>5000</v>
      </c>
      <c r="K841" s="14">
        <f t="shared" si="81"/>
        <v>5830.83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8276</v>
      </c>
      <c r="R841" s="9">
        <f t="shared" si="82"/>
        <v>1.166166</v>
      </c>
      <c r="S841" s="14">
        <f t="shared" si="83"/>
        <v>60.737812499999997</v>
      </c>
      <c r="T841" t="s">
        <v>9214</v>
      </c>
      <c r="U841" t="s">
        <v>9213</v>
      </c>
      <c r="V841" s="16">
        <f t="shared" si="78"/>
        <v>41144.763379629629</v>
      </c>
      <c r="W841" s="16">
        <f t="shared" si="79"/>
        <v>41174.763379629629</v>
      </c>
    </row>
    <row r="842" spans="1:23" ht="30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2">
        <f>IF(H842="USD", 1, VLOOKUP(H842,usd[[#All],[targetCurrency]:[inverseRate]],4,FALSE))</f>
        <v>1</v>
      </c>
      <c r="J842" s="14">
        <f t="shared" si="80"/>
        <v>10000</v>
      </c>
      <c r="K842" s="14">
        <f t="shared" si="81"/>
        <v>12041.66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8277</v>
      </c>
      <c r="R842" s="9">
        <f t="shared" si="82"/>
        <v>1.2041660000000001</v>
      </c>
      <c r="S842" s="14">
        <f t="shared" si="83"/>
        <v>63.37715789473684</v>
      </c>
      <c r="T842" t="s">
        <v>9214</v>
      </c>
      <c r="U842" t="s">
        <v>9231</v>
      </c>
      <c r="V842" s="16">
        <f t="shared" si="78"/>
        <v>42607.226701388892</v>
      </c>
      <c r="W842" s="16">
        <f t="shared" si="79"/>
        <v>42637.226701388892</v>
      </c>
    </row>
    <row r="843" spans="1:23" ht="30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2">
        <f>IF(H843="USD", 1, VLOOKUP(H843,usd[[#All],[targetCurrency]:[inverseRate]],4,FALSE))</f>
        <v>1</v>
      </c>
      <c r="J843" s="14">
        <f t="shared" si="80"/>
        <v>5000</v>
      </c>
      <c r="K843" s="14">
        <f t="shared" si="81"/>
        <v>5066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8277</v>
      </c>
      <c r="R843" s="9">
        <f t="shared" si="82"/>
        <v>1.0132000000000001</v>
      </c>
      <c r="S843" s="14">
        <f t="shared" si="83"/>
        <v>53.893617021276597</v>
      </c>
      <c r="T843" t="s">
        <v>9214</v>
      </c>
      <c r="U843" t="s">
        <v>9231</v>
      </c>
      <c r="V843" s="16">
        <f t="shared" si="78"/>
        <v>41923.838692129633</v>
      </c>
      <c r="W843" s="16">
        <f t="shared" si="79"/>
        <v>41953.880358796298</v>
      </c>
    </row>
    <row r="844" spans="1:23" ht="30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2">
        <f>IF(H844="USD", 1, VLOOKUP(H844,usd[[#All],[targetCurrency]:[inverseRate]],4,FALSE))</f>
        <v>0.75062424999999999</v>
      </c>
      <c r="J844" s="14">
        <f t="shared" si="80"/>
        <v>1876.5606250000001</v>
      </c>
      <c r="K844" s="14">
        <f t="shared" si="81"/>
        <v>1957.628044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8277</v>
      </c>
      <c r="R844" s="9">
        <f t="shared" si="82"/>
        <v>1.0431999999999999</v>
      </c>
      <c r="S844" s="14">
        <f t="shared" si="83"/>
        <v>50.19559087179487</v>
      </c>
      <c r="T844" t="s">
        <v>9214</v>
      </c>
      <c r="U844" t="s">
        <v>9231</v>
      </c>
      <c r="V844" s="16">
        <f t="shared" si="78"/>
        <v>41526.59239583333</v>
      </c>
      <c r="W844" s="16">
        <f t="shared" si="79"/>
        <v>41561.165972222225</v>
      </c>
    </row>
    <row r="845" spans="1:23" ht="30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2">
        <f>IF(H845="USD", 1, VLOOKUP(H845,usd[[#All],[targetCurrency]:[inverseRate]],4,FALSE))</f>
        <v>1</v>
      </c>
      <c r="J845" s="14">
        <f t="shared" si="80"/>
        <v>3000</v>
      </c>
      <c r="K845" s="14">
        <f t="shared" si="81"/>
        <v>8014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8277</v>
      </c>
      <c r="R845" s="9">
        <f t="shared" si="82"/>
        <v>2.6713333333333331</v>
      </c>
      <c r="S845" s="14">
        <f t="shared" si="83"/>
        <v>63.102362204724407</v>
      </c>
      <c r="T845" t="s">
        <v>9214</v>
      </c>
      <c r="U845" t="s">
        <v>9231</v>
      </c>
      <c r="V845" s="16">
        <f t="shared" si="78"/>
        <v>42695.257870370369</v>
      </c>
      <c r="W845" s="16">
        <f t="shared" si="79"/>
        <v>42712.333333333328</v>
      </c>
    </row>
    <row r="846" spans="1:23" ht="30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2">
        <f>IF(H846="USD", 1, VLOOKUP(H846,usd[[#All],[targetCurrency]:[inverseRate]],4,FALSE))</f>
        <v>1</v>
      </c>
      <c r="J846" s="14">
        <f t="shared" si="80"/>
        <v>3000</v>
      </c>
      <c r="K846" s="14">
        <f t="shared" si="81"/>
        <v>5824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8277</v>
      </c>
      <c r="R846" s="9">
        <f t="shared" si="82"/>
        <v>1.9413333333333334</v>
      </c>
      <c r="S846" s="14">
        <f t="shared" si="83"/>
        <v>36.628930817610062</v>
      </c>
      <c r="T846" t="s">
        <v>9214</v>
      </c>
      <c r="U846" t="s">
        <v>9231</v>
      </c>
      <c r="V846" s="16">
        <f t="shared" si="78"/>
        <v>41905.684629629628</v>
      </c>
      <c r="W846" s="16">
        <f t="shared" si="79"/>
        <v>41944.207638888889</v>
      </c>
    </row>
    <row r="847" spans="1:23" ht="30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2">
        <f>IF(H847="USD", 1, VLOOKUP(H847,usd[[#All],[targetCurrency]:[inverseRate]],4,FALSE))</f>
        <v>1</v>
      </c>
      <c r="J847" s="14">
        <f t="shared" si="80"/>
        <v>5000</v>
      </c>
      <c r="K847" s="14">
        <f t="shared" si="81"/>
        <v>6019.01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8277</v>
      </c>
      <c r="R847" s="9">
        <f t="shared" si="82"/>
        <v>1.203802</v>
      </c>
      <c r="S847" s="14">
        <f t="shared" si="83"/>
        <v>34.005706214689269</v>
      </c>
      <c r="T847" t="s">
        <v>9214</v>
      </c>
      <c r="U847" t="s">
        <v>9231</v>
      </c>
      <c r="V847" s="16">
        <f t="shared" si="78"/>
        <v>42578.205972222218</v>
      </c>
      <c r="W847" s="16">
        <f t="shared" si="79"/>
        <v>42618.165972222225</v>
      </c>
    </row>
    <row r="848" spans="1:23" ht="30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2">
        <f>IF(H848="USD", 1, VLOOKUP(H848,usd[[#All],[targetCurrency]:[inverseRate]],4,FALSE))</f>
        <v>1.29405719</v>
      </c>
      <c r="J848" s="14">
        <f t="shared" si="80"/>
        <v>1423.4629089999999</v>
      </c>
      <c r="K848" s="14">
        <f t="shared" si="81"/>
        <v>1736.6376895518999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8277</v>
      </c>
      <c r="R848" s="9">
        <f t="shared" si="82"/>
        <v>1.2200090909090908</v>
      </c>
      <c r="S848" s="14">
        <f t="shared" si="83"/>
        <v>36.949738075572341</v>
      </c>
      <c r="T848" t="s">
        <v>9214</v>
      </c>
      <c r="U848" t="s">
        <v>9231</v>
      </c>
      <c r="V848" s="16">
        <f t="shared" ref="V848:V911" si="84">(M848/86400)+DATE(1970,1,1)</f>
        <v>41694.391840277778</v>
      </c>
      <c r="W848" s="16">
        <f t="shared" ref="W848:W911" si="85">(L848/86400)+DATE(1970,1,1)</f>
        <v>41708.583333333336</v>
      </c>
    </row>
    <row r="849" spans="1:23" ht="30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2">
        <f>IF(H849="USD", 1, VLOOKUP(H849,usd[[#All],[targetCurrency]:[inverseRate]],4,FALSE))</f>
        <v>1</v>
      </c>
      <c r="J849" s="14">
        <f t="shared" si="80"/>
        <v>10</v>
      </c>
      <c r="K849" s="14">
        <f t="shared" si="81"/>
        <v>10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8277</v>
      </c>
      <c r="R849" s="9">
        <f t="shared" si="82"/>
        <v>1</v>
      </c>
      <c r="S849" s="14">
        <f t="shared" si="83"/>
        <v>10</v>
      </c>
      <c r="T849" t="s">
        <v>9214</v>
      </c>
      <c r="U849" t="s">
        <v>9231</v>
      </c>
      <c r="V849" s="16">
        <f t="shared" si="84"/>
        <v>42165.798333333332</v>
      </c>
      <c r="W849" s="16">
        <f t="shared" si="85"/>
        <v>42195.798333333332</v>
      </c>
    </row>
    <row r="850" spans="1:23" ht="30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2">
        <f>IF(H850="USD", 1, VLOOKUP(H850,usd[[#All],[targetCurrency]:[inverseRate]],4,FALSE))</f>
        <v>1</v>
      </c>
      <c r="J850" s="14">
        <f t="shared" si="80"/>
        <v>300</v>
      </c>
      <c r="K850" s="14">
        <f t="shared" si="81"/>
        <v>300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8277</v>
      </c>
      <c r="R850" s="9">
        <f t="shared" si="82"/>
        <v>1</v>
      </c>
      <c r="S850" s="14">
        <f t="shared" si="83"/>
        <v>18.75</v>
      </c>
      <c r="T850" t="s">
        <v>9214</v>
      </c>
      <c r="U850" t="s">
        <v>9231</v>
      </c>
      <c r="V850" s="16">
        <f t="shared" si="84"/>
        <v>42078.792048611111</v>
      </c>
      <c r="W850" s="16">
        <f t="shared" si="85"/>
        <v>42108.792048611111</v>
      </c>
    </row>
    <row r="851" spans="1:23" ht="30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2">
        <f>IF(H851="USD", 1, VLOOKUP(H851,usd[[#All],[targetCurrency]:[inverseRate]],4,FALSE))</f>
        <v>1</v>
      </c>
      <c r="J851" s="14">
        <f t="shared" si="80"/>
        <v>4000</v>
      </c>
      <c r="K851" s="14">
        <f t="shared" si="81"/>
        <v>4796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8277</v>
      </c>
      <c r="R851" s="9">
        <f t="shared" si="82"/>
        <v>1.1990000000000001</v>
      </c>
      <c r="S851" s="14">
        <f t="shared" si="83"/>
        <v>41.704347826086959</v>
      </c>
      <c r="T851" t="s">
        <v>9214</v>
      </c>
      <c r="U851" t="s">
        <v>9231</v>
      </c>
      <c r="V851" s="16">
        <f t="shared" si="84"/>
        <v>42051.148888888885</v>
      </c>
      <c r="W851" s="16">
        <f t="shared" si="85"/>
        <v>42079.107222222221</v>
      </c>
    </row>
    <row r="852" spans="1:23" ht="30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2">
        <f>IF(H852="USD", 1, VLOOKUP(H852,usd[[#All],[targetCurrency]:[inverseRate]],4,FALSE))</f>
        <v>1</v>
      </c>
      <c r="J852" s="14">
        <f t="shared" si="80"/>
        <v>4000</v>
      </c>
      <c r="K852" s="14">
        <f t="shared" si="81"/>
        <v>6207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8277</v>
      </c>
      <c r="R852" s="9">
        <f t="shared" si="82"/>
        <v>1.55175</v>
      </c>
      <c r="S852" s="14">
        <f t="shared" si="83"/>
        <v>46.669172932330824</v>
      </c>
      <c r="T852" t="s">
        <v>9214</v>
      </c>
      <c r="U852" t="s">
        <v>9231</v>
      </c>
      <c r="V852" s="16">
        <f t="shared" si="84"/>
        <v>42452.827743055561</v>
      </c>
      <c r="W852" s="16">
        <f t="shared" si="85"/>
        <v>42485.207638888889</v>
      </c>
    </row>
    <row r="853" spans="1:23" ht="30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2">
        <f>IF(H853="USD", 1, VLOOKUP(H853,usd[[#All],[targetCurrency]:[inverseRate]],4,FALSE))</f>
        <v>1.1666915600000001</v>
      </c>
      <c r="J853" s="14">
        <f t="shared" si="80"/>
        <v>2333.38312</v>
      </c>
      <c r="K853" s="14">
        <f t="shared" si="81"/>
        <v>3043.8982800400004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8277</v>
      </c>
      <c r="R853" s="9">
        <f t="shared" si="82"/>
        <v>1.3045</v>
      </c>
      <c r="S853" s="14">
        <f t="shared" si="83"/>
        <v>43.484261143428576</v>
      </c>
      <c r="T853" t="s">
        <v>9214</v>
      </c>
      <c r="U853" t="s">
        <v>9231</v>
      </c>
      <c r="V853" s="16">
        <f t="shared" si="84"/>
        <v>42522.880243055552</v>
      </c>
      <c r="W853" s="16">
        <f t="shared" si="85"/>
        <v>42582.822916666672</v>
      </c>
    </row>
    <row r="854" spans="1:23" ht="30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2">
        <f>IF(H854="USD", 1, VLOOKUP(H854,usd[[#All],[targetCurrency]:[inverseRate]],4,FALSE))</f>
        <v>1</v>
      </c>
      <c r="J854" s="14">
        <f t="shared" si="80"/>
        <v>3500</v>
      </c>
      <c r="K854" s="14">
        <f t="shared" si="81"/>
        <v>3674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8277</v>
      </c>
      <c r="R854" s="9">
        <f t="shared" si="82"/>
        <v>1.0497142857142858</v>
      </c>
      <c r="S854" s="14">
        <f t="shared" si="83"/>
        <v>59.258064516129032</v>
      </c>
      <c r="T854" t="s">
        <v>9214</v>
      </c>
      <c r="U854" t="s">
        <v>9231</v>
      </c>
      <c r="V854" s="16">
        <f t="shared" si="84"/>
        <v>42656.805497685185</v>
      </c>
      <c r="W854" s="16">
        <f t="shared" si="85"/>
        <v>42667.875</v>
      </c>
    </row>
    <row r="855" spans="1:23" ht="30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2">
        <f>IF(H855="USD", 1, VLOOKUP(H855,usd[[#All],[targetCurrency]:[inverseRate]],4,FALSE))</f>
        <v>1</v>
      </c>
      <c r="J855" s="14">
        <f t="shared" si="80"/>
        <v>300</v>
      </c>
      <c r="K855" s="14">
        <f t="shared" si="81"/>
        <v>300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8277</v>
      </c>
      <c r="R855" s="9">
        <f t="shared" si="82"/>
        <v>1</v>
      </c>
      <c r="S855" s="14">
        <f t="shared" si="83"/>
        <v>30</v>
      </c>
      <c r="T855" t="s">
        <v>9214</v>
      </c>
      <c r="U855" t="s">
        <v>9231</v>
      </c>
      <c r="V855" s="16">
        <f t="shared" si="84"/>
        <v>42021.832280092596</v>
      </c>
      <c r="W855" s="16">
        <f t="shared" si="85"/>
        <v>42051.832280092596</v>
      </c>
    </row>
    <row r="856" spans="1:23" ht="30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2">
        <f>IF(H856="USD", 1, VLOOKUP(H856,usd[[#All],[targetCurrency]:[inverseRate]],4,FALSE))</f>
        <v>1</v>
      </c>
      <c r="J856" s="14">
        <f t="shared" si="80"/>
        <v>27800</v>
      </c>
      <c r="K856" s="14">
        <f t="shared" si="81"/>
        <v>32865.300000000003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8277</v>
      </c>
      <c r="R856" s="9">
        <f t="shared" si="82"/>
        <v>1.1822050359712231</v>
      </c>
      <c r="S856" s="14">
        <f t="shared" si="83"/>
        <v>65.8623246492986</v>
      </c>
      <c r="T856" t="s">
        <v>9214</v>
      </c>
      <c r="U856" t="s">
        <v>9231</v>
      </c>
      <c r="V856" s="16">
        <f t="shared" si="84"/>
        <v>42702.212337962963</v>
      </c>
      <c r="W856" s="16">
        <f t="shared" si="85"/>
        <v>42732.212337962963</v>
      </c>
    </row>
    <row r="857" spans="1:23" ht="30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2">
        <f>IF(H857="USD", 1, VLOOKUP(H857,usd[[#All],[targetCurrency]:[inverseRate]],4,FALSE))</f>
        <v>1</v>
      </c>
      <c r="J857" s="14">
        <f t="shared" si="80"/>
        <v>1450</v>
      </c>
      <c r="K857" s="14">
        <f t="shared" si="81"/>
        <v>1500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8277</v>
      </c>
      <c r="R857" s="9">
        <f t="shared" si="82"/>
        <v>1.0344827586206897</v>
      </c>
      <c r="S857" s="14">
        <f t="shared" si="83"/>
        <v>31.914893617021278</v>
      </c>
      <c r="T857" t="s">
        <v>9214</v>
      </c>
      <c r="U857" t="s">
        <v>9231</v>
      </c>
      <c r="V857" s="16">
        <f t="shared" si="84"/>
        <v>42545.125196759254</v>
      </c>
      <c r="W857" s="16">
        <f t="shared" si="85"/>
        <v>42575.125196759254</v>
      </c>
    </row>
    <row r="858" spans="1:23" ht="30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2">
        <f>IF(H858="USD", 1, VLOOKUP(H858,usd[[#All],[targetCurrency]:[inverseRate]],4,FALSE))</f>
        <v>1.1666915600000001</v>
      </c>
      <c r="J858" s="14">
        <f t="shared" si="80"/>
        <v>291.67289</v>
      </c>
      <c r="K858" s="14">
        <f t="shared" si="81"/>
        <v>635.84690020000005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8277</v>
      </c>
      <c r="R858" s="9">
        <f t="shared" si="82"/>
        <v>2.1800000000000002</v>
      </c>
      <c r="S858" s="14">
        <f t="shared" si="83"/>
        <v>22.708817864285717</v>
      </c>
      <c r="T858" t="s">
        <v>9214</v>
      </c>
      <c r="U858" t="s">
        <v>9231</v>
      </c>
      <c r="V858" s="16">
        <f t="shared" si="84"/>
        <v>42609.311990740738</v>
      </c>
      <c r="W858" s="16">
        <f t="shared" si="85"/>
        <v>42668.791666666672</v>
      </c>
    </row>
    <row r="859" spans="1:23" ht="30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2">
        <f>IF(H859="USD", 1, VLOOKUP(H859,usd[[#All],[targetCurrency]:[inverseRate]],4,FALSE))</f>
        <v>1.1666915600000001</v>
      </c>
      <c r="J859" s="14">
        <f t="shared" si="80"/>
        <v>1400.0298720000001</v>
      </c>
      <c r="K859" s="14">
        <f t="shared" si="81"/>
        <v>1400.0298720000001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8277</v>
      </c>
      <c r="R859" s="9">
        <f t="shared" si="82"/>
        <v>1</v>
      </c>
      <c r="S859" s="14">
        <f t="shared" si="83"/>
        <v>58.334578</v>
      </c>
      <c r="T859" t="s">
        <v>9214</v>
      </c>
      <c r="U859" t="s">
        <v>9231</v>
      </c>
      <c r="V859" s="16">
        <f t="shared" si="84"/>
        <v>42291.581377314811</v>
      </c>
      <c r="W859" s="16">
        <f t="shared" si="85"/>
        <v>42333.623043981483</v>
      </c>
    </row>
    <row r="860" spans="1:23" ht="30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2">
        <f>IF(H860="USD", 1, VLOOKUP(H860,usd[[#All],[targetCurrency]:[inverseRate]],4,FALSE))</f>
        <v>1.29405719</v>
      </c>
      <c r="J860" s="14">
        <f t="shared" si="80"/>
        <v>1552.8686279999999</v>
      </c>
      <c r="K860" s="14">
        <f t="shared" si="81"/>
        <v>2236.2214083232998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8277</v>
      </c>
      <c r="R860" s="9">
        <f t="shared" si="82"/>
        <v>1.4400583333333332</v>
      </c>
      <c r="S860" s="14">
        <f t="shared" si="83"/>
        <v>29.423965898990787</v>
      </c>
      <c r="T860" t="s">
        <v>9214</v>
      </c>
      <c r="U860" t="s">
        <v>9231</v>
      </c>
      <c r="V860" s="16">
        <f t="shared" si="84"/>
        <v>42079.745578703703</v>
      </c>
      <c r="W860" s="16">
        <f t="shared" si="85"/>
        <v>42109.957638888889</v>
      </c>
    </row>
    <row r="861" spans="1:23" ht="30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2">
        <f>IF(H861="USD", 1, VLOOKUP(H861,usd[[#All],[targetCurrency]:[inverseRate]],4,FALSE))</f>
        <v>1</v>
      </c>
      <c r="J861" s="14">
        <f t="shared" si="80"/>
        <v>4000</v>
      </c>
      <c r="K861" s="14">
        <f t="shared" si="81"/>
        <v>4187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8277</v>
      </c>
      <c r="R861" s="9">
        <f t="shared" si="82"/>
        <v>1.0467500000000001</v>
      </c>
      <c r="S861" s="14">
        <f t="shared" si="83"/>
        <v>42.724489795918366</v>
      </c>
      <c r="T861" t="s">
        <v>9214</v>
      </c>
      <c r="U861" t="s">
        <v>9231</v>
      </c>
      <c r="V861" s="16">
        <f t="shared" si="84"/>
        <v>42128.820231481484</v>
      </c>
      <c r="W861" s="16">
        <f t="shared" si="85"/>
        <v>42159</v>
      </c>
    </row>
    <row r="862" spans="1:23" ht="30" hidden="1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2">
        <f>IF(H862="USD", 1, VLOOKUP(H862,usd[[#All],[targetCurrency]:[inverseRate]],4,FALSE))</f>
        <v>1</v>
      </c>
      <c r="J862" s="14">
        <f t="shared" si="80"/>
        <v>14000</v>
      </c>
      <c r="K862" s="14">
        <f t="shared" si="81"/>
        <v>2540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8278</v>
      </c>
      <c r="R862" s="9">
        <f t="shared" si="82"/>
        <v>0.18142857142857144</v>
      </c>
      <c r="S862" s="14">
        <f t="shared" si="83"/>
        <v>52.916666666666664</v>
      </c>
      <c r="T862" t="s">
        <v>9214</v>
      </c>
      <c r="U862" t="s">
        <v>9232</v>
      </c>
      <c r="V862" s="16">
        <f t="shared" si="84"/>
        <v>41570.482789351852</v>
      </c>
      <c r="W862" s="16">
        <f t="shared" si="85"/>
        <v>41600.524456018517</v>
      </c>
    </row>
    <row r="863" spans="1:23" ht="30" hidden="1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2">
        <f>IF(H863="USD", 1, VLOOKUP(H863,usd[[#All],[targetCurrency]:[inverseRate]],4,FALSE))</f>
        <v>1</v>
      </c>
      <c r="J863" s="14">
        <f t="shared" si="80"/>
        <v>4500</v>
      </c>
      <c r="K863" s="14">
        <f t="shared" si="81"/>
        <v>101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8278</v>
      </c>
      <c r="R863" s="9">
        <f t="shared" si="82"/>
        <v>2.2444444444444444E-2</v>
      </c>
      <c r="S863" s="14">
        <f t="shared" si="83"/>
        <v>50.5</v>
      </c>
      <c r="T863" t="s">
        <v>9214</v>
      </c>
      <c r="U863" t="s">
        <v>9232</v>
      </c>
      <c r="V863" s="16">
        <f t="shared" si="84"/>
        <v>42599.965324074074</v>
      </c>
      <c r="W863" s="16">
        <f t="shared" si="85"/>
        <v>42629.965324074074</v>
      </c>
    </row>
    <row r="864" spans="1:23" ht="30" hidden="1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2">
        <f>IF(H864="USD", 1, VLOOKUP(H864,usd[[#All],[targetCurrency]:[inverseRate]],4,FALSE))</f>
        <v>1.29405719</v>
      </c>
      <c r="J864" s="14">
        <f t="shared" si="80"/>
        <v>64702.859499999999</v>
      </c>
      <c r="K864" s="14">
        <f t="shared" si="81"/>
        <v>219.98972229999998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8278</v>
      </c>
      <c r="R864" s="9">
        <f t="shared" si="82"/>
        <v>3.3999999999999998E-3</v>
      </c>
      <c r="S864" s="14">
        <f t="shared" si="83"/>
        <v>54.997430574999996</v>
      </c>
      <c r="T864" t="s">
        <v>9214</v>
      </c>
      <c r="U864" t="s">
        <v>9232</v>
      </c>
      <c r="V864" s="16">
        <f t="shared" si="84"/>
        <v>41559.5549537037</v>
      </c>
      <c r="W864" s="16">
        <f t="shared" si="85"/>
        <v>41589.596620370372</v>
      </c>
    </row>
    <row r="865" spans="1:23" ht="30" hidden="1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2">
        <f>IF(H865="USD", 1, VLOOKUP(H865,usd[[#All],[targetCurrency]:[inverseRate]],4,FALSE))</f>
        <v>1</v>
      </c>
      <c r="J865" s="14">
        <f t="shared" si="80"/>
        <v>2000</v>
      </c>
      <c r="K865" s="14">
        <f t="shared" si="81"/>
        <v>90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8278</v>
      </c>
      <c r="R865" s="9">
        <f t="shared" si="82"/>
        <v>4.4999999999999998E-2</v>
      </c>
      <c r="S865" s="14">
        <f t="shared" si="83"/>
        <v>18</v>
      </c>
      <c r="T865" t="s">
        <v>9214</v>
      </c>
      <c r="U865" t="s">
        <v>9232</v>
      </c>
      <c r="V865" s="16">
        <f t="shared" si="84"/>
        <v>40921.117662037039</v>
      </c>
      <c r="W865" s="16">
        <f t="shared" si="85"/>
        <v>40951.117662037039</v>
      </c>
    </row>
    <row r="866" spans="1:23" ht="30" hidden="1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2">
        <f>IF(H866="USD", 1, VLOOKUP(H866,usd[[#All],[targetCurrency]:[inverseRate]],4,FALSE))</f>
        <v>1</v>
      </c>
      <c r="J866" s="14">
        <f t="shared" si="80"/>
        <v>6500</v>
      </c>
      <c r="K866" s="14">
        <f t="shared" si="81"/>
        <v>2700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8278</v>
      </c>
      <c r="R866" s="9">
        <f t="shared" si="82"/>
        <v>0.41538461538461541</v>
      </c>
      <c r="S866" s="14">
        <f t="shared" si="83"/>
        <v>34.177215189873415</v>
      </c>
      <c r="T866" t="s">
        <v>9214</v>
      </c>
      <c r="U866" t="s">
        <v>9232</v>
      </c>
      <c r="V866" s="16">
        <f t="shared" si="84"/>
        <v>41541.106921296298</v>
      </c>
      <c r="W866" s="16">
        <f t="shared" si="85"/>
        <v>41563.415972222225</v>
      </c>
    </row>
    <row r="867" spans="1:23" ht="30" hidden="1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2">
        <f>IF(H867="USD", 1, VLOOKUP(H867,usd[[#All],[targetCurrency]:[inverseRate]],4,FALSE))</f>
        <v>1</v>
      </c>
      <c r="J867" s="14">
        <f t="shared" si="80"/>
        <v>2200</v>
      </c>
      <c r="K867" s="14">
        <f t="shared" si="81"/>
        <v>45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8278</v>
      </c>
      <c r="R867" s="9">
        <f t="shared" si="82"/>
        <v>2.0454545454545454E-2</v>
      </c>
      <c r="S867" s="14">
        <f t="shared" si="83"/>
        <v>22.5</v>
      </c>
      <c r="T867" t="s">
        <v>9214</v>
      </c>
      <c r="U867" t="s">
        <v>9232</v>
      </c>
      <c r="V867" s="16">
        <f t="shared" si="84"/>
        <v>41230.773113425923</v>
      </c>
      <c r="W867" s="16">
        <f t="shared" si="85"/>
        <v>41290.773113425923</v>
      </c>
    </row>
    <row r="868" spans="1:23" ht="30" hidden="1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2">
        <f>IF(H868="USD", 1, VLOOKUP(H868,usd[[#All],[targetCurrency]:[inverseRate]],4,FALSE))</f>
        <v>1</v>
      </c>
      <c r="J868" s="14">
        <f t="shared" si="80"/>
        <v>3500</v>
      </c>
      <c r="K868" s="14">
        <f t="shared" si="81"/>
        <v>640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8278</v>
      </c>
      <c r="R868" s="9">
        <f t="shared" si="82"/>
        <v>0.18285714285714286</v>
      </c>
      <c r="S868" s="14">
        <f t="shared" si="83"/>
        <v>58.18181818181818</v>
      </c>
      <c r="T868" t="s">
        <v>9214</v>
      </c>
      <c r="U868" t="s">
        <v>9232</v>
      </c>
      <c r="V868" s="16">
        <f t="shared" si="84"/>
        <v>42025.637939814813</v>
      </c>
      <c r="W868" s="16">
        <f t="shared" si="85"/>
        <v>42063.631944444445</v>
      </c>
    </row>
    <row r="869" spans="1:23" ht="30" hidden="1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2">
        <f>IF(H869="USD", 1, VLOOKUP(H869,usd[[#All],[targetCurrency]:[inverseRate]],4,FALSE))</f>
        <v>1</v>
      </c>
      <c r="J869" s="14">
        <f t="shared" si="80"/>
        <v>5000</v>
      </c>
      <c r="K869" s="14">
        <f t="shared" si="81"/>
        <v>1201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8278</v>
      </c>
      <c r="R869" s="9">
        <f t="shared" si="82"/>
        <v>0.2402</v>
      </c>
      <c r="S869" s="14">
        <f t="shared" si="83"/>
        <v>109.18181818181819</v>
      </c>
      <c r="T869" t="s">
        <v>9214</v>
      </c>
      <c r="U869" t="s">
        <v>9232</v>
      </c>
      <c r="V869" s="16">
        <f t="shared" si="84"/>
        <v>40088.105393518519</v>
      </c>
      <c r="W869" s="16">
        <f t="shared" si="85"/>
        <v>40148.207638888889</v>
      </c>
    </row>
    <row r="870" spans="1:23" ht="30" hidden="1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2">
        <f>IF(H870="USD", 1, VLOOKUP(H870,usd[[#All],[targetCurrency]:[inverseRate]],4,FALSE))</f>
        <v>1</v>
      </c>
      <c r="J870" s="14">
        <f t="shared" si="80"/>
        <v>45000</v>
      </c>
      <c r="K870" s="14">
        <f t="shared" si="81"/>
        <v>50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8278</v>
      </c>
      <c r="R870" s="9">
        <f t="shared" si="82"/>
        <v>1.1111111111111111E-3</v>
      </c>
      <c r="S870" s="14">
        <f t="shared" si="83"/>
        <v>50</v>
      </c>
      <c r="T870" t="s">
        <v>9214</v>
      </c>
      <c r="U870" t="s">
        <v>9232</v>
      </c>
      <c r="V870" s="16">
        <f t="shared" si="84"/>
        <v>41616.027754629627</v>
      </c>
      <c r="W870" s="16">
        <f t="shared" si="85"/>
        <v>41646.027754629627</v>
      </c>
    </row>
    <row r="871" spans="1:23" ht="30" hidden="1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2">
        <f>IF(H871="USD", 1, VLOOKUP(H871,usd[[#All],[targetCurrency]:[inverseRate]],4,FALSE))</f>
        <v>1</v>
      </c>
      <c r="J871" s="14">
        <f t="shared" si="80"/>
        <v>8800</v>
      </c>
      <c r="K871" s="14">
        <f t="shared" si="81"/>
        <v>1040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8278</v>
      </c>
      <c r="R871" s="9">
        <f t="shared" si="82"/>
        <v>0.11818181818181818</v>
      </c>
      <c r="S871" s="14">
        <f t="shared" si="83"/>
        <v>346.66666666666669</v>
      </c>
      <c r="T871" t="s">
        <v>9214</v>
      </c>
      <c r="U871" t="s">
        <v>9232</v>
      </c>
      <c r="V871" s="16">
        <f t="shared" si="84"/>
        <v>41342.845567129625</v>
      </c>
      <c r="W871" s="16">
        <f t="shared" si="85"/>
        <v>41372.803900462961</v>
      </c>
    </row>
    <row r="872" spans="1:23" ht="30" hidden="1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2">
        <f>IF(H872="USD", 1, VLOOKUP(H872,usd[[#All],[targetCurrency]:[inverseRate]],4,FALSE))</f>
        <v>1.29405719</v>
      </c>
      <c r="J872" s="14">
        <f t="shared" si="80"/>
        <v>25881.143799999998</v>
      </c>
      <c r="K872" s="14">
        <f t="shared" si="81"/>
        <v>80.231545780000005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8278</v>
      </c>
      <c r="R872" s="9">
        <f t="shared" si="82"/>
        <v>3.0999999999999999E-3</v>
      </c>
      <c r="S872" s="14">
        <f t="shared" si="83"/>
        <v>16.046309156</v>
      </c>
      <c r="T872" t="s">
        <v>9214</v>
      </c>
      <c r="U872" t="s">
        <v>9232</v>
      </c>
      <c r="V872" s="16">
        <f t="shared" si="84"/>
        <v>41488.022256944445</v>
      </c>
      <c r="W872" s="16">
        <f t="shared" si="85"/>
        <v>41518.022256944445</v>
      </c>
    </row>
    <row r="873" spans="1:23" ht="30" hidden="1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2">
        <f>IF(H873="USD", 1, VLOOKUP(H873,usd[[#All],[targetCurrency]:[inverseRate]],4,FALSE))</f>
        <v>1</v>
      </c>
      <c r="J873" s="14">
        <f t="shared" si="80"/>
        <v>6000</v>
      </c>
      <c r="K873" s="14">
        <f t="shared" si="81"/>
        <v>325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8278</v>
      </c>
      <c r="R873" s="9">
        <f t="shared" si="82"/>
        <v>5.4166666666666669E-2</v>
      </c>
      <c r="S873" s="14">
        <f t="shared" si="83"/>
        <v>27.083333333333332</v>
      </c>
      <c r="T873" t="s">
        <v>9214</v>
      </c>
      <c r="U873" t="s">
        <v>9232</v>
      </c>
      <c r="V873" s="16">
        <f t="shared" si="84"/>
        <v>41577.561284722222</v>
      </c>
      <c r="W873" s="16">
        <f t="shared" si="85"/>
        <v>41607.602951388893</v>
      </c>
    </row>
    <row r="874" spans="1:23" ht="30" hidden="1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2">
        <f>IF(H874="USD", 1, VLOOKUP(H874,usd[[#All],[targetCurrency]:[inverseRate]],4,FALSE))</f>
        <v>1</v>
      </c>
      <c r="J874" s="14">
        <f t="shared" si="80"/>
        <v>8000</v>
      </c>
      <c r="K874" s="14">
        <f t="shared" si="81"/>
        <v>65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8278</v>
      </c>
      <c r="R874" s="9">
        <f t="shared" si="82"/>
        <v>8.1250000000000003E-3</v>
      </c>
      <c r="S874" s="14">
        <f t="shared" si="83"/>
        <v>32.5</v>
      </c>
      <c r="T874" t="s">
        <v>9214</v>
      </c>
      <c r="U874" t="s">
        <v>9232</v>
      </c>
      <c r="V874" s="16">
        <f t="shared" si="84"/>
        <v>40567.825543981482</v>
      </c>
      <c r="W874" s="16">
        <f t="shared" si="85"/>
        <v>40612.825543981482</v>
      </c>
    </row>
    <row r="875" spans="1:23" ht="30" hidden="1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2">
        <f>IF(H875="USD", 1, VLOOKUP(H875,usd[[#All],[targetCurrency]:[inverseRate]],4,FALSE))</f>
        <v>1</v>
      </c>
      <c r="J875" s="14">
        <f t="shared" si="80"/>
        <v>3500</v>
      </c>
      <c r="K875" s="14">
        <f t="shared" si="81"/>
        <v>45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8278</v>
      </c>
      <c r="R875" s="9">
        <f t="shared" si="82"/>
        <v>1.2857142857142857E-2</v>
      </c>
      <c r="S875" s="14">
        <f t="shared" si="83"/>
        <v>9</v>
      </c>
      <c r="T875" t="s">
        <v>9214</v>
      </c>
      <c r="U875" t="s">
        <v>9232</v>
      </c>
      <c r="V875" s="16">
        <f t="shared" si="84"/>
        <v>41184.167129629626</v>
      </c>
      <c r="W875" s="16">
        <f t="shared" si="85"/>
        <v>41224.208796296298</v>
      </c>
    </row>
    <row r="876" spans="1:23" ht="30" hidden="1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2">
        <f>IF(H876="USD", 1, VLOOKUP(H876,usd[[#All],[targetCurrency]:[inverseRate]],4,FALSE))</f>
        <v>1</v>
      </c>
      <c r="J876" s="14">
        <f t="shared" si="80"/>
        <v>3000</v>
      </c>
      <c r="K876" s="14">
        <f t="shared" si="81"/>
        <v>730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8278</v>
      </c>
      <c r="R876" s="9">
        <f t="shared" si="82"/>
        <v>0.24333333333333335</v>
      </c>
      <c r="S876" s="14">
        <f t="shared" si="83"/>
        <v>34.761904761904759</v>
      </c>
      <c r="T876" t="s">
        <v>9214</v>
      </c>
      <c r="U876" t="s">
        <v>9232</v>
      </c>
      <c r="V876" s="16">
        <f t="shared" si="84"/>
        <v>41368.583726851852</v>
      </c>
      <c r="W876" s="16">
        <f t="shared" si="85"/>
        <v>41398.583726851852</v>
      </c>
    </row>
    <row r="877" spans="1:23" ht="30" hidden="1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2">
        <f>IF(H877="USD", 1, VLOOKUP(H877,usd[[#All],[targetCurrency]:[inverseRate]],4,FALSE))</f>
        <v>1</v>
      </c>
      <c r="J877" s="14">
        <f t="shared" si="80"/>
        <v>5000</v>
      </c>
      <c r="K877" s="14">
        <f t="shared" si="81"/>
        <v>0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8278</v>
      </c>
      <c r="R877" s="9">
        <f t="shared" si="82"/>
        <v>0</v>
      </c>
      <c r="S877" s="14" t="str">
        <f t="shared" si="83"/>
        <v/>
      </c>
      <c r="T877" t="s">
        <v>9214</v>
      </c>
      <c r="U877" t="s">
        <v>9232</v>
      </c>
      <c r="V877" s="16">
        <f t="shared" si="84"/>
        <v>42248.723738425921</v>
      </c>
      <c r="W877" s="16">
        <f t="shared" si="85"/>
        <v>42268.723738425921</v>
      </c>
    </row>
    <row r="878" spans="1:23" ht="30" hidden="1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2">
        <f>IF(H878="USD", 1, VLOOKUP(H878,usd[[#All],[targetCurrency]:[inverseRate]],4,FALSE))</f>
        <v>1.29405719</v>
      </c>
      <c r="J878" s="14">
        <f t="shared" si="80"/>
        <v>4078.8682628799997</v>
      </c>
      <c r="K878" s="14">
        <f t="shared" si="81"/>
        <v>1664.15754634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8278</v>
      </c>
      <c r="R878" s="9">
        <f t="shared" si="82"/>
        <v>0.40799492385786801</v>
      </c>
      <c r="S878" s="14">
        <f t="shared" si="83"/>
        <v>36.981278807555555</v>
      </c>
      <c r="T878" t="s">
        <v>9214</v>
      </c>
      <c r="U878" t="s">
        <v>9232</v>
      </c>
      <c r="V878" s="16">
        <f t="shared" si="84"/>
        <v>41276.496840277774</v>
      </c>
      <c r="W878" s="16">
        <f t="shared" si="85"/>
        <v>41309.496840277774</v>
      </c>
    </row>
    <row r="879" spans="1:23" ht="30" hidden="1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2">
        <f>IF(H879="USD", 1, VLOOKUP(H879,usd[[#All],[targetCurrency]:[inverseRate]],4,FALSE))</f>
        <v>1</v>
      </c>
      <c r="J879" s="14">
        <f t="shared" si="80"/>
        <v>2000</v>
      </c>
      <c r="K879" s="14">
        <f t="shared" si="81"/>
        <v>1351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8278</v>
      </c>
      <c r="R879" s="9">
        <f t="shared" si="82"/>
        <v>0.67549999999999999</v>
      </c>
      <c r="S879" s="14">
        <f t="shared" si="83"/>
        <v>46.586206896551722</v>
      </c>
      <c r="T879" t="s">
        <v>9214</v>
      </c>
      <c r="U879" t="s">
        <v>9232</v>
      </c>
      <c r="V879" s="16">
        <f t="shared" si="84"/>
        <v>41597.788888888885</v>
      </c>
      <c r="W879" s="16">
        <f t="shared" si="85"/>
        <v>41627.788888888885</v>
      </c>
    </row>
    <row r="880" spans="1:23" ht="30" hidden="1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2">
        <f>IF(H880="USD", 1, VLOOKUP(H880,usd[[#All],[targetCurrency]:[inverseRate]],4,FALSE))</f>
        <v>1</v>
      </c>
      <c r="J880" s="14">
        <f t="shared" si="80"/>
        <v>5000</v>
      </c>
      <c r="K880" s="14">
        <f t="shared" si="81"/>
        <v>65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8278</v>
      </c>
      <c r="R880" s="9">
        <f t="shared" si="82"/>
        <v>1.2999999999999999E-2</v>
      </c>
      <c r="S880" s="14">
        <f t="shared" si="83"/>
        <v>32.5</v>
      </c>
      <c r="T880" t="s">
        <v>9214</v>
      </c>
      <c r="U880" t="s">
        <v>9232</v>
      </c>
      <c r="V880" s="16">
        <f t="shared" si="84"/>
        <v>40505.232916666668</v>
      </c>
      <c r="W880" s="16">
        <f t="shared" si="85"/>
        <v>40535.232916666668</v>
      </c>
    </row>
    <row r="881" spans="1:23" ht="30" hidden="1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2">
        <f>IF(H881="USD", 1, VLOOKUP(H881,usd[[#All],[targetCurrency]:[inverseRate]],4,FALSE))</f>
        <v>1</v>
      </c>
      <c r="J881" s="14">
        <f t="shared" si="80"/>
        <v>2100</v>
      </c>
      <c r="K881" s="14">
        <f t="shared" si="81"/>
        <v>644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8278</v>
      </c>
      <c r="R881" s="9">
        <f t="shared" si="82"/>
        <v>0.30666666666666664</v>
      </c>
      <c r="S881" s="14">
        <f t="shared" si="83"/>
        <v>21.466666666666665</v>
      </c>
      <c r="T881" t="s">
        <v>9214</v>
      </c>
      <c r="U881" t="s">
        <v>9232</v>
      </c>
      <c r="V881" s="16">
        <f t="shared" si="84"/>
        <v>41037.829918981479</v>
      </c>
      <c r="W881" s="16">
        <f t="shared" si="85"/>
        <v>41058.829918981479</v>
      </c>
    </row>
    <row r="882" spans="1:23" ht="30" hidden="1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2">
        <f>IF(H882="USD", 1, VLOOKUP(H882,usd[[#All],[targetCurrency]:[inverseRate]],4,FALSE))</f>
        <v>1</v>
      </c>
      <c r="J882" s="14">
        <f t="shared" si="80"/>
        <v>3780</v>
      </c>
      <c r="K882" s="14">
        <f t="shared" si="81"/>
        <v>113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8279</v>
      </c>
      <c r="R882" s="9">
        <f t="shared" si="82"/>
        <v>2.9894179894179893E-2</v>
      </c>
      <c r="S882" s="14">
        <f t="shared" si="83"/>
        <v>14.125</v>
      </c>
      <c r="T882" t="s">
        <v>9214</v>
      </c>
      <c r="U882" t="s">
        <v>9233</v>
      </c>
      <c r="V882" s="16">
        <f t="shared" si="84"/>
        <v>41179.32104166667</v>
      </c>
      <c r="W882" s="16">
        <f t="shared" si="85"/>
        <v>41212.32104166667</v>
      </c>
    </row>
    <row r="883" spans="1:23" ht="30" hidden="1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2">
        <f>IF(H883="USD", 1, VLOOKUP(H883,usd[[#All],[targetCurrency]:[inverseRate]],4,FALSE))</f>
        <v>1</v>
      </c>
      <c r="J883" s="14">
        <f t="shared" si="80"/>
        <v>3750</v>
      </c>
      <c r="K883" s="14">
        <f t="shared" si="81"/>
        <v>30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8279</v>
      </c>
      <c r="R883" s="9">
        <f t="shared" si="82"/>
        <v>8.0000000000000002E-3</v>
      </c>
      <c r="S883" s="14">
        <f t="shared" si="83"/>
        <v>30</v>
      </c>
      <c r="T883" t="s">
        <v>9214</v>
      </c>
      <c r="U883" t="s">
        <v>9233</v>
      </c>
      <c r="V883" s="16">
        <f t="shared" si="84"/>
        <v>40877.25099537037</v>
      </c>
      <c r="W883" s="16">
        <f t="shared" si="85"/>
        <v>40922.25099537037</v>
      </c>
    </row>
    <row r="884" spans="1:23" ht="30" hidden="1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2">
        <f>IF(H884="USD", 1, VLOOKUP(H884,usd[[#All],[targetCurrency]:[inverseRate]],4,FALSE))</f>
        <v>1</v>
      </c>
      <c r="J884" s="14">
        <f t="shared" si="80"/>
        <v>1500</v>
      </c>
      <c r="K884" s="14">
        <f t="shared" si="81"/>
        <v>302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8279</v>
      </c>
      <c r="R884" s="9">
        <f t="shared" si="82"/>
        <v>0.20133333333333334</v>
      </c>
      <c r="S884" s="14">
        <f t="shared" si="83"/>
        <v>21.571428571428573</v>
      </c>
      <c r="T884" t="s">
        <v>9214</v>
      </c>
      <c r="U884" t="s">
        <v>9233</v>
      </c>
      <c r="V884" s="16">
        <f t="shared" si="84"/>
        <v>40759.860532407409</v>
      </c>
      <c r="W884" s="16">
        <f t="shared" si="85"/>
        <v>40792.860532407409</v>
      </c>
    </row>
    <row r="885" spans="1:23" ht="30" hidden="1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2">
        <f>IF(H885="USD", 1, VLOOKUP(H885,usd[[#All],[targetCurrency]:[inverseRate]],4,FALSE))</f>
        <v>1</v>
      </c>
      <c r="J885" s="14">
        <f t="shared" si="80"/>
        <v>5000</v>
      </c>
      <c r="K885" s="14">
        <f t="shared" si="81"/>
        <v>2001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8279</v>
      </c>
      <c r="R885" s="9">
        <f t="shared" si="82"/>
        <v>0.4002</v>
      </c>
      <c r="S885" s="14">
        <f t="shared" si="83"/>
        <v>83.375</v>
      </c>
      <c r="T885" t="s">
        <v>9214</v>
      </c>
      <c r="U885" t="s">
        <v>9233</v>
      </c>
      <c r="V885" s="16">
        <f t="shared" si="84"/>
        <v>42371.935590277775</v>
      </c>
      <c r="W885" s="16">
        <f t="shared" si="85"/>
        <v>42431.935590277775</v>
      </c>
    </row>
    <row r="886" spans="1:23" ht="30" hidden="1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2">
        <f>IF(H886="USD", 1, VLOOKUP(H886,usd[[#All],[targetCurrency]:[inverseRate]],4,FALSE))</f>
        <v>1</v>
      </c>
      <c r="J886" s="14">
        <f t="shared" si="80"/>
        <v>2000</v>
      </c>
      <c r="K886" s="14">
        <f t="shared" si="81"/>
        <v>20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8279</v>
      </c>
      <c r="R886" s="9">
        <f t="shared" si="82"/>
        <v>0.01</v>
      </c>
      <c r="S886" s="14">
        <f t="shared" si="83"/>
        <v>10</v>
      </c>
      <c r="T886" t="s">
        <v>9214</v>
      </c>
      <c r="U886" t="s">
        <v>9233</v>
      </c>
      <c r="V886" s="16">
        <f t="shared" si="84"/>
        <v>40981.802615740744</v>
      </c>
      <c r="W886" s="16">
        <f t="shared" si="85"/>
        <v>41041.104861111111</v>
      </c>
    </row>
    <row r="887" spans="1:23" ht="30" hidden="1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2">
        <f>IF(H887="USD", 1, VLOOKUP(H887,usd[[#All],[targetCurrency]:[inverseRate]],4,FALSE))</f>
        <v>1</v>
      </c>
      <c r="J887" s="14">
        <f t="shared" si="80"/>
        <v>1000</v>
      </c>
      <c r="K887" s="14">
        <f t="shared" si="81"/>
        <v>750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8279</v>
      </c>
      <c r="R887" s="9">
        <f t="shared" si="82"/>
        <v>0.75</v>
      </c>
      <c r="S887" s="14">
        <f t="shared" si="83"/>
        <v>35.714285714285715</v>
      </c>
      <c r="T887" t="s">
        <v>9214</v>
      </c>
      <c r="U887" t="s">
        <v>9233</v>
      </c>
      <c r="V887" s="16">
        <f t="shared" si="84"/>
        <v>42713.941099537042</v>
      </c>
      <c r="W887" s="16">
        <f t="shared" si="85"/>
        <v>42734.941099537042</v>
      </c>
    </row>
    <row r="888" spans="1:23" ht="30" hidden="1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2">
        <f>IF(H888="USD", 1, VLOOKUP(H888,usd[[#All],[targetCurrency]:[inverseRate]],4,FALSE))</f>
        <v>1</v>
      </c>
      <c r="J888" s="14">
        <f t="shared" si="80"/>
        <v>500</v>
      </c>
      <c r="K888" s="14">
        <f t="shared" si="81"/>
        <v>205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8279</v>
      </c>
      <c r="R888" s="9">
        <f t="shared" si="82"/>
        <v>0.41</v>
      </c>
      <c r="S888" s="14">
        <f t="shared" si="83"/>
        <v>29.285714285714285</v>
      </c>
      <c r="T888" t="s">
        <v>9214</v>
      </c>
      <c r="U888" t="s">
        <v>9233</v>
      </c>
      <c r="V888" s="16">
        <f t="shared" si="84"/>
        <v>42603.870520833334</v>
      </c>
      <c r="W888" s="16">
        <f t="shared" si="85"/>
        <v>42628.870520833334</v>
      </c>
    </row>
    <row r="889" spans="1:23" ht="30" hidden="1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2">
        <f>IF(H889="USD", 1, VLOOKUP(H889,usd[[#All],[targetCurrency]:[inverseRate]],4,FALSE))</f>
        <v>1</v>
      </c>
      <c r="J889" s="14">
        <f t="shared" si="80"/>
        <v>1000</v>
      </c>
      <c r="K889" s="14">
        <f t="shared" si="81"/>
        <v>0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8279</v>
      </c>
      <c r="R889" s="9">
        <f t="shared" si="82"/>
        <v>0</v>
      </c>
      <c r="S889" s="14" t="str">
        <f t="shared" si="83"/>
        <v/>
      </c>
      <c r="T889" t="s">
        <v>9214</v>
      </c>
      <c r="U889" t="s">
        <v>9233</v>
      </c>
      <c r="V889" s="16">
        <f t="shared" si="84"/>
        <v>41026.958969907406</v>
      </c>
      <c r="W889" s="16">
        <f t="shared" si="85"/>
        <v>41056.958969907406</v>
      </c>
    </row>
    <row r="890" spans="1:23" ht="30" hidden="1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2">
        <f>IF(H890="USD", 1, VLOOKUP(H890,usd[[#All],[targetCurrency]:[inverseRate]],4,FALSE))</f>
        <v>1</v>
      </c>
      <c r="J890" s="14">
        <f t="shared" si="80"/>
        <v>1000</v>
      </c>
      <c r="K890" s="14">
        <f t="shared" si="81"/>
        <v>72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8279</v>
      </c>
      <c r="R890" s="9">
        <f t="shared" si="82"/>
        <v>7.1999999999999995E-2</v>
      </c>
      <c r="S890" s="14">
        <f t="shared" si="83"/>
        <v>18</v>
      </c>
      <c r="T890" t="s">
        <v>9214</v>
      </c>
      <c r="U890" t="s">
        <v>9233</v>
      </c>
      <c r="V890" s="16">
        <f t="shared" si="84"/>
        <v>40751.753298611111</v>
      </c>
      <c r="W890" s="16">
        <f t="shared" si="85"/>
        <v>40787.25</v>
      </c>
    </row>
    <row r="891" spans="1:23" ht="30" hidden="1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2">
        <f>IF(H891="USD", 1, VLOOKUP(H891,usd[[#All],[targetCurrency]:[inverseRate]],4,FALSE))</f>
        <v>1</v>
      </c>
      <c r="J891" s="14">
        <f t="shared" si="80"/>
        <v>25000</v>
      </c>
      <c r="K891" s="14">
        <f t="shared" si="81"/>
        <v>2360.3200000000002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8279</v>
      </c>
      <c r="R891" s="9">
        <f t="shared" si="82"/>
        <v>9.4412800000000005E-2</v>
      </c>
      <c r="S891" s="14">
        <f t="shared" si="83"/>
        <v>73.760000000000005</v>
      </c>
      <c r="T891" t="s">
        <v>9214</v>
      </c>
      <c r="U891" t="s">
        <v>9233</v>
      </c>
      <c r="V891" s="16">
        <f t="shared" si="84"/>
        <v>41887.784062500003</v>
      </c>
      <c r="W891" s="16">
        <f t="shared" si="85"/>
        <v>41917.784062500003</v>
      </c>
    </row>
    <row r="892" spans="1:23" ht="30" hidden="1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2">
        <f>IF(H892="USD", 1, VLOOKUP(H892,usd[[#All],[targetCurrency]:[inverseRate]],4,FALSE))</f>
        <v>1</v>
      </c>
      <c r="J892" s="14">
        <f t="shared" si="80"/>
        <v>3000</v>
      </c>
      <c r="K892" s="14">
        <f t="shared" si="81"/>
        <v>125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8279</v>
      </c>
      <c r="R892" s="9">
        <f t="shared" si="82"/>
        <v>4.1666666666666664E-2</v>
      </c>
      <c r="S892" s="14">
        <f t="shared" si="83"/>
        <v>31.25</v>
      </c>
      <c r="T892" t="s">
        <v>9214</v>
      </c>
      <c r="U892" t="s">
        <v>9233</v>
      </c>
      <c r="V892" s="16">
        <f t="shared" si="84"/>
        <v>41569.698831018519</v>
      </c>
      <c r="W892" s="16">
        <f t="shared" si="85"/>
        <v>41599.740497685183</v>
      </c>
    </row>
    <row r="893" spans="1:23" ht="30" hidden="1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2">
        <f>IF(H893="USD", 1, VLOOKUP(H893,usd[[#All],[targetCurrency]:[inverseRate]],4,FALSE))</f>
        <v>1</v>
      </c>
      <c r="J893" s="14">
        <f t="shared" si="80"/>
        <v>8000</v>
      </c>
      <c r="K893" s="14">
        <f t="shared" si="81"/>
        <v>260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8279</v>
      </c>
      <c r="R893" s="9">
        <f t="shared" si="82"/>
        <v>3.2500000000000001E-2</v>
      </c>
      <c r="S893" s="14">
        <f t="shared" si="83"/>
        <v>28.888888888888889</v>
      </c>
      <c r="T893" t="s">
        <v>9214</v>
      </c>
      <c r="U893" t="s">
        <v>9233</v>
      </c>
      <c r="V893" s="16">
        <f t="shared" si="84"/>
        <v>41842.031597222223</v>
      </c>
      <c r="W893" s="16">
        <f t="shared" si="85"/>
        <v>41872.031597222223</v>
      </c>
    </row>
    <row r="894" spans="1:23" ht="30" hidden="1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2">
        <f>IF(H894="USD", 1, VLOOKUP(H894,usd[[#All],[targetCurrency]:[inverseRate]],4,FALSE))</f>
        <v>1</v>
      </c>
      <c r="J894" s="14">
        <f t="shared" si="80"/>
        <v>6000</v>
      </c>
      <c r="K894" s="14">
        <f t="shared" si="81"/>
        <v>2445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8279</v>
      </c>
      <c r="R894" s="9">
        <f t="shared" si="82"/>
        <v>0.40749999999999997</v>
      </c>
      <c r="S894" s="14">
        <f t="shared" si="83"/>
        <v>143.8235294117647</v>
      </c>
      <c r="T894" t="s">
        <v>9214</v>
      </c>
      <c r="U894" t="s">
        <v>9233</v>
      </c>
      <c r="V894" s="16">
        <f t="shared" si="84"/>
        <v>40304.20003472222</v>
      </c>
      <c r="W894" s="16">
        <f t="shared" si="85"/>
        <v>40391.166666666664</v>
      </c>
    </row>
    <row r="895" spans="1:23" ht="30" hidden="1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2">
        <f>IF(H895="USD", 1, VLOOKUP(H895,usd[[#All],[targetCurrency]:[inverseRate]],4,FALSE))</f>
        <v>1</v>
      </c>
      <c r="J895" s="14">
        <f t="shared" si="80"/>
        <v>2000</v>
      </c>
      <c r="K895" s="14">
        <f t="shared" si="81"/>
        <v>200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8279</v>
      </c>
      <c r="R895" s="9">
        <f t="shared" si="82"/>
        <v>0.1</v>
      </c>
      <c r="S895" s="14">
        <f t="shared" si="83"/>
        <v>40</v>
      </c>
      <c r="T895" t="s">
        <v>9214</v>
      </c>
      <c r="U895" t="s">
        <v>9233</v>
      </c>
      <c r="V895" s="16">
        <f t="shared" si="84"/>
        <v>42065.897719907407</v>
      </c>
      <c r="W895" s="16">
        <f t="shared" si="85"/>
        <v>42095.856053240743</v>
      </c>
    </row>
    <row r="896" spans="1:23" ht="30" hidden="1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2">
        <f>IF(H896="USD", 1, VLOOKUP(H896,usd[[#All],[targetCurrency]:[inverseRate]],4,FALSE))</f>
        <v>1</v>
      </c>
      <c r="J896" s="14">
        <f t="shared" si="80"/>
        <v>20000</v>
      </c>
      <c r="K896" s="14">
        <f t="shared" si="81"/>
        <v>7834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8279</v>
      </c>
      <c r="R896" s="9">
        <f t="shared" si="82"/>
        <v>0.39169999999999999</v>
      </c>
      <c r="S896" s="14">
        <f t="shared" si="83"/>
        <v>147.81132075471697</v>
      </c>
      <c r="T896" t="s">
        <v>9214</v>
      </c>
      <c r="U896" t="s">
        <v>9233</v>
      </c>
      <c r="V896" s="16">
        <f t="shared" si="84"/>
        <v>42496.98159722222</v>
      </c>
      <c r="W896" s="16">
        <f t="shared" si="85"/>
        <v>42526.98159722222</v>
      </c>
    </row>
    <row r="897" spans="1:23" ht="30" hidden="1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2">
        <f>IF(H897="USD", 1, VLOOKUP(H897,usd[[#All],[targetCurrency]:[inverseRate]],4,FALSE))</f>
        <v>1</v>
      </c>
      <c r="J897" s="14">
        <f t="shared" si="80"/>
        <v>8000</v>
      </c>
      <c r="K897" s="14">
        <f t="shared" si="81"/>
        <v>195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8279</v>
      </c>
      <c r="R897" s="9">
        <f t="shared" si="82"/>
        <v>2.4375000000000001E-2</v>
      </c>
      <c r="S897" s="14">
        <f t="shared" si="83"/>
        <v>27.857142857142858</v>
      </c>
      <c r="T897" t="s">
        <v>9214</v>
      </c>
      <c r="U897" t="s">
        <v>9233</v>
      </c>
      <c r="V897" s="16">
        <f t="shared" si="84"/>
        <v>40431.127650462964</v>
      </c>
      <c r="W897" s="16">
        <f t="shared" si="85"/>
        <v>40476.127650462964</v>
      </c>
    </row>
    <row r="898" spans="1:23" ht="30" hidden="1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2">
        <f>IF(H898="USD", 1, VLOOKUP(H898,usd[[#All],[targetCurrency]:[inverseRate]],4,FALSE))</f>
        <v>1</v>
      </c>
      <c r="J898" s="14">
        <f t="shared" si="80"/>
        <v>8000</v>
      </c>
      <c r="K898" s="14">
        <f t="shared" si="81"/>
        <v>3200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8279</v>
      </c>
      <c r="R898" s="9">
        <f t="shared" si="82"/>
        <v>0.4</v>
      </c>
      <c r="S898" s="14">
        <f t="shared" si="83"/>
        <v>44.444444444444443</v>
      </c>
      <c r="T898" t="s">
        <v>9214</v>
      </c>
      <c r="U898" t="s">
        <v>9233</v>
      </c>
      <c r="V898" s="16">
        <f t="shared" si="84"/>
        <v>42218.872986111106</v>
      </c>
      <c r="W898" s="16">
        <f t="shared" si="85"/>
        <v>42244.166666666672</v>
      </c>
    </row>
    <row r="899" spans="1:23" ht="30" hidden="1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2">
        <f>IF(H899="USD", 1, VLOOKUP(H899,usd[[#All],[targetCurrency]:[inverseRate]],4,FALSE))</f>
        <v>1</v>
      </c>
      <c r="J899" s="14">
        <f t="shared" ref="J899:J962" si="86">$I899*D899</f>
        <v>3000</v>
      </c>
      <c r="K899" s="14">
        <f t="shared" ref="K899:K962" si="87">$I899*E899</f>
        <v>0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8279</v>
      </c>
      <c r="R899" s="9">
        <f t="shared" ref="R899:R962" si="88">E899/D899</f>
        <v>0</v>
      </c>
      <c r="S899" s="14" t="str">
        <f t="shared" ref="S899:S962" si="89">IFERROR(K899/O899, "")</f>
        <v/>
      </c>
      <c r="T899" t="s">
        <v>9214</v>
      </c>
      <c r="U899" t="s">
        <v>9233</v>
      </c>
      <c r="V899" s="16">
        <f t="shared" si="84"/>
        <v>41211.688750000001</v>
      </c>
      <c r="W899" s="16">
        <f t="shared" si="85"/>
        <v>41241.730416666665</v>
      </c>
    </row>
    <row r="900" spans="1:23" ht="30" hidden="1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2">
        <f>IF(H900="USD", 1, VLOOKUP(H900,usd[[#All],[targetCurrency]:[inverseRate]],4,FALSE))</f>
        <v>1</v>
      </c>
      <c r="J900" s="14">
        <f t="shared" si="86"/>
        <v>2500</v>
      </c>
      <c r="K900" s="14">
        <f t="shared" si="87"/>
        <v>70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8279</v>
      </c>
      <c r="R900" s="9">
        <f t="shared" si="88"/>
        <v>2.8000000000000001E-2</v>
      </c>
      <c r="S900" s="14">
        <f t="shared" si="89"/>
        <v>35</v>
      </c>
      <c r="T900" t="s">
        <v>9214</v>
      </c>
      <c r="U900" t="s">
        <v>9233</v>
      </c>
      <c r="V900" s="16">
        <f t="shared" si="84"/>
        <v>40878.758217592593</v>
      </c>
      <c r="W900" s="16">
        <f t="shared" si="85"/>
        <v>40923.758217592593</v>
      </c>
    </row>
    <row r="901" spans="1:23" ht="30" hidden="1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2">
        <f>IF(H901="USD", 1, VLOOKUP(H901,usd[[#All],[targetCurrency]:[inverseRate]],4,FALSE))</f>
        <v>1</v>
      </c>
      <c r="J901" s="14">
        <f t="shared" si="86"/>
        <v>750</v>
      </c>
      <c r="K901" s="14">
        <f t="shared" si="87"/>
        <v>280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8279</v>
      </c>
      <c r="R901" s="9">
        <f t="shared" si="88"/>
        <v>0.37333333333333335</v>
      </c>
      <c r="S901" s="14">
        <f t="shared" si="89"/>
        <v>35</v>
      </c>
      <c r="T901" t="s">
        <v>9214</v>
      </c>
      <c r="U901" t="s">
        <v>9233</v>
      </c>
      <c r="V901" s="16">
        <f t="shared" si="84"/>
        <v>40646.099097222221</v>
      </c>
      <c r="W901" s="16">
        <f t="shared" si="85"/>
        <v>40691.099097222221</v>
      </c>
    </row>
    <row r="902" spans="1:23" ht="30" hidden="1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2">
        <f>IF(H902="USD", 1, VLOOKUP(H902,usd[[#All],[targetCurrency]:[inverseRate]],4,FALSE))</f>
        <v>1</v>
      </c>
      <c r="J902" s="14">
        <f t="shared" si="86"/>
        <v>5000</v>
      </c>
      <c r="K902" s="14">
        <f t="shared" si="87"/>
        <v>21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8278</v>
      </c>
      <c r="R902" s="9">
        <f t="shared" si="88"/>
        <v>4.1999999999999997E-3</v>
      </c>
      <c r="S902" s="14">
        <f t="shared" si="89"/>
        <v>10.5</v>
      </c>
      <c r="T902" t="s">
        <v>9214</v>
      </c>
      <c r="U902" t="s">
        <v>9232</v>
      </c>
      <c r="V902" s="16">
        <f t="shared" si="84"/>
        <v>42429.84956018519</v>
      </c>
      <c r="W902" s="16">
        <f t="shared" si="85"/>
        <v>42459.807893518519</v>
      </c>
    </row>
    <row r="903" spans="1:23" ht="30" hidden="1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2">
        <f>IF(H903="USD", 1, VLOOKUP(H903,usd[[#All],[targetCurrency]:[inverseRate]],4,FALSE))</f>
        <v>1</v>
      </c>
      <c r="J903" s="14">
        <f t="shared" si="86"/>
        <v>6500</v>
      </c>
      <c r="K903" s="14">
        <f t="shared" si="87"/>
        <v>0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8278</v>
      </c>
      <c r="R903" s="9">
        <f t="shared" si="88"/>
        <v>0</v>
      </c>
      <c r="S903" s="14" t="str">
        <f t="shared" si="89"/>
        <v/>
      </c>
      <c r="T903" t="s">
        <v>9214</v>
      </c>
      <c r="U903" t="s">
        <v>9232</v>
      </c>
      <c r="V903" s="16">
        <f t="shared" si="84"/>
        <v>40291.81150462963</v>
      </c>
      <c r="W903" s="16">
        <f t="shared" si="85"/>
        <v>40337.799305555556</v>
      </c>
    </row>
    <row r="904" spans="1:23" ht="30" hidden="1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2">
        <f>IF(H904="USD", 1, VLOOKUP(H904,usd[[#All],[targetCurrency]:[inverseRate]],4,FALSE))</f>
        <v>1</v>
      </c>
      <c r="J904" s="14">
        <f t="shared" si="86"/>
        <v>30000</v>
      </c>
      <c r="K904" s="14">
        <f t="shared" si="87"/>
        <v>90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8278</v>
      </c>
      <c r="R904" s="9">
        <f t="shared" si="88"/>
        <v>3.0000000000000001E-3</v>
      </c>
      <c r="S904" s="14">
        <f t="shared" si="89"/>
        <v>30</v>
      </c>
      <c r="T904" t="s">
        <v>9214</v>
      </c>
      <c r="U904" t="s">
        <v>9232</v>
      </c>
      <c r="V904" s="16">
        <f t="shared" si="84"/>
        <v>41829.965532407405</v>
      </c>
      <c r="W904" s="16">
        <f t="shared" si="85"/>
        <v>41881.645833333336</v>
      </c>
    </row>
    <row r="905" spans="1:23" ht="30" hidden="1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2">
        <f>IF(H905="USD", 1, VLOOKUP(H905,usd[[#All],[targetCurrency]:[inverseRate]],4,FALSE))</f>
        <v>1</v>
      </c>
      <c r="J905" s="14">
        <f t="shared" si="86"/>
        <v>5000</v>
      </c>
      <c r="K905" s="14">
        <f t="shared" si="87"/>
        <v>160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8278</v>
      </c>
      <c r="R905" s="9">
        <f t="shared" si="88"/>
        <v>3.2000000000000001E-2</v>
      </c>
      <c r="S905" s="14">
        <f t="shared" si="89"/>
        <v>40</v>
      </c>
      <c r="T905" t="s">
        <v>9214</v>
      </c>
      <c r="U905" t="s">
        <v>9232</v>
      </c>
      <c r="V905" s="16">
        <f t="shared" si="84"/>
        <v>41149.796064814815</v>
      </c>
      <c r="W905" s="16">
        <f t="shared" si="85"/>
        <v>41175.100694444445</v>
      </c>
    </row>
    <row r="906" spans="1:23" ht="30" hidden="1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2">
        <f>IF(H906="USD", 1, VLOOKUP(H906,usd[[#All],[targetCurrency]:[inverseRate]],4,FALSE))</f>
        <v>1</v>
      </c>
      <c r="J906" s="14">
        <f t="shared" si="86"/>
        <v>50000</v>
      </c>
      <c r="K906" s="14">
        <f t="shared" si="87"/>
        <v>151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8278</v>
      </c>
      <c r="R906" s="9">
        <f t="shared" si="88"/>
        <v>3.0200000000000001E-3</v>
      </c>
      <c r="S906" s="14">
        <f t="shared" si="89"/>
        <v>50.333333333333336</v>
      </c>
      <c r="T906" t="s">
        <v>9214</v>
      </c>
      <c r="U906" t="s">
        <v>9232</v>
      </c>
      <c r="V906" s="16">
        <f t="shared" si="84"/>
        <v>42342.080289351856</v>
      </c>
      <c r="W906" s="16">
        <f t="shared" si="85"/>
        <v>42372.080289351856</v>
      </c>
    </row>
    <row r="907" spans="1:23" ht="30" hidden="1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2">
        <f>IF(H907="USD", 1, VLOOKUP(H907,usd[[#All],[targetCurrency]:[inverseRate]],4,FALSE))</f>
        <v>1</v>
      </c>
      <c r="J907" s="14">
        <f t="shared" si="86"/>
        <v>6500</v>
      </c>
      <c r="K907" s="14">
        <f t="shared" si="87"/>
        <v>196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8278</v>
      </c>
      <c r="R907" s="9">
        <f t="shared" si="88"/>
        <v>3.0153846153846153E-2</v>
      </c>
      <c r="S907" s="14">
        <f t="shared" si="89"/>
        <v>32.666666666666664</v>
      </c>
      <c r="T907" t="s">
        <v>9214</v>
      </c>
      <c r="U907" t="s">
        <v>9232</v>
      </c>
      <c r="V907" s="16">
        <f t="shared" si="84"/>
        <v>40507.239884259259</v>
      </c>
      <c r="W907" s="16">
        <f t="shared" si="85"/>
        <v>40567.239884259259</v>
      </c>
    </row>
    <row r="908" spans="1:23" ht="30" hidden="1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2">
        <f>IF(H908="USD", 1, VLOOKUP(H908,usd[[#All],[targetCurrency]:[inverseRate]],4,FALSE))</f>
        <v>1</v>
      </c>
      <c r="J908" s="14">
        <f t="shared" si="86"/>
        <v>15000</v>
      </c>
      <c r="K908" s="14">
        <f t="shared" si="87"/>
        <v>0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8278</v>
      </c>
      <c r="R908" s="9">
        <f t="shared" si="88"/>
        <v>0</v>
      </c>
      <c r="S908" s="14" t="str">
        <f t="shared" si="89"/>
        <v/>
      </c>
      <c r="T908" t="s">
        <v>9214</v>
      </c>
      <c r="U908" t="s">
        <v>9232</v>
      </c>
      <c r="V908" s="16">
        <f t="shared" si="84"/>
        <v>41681.189699074072</v>
      </c>
      <c r="W908" s="16">
        <f t="shared" si="85"/>
        <v>41711.148032407407</v>
      </c>
    </row>
    <row r="909" spans="1:23" ht="30" hidden="1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2">
        <f>IF(H909="USD", 1, VLOOKUP(H909,usd[[#All],[targetCurrency]:[inverseRate]],4,FALSE))</f>
        <v>1</v>
      </c>
      <c r="J909" s="14">
        <f t="shared" si="86"/>
        <v>2900</v>
      </c>
      <c r="K909" s="14">
        <f t="shared" si="87"/>
        <v>0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8278</v>
      </c>
      <c r="R909" s="9">
        <f t="shared" si="88"/>
        <v>0</v>
      </c>
      <c r="S909" s="14" t="str">
        <f t="shared" si="89"/>
        <v/>
      </c>
      <c r="T909" t="s">
        <v>9214</v>
      </c>
      <c r="U909" t="s">
        <v>9232</v>
      </c>
      <c r="V909" s="16">
        <f t="shared" si="84"/>
        <v>40767.192395833335</v>
      </c>
      <c r="W909" s="16">
        <f t="shared" si="85"/>
        <v>40797.192395833335</v>
      </c>
    </row>
    <row r="910" spans="1:23" ht="30" hidden="1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2">
        <f>IF(H910="USD", 1, VLOOKUP(H910,usd[[#All],[targetCurrency]:[inverseRate]],4,FALSE))</f>
        <v>1</v>
      </c>
      <c r="J910" s="14">
        <f t="shared" si="86"/>
        <v>2500</v>
      </c>
      <c r="K910" s="14">
        <f t="shared" si="87"/>
        <v>0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8278</v>
      </c>
      <c r="R910" s="9">
        <f t="shared" si="88"/>
        <v>0</v>
      </c>
      <c r="S910" s="14" t="str">
        <f t="shared" si="89"/>
        <v/>
      </c>
      <c r="T910" t="s">
        <v>9214</v>
      </c>
      <c r="U910" t="s">
        <v>9232</v>
      </c>
      <c r="V910" s="16">
        <f t="shared" si="84"/>
        <v>40340.801562499997</v>
      </c>
      <c r="W910" s="16">
        <f t="shared" si="85"/>
        <v>40386.207638888889</v>
      </c>
    </row>
    <row r="911" spans="1:23" ht="30" hidden="1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2">
        <f>IF(H911="USD", 1, VLOOKUP(H911,usd[[#All],[targetCurrency]:[inverseRate]],4,FALSE))</f>
        <v>1</v>
      </c>
      <c r="J911" s="14">
        <f t="shared" si="86"/>
        <v>16000</v>
      </c>
      <c r="K911" s="14">
        <f t="shared" si="87"/>
        <v>520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8278</v>
      </c>
      <c r="R911" s="9">
        <f t="shared" si="88"/>
        <v>3.2500000000000001E-2</v>
      </c>
      <c r="S911" s="14">
        <f t="shared" si="89"/>
        <v>65</v>
      </c>
      <c r="T911" t="s">
        <v>9214</v>
      </c>
      <c r="U911" t="s">
        <v>9232</v>
      </c>
      <c r="V911" s="16">
        <f t="shared" si="84"/>
        <v>41081.69027777778</v>
      </c>
      <c r="W911" s="16">
        <f t="shared" si="85"/>
        <v>41113.166666666664</v>
      </c>
    </row>
    <row r="912" spans="1:23" ht="30" hidden="1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2">
        <f>IF(H912="USD", 1, VLOOKUP(H912,usd[[#All],[targetCurrency]:[inverseRate]],4,FALSE))</f>
        <v>1.29405719</v>
      </c>
      <c r="J912" s="14">
        <f t="shared" si="86"/>
        <v>711.73145449999993</v>
      </c>
      <c r="K912" s="14">
        <f t="shared" si="87"/>
        <v>159.16903436999999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8278</v>
      </c>
      <c r="R912" s="9">
        <f t="shared" si="88"/>
        <v>0.22363636363636363</v>
      </c>
      <c r="S912" s="14">
        <f t="shared" si="89"/>
        <v>31.833806873999997</v>
      </c>
      <c r="T912" t="s">
        <v>9214</v>
      </c>
      <c r="U912" t="s">
        <v>9232</v>
      </c>
      <c r="V912" s="16">
        <f t="shared" ref="V912:V975" si="90">(M912/86400)+DATE(1970,1,1)</f>
        <v>42737.545358796298</v>
      </c>
      <c r="W912" s="16">
        <f t="shared" ref="W912:W975" si="91">(L912/86400)+DATE(1970,1,1)</f>
        <v>42797.545358796298</v>
      </c>
    </row>
    <row r="913" spans="1:23" ht="30" hidden="1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2">
        <f>IF(H913="USD", 1, VLOOKUP(H913,usd[[#All],[targetCurrency]:[inverseRate]],4,FALSE))</f>
        <v>1</v>
      </c>
      <c r="J913" s="14">
        <f t="shared" si="86"/>
        <v>100000</v>
      </c>
      <c r="K913" s="14">
        <f t="shared" si="87"/>
        <v>0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8278</v>
      </c>
      <c r="R913" s="9">
        <f t="shared" si="88"/>
        <v>0</v>
      </c>
      <c r="S913" s="14" t="str">
        <f t="shared" si="89"/>
        <v/>
      </c>
      <c r="T913" t="s">
        <v>9214</v>
      </c>
      <c r="U913" t="s">
        <v>9232</v>
      </c>
      <c r="V913" s="16">
        <f t="shared" si="90"/>
        <v>41642.005150462966</v>
      </c>
      <c r="W913" s="16">
        <f t="shared" si="91"/>
        <v>41663.005150462966</v>
      </c>
    </row>
    <row r="914" spans="1:23" ht="30" hidden="1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2">
        <f>IF(H914="USD", 1, VLOOKUP(H914,usd[[#All],[targetCurrency]:[inverseRate]],4,FALSE))</f>
        <v>1</v>
      </c>
      <c r="J914" s="14">
        <f t="shared" si="86"/>
        <v>3500</v>
      </c>
      <c r="K914" s="14">
        <f t="shared" si="87"/>
        <v>30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8278</v>
      </c>
      <c r="R914" s="9">
        <f t="shared" si="88"/>
        <v>8.5714285714285719E-3</v>
      </c>
      <c r="S914" s="14">
        <f t="shared" si="89"/>
        <v>15</v>
      </c>
      <c r="T914" t="s">
        <v>9214</v>
      </c>
      <c r="U914" t="s">
        <v>9232</v>
      </c>
      <c r="V914" s="16">
        <f t="shared" si="90"/>
        <v>41194.109340277777</v>
      </c>
      <c r="W914" s="16">
        <f t="shared" si="91"/>
        <v>41254.151006944448</v>
      </c>
    </row>
    <row r="915" spans="1:23" ht="30" hidden="1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2">
        <f>IF(H915="USD", 1, VLOOKUP(H915,usd[[#All],[targetCurrency]:[inverseRate]],4,FALSE))</f>
        <v>1</v>
      </c>
      <c r="J915" s="14">
        <f t="shared" si="86"/>
        <v>30000</v>
      </c>
      <c r="K915" s="14">
        <f t="shared" si="87"/>
        <v>1982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8278</v>
      </c>
      <c r="R915" s="9">
        <f t="shared" si="88"/>
        <v>6.6066666666666662E-2</v>
      </c>
      <c r="S915" s="14">
        <f t="shared" si="89"/>
        <v>82.583333333333329</v>
      </c>
      <c r="T915" t="s">
        <v>9214</v>
      </c>
      <c r="U915" t="s">
        <v>9232</v>
      </c>
      <c r="V915" s="16">
        <f t="shared" si="90"/>
        <v>41004.139108796298</v>
      </c>
      <c r="W915" s="16">
        <f t="shared" si="91"/>
        <v>41034.139108796298</v>
      </c>
    </row>
    <row r="916" spans="1:23" ht="30" hidden="1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2">
        <f>IF(H916="USD", 1, VLOOKUP(H916,usd[[#All],[targetCurrency]:[inverseRate]],4,FALSE))</f>
        <v>1</v>
      </c>
      <c r="J916" s="14">
        <f t="shared" si="86"/>
        <v>1500</v>
      </c>
      <c r="K916" s="14">
        <f t="shared" si="87"/>
        <v>0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8278</v>
      </c>
      <c r="R916" s="9">
        <f t="shared" si="88"/>
        <v>0</v>
      </c>
      <c r="S916" s="14" t="str">
        <f t="shared" si="89"/>
        <v/>
      </c>
      <c r="T916" t="s">
        <v>9214</v>
      </c>
      <c r="U916" t="s">
        <v>9232</v>
      </c>
      <c r="V916" s="16">
        <f t="shared" si="90"/>
        <v>41116.763275462959</v>
      </c>
      <c r="W916" s="16">
        <f t="shared" si="91"/>
        <v>41146.763275462959</v>
      </c>
    </row>
    <row r="917" spans="1:23" ht="30" hidden="1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2">
        <f>IF(H917="USD", 1, VLOOKUP(H917,usd[[#All],[targetCurrency]:[inverseRate]],4,FALSE))</f>
        <v>1</v>
      </c>
      <c r="J917" s="14">
        <f t="shared" si="86"/>
        <v>6500</v>
      </c>
      <c r="K917" s="14">
        <f t="shared" si="87"/>
        <v>375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8278</v>
      </c>
      <c r="R917" s="9">
        <f t="shared" si="88"/>
        <v>5.7692307692307696E-2</v>
      </c>
      <c r="S917" s="14">
        <f t="shared" si="89"/>
        <v>41.666666666666664</v>
      </c>
      <c r="T917" t="s">
        <v>9214</v>
      </c>
      <c r="U917" t="s">
        <v>9232</v>
      </c>
      <c r="V917" s="16">
        <f t="shared" si="90"/>
        <v>40937.679560185185</v>
      </c>
      <c r="W917" s="16">
        <f t="shared" si="91"/>
        <v>40969.207638888889</v>
      </c>
    </row>
    <row r="918" spans="1:23" ht="30" hidden="1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2">
        <f>IF(H918="USD", 1, VLOOKUP(H918,usd[[#All],[targetCurrency]:[inverseRate]],4,FALSE))</f>
        <v>1</v>
      </c>
      <c r="J918" s="14">
        <f t="shared" si="86"/>
        <v>3300</v>
      </c>
      <c r="K918" s="14">
        <f t="shared" si="87"/>
        <v>0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8278</v>
      </c>
      <c r="R918" s="9">
        <f t="shared" si="88"/>
        <v>0</v>
      </c>
      <c r="S918" s="14" t="str">
        <f t="shared" si="89"/>
        <v/>
      </c>
      <c r="T918" t="s">
        <v>9214</v>
      </c>
      <c r="U918" t="s">
        <v>9232</v>
      </c>
      <c r="V918" s="16">
        <f t="shared" si="90"/>
        <v>40434.853402777779</v>
      </c>
      <c r="W918" s="16">
        <f t="shared" si="91"/>
        <v>40473.208333333336</v>
      </c>
    </row>
    <row r="919" spans="1:23" ht="30" hidden="1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2">
        <f>IF(H919="USD", 1, VLOOKUP(H919,usd[[#All],[targetCurrency]:[inverseRate]],4,FALSE))</f>
        <v>1</v>
      </c>
      <c r="J919" s="14">
        <f t="shared" si="86"/>
        <v>5000</v>
      </c>
      <c r="K919" s="14">
        <f t="shared" si="87"/>
        <v>30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8278</v>
      </c>
      <c r="R919" s="9">
        <f t="shared" si="88"/>
        <v>6.0000000000000001E-3</v>
      </c>
      <c r="S919" s="14">
        <f t="shared" si="89"/>
        <v>30</v>
      </c>
      <c r="T919" t="s">
        <v>9214</v>
      </c>
      <c r="U919" t="s">
        <v>9232</v>
      </c>
      <c r="V919" s="16">
        <f t="shared" si="90"/>
        <v>41802.94363425926</v>
      </c>
      <c r="W919" s="16">
        <f t="shared" si="91"/>
        <v>41834.104166666664</v>
      </c>
    </row>
    <row r="920" spans="1:23" ht="30" hidden="1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2">
        <f>IF(H920="USD", 1, VLOOKUP(H920,usd[[#All],[targetCurrency]:[inverseRate]],4,FALSE))</f>
        <v>1.29405719</v>
      </c>
      <c r="J920" s="14">
        <f t="shared" si="86"/>
        <v>5046.8230409999996</v>
      </c>
      <c r="K920" s="14">
        <f t="shared" si="87"/>
        <v>253.63520923999999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8278</v>
      </c>
      <c r="R920" s="9">
        <f t="shared" si="88"/>
        <v>5.0256410256410255E-2</v>
      </c>
      <c r="S920" s="14">
        <f t="shared" si="89"/>
        <v>25.363520923999999</v>
      </c>
      <c r="T920" t="s">
        <v>9214</v>
      </c>
      <c r="U920" t="s">
        <v>9232</v>
      </c>
      <c r="V920" s="16">
        <f t="shared" si="90"/>
        <v>41944.916215277779</v>
      </c>
      <c r="W920" s="16">
        <f t="shared" si="91"/>
        <v>41974.957881944443</v>
      </c>
    </row>
    <row r="921" spans="1:23" ht="30" hidden="1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2">
        <f>IF(H921="USD", 1, VLOOKUP(H921,usd[[#All],[targetCurrency]:[inverseRate]],4,FALSE))</f>
        <v>1</v>
      </c>
      <c r="J921" s="14">
        <f t="shared" si="86"/>
        <v>20000</v>
      </c>
      <c r="K921" s="14">
        <f t="shared" si="87"/>
        <v>100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8278</v>
      </c>
      <c r="R921" s="9">
        <f t="shared" si="88"/>
        <v>5.0000000000000001E-3</v>
      </c>
      <c r="S921" s="14">
        <f t="shared" si="89"/>
        <v>100</v>
      </c>
      <c r="T921" t="s">
        <v>9214</v>
      </c>
      <c r="U921" t="s">
        <v>9232</v>
      </c>
      <c r="V921" s="16">
        <f t="shared" si="90"/>
        <v>41227.641724537039</v>
      </c>
      <c r="W921" s="16">
        <f t="shared" si="91"/>
        <v>41262.641724537039</v>
      </c>
    </row>
    <row r="922" spans="1:23" ht="30" hidden="1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2">
        <f>IF(H922="USD", 1, VLOOKUP(H922,usd[[#All],[targetCurrency]:[inverseRate]],4,FALSE))</f>
        <v>1</v>
      </c>
      <c r="J922" s="14">
        <f t="shared" si="86"/>
        <v>5500</v>
      </c>
      <c r="K922" s="14">
        <f t="shared" si="87"/>
        <v>0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8278</v>
      </c>
      <c r="R922" s="9">
        <f t="shared" si="88"/>
        <v>0</v>
      </c>
      <c r="S922" s="14" t="str">
        <f t="shared" si="89"/>
        <v/>
      </c>
      <c r="T922" t="s">
        <v>9214</v>
      </c>
      <c r="U922" t="s">
        <v>9232</v>
      </c>
      <c r="V922" s="16">
        <f t="shared" si="90"/>
        <v>41562.671550925923</v>
      </c>
      <c r="W922" s="16">
        <f t="shared" si="91"/>
        <v>41592.713217592594</v>
      </c>
    </row>
    <row r="923" spans="1:23" ht="30" hidden="1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2">
        <f>IF(H923="USD", 1, VLOOKUP(H923,usd[[#All],[targetCurrency]:[inverseRate]],4,FALSE))</f>
        <v>1</v>
      </c>
      <c r="J923" s="14">
        <f t="shared" si="86"/>
        <v>15000</v>
      </c>
      <c r="K923" s="14">
        <f t="shared" si="87"/>
        <v>4635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8278</v>
      </c>
      <c r="R923" s="9">
        <f t="shared" si="88"/>
        <v>0.309</v>
      </c>
      <c r="S923" s="14">
        <f t="shared" si="89"/>
        <v>231.75</v>
      </c>
      <c r="T923" t="s">
        <v>9214</v>
      </c>
      <c r="U923" t="s">
        <v>9232</v>
      </c>
      <c r="V923" s="16">
        <f t="shared" si="90"/>
        <v>40847.171018518522</v>
      </c>
      <c r="W923" s="16">
        <f t="shared" si="91"/>
        <v>40889.212685185186</v>
      </c>
    </row>
    <row r="924" spans="1:23" ht="30" hidden="1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2">
        <f>IF(H924="USD", 1, VLOOKUP(H924,usd[[#All],[targetCurrency]:[inverseRate]],4,FALSE))</f>
        <v>1</v>
      </c>
      <c r="J924" s="14">
        <f t="shared" si="86"/>
        <v>27000</v>
      </c>
      <c r="K924" s="14">
        <f t="shared" si="87"/>
        <v>5680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8278</v>
      </c>
      <c r="R924" s="9">
        <f t="shared" si="88"/>
        <v>0.21037037037037037</v>
      </c>
      <c r="S924" s="14">
        <f t="shared" si="89"/>
        <v>189.33333333333334</v>
      </c>
      <c r="T924" t="s">
        <v>9214</v>
      </c>
      <c r="U924" t="s">
        <v>9232</v>
      </c>
      <c r="V924" s="16">
        <f t="shared" si="90"/>
        <v>41878.530011574076</v>
      </c>
      <c r="W924" s="16">
        <f t="shared" si="91"/>
        <v>41913.530011574076</v>
      </c>
    </row>
    <row r="925" spans="1:23" ht="30" hidden="1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2">
        <f>IF(H925="USD", 1, VLOOKUP(H925,usd[[#All],[targetCurrency]:[inverseRate]],4,FALSE))</f>
        <v>1</v>
      </c>
      <c r="J925" s="14">
        <f t="shared" si="86"/>
        <v>15000</v>
      </c>
      <c r="K925" s="14">
        <f t="shared" si="87"/>
        <v>330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8278</v>
      </c>
      <c r="R925" s="9">
        <f t="shared" si="88"/>
        <v>2.1999999999999999E-2</v>
      </c>
      <c r="S925" s="14">
        <f t="shared" si="89"/>
        <v>55</v>
      </c>
      <c r="T925" t="s">
        <v>9214</v>
      </c>
      <c r="U925" t="s">
        <v>9232</v>
      </c>
      <c r="V925" s="16">
        <f t="shared" si="90"/>
        <v>41934.959756944445</v>
      </c>
      <c r="W925" s="16">
        <f t="shared" si="91"/>
        <v>41965.001423611116</v>
      </c>
    </row>
    <row r="926" spans="1:23" ht="30" hidden="1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2">
        <f>IF(H926="USD", 1, VLOOKUP(H926,usd[[#All],[targetCurrency]:[inverseRate]],4,FALSE))</f>
        <v>1</v>
      </c>
      <c r="J926" s="14">
        <f t="shared" si="86"/>
        <v>3000</v>
      </c>
      <c r="K926" s="14">
        <f t="shared" si="87"/>
        <v>327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8278</v>
      </c>
      <c r="R926" s="9">
        <f t="shared" si="88"/>
        <v>0.109</v>
      </c>
      <c r="S926" s="14">
        <f t="shared" si="89"/>
        <v>21.8</v>
      </c>
      <c r="T926" t="s">
        <v>9214</v>
      </c>
      <c r="U926" t="s">
        <v>9232</v>
      </c>
      <c r="V926" s="16">
        <f t="shared" si="90"/>
        <v>41288.942928240736</v>
      </c>
      <c r="W926" s="16">
        <f t="shared" si="91"/>
        <v>41318.942928240736</v>
      </c>
    </row>
    <row r="927" spans="1:23" ht="30" hidden="1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2">
        <f>IF(H927="USD", 1, VLOOKUP(H927,usd[[#All],[targetCurrency]:[inverseRate]],4,FALSE))</f>
        <v>1</v>
      </c>
      <c r="J927" s="14">
        <f t="shared" si="86"/>
        <v>6000</v>
      </c>
      <c r="K927" s="14">
        <f t="shared" si="87"/>
        <v>160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8278</v>
      </c>
      <c r="R927" s="9">
        <f t="shared" si="88"/>
        <v>2.6666666666666668E-2</v>
      </c>
      <c r="S927" s="14">
        <f t="shared" si="89"/>
        <v>32</v>
      </c>
      <c r="T927" t="s">
        <v>9214</v>
      </c>
      <c r="U927" t="s">
        <v>9232</v>
      </c>
      <c r="V927" s="16">
        <f t="shared" si="90"/>
        <v>41575.880914351852</v>
      </c>
      <c r="W927" s="16">
        <f t="shared" si="91"/>
        <v>41605.922581018516</v>
      </c>
    </row>
    <row r="928" spans="1:23" ht="30" hidden="1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2">
        <f>IF(H928="USD", 1, VLOOKUP(H928,usd[[#All],[targetCurrency]:[inverseRate]],4,FALSE))</f>
        <v>1</v>
      </c>
      <c r="J928" s="14">
        <f t="shared" si="86"/>
        <v>7000</v>
      </c>
      <c r="K928" s="14">
        <f t="shared" si="87"/>
        <v>0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8278</v>
      </c>
      <c r="R928" s="9">
        <f t="shared" si="88"/>
        <v>0</v>
      </c>
      <c r="S928" s="14" t="str">
        <f t="shared" si="89"/>
        <v/>
      </c>
      <c r="T928" t="s">
        <v>9214</v>
      </c>
      <c r="U928" t="s">
        <v>9232</v>
      </c>
      <c r="V928" s="16">
        <f t="shared" si="90"/>
        <v>40338.02002314815</v>
      </c>
      <c r="W928" s="16">
        <f t="shared" si="91"/>
        <v>40367.944444444445</v>
      </c>
    </row>
    <row r="929" spans="1:23" ht="30" hidden="1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2">
        <f>IF(H929="USD", 1, VLOOKUP(H929,usd[[#All],[targetCurrency]:[inverseRate]],4,FALSE))</f>
        <v>1</v>
      </c>
      <c r="J929" s="14">
        <f t="shared" si="86"/>
        <v>20000</v>
      </c>
      <c r="K929" s="14">
        <f t="shared" si="87"/>
        <v>0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8278</v>
      </c>
      <c r="R929" s="9">
        <f t="shared" si="88"/>
        <v>0</v>
      </c>
      <c r="S929" s="14" t="str">
        <f t="shared" si="89"/>
        <v/>
      </c>
      <c r="T929" t="s">
        <v>9214</v>
      </c>
      <c r="U929" t="s">
        <v>9232</v>
      </c>
      <c r="V929" s="16">
        <f t="shared" si="90"/>
        <v>41013.822858796295</v>
      </c>
      <c r="W929" s="16">
        <f t="shared" si="91"/>
        <v>41043.822858796295</v>
      </c>
    </row>
    <row r="930" spans="1:23" ht="30" hidden="1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2">
        <f>IF(H930="USD", 1, VLOOKUP(H930,usd[[#All],[targetCurrency]:[inverseRate]],4,FALSE))</f>
        <v>1</v>
      </c>
      <c r="J930" s="14">
        <f t="shared" si="86"/>
        <v>14500</v>
      </c>
      <c r="K930" s="14">
        <f t="shared" si="87"/>
        <v>1575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8278</v>
      </c>
      <c r="R930" s="9">
        <f t="shared" si="88"/>
        <v>0.10862068965517241</v>
      </c>
      <c r="S930" s="14">
        <f t="shared" si="89"/>
        <v>56.25</v>
      </c>
      <c r="T930" t="s">
        <v>9214</v>
      </c>
      <c r="U930" t="s">
        <v>9232</v>
      </c>
      <c r="V930" s="16">
        <f t="shared" si="90"/>
        <v>41180.86241898148</v>
      </c>
      <c r="W930" s="16">
        <f t="shared" si="91"/>
        <v>41231</v>
      </c>
    </row>
    <row r="931" spans="1:23" ht="30" hidden="1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2">
        <f>IF(H931="USD", 1, VLOOKUP(H931,usd[[#All],[targetCurrency]:[inverseRate]],4,FALSE))</f>
        <v>1</v>
      </c>
      <c r="J931" s="14">
        <f t="shared" si="86"/>
        <v>500</v>
      </c>
      <c r="K931" s="14">
        <f t="shared" si="87"/>
        <v>0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8278</v>
      </c>
      <c r="R931" s="9">
        <f t="shared" si="88"/>
        <v>0</v>
      </c>
      <c r="S931" s="14" t="str">
        <f t="shared" si="89"/>
        <v/>
      </c>
      <c r="T931" t="s">
        <v>9214</v>
      </c>
      <c r="U931" t="s">
        <v>9232</v>
      </c>
      <c r="V931" s="16">
        <f t="shared" si="90"/>
        <v>40978.238067129627</v>
      </c>
      <c r="W931" s="16">
        <f t="shared" si="91"/>
        <v>41008.196400462963</v>
      </c>
    </row>
    <row r="932" spans="1:23" ht="30" hidden="1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2">
        <f>IF(H932="USD", 1, VLOOKUP(H932,usd[[#All],[targetCurrency]:[inverseRate]],4,FALSE))</f>
        <v>1</v>
      </c>
      <c r="J932" s="14">
        <f t="shared" si="86"/>
        <v>900</v>
      </c>
      <c r="K932" s="14">
        <f t="shared" si="87"/>
        <v>345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8278</v>
      </c>
      <c r="R932" s="9">
        <f t="shared" si="88"/>
        <v>0.38333333333333336</v>
      </c>
      <c r="S932" s="14">
        <f t="shared" si="89"/>
        <v>69</v>
      </c>
      <c r="T932" t="s">
        <v>9214</v>
      </c>
      <c r="U932" t="s">
        <v>9232</v>
      </c>
      <c r="V932" s="16">
        <f t="shared" si="90"/>
        <v>40312.915578703702</v>
      </c>
      <c r="W932" s="16">
        <f t="shared" si="91"/>
        <v>40354.897222222222</v>
      </c>
    </row>
    <row r="933" spans="1:23" ht="30" hidden="1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2">
        <f>IF(H933="USD", 1, VLOOKUP(H933,usd[[#All],[targetCurrency]:[inverseRate]],4,FALSE))</f>
        <v>1.29405719</v>
      </c>
      <c r="J933" s="14">
        <f t="shared" si="86"/>
        <v>2588.11438</v>
      </c>
      <c r="K933" s="14">
        <f t="shared" si="87"/>
        <v>169.52149188999999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8278</v>
      </c>
      <c r="R933" s="9">
        <f t="shared" si="88"/>
        <v>6.5500000000000003E-2</v>
      </c>
      <c r="S933" s="14">
        <f t="shared" si="89"/>
        <v>24.217355984285714</v>
      </c>
      <c r="T933" t="s">
        <v>9214</v>
      </c>
      <c r="U933" t="s">
        <v>9232</v>
      </c>
      <c r="V933" s="16">
        <f t="shared" si="90"/>
        <v>41680.359976851854</v>
      </c>
      <c r="W933" s="16">
        <f t="shared" si="91"/>
        <v>41714.916666666664</v>
      </c>
    </row>
    <row r="934" spans="1:23" ht="30" hidden="1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2">
        <f>IF(H934="USD", 1, VLOOKUP(H934,usd[[#All],[targetCurrency]:[inverseRate]],4,FALSE))</f>
        <v>1</v>
      </c>
      <c r="J934" s="14">
        <f t="shared" si="86"/>
        <v>9500</v>
      </c>
      <c r="K934" s="14">
        <f t="shared" si="87"/>
        <v>1381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8278</v>
      </c>
      <c r="R934" s="9">
        <f t="shared" si="88"/>
        <v>0.14536842105263159</v>
      </c>
      <c r="S934" s="14">
        <f t="shared" si="89"/>
        <v>46.033333333333331</v>
      </c>
      <c r="T934" t="s">
        <v>9214</v>
      </c>
      <c r="U934" t="s">
        <v>9232</v>
      </c>
      <c r="V934" s="16">
        <f t="shared" si="90"/>
        <v>41310.969270833331</v>
      </c>
      <c r="W934" s="16">
        <f t="shared" si="91"/>
        <v>41355.927604166667</v>
      </c>
    </row>
    <row r="935" spans="1:23" ht="30" hidden="1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2">
        <f>IF(H935="USD", 1, VLOOKUP(H935,usd[[#All],[targetCurrency]:[inverseRate]],4,FALSE))</f>
        <v>1</v>
      </c>
      <c r="J935" s="14">
        <f t="shared" si="86"/>
        <v>2000</v>
      </c>
      <c r="K935" s="14">
        <f t="shared" si="87"/>
        <v>120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8278</v>
      </c>
      <c r="R935" s="9">
        <f t="shared" si="88"/>
        <v>0.06</v>
      </c>
      <c r="S935" s="14">
        <f t="shared" si="89"/>
        <v>60</v>
      </c>
      <c r="T935" t="s">
        <v>9214</v>
      </c>
      <c r="U935" t="s">
        <v>9232</v>
      </c>
      <c r="V935" s="16">
        <f t="shared" si="90"/>
        <v>41711.169085648144</v>
      </c>
      <c r="W935" s="16">
        <f t="shared" si="91"/>
        <v>41771.169085648144</v>
      </c>
    </row>
    <row r="936" spans="1:23" ht="30" hidden="1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2">
        <f>IF(H936="USD", 1, VLOOKUP(H936,usd[[#All],[targetCurrency]:[inverseRate]],4,FALSE))</f>
        <v>0.75062424999999999</v>
      </c>
      <c r="J936" s="14">
        <f t="shared" si="86"/>
        <v>3753.1212500000001</v>
      </c>
      <c r="K936" s="14">
        <f t="shared" si="87"/>
        <v>1140.94886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8278</v>
      </c>
      <c r="R936" s="9">
        <f t="shared" si="88"/>
        <v>0.30399999999999999</v>
      </c>
      <c r="S936" s="14">
        <f t="shared" si="89"/>
        <v>38.031628666666663</v>
      </c>
      <c r="T936" t="s">
        <v>9214</v>
      </c>
      <c r="U936" t="s">
        <v>9232</v>
      </c>
      <c r="V936" s="16">
        <f t="shared" si="90"/>
        <v>41733.737083333333</v>
      </c>
      <c r="W936" s="16">
        <f t="shared" si="91"/>
        <v>41763.25</v>
      </c>
    </row>
    <row r="937" spans="1:23" ht="30" hidden="1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2">
        <f>IF(H937="USD", 1, VLOOKUP(H937,usd[[#All],[targetCurrency]:[inverseRate]],4,FALSE))</f>
        <v>1</v>
      </c>
      <c r="J937" s="14">
        <f t="shared" si="86"/>
        <v>3500</v>
      </c>
      <c r="K937" s="14">
        <f t="shared" si="87"/>
        <v>50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8278</v>
      </c>
      <c r="R937" s="9">
        <f t="shared" si="88"/>
        <v>1.4285714285714285E-2</v>
      </c>
      <c r="S937" s="14">
        <f t="shared" si="89"/>
        <v>25</v>
      </c>
      <c r="T937" t="s">
        <v>9214</v>
      </c>
      <c r="U937" t="s">
        <v>9232</v>
      </c>
      <c r="V937" s="16">
        <f t="shared" si="90"/>
        <v>42368.333668981482</v>
      </c>
      <c r="W937" s="16">
        <f t="shared" si="91"/>
        <v>42398.333668981482</v>
      </c>
    </row>
    <row r="938" spans="1:23" ht="30" hidden="1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2">
        <f>IF(H938="USD", 1, VLOOKUP(H938,usd[[#All],[targetCurrency]:[inverseRate]],4,FALSE))</f>
        <v>1</v>
      </c>
      <c r="J938" s="14">
        <f t="shared" si="86"/>
        <v>1400</v>
      </c>
      <c r="K938" s="14">
        <f t="shared" si="87"/>
        <v>0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8278</v>
      </c>
      <c r="R938" s="9">
        <f t="shared" si="88"/>
        <v>0</v>
      </c>
      <c r="S938" s="14" t="str">
        <f t="shared" si="89"/>
        <v/>
      </c>
      <c r="T938" t="s">
        <v>9214</v>
      </c>
      <c r="U938" t="s">
        <v>9232</v>
      </c>
      <c r="V938" s="16">
        <f t="shared" si="90"/>
        <v>40883.024178240739</v>
      </c>
      <c r="W938" s="16">
        <f t="shared" si="91"/>
        <v>40926.833333333336</v>
      </c>
    </row>
    <row r="939" spans="1:23" ht="30" hidden="1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2">
        <f>IF(H939="USD", 1, VLOOKUP(H939,usd[[#All],[targetCurrency]:[inverseRate]],4,FALSE))</f>
        <v>1</v>
      </c>
      <c r="J939" s="14">
        <f t="shared" si="86"/>
        <v>3500</v>
      </c>
      <c r="K939" s="14">
        <f t="shared" si="87"/>
        <v>40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8278</v>
      </c>
      <c r="R939" s="9">
        <f t="shared" si="88"/>
        <v>1.1428571428571429E-2</v>
      </c>
      <c r="S939" s="14">
        <f t="shared" si="89"/>
        <v>20</v>
      </c>
      <c r="T939" t="s">
        <v>9214</v>
      </c>
      <c r="U939" t="s">
        <v>9232</v>
      </c>
      <c r="V939" s="16">
        <f t="shared" si="90"/>
        <v>41551.798113425924</v>
      </c>
      <c r="W939" s="16">
        <f t="shared" si="91"/>
        <v>41581.839780092589</v>
      </c>
    </row>
    <row r="940" spans="1:23" ht="30" hidden="1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2">
        <f>IF(H940="USD", 1, VLOOKUP(H940,usd[[#All],[targetCurrency]:[inverseRate]],4,FALSE))</f>
        <v>1</v>
      </c>
      <c r="J940" s="14">
        <f t="shared" si="86"/>
        <v>7000</v>
      </c>
      <c r="K940" s="14">
        <f t="shared" si="87"/>
        <v>25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8278</v>
      </c>
      <c r="R940" s="9">
        <f t="shared" si="88"/>
        <v>3.5714285714285713E-3</v>
      </c>
      <c r="S940" s="14">
        <f t="shared" si="89"/>
        <v>25</v>
      </c>
      <c r="T940" t="s">
        <v>9214</v>
      </c>
      <c r="U940" t="s">
        <v>9232</v>
      </c>
      <c r="V940" s="16">
        <f t="shared" si="90"/>
        <v>41124.479722222226</v>
      </c>
      <c r="W940" s="16">
        <f t="shared" si="91"/>
        <v>41154.479722222226</v>
      </c>
    </row>
    <row r="941" spans="1:23" ht="30" hidden="1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2">
        <f>IF(H941="USD", 1, VLOOKUP(H941,usd[[#All],[targetCurrency]:[inverseRate]],4,FALSE))</f>
        <v>1</v>
      </c>
      <c r="J941" s="14">
        <f t="shared" si="86"/>
        <v>2750</v>
      </c>
      <c r="K941" s="14">
        <f t="shared" si="87"/>
        <v>40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8278</v>
      </c>
      <c r="R941" s="9">
        <f t="shared" si="88"/>
        <v>1.4545454545454545E-2</v>
      </c>
      <c r="S941" s="14">
        <f t="shared" si="89"/>
        <v>20</v>
      </c>
      <c r="T941" t="s">
        <v>9214</v>
      </c>
      <c r="U941" t="s">
        <v>9232</v>
      </c>
      <c r="V941" s="16">
        <f t="shared" si="90"/>
        <v>41416.763171296298</v>
      </c>
      <c r="W941" s="16">
        <f t="shared" si="91"/>
        <v>41455.831944444442</v>
      </c>
    </row>
    <row r="942" spans="1:23" ht="30" hidden="1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2">
        <f>IF(H942="USD", 1, VLOOKUP(H942,usd[[#All],[targetCurrency]:[inverseRate]],4,FALSE))</f>
        <v>1</v>
      </c>
      <c r="J942" s="14">
        <f t="shared" si="86"/>
        <v>9000</v>
      </c>
      <c r="K942" s="14">
        <f t="shared" si="87"/>
        <v>1544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8273</v>
      </c>
      <c r="R942" s="9">
        <f t="shared" si="88"/>
        <v>0.17155555555555554</v>
      </c>
      <c r="S942" s="14">
        <f t="shared" si="89"/>
        <v>110.28571428571429</v>
      </c>
      <c r="T942" t="s">
        <v>9226</v>
      </c>
      <c r="U942" t="s">
        <v>9228</v>
      </c>
      <c r="V942" s="16">
        <f t="shared" si="90"/>
        <v>42182.008402777778</v>
      </c>
      <c r="W942" s="16">
        <f t="shared" si="91"/>
        <v>42227.008402777778</v>
      </c>
    </row>
    <row r="943" spans="1:23" ht="30" hidden="1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2">
        <f>IF(H943="USD", 1, VLOOKUP(H943,usd[[#All],[targetCurrency]:[inverseRate]],4,FALSE))</f>
        <v>1</v>
      </c>
      <c r="J943" s="14">
        <f t="shared" si="86"/>
        <v>50000</v>
      </c>
      <c r="K943" s="14">
        <f t="shared" si="87"/>
        <v>1161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8273</v>
      </c>
      <c r="R943" s="9">
        <f t="shared" si="88"/>
        <v>2.3220000000000001E-2</v>
      </c>
      <c r="S943" s="14">
        <f t="shared" si="89"/>
        <v>37.451612903225808</v>
      </c>
      <c r="T943" t="s">
        <v>9226</v>
      </c>
      <c r="U943" t="s">
        <v>9228</v>
      </c>
      <c r="V943" s="16">
        <f t="shared" si="90"/>
        <v>42746.096585648149</v>
      </c>
      <c r="W943" s="16">
        <f t="shared" si="91"/>
        <v>42776.096585648149</v>
      </c>
    </row>
    <row r="944" spans="1:23" ht="30" hidden="1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2">
        <f>IF(H944="USD", 1, VLOOKUP(H944,usd[[#All],[targetCurrency]:[inverseRate]],4,FALSE))</f>
        <v>1</v>
      </c>
      <c r="J944" s="14">
        <f t="shared" si="86"/>
        <v>7500</v>
      </c>
      <c r="K944" s="14">
        <f t="shared" si="87"/>
        <v>668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8273</v>
      </c>
      <c r="R944" s="9">
        <f t="shared" si="88"/>
        <v>8.9066666666666669E-2</v>
      </c>
      <c r="S944" s="14">
        <f t="shared" si="89"/>
        <v>41.75</v>
      </c>
      <c r="T944" t="s">
        <v>9226</v>
      </c>
      <c r="U944" t="s">
        <v>9228</v>
      </c>
      <c r="V944" s="16">
        <f t="shared" si="90"/>
        <v>42382.843287037038</v>
      </c>
      <c r="W944" s="16">
        <f t="shared" si="91"/>
        <v>42418.843287037038</v>
      </c>
    </row>
    <row r="945" spans="1:23" ht="30" hidden="1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2">
        <f>IF(H945="USD", 1, VLOOKUP(H945,usd[[#All],[targetCurrency]:[inverseRate]],4,FALSE))</f>
        <v>1</v>
      </c>
      <c r="J945" s="14">
        <f t="shared" si="86"/>
        <v>3000</v>
      </c>
      <c r="K945" s="14">
        <f t="shared" si="87"/>
        <v>289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8273</v>
      </c>
      <c r="R945" s="9">
        <f t="shared" si="88"/>
        <v>9.633333333333334E-2</v>
      </c>
      <c r="S945" s="14">
        <f t="shared" si="89"/>
        <v>24.083333333333332</v>
      </c>
      <c r="T945" t="s">
        <v>9226</v>
      </c>
      <c r="U945" t="s">
        <v>9228</v>
      </c>
      <c r="V945" s="16">
        <f t="shared" si="90"/>
        <v>42673.66788194445</v>
      </c>
      <c r="W945" s="16">
        <f t="shared" si="91"/>
        <v>42703.709548611107</v>
      </c>
    </row>
    <row r="946" spans="1:23" ht="30" hidden="1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2">
        <f>IF(H946="USD", 1, VLOOKUP(H946,usd[[#All],[targetCurrency]:[inverseRate]],4,FALSE))</f>
        <v>1</v>
      </c>
      <c r="J946" s="14">
        <f t="shared" si="86"/>
        <v>50000</v>
      </c>
      <c r="K946" s="14">
        <f t="shared" si="87"/>
        <v>6663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8273</v>
      </c>
      <c r="R946" s="9">
        <f t="shared" si="88"/>
        <v>0.13325999999999999</v>
      </c>
      <c r="S946" s="14">
        <f t="shared" si="89"/>
        <v>69.40625</v>
      </c>
      <c r="T946" t="s">
        <v>9226</v>
      </c>
      <c r="U946" t="s">
        <v>9228</v>
      </c>
      <c r="V946" s="16">
        <f t="shared" si="90"/>
        <v>42444.583912037036</v>
      </c>
      <c r="W946" s="16">
        <f t="shared" si="91"/>
        <v>42478.583333333328</v>
      </c>
    </row>
    <row r="947" spans="1:23" ht="30" hidden="1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2">
        <f>IF(H947="USD", 1, VLOOKUP(H947,usd[[#All],[targetCurrency]:[inverseRate]],4,FALSE))</f>
        <v>1.1666915600000001</v>
      </c>
      <c r="J947" s="14">
        <f t="shared" si="86"/>
        <v>116669.156</v>
      </c>
      <c r="K947" s="14">
        <f t="shared" si="87"/>
        <v>2898.06183504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8273</v>
      </c>
      <c r="R947" s="9">
        <f t="shared" si="88"/>
        <v>2.4840000000000001E-2</v>
      </c>
      <c r="S947" s="14">
        <f t="shared" si="89"/>
        <v>181.12886469</v>
      </c>
      <c r="T947" t="s">
        <v>9226</v>
      </c>
      <c r="U947" t="s">
        <v>9228</v>
      </c>
      <c r="V947" s="16">
        <f t="shared" si="90"/>
        <v>42732.872986111106</v>
      </c>
      <c r="W947" s="16">
        <f t="shared" si="91"/>
        <v>42784.999305555553</v>
      </c>
    </row>
    <row r="948" spans="1:23" ht="30" hidden="1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2">
        <f>IF(H948="USD", 1, VLOOKUP(H948,usd[[#All],[targetCurrency]:[inverseRate]],4,FALSE))</f>
        <v>1</v>
      </c>
      <c r="J948" s="14">
        <f t="shared" si="86"/>
        <v>15000</v>
      </c>
      <c r="K948" s="14">
        <f t="shared" si="87"/>
        <v>286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8273</v>
      </c>
      <c r="R948" s="9">
        <f t="shared" si="88"/>
        <v>1.9066666666666666E-2</v>
      </c>
      <c r="S948" s="14">
        <f t="shared" si="89"/>
        <v>57.2</v>
      </c>
      <c r="T948" t="s">
        <v>9226</v>
      </c>
      <c r="U948" t="s">
        <v>9228</v>
      </c>
      <c r="V948" s="16">
        <f t="shared" si="90"/>
        <v>42592.750555555554</v>
      </c>
      <c r="W948" s="16">
        <f t="shared" si="91"/>
        <v>42622.750555555554</v>
      </c>
    </row>
    <row r="949" spans="1:23" ht="30" hidden="1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2">
        <f>IF(H949="USD", 1, VLOOKUP(H949,usd[[#All],[targetCurrency]:[inverseRate]],4,FALSE))</f>
        <v>1</v>
      </c>
      <c r="J949" s="14">
        <f t="shared" si="86"/>
        <v>850</v>
      </c>
      <c r="K949" s="14">
        <f t="shared" si="87"/>
        <v>0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8273</v>
      </c>
      <c r="R949" s="9">
        <f t="shared" si="88"/>
        <v>0</v>
      </c>
      <c r="S949" s="14" t="str">
        <f t="shared" si="89"/>
        <v/>
      </c>
      <c r="T949" t="s">
        <v>9226</v>
      </c>
      <c r="U949" t="s">
        <v>9228</v>
      </c>
      <c r="V949" s="16">
        <f t="shared" si="90"/>
        <v>42491.781319444446</v>
      </c>
      <c r="W949" s="16">
        <f t="shared" si="91"/>
        <v>42551.781319444446</v>
      </c>
    </row>
    <row r="950" spans="1:23" ht="30" hidden="1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2">
        <f>IF(H950="USD", 1, VLOOKUP(H950,usd[[#All],[targetCurrency]:[inverseRate]],4,FALSE))</f>
        <v>1.1666915600000001</v>
      </c>
      <c r="J950" s="14">
        <f t="shared" si="86"/>
        <v>4666.7662399999999</v>
      </c>
      <c r="K950" s="14">
        <f t="shared" si="87"/>
        <v>560.01194880000003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8273</v>
      </c>
      <c r="R950" s="9">
        <f t="shared" si="88"/>
        <v>0.12</v>
      </c>
      <c r="S950" s="14">
        <f t="shared" si="89"/>
        <v>70.001493600000003</v>
      </c>
      <c r="T950" t="s">
        <v>9226</v>
      </c>
      <c r="U950" t="s">
        <v>9228</v>
      </c>
      <c r="V950" s="16">
        <f t="shared" si="90"/>
        <v>42411.828287037039</v>
      </c>
      <c r="W950" s="16">
        <f t="shared" si="91"/>
        <v>42441.828287037039</v>
      </c>
    </row>
    <row r="951" spans="1:23" ht="30" hidden="1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2">
        <f>IF(H951="USD", 1, VLOOKUP(H951,usd[[#All],[targetCurrency]:[inverseRate]],4,FALSE))</f>
        <v>1.1666915600000001</v>
      </c>
      <c r="J951" s="14">
        <f t="shared" si="86"/>
        <v>23333.831200000001</v>
      </c>
      <c r="K951" s="14">
        <f t="shared" si="87"/>
        <v>318.50679588000003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8273</v>
      </c>
      <c r="R951" s="9">
        <f t="shared" si="88"/>
        <v>1.3650000000000001E-2</v>
      </c>
      <c r="S951" s="14">
        <f t="shared" si="89"/>
        <v>45.500970840000001</v>
      </c>
      <c r="T951" t="s">
        <v>9226</v>
      </c>
      <c r="U951" t="s">
        <v>9228</v>
      </c>
      <c r="V951" s="16">
        <f t="shared" si="90"/>
        <v>42361.043703703705</v>
      </c>
      <c r="W951" s="16">
        <f t="shared" si="91"/>
        <v>42421.043703703705</v>
      </c>
    </row>
    <row r="952" spans="1:23" ht="30" hidden="1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2">
        <f>IF(H952="USD", 1, VLOOKUP(H952,usd[[#All],[targetCurrency]:[inverseRate]],4,FALSE))</f>
        <v>0.75062424999999999</v>
      </c>
      <c r="J952" s="14">
        <f t="shared" si="86"/>
        <v>3753.1212500000001</v>
      </c>
      <c r="K952" s="14">
        <f t="shared" si="87"/>
        <v>1052.3751984999999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8273</v>
      </c>
      <c r="R952" s="9">
        <f t="shared" si="88"/>
        <v>0.28039999999999998</v>
      </c>
      <c r="S952" s="14">
        <f t="shared" si="89"/>
        <v>43.848966604166662</v>
      </c>
      <c r="T952" t="s">
        <v>9226</v>
      </c>
      <c r="U952" t="s">
        <v>9228</v>
      </c>
      <c r="V952" s="16">
        <f t="shared" si="90"/>
        <v>42356.750706018516</v>
      </c>
      <c r="W952" s="16">
        <f t="shared" si="91"/>
        <v>42386.750706018516</v>
      </c>
    </row>
    <row r="953" spans="1:23" ht="30" hidden="1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2">
        <f>IF(H953="USD", 1, VLOOKUP(H953,usd[[#All],[targetCurrency]:[inverseRate]],4,FALSE))</f>
        <v>1</v>
      </c>
      <c r="J953" s="14">
        <f t="shared" si="86"/>
        <v>50000</v>
      </c>
      <c r="K953" s="14">
        <f t="shared" si="87"/>
        <v>19195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8273</v>
      </c>
      <c r="R953" s="9">
        <f t="shared" si="88"/>
        <v>0.38390000000000002</v>
      </c>
      <c r="S953" s="14">
        <f t="shared" si="89"/>
        <v>158.63636363636363</v>
      </c>
      <c r="T953" t="s">
        <v>9226</v>
      </c>
      <c r="U953" t="s">
        <v>9228</v>
      </c>
      <c r="V953" s="16">
        <f t="shared" si="90"/>
        <v>42480.653611111113</v>
      </c>
      <c r="W953" s="16">
        <f t="shared" si="91"/>
        <v>42525.653611111113</v>
      </c>
    </row>
    <row r="954" spans="1:23" ht="30" hidden="1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2">
        <f>IF(H954="USD", 1, VLOOKUP(H954,usd[[#All],[targetCurrency]:[inverseRate]],4,FALSE))</f>
        <v>1</v>
      </c>
      <c r="J954" s="14">
        <f t="shared" si="86"/>
        <v>49000</v>
      </c>
      <c r="K954" s="14">
        <f t="shared" si="87"/>
        <v>19572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8273</v>
      </c>
      <c r="R954" s="9">
        <f t="shared" si="88"/>
        <v>0.39942857142857141</v>
      </c>
      <c r="S954" s="14">
        <f t="shared" si="89"/>
        <v>99.857142857142861</v>
      </c>
      <c r="T954" t="s">
        <v>9226</v>
      </c>
      <c r="U954" t="s">
        <v>9228</v>
      </c>
      <c r="V954" s="16">
        <f t="shared" si="90"/>
        <v>42662.613564814819</v>
      </c>
      <c r="W954" s="16">
        <f t="shared" si="91"/>
        <v>42692.655231481476</v>
      </c>
    </row>
    <row r="955" spans="1:23" ht="30" hidden="1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2">
        <f>IF(H955="USD", 1, VLOOKUP(H955,usd[[#All],[targetCurrency]:[inverseRate]],4,FALSE))</f>
        <v>1</v>
      </c>
      <c r="J955" s="14">
        <f t="shared" si="86"/>
        <v>15000</v>
      </c>
      <c r="K955" s="14">
        <f t="shared" si="87"/>
        <v>126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8273</v>
      </c>
      <c r="R955" s="9">
        <f t="shared" si="88"/>
        <v>8.3999999999999995E-3</v>
      </c>
      <c r="S955" s="14">
        <f t="shared" si="89"/>
        <v>25.2</v>
      </c>
      <c r="T955" t="s">
        <v>9226</v>
      </c>
      <c r="U955" t="s">
        <v>9228</v>
      </c>
      <c r="V955" s="16">
        <f t="shared" si="90"/>
        <v>41999.164340277777</v>
      </c>
      <c r="W955" s="16">
        <f t="shared" si="91"/>
        <v>42029.164340277777</v>
      </c>
    </row>
    <row r="956" spans="1:23" ht="30" hidden="1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2">
        <f>IF(H956="USD", 1, VLOOKUP(H956,usd[[#All],[targetCurrency]:[inverseRate]],4,FALSE))</f>
        <v>1</v>
      </c>
      <c r="J956" s="14">
        <f t="shared" si="86"/>
        <v>15000</v>
      </c>
      <c r="K956" s="14">
        <f t="shared" si="87"/>
        <v>6511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8273</v>
      </c>
      <c r="R956" s="9">
        <f t="shared" si="88"/>
        <v>0.43406666666666666</v>
      </c>
      <c r="S956" s="14">
        <f t="shared" si="89"/>
        <v>89.191780821917803</v>
      </c>
      <c r="T956" t="s">
        <v>9226</v>
      </c>
      <c r="U956" t="s">
        <v>9228</v>
      </c>
      <c r="V956" s="16">
        <f t="shared" si="90"/>
        <v>42194.833784722221</v>
      </c>
      <c r="W956" s="16">
        <f t="shared" si="91"/>
        <v>42236.833784722221</v>
      </c>
    </row>
    <row r="957" spans="1:23" ht="30" hidden="1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2">
        <f>IF(H957="USD", 1, VLOOKUP(H957,usd[[#All],[targetCurrency]:[inverseRate]],4,FALSE))</f>
        <v>1</v>
      </c>
      <c r="J957" s="14">
        <f t="shared" si="86"/>
        <v>300000</v>
      </c>
      <c r="K957" s="14">
        <f t="shared" si="87"/>
        <v>16984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8273</v>
      </c>
      <c r="R957" s="9">
        <f t="shared" si="88"/>
        <v>5.6613333333333335E-2</v>
      </c>
      <c r="S957" s="14">
        <f t="shared" si="89"/>
        <v>182.6236559139785</v>
      </c>
      <c r="T957" t="s">
        <v>9226</v>
      </c>
      <c r="U957" t="s">
        <v>9228</v>
      </c>
      <c r="V957" s="16">
        <f t="shared" si="90"/>
        <v>42586.295138888891</v>
      </c>
      <c r="W957" s="16">
        <f t="shared" si="91"/>
        <v>42626.295138888891</v>
      </c>
    </row>
    <row r="958" spans="1:23" ht="30" hidden="1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2">
        <f>IF(H958="USD", 1, VLOOKUP(H958,usd[[#All],[targetCurrency]:[inverseRate]],4,FALSE))</f>
        <v>1</v>
      </c>
      <c r="J958" s="14">
        <f t="shared" si="86"/>
        <v>50000</v>
      </c>
      <c r="K958" s="14">
        <f t="shared" si="87"/>
        <v>861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8273</v>
      </c>
      <c r="R958" s="9">
        <f t="shared" si="88"/>
        <v>1.7219999999999999E-2</v>
      </c>
      <c r="S958" s="14">
        <f t="shared" si="89"/>
        <v>50.647058823529413</v>
      </c>
      <c r="T958" t="s">
        <v>9226</v>
      </c>
      <c r="U958" t="s">
        <v>9228</v>
      </c>
      <c r="V958" s="16">
        <f t="shared" si="90"/>
        <v>42060.913877314815</v>
      </c>
      <c r="W958" s="16">
        <f t="shared" si="91"/>
        <v>42120.872210648144</v>
      </c>
    </row>
    <row r="959" spans="1:23" ht="30" hidden="1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2">
        <f>IF(H959="USD", 1, VLOOKUP(H959,usd[[#All],[targetCurrency]:[inverseRate]],4,FALSE))</f>
        <v>1</v>
      </c>
      <c r="J959" s="14">
        <f t="shared" si="86"/>
        <v>12000</v>
      </c>
      <c r="K959" s="14">
        <f t="shared" si="87"/>
        <v>233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8273</v>
      </c>
      <c r="R959" s="9">
        <f t="shared" si="88"/>
        <v>1.9416666666666665E-2</v>
      </c>
      <c r="S959" s="14">
        <f t="shared" si="89"/>
        <v>33.285714285714285</v>
      </c>
      <c r="T959" t="s">
        <v>9226</v>
      </c>
      <c r="U959" t="s">
        <v>9228</v>
      </c>
      <c r="V959" s="16">
        <f t="shared" si="90"/>
        <v>42660.552465277782</v>
      </c>
      <c r="W959" s="16">
        <f t="shared" si="91"/>
        <v>42691.594131944439</v>
      </c>
    </row>
    <row r="960" spans="1:23" ht="30" hidden="1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2">
        <f>IF(H960="USD", 1, VLOOKUP(H960,usd[[#All],[targetCurrency]:[inverseRate]],4,FALSE))</f>
        <v>1</v>
      </c>
      <c r="J960" s="14">
        <f t="shared" si="86"/>
        <v>7777</v>
      </c>
      <c r="K960" s="14">
        <f t="shared" si="87"/>
        <v>881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8273</v>
      </c>
      <c r="R960" s="9">
        <f t="shared" si="88"/>
        <v>0.11328275684711328</v>
      </c>
      <c r="S960" s="14">
        <f t="shared" si="89"/>
        <v>51.823529411764703</v>
      </c>
      <c r="T960" t="s">
        <v>9226</v>
      </c>
      <c r="U960" t="s">
        <v>9228</v>
      </c>
      <c r="V960" s="16">
        <f t="shared" si="90"/>
        <v>42082.802812499998</v>
      </c>
      <c r="W960" s="16">
        <f t="shared" si="91"/>
        <v>42104.207638888889</v>
      </c>
    </row>
    <row r="961" spans="1:23" ht="30" hidden="1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2">
        <f>IF(H961="USD", 1, VLOOKUP(H961,usd[[#All],[targetCurrency]:[inverseRate]],4,FALSE))</f>
        <v>1</v>
      </c>
      <c r="J961" s="14">
        <f t="shared" si="86"/>
        <v>50000</v>
      </c>
      <c r="K961" s="14">
        <f t="shared" si="87"/>
        <v>19430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8273</v>
      </c>
      <c r="R961" s="9">
        <f t="shared" si="88"/>
        <v>0.3886</v>
      </c>
      <c r="S961" s="14">
        <f t="shared" si="89"/>
        <v>113.62573099415205</v>
      </c>
      <c r="T961" t="s">
        <v>9226</v>
      </c>
      <c r="U961" t="s">
        <v>9228</v>
      </c>
      <c r="V961" s="16">
        <f t="shared" si="90"/>
        <v>41993.174363425926</v>
      </c>
      <c r="W961" s="16">
        <f t="shared" si="91"/>
        <v>42023.174363425926</v>
      </c>
    </row>
    <row r="962" spans="1:23" ht="30" hidden="1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2">
        <f>IF(H962="USD", 1, VLOOKUP(H962,usd[[#All],[targetCurrency]:[inverseRate]],4,FALSE))</f>
        <v>1</v>
      </c>
      <c r="J962" s="14">
        <f t="shared" si="86"/>
        <v>55650</v>
      </c>
      <c r="K962" s="14">
        <f t="shared" si="87"/>
        <v>25655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8273</v>
      </c>
      <c r="R962" s="9">
        <f t="shared" si="88"/>
        <v>0.46100628930817611</v>
      </c>
      <c r="S962" s="14">
        <f t="shared" si="89"/>
        <v>136.46276595744681</v>
      </c>
      <c r="T962" t="s">
        <v>9226</v>
      </c>
      <c r="U962" t="s">
        <v>9228</v>
      </c>
      <c r="V962" s="16">
        <f t="shared" si="90"/>
        <v>42766.626793981486</v>
      </c>
      <c r="W962" s="16">
        <f t="shared" si="91"/>
        <v>42808.585127314815</v>
      </c>
    </row>
    <row r="963" spans="1:23" ht="30" hidden="1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2">
        <f>IF(H963="USD", 1, VLOOKUP(H963,usd[[#All],[targetCurrency]:[inverseRate]],4,FALSE))</f>
        <v>1</v>
      </c>
      <c r="J963" s="14">
        <f t="shared" ref="J963:J1026" si="92">$I963*D963</f>
        <v>95000</v>
      </c>
      <c r="K963" s="14">
        <f t="shared" ref="K963:K1026" si="93">$I963*E963</f>
        <v>40079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8273</v>
      </c>
      <c r="R963" s="9">
        <f t="shared" ref="R963:R1026" si="94">E963/D963</f>
        <v>0.42188421052631581</v>
      </c>
      <c r="S963" s="14">
        <f t="shared" ref="S963:S1026" si="95">IFERROR(K963/O963, "")</f>
        <v>364.35454545454547</v>
      </c>
      <c r="T963" t="s">
        <v>9226</v>
      </c>
      <c r="U963" t="s">
        <v>9228</v>
      </c>
      <c r="V963" s="16">
        <f t="shared" si="90"/>
        <v>42740.693692129629</v>
      </c>
      <c r="W963" s="16">
        <f t="shared" si="91"/>
        <v>42786.791666666672</v>
      </c>
    </row>
    <row r="964" spans="1:23" ht="30" hidden="1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2">
        <f>IF(H964="USD", 1, VLOOKUP(H964,usd[[#All],[targetCurrency]:[inverseRate]],4,FALSE))</f>
        <v>1</v>
      </c>
      <c r="J964" s="14">
        <f t="shared" si="92"/>
        <v>2500</v>
      </c>
      <c r="K964" s="14">
        <f t="shared" si="93"/>
        <v>712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8273</v>
      </c>
      <c r="R964" s="9">
        <f t="shared" si="94"/>
        <v>0.2848</v>
      </c>
      <c r="S964" s="14">
        <f t="shared" si="95"/>
        <v>19.243243243243242</v>
      </c>
      <c r="T964" t="s">
        <v>9226</v>
      </c>
      <c r="U964" t="s">
        <v>9228</v>
      </c>
      <c r="V964" s="16">
        <f t="shared" si="90"/>
        <v>42373.712418981479</v>
      </c>
      <c r="W964" s="16">
        <f t="shared" si="91"/>
        <v>42411.712418981479</v>
      </c>
    </row>
    <row r="965" spans="1:23" ht="30" hidden="1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2">
        <f>IF(H965="USD", 1, VLOOKUP(H965,usd[[#All],[targetCurrency]:[inverseRate]],4,FALSE))</f>
        <v>1</v>
      </c>
      <c r="J965" s="14">
        <f t="shared" si="92"/>
        <v>35000</v>
      </c>
      <c r="K965" s="14">
        <f t="shared" si="93"/>
        <v>377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8273</v>
      </c>
      <c r="R965" s="9">
        <f t="shared" si="94"/>
        <v>1.0771428571428571E-2</v>
      </c>
      <c r="S965" s="14">
        <f t="shared" si="95"/>
        <v>41.888888888888886</v>
      </c>
      <c r="T965" t="s">
        <v>9226</v>
      </c>
      <c r="U965" t="s">
        <v>9228</v>
      </c>
      <c r="V965" s="16">
        <f t="shared" si="90"/>
        <v>42625.635636574079</v>
      </c>
      <c r="W965" s="16">
        <f t="shared" si="91"/>
        <v>42660.635636574079</v>
      </c>
    </row>
    <row r="966" spans="1:23" ht="30" hidden="1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2">
        <f>IF(H966="USD", 1, VLOOKUP(H966,usd[[#All],[targetCurrency]:[inverseRate]],4,FALSE))</f>
        <v>0.75062424999999999</v>
      </c>
      <c r="J966" s="14">
        <f t="shared" si="92"/>
        <v>82568.667499999996</v>
      </c>
      <c r="K966" s="14">
        <f t="shared" si="93"/>
        <v>659.79871575000004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8273</v>
      </c>
      <c r="R966" s="9">
        <f t="shared" si="94"/>
        <v>7.9909090909090902E-3</v>
      </c>
      <c r="S966" s="14">
        <f t="shared" si="95"/>
        <v>22.751679853448277</v>
      </c>
      <c r="T966" t="s">
        <v>9226</v>
      </c>
      <c r="U966" t="s">
        <v>9228</v>
      </c>
      <c r="V966" s="16">
        <f t="shared" si="90"/>
        <v>42208.628692129627</v>
      </c>
      <c r="W966" s="16">
        <f t="shared" si="91"/>
        <v>42248.628692129627</v>
      </c>
    </row>
    <row r="967" spans="1:23" ht="30" hidden="1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2">
        <f>IF(H967="USD", 1, VLOOKUP(H967,usd[[#All],[targetCurrency]:[inverseRate]],4,FALSE))</f>
        <v>1</v>
      </c>
      <c r="J967" s="14">
        <f t="shared" si="92"/>
        <v>25000</v>
      </c>
      <c r="K967" s="14">
        <f t="shared" si="93"/>
        <v>298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8273</v>
      </c>
      <c r="R967" s="9">
        <f t="shared" si="94"/>
        <v>1.192E-2</v>
      </c>
      <c r="S967" s="14">
        <f t="shared" si="95"/>
        <v>49.666666666666664</v>
      </c>
      <c r="T967" t="s">
        <v>9226</v>
      </c>
      <c r="U967" t="s">
        <v>9228</v>
      </c>
      <c r="V967" s="16">
        <f t="shared" si="90"/>
        <v>42637.016736111109</v>
      </c>
      <c r="W967" s="16">
        <f t="shared" si="91"/>
        <v>42669.165972222225</v>
      </c>
    </row>
    <row r="968" spans="1:23" ht="30" hidden="1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2">
        <f>IF(H968="USD", 1, VLOOKUP(H968,usd[[#All],[targetCurrency]:[inverseRate]],4,FALSE))</f>
        <v>1</v>
      </c>
      <c r="J968" s="14">
        <f t="shared" si="92"/>
        <v>12000</v>
      </c>
      <c r="K968" s="14">
        <f t="shared" si="93"/>
        <v>1776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8273</v>
      </c>
      <c r="R968" s="9">
        <f t="shared" si="94"/>
        <v>0.14799999999999999</v>
      </c>
      <c r="S968" s="14">
        <f t="shared" si="95"/>
        <v>59.2</v>
      </c>
      <c r="T968" t="s">
        <v>9226</v>
      </c>
      <c r="U968" t="s">
        <v>9228</v>
      </c>
      <c r="V968" s="16">
        <f t="shared" si="90"/>
        <v>42619.635787037041</v>
      </c>
      <c r="W968" s="16">
        <f t="shared" si="91"/>
        <v>42649.635787037041</v>
      </c>
    </row>
    <row r="969" spans="1:23" ht="30" hidden="1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2">
        <f>IF(H969="USD", 1, VLOOKUP(H969,usd[[#All],[targetCurrency]:[inverseRate]],4,FALSE))</f>
        <v>1</v>
      </c>
      <c r="J969" s="14">
        <f t="shared" si="92"/>
        <v>20000</v>
      </c>
      <c r="K969" s="14">
        <f t="shared" si="93"/>
        <v>3562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8273</v>
      </c>
      <c r="R969" s="9">
        <f t="shared" si="94"/>
        <v>0.17810000000000001</v>
      </c>
      <c r="S969" s="14">
        <f t="shared" si="95"/>
        <v>43.97530864197531</v>
      </c>
      <c r="T969" t="s">
        <v>9226</v>
      </c>
      <c r="U969" t="s">
        <v>9228</v>
      </c>
      <c r="V969" s="16">
        <f t="shared" si="90"/>
        <v>42422.254328703704</v>
      </c>
      <c r="W969" s="16">
        <f t="shared" si="91"/>
        <v>42482.21266203704</v>
      </c>
    </row>
    <row r="970" spans="1:23" ht="30" hidden="1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2">
        <f>IF(H970="USD", 1, VLOOKUP(H970,usd[[#All],[targetCurrency]:[inverseRate]],4,FALSE))</f>
        <v>1</v>
      </c>
      <c r="J970" s="14">
        <f t="shared" si="92"/>
        <v>8000</v>
      </c>
      <c r="K970" s="14">
        <f t="shared" si="93"/>
        <v>106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8273</v>
      </c>
      <c r="R970" s="9">
        <f t="shared" si="94"/>
        <v>1.325E-2</v>
      </c>
      <c r="S970" s="14">
        <f t="shared" si="95"/>
        <v>26.5</v>
      </c>
      <c r="T970" t="s">
        <v>9226</v>
      </c>
      <c r="U970" t="s">
        <v>9228</v>
      </c>
      <c r="V970" s="16">
        <f t="shared" si="90"/>
        <v>41836.847615740742</v>
      </c>
      <c r="W970" s="16">
        <f t="shared" si="91"/>
        <v>41866.847615740742</v>
      </c>
    </row>
    <row r="971" spans="1:23" ht="30" hidden="1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2">
        <f>IF(H971="USD", 1, VLOOKUP(H971,usd[[#All],[targetCurrency]:[inverseRate]],4,FALSE))</f>
        <v>4.7076029999999998E-2</v>
      </c>
      <c r="J971" s="14">
        <f t="shared" si="92"/>
        <v>1412.2809</v>
      </c>
      <c r="K971" s="14">
        <f t="shared" si="93"/>
        <v>659.06441999999993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8273</v>
      </c>
      <c r="R971" s="9">
        <f t="shared" si="94"/>
        <v>0.46666666666666667</v>
      </c>
      <c r="S971" s="14">
        <f t="shared" si="95"/>
        <v>59.914947272727268</v>
      </c>
      <c r="T971" t="s">
        <v>9226</v>
      </c>
      <c r="U971" t="s">
        <v>9228</v>
      </c>
      <c r="V971" s="16">
        <f t="shared" si="90"/>
        <v>42742.30332175926</v>
      </c>
      <c r="W971" s="16">
        <f t="shared" si="91"/>
        <v>42775.30332175926</v>
      </c>
    </row>
    <row r="972" spans="1:23" ht="30" hidden="1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2">
        <f>IF(H972="USD", 1, VLOOKUP(H972,usd[[#All],[targetCurrency]:[inverseRate]],4,FALSE))</f>
        <v>0.75062424999999999</v>
      </c>
      <c r="J972" s="14">
        <f t="shared" si="92"/>
        <v>3753.1212500000001</v>
      </c>
      <c r="K972" s="14">
        <f t="shared" si="93"/>
        <v>1723.433278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8273</v>
      </c>
      <c r="R972" s="9">
        <f t="shared" si="94"/>
        <v>0.4592</v>
      </c>
      <c r="S972" s="14">
        <f t="shared" si="95"/>
        <v>123.102377</v>
      </c>
      <c r="T972" t="s">
        <v>9226</v>
      </c>
      <c r="U972" t="s">
        <v>9228</v>
      </c>
      <c r="V972" s="16">
        <f t="shared" si="90"/>
        <v>42721.220520833333</v>
      </c>
      <c r="W972" s="16">
        <f t="shared" si="91"/>
        <v>42758.207638888889</v>
      </c>
    </row>
    <row r="973" spans="1:23" ht="30" hidden="1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2">
        <f>IF(H973="USD", 1, VLOOKUP(H973,usd[[#All],[targetCurrency]:[inverseRate]],4,FALSE))</f>
        <v>1</v>
      </c>
      <c r="J973" s="14">
        <f t="shared" si="92"/>
        <v>100000</v>
      </c>
      <c r="K973" s="14">
        <f t="shared" si="93"/>
        <v>226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8273</v>
      </c>
      <c r="R973" s="9">
        <f t="shared" si="94"/>
        <v>2.2599999999999999E-3</v>
      </c>
      <c r="S973" s="14">
        <f t="shared" si="95"/>
        <v>45.2</v>
      </c>
      <c r="T973" t="s">
        <v>9226</v>
      </c>
      <c r="U973" t="s">
        <v>9228</v>
      </c>
      <c r="V973" s="16">
        <f t="shared" si="90"/>
        <v>42111.709027777775</v>
      </c>
      <c r="W973" s="16">
        <f t="shared" si="91"/>
        <v>42156.709027777775</v>
      </c>
    </row>
    <row r="974" spans="1:23" ht="30" hidden="1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2">
        <f>IF(H974="USD", 1, VLOOKUP(H974,usd[[#All],[targetCurrency]:[inverseRate]],4,FALSE))</f>
        <v>1</v>
      </c>
      <c r="J974" s="14">
        <f t="shared" si="92"/>
        <v>20000</v>
      </c>
      <c r="K974" s="14">
        <f t="shared" si="93"/>
        <v>6925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8273</v>
      </c>
      <c r="R974" s="9">
        <f t="shared" si="94"/>
        <v>0.34625</v>
      </c>
      <c r="S974" s="14">
        <f t="shared" si="95"/>
        <v>153.88888888888889</v>
      </c>
      <c r="T974" t="s">
        <v>9226</v>
      </c>
      <c r="U974" t="s">
        <v>9228</v>
      </c>
      <c r="V974" s="16">
        <f t="shared" si="90"/>
        <v>41856.865717592591</v>
      </c>
      <c r="W974" s="16">
        <f t="shared" si="91"/>
        <v>41886.290972222225</v>
      </c>
    </row>
    <row r="975" spans="1:23" ht="30" hidden="1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2">
        <f>IF(H975="USD", 1, VLOOKUP(H975,usd[[#All],[targetCurrency]:[inverseRate]],4,FALSE))</f>
        <v>1</v>
      </c>
      <c r="J975" s="14">
        <f t="shared" si="92"/>
        <v>20000</v>
      </c>
      <c r="K975" s="14">
        <f t="shared" si="93"/>
        <v>411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8273</v>
      </c>
      <c r="R975" s="9">
        <f t="shared" si="94"/>
        <v>2.0549999999999999E-2</v>
      </c>
      <c r="S975" s="14">
        <f t="shared" si="95"/>
        <v>51.375</v>
      </c>
      <c r="T975" t="s">
        <v>9226</v>
      </c>
      <c r="U975" t="s">
        <v>9228</v>
      </c>
      <c r="V975" s="16">
        <f t="shared" si="90"/>
        <v>42257.014965277776</v>
      </c>
      <c r="W975" s="16">
        <f t="shared" si="91"/>
        <v>42317.056631944448</v>
      </c>
    </row>
    <row r="976" spans="1:23" ht="30" hidden="1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2">
        <f>IF(H976="USD", 1, VLOOKUP(H976,usd[[#All],[targetCurrency]:[inverseRate]],4,FALSE))</f>
        <v>1</v>
      </c>
      <c r="J976" s="14">
        <f t="shared" si="92"/>
        <v>50000</v>
      </c>
      <c r="K976" s="14">
        <f t="shared" si="93"/>
        <v>280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8273</v>
      </c>
      <c r="R976" s="9">
        <f t="shared" si="94"/>
        <v>5.5999999999999999E-3</v>
      </c>
      <c r="S976" s="14">
        <f t="shared" si="95"/>
        <v>93.333333333333329</v>
      </c>
      <c r="T976" t="s">
        <v>9226</v>
      </c>
      <c r="U976" t="s">
        <v>9228</v>
      </c>
      <c r="V976" s="16">
        <f t="shared" ref="V976:V1039" si="96">(M976/86400)+DATE(1970,1,1)</f>
        <v>42424.749490740738</v>
      </c>
      <c r="W976" s="16">
        <f t="shared" ref="W976:W1039" si="97">(L976/86400)+DATE(1970,1,1)</f>
        <v>42454.707824074074</v>
      </c>
    </row>
    <row r="977" spans="1:23" ht="30" hidden="1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2">
        <f>IF(H977="USD", 1, VLOOKUP(H977,usd[[#All],[targetCurrency]:[inverseRate]],4,FALSE))</f>
        <v>1</v>
      </c>
      <c r="J977" s="14">
        <f t="shared" si="92"/>
        <v>100000</v>
      </c>
      <c r="K977" s="14">
        <f t="shared" si="93"/>
        <v>2607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8273</v>
      </c>
      <c r="R977" s="9">
        <f t="shared" si="94"/>
        <v>2.6069999999999999E-2</v>
      </c>
      <c r="S977" s="14">
        <f t="shared" si="95"/>
        <v>108.625</v>
      </c>
      <c r="T977" t="s">
        <v>9226</v>
      </c>
      <c r="U977" t="s">
        <v>9228</v>
      </c>
      <c r="V977" s="16">
        <f t="shared" si="96"/>
        <v>42489.696585648147</v>
      </c>
      <c r="W977" s="16">
        <f t="shared" si="97"/>
        <v>42549.696585648147</v>
      </c>
    </row>
    <row r="978" spans="1:23" ht="30" hidden="1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2">
        <f>IF(H978="USD", 1, VLOOKUP(H978,usd[[#All],[targetCurrency]:[inverseRate]],4,FALSE))</f>
        <v>0.70296422999999997</v>
      </c>
      <c r="J978" s="14">
        <f t="shared" si="92"/>
        <v>105444.6345</v>
      </c>
      <c r="K978" s="14">
        <f t="shared" si="93"/>
        <v>2030.86366047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8273</v>
      </c>
      <c r="R978" s="9">
        <f t="shared" si="94"/>
        <v>1.9259999999999999E-2</v>
      </c>
      <c r="S978" s="14">
        <f t="shared" si="95"/>
        <v>112.82575891499999</v>
      </c>
      <c r="T978" t="s">
        <v>9226</v>
      </c>
      <c r="U978" t="s">
        <v>9228</v>
      </c>
      <c r="V978" s="16">
        <f t="shared" si="96"/>
        <v>42185.058993055558</v>
      </c>
      <c r="W978" s="16">
        <f t="shared" si="97"/>
        <v>42230.058993055558</v>
      </c>
    </row>
    <row r="979" spans="1:23" ht="30" hidden="1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2">
        <f>IF(H979="USD", 1, VLOOKUP(H979,usd[[#All],[targetCurrency]:[inverseRate]],4,FALSE))</f>
        <v>1.1666915600000001</v>
      </c>
      <c r="J979" s="14">
        <f t="shared" si="92"/>
        <v>3150.0672120000004</v>
      </c>
      <c r="K979" s="14">
        <f t="shared" si="93"/>
        <v>1060.52262804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8273</v>
      </c>
      <c r="R979" s="9">
        <f t="shared" si="94"/>
        <v>0.33666666666666667</v>
      </c>
      <c r="S979" s="14">
        <f t="shared" si="95"/>
        <v>88.376885669999993</v>
      </c>
      <c r="T979" t="s">
        <v>9226</v>
      </c>
      <c r="U979" t="s">
        <v>9228</v>
      </c>
      <c r="V979" s="16">
        <f t="shared" si="96"/>
        <v>42391.942094907412</v>
      </c>
      <c r="W979" s="16">
        <f t="shared" si="97"/>
        <v>42421.942094907412</v>
      </c>
    </row>
    <row r="980" spans="1:23" ht="30" hidden="1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2">
        <f>IF(H980="USD", 1, VLOOKUP(H980,usd[[#All],[targetCurrency]:[inverseRate]],4,FALSE))</f>
        <v>0.11241174</v>
      </c>
      <c r="J980" s="14">
        <f t="shared" si="92"/>
        <v>19434.753316859998</v>
      </c>
      <c r="K980" s="14">
        <f t="shared" si="93"/>
        <v>10934.627185019999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8273</v>
      </c>
      <c r="R980" s="9">
        <f t="shared" si="94"/>
        <v>0.5626326718299024</v>
      </c>
      <c r="S980" s="14">
        <f t="shared" si="95"/>
        <v>88.899408008292681</v>
      </c>
      <c r="T980" t="s">
        <v>9226</v>
      </c>
      <c r="U980" t="s">
        <v>9228</v>
      </c>
      <c r="V980" s="16">
        <f t="shared" si="96"/>
        <v>42395.309039351851</v>
      </c>
      <c r="W980" s="16">
        <f t="shared" si="97"/>
        <v>42425.309039351851</v>
      </c>
    </row>
    <row r="981" spans="1:23" ht="30" hidden="1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2">
        <f>IF(H981="USD", 1, VLOOKUP(H981,usd[[#All],[targetCurrency]:[inverseRate]],4,FALSE))</f>
        <v>1</v>
      </c>
      <c r="J981" s="14">
        <f t="shared" si="92"/>
        <v>35000</v>
      </c>
      <c r="K981" s="14">
        <f t="shared" si="93"/>
        <v>28986.16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8273</v>
      </c>
      <c r="R981" s="9">
        <f t="shared" si="94"/>
        <v>0.82817600000000002</v>
      </c>
      <c r="S981" s="14">
        <f t="shared" si="95"/>
        <v>301.93916666666667</v>
      </c>
      <c r="T981" t="s">
        <v>9226</v>
      </c>
      <c r="U981" t="s">
        <v>9228</v>
      </c>
      <c r="V981" s="16">
        <f t="shared" si="96"/>
        <v>42506.416990740741</v>
      </c>
      <c r="W981" s="16">
        <f t="shared" si="97"/>
        <v>42541.790972222225</v>
      </c>
    </row>
    <row r="982" spans="1:23" ht="30" hidden="1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2">
        <f>IF(H982="USD", 1, VLOOKUP(H982,usd[[#All],[targetCurrency]:[inverseRate]],4,FALSE))</f>
        <v>1</v>
      </c>
      <c r="J982" s="14">
        <f t="shared" si="92"/>
        <v>10000</v>
      </c>
      <c r="K982" s="14">
        <f t="shared" si="93"/>
        <v>1486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8273</v>
      </c>
      <c r="R982" s="9">
        <f t="shared" si="94"/>
        <v>0.14860000000000001</v>
      </c>
      <c r="S982" s="14">
        <f t="shared" si="95"/>
        <v>47.935483870967744</v>
      </c>
      <c r="T982" t="s">
        <v>9226</v>
      </c>
      <c r="U982" t="s">
        <v>9228</v>
      </c>
      <c r="V982" s="16">
        <f t="shared" si="96"/>
        <v>41928.904189814813</v>
      </c>
      <c r="W982" s="16">
        <f t="shared" si="97"/>
        <v>41973.945856481485</v>
      </c>
    </row>
    <row r="983" spans="1:23" ht="30" hidden="1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2">
        <f>IF(H983="USD", 1, VLOOKUP(H983,usd[[#All],[targetCurrency]:[inverseRate]],4,FALSE))</f>
        <v>1</v>
      </c>
      <c r="J983" s="14">
        <f t="shared" si="92"/>
        <v>88888</v>
      </c>
      <c r="K983" s="14">
        <f t="shared" si="93"/>
        <v>11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8273</v>
      </c>
      <c r="R983" s="9">
        <f t="shared" si="94"/>
        <v>1.2375123751237513E-4</v>
      </c>
      <c r="S983" s="14">
        <f t="shared" si="95"/>
        <v>2.75</v>
      </c>
      <c r="T983" t="s">
        <v>9226</v>
      </c>
      <c r="U983" t="s">
        <v>9228</v>
      </c>
      <c r="V983" s="16">
        <f t="shared" si="96"/>
        <v>41830.947013888886</v>
      </c>
      <c r="W983" s="16">
        <f t="shared" si="97"/>
        <v>41860.947013888886</v>
      </c>
    </row>
    <row r="984" spans="1:23" ht="30" hidden="1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2">
        <f>IF(H984="USD", 1, VLOOKUP(H984,usd[[#All],[targetCurrency]:[inverseRate]],4,FALSE))</f>
        <v>1</v>
      </c>
      <c r="J984" s="14">
        <f t="shared" si="92"/>
        <v>17500</v>
      </c>
      <c r="K984" s="14">
        <f t="shared" si="93"/>
        <v>3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8273</v>
      </c>
      <c r="R984" s="9">
        <f t="shared" si="94"/>
        <v>1.7142857142857143E-4</v>
      </c>
      <c r="S984" s="14">
        <f t="shared" si="95"/>
        <v>1</v>
      </c>
      <c r="T984" t="s">
        <v>9226</v>
      </c>
      <c r="U984" t="s">
        <v>9228</v>
      </c>
      <c r="V984" s="16">
        <f t="shared" si="96"/>
        <v>42615.753310185188</v>
      </c>
      <c r="W984" s="16">
        <f t="shared" si="97"/>
        <v>42645.753310185188</v>
      </c>
    </row>
    <row r="985" spans="1:23" ht="30" hidden="1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2">
        <f>IF(H985="USD", 1, VLOOKUP(H985,usd[[#All],[targetCurrency]:[inverseRate]],4,FALSE))</f>
        <v>1.1666915600000001</v>
      </c>
      <c r="J985" s="14">
        <f t="shared" si="92"/>
        <v>121591.42769164001</v>
      </c>
      <c r="K985" s="14">
        <f t="shared" si="93"/>
        <v>35876.932161560006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8273</v>
      </c>
      <c r="R985" s="9">
        <f t="shared" si="94"/>
        <v>0.2950613611721471</v>
      </c>
      <c r="S985" s="14">
        <f t="shared" si="95"/>
        <v>200.42978861206706</v>
      </c>
      <c r="T985" t="s">
        <v>9226</v>
      </c>
      <c r="U985" t="s">
        <v>9228</v>
      </c>
      <c r="V985" s="16">
        <f t="shared" si="96"/>
        <v>42574.667650462958</v>
      </c>
      <c r="W985" s="16">
        <f t="shared" si="97"/>
        <v>42605.870833333334</v>
      </c>
    </row>
    <row r="986" spans="1:23" ht="30" hidden="1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2">
        <f>IF(H986="USD", 1, VLOOKUP(H986,usd[[#All],[targetCurrency]:[inverseRate]],4,FALSE))</f>
        <v>1</v>
      </c>
      <c r="J986" s="14">
        <f t="shared" si="92"/>
        <v>10000</v>
      </c>
      <c r="K986" s="14">
        <f t="shared" si="93"/>
        <v>106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8273</v>
      </c>
      <c r="R986" s="9">
        <f t="shared" si="94"/>
        <v>1.06E-2</v>
      </c>
      <c r="S986" s="14">
        <f t="shared" si="95"/>
        <v>35.333333333333336</v>
      </c>
      <c r="T986" t="s">
        <v>9226</v>
      </c>
      <c r="U986" t="s">
        <v>9228</v>
      </c>
      <c r="V986" s="16">
        <f t="shared" si="96"/>
        <v>42061.11583333333</v>
      </c>
      <c r="W986" s="16">
        <f t="shared" si="97"/>
        <v>42091.074166666665</v>
      </c>
    </row>
    <row r="987" spans="1:23" ht="30" hidden="1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2">
        <f>IF(H987="USD", 1, VLOOKUP(H987,usd[[#All],[targetCurrency]:[inverseRate]],4,FALSE))</f>
        <v>1.1666915600000001</v>
      </c>
      <c r="J987" s="14">
        <f t="shared" si="92"/>
        <v>35000.746800000001</v>
      </c>
      <c r="K987" s="14">
        <f t="shared" si="93"/>
        <v>2202.71366528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8273</v>
      </c>
      <c r="R987" s="9">
        <f t="shared" si="94"/>
        <v>6.2933333333333327E-2</v>
      </c>
      <c r="S987" s="14">
        <f t="shared" si="95"/>
        <v>95.770159359999994</v>
      </c>
      <c r="T987" t="s">
        <v>9226</v>
      </c>
      <c r="U987" t="s">
        <v>9228</v>
      </c>
      <c r="V987" s="16">
        <f t="shared" si="96"/>
        <v>42339.967708333337</v>
      </c>
      <c r="W987" s="16">
        <f t="shared" si="97"/>
        <v>42369.958333333328</v>
      </c>
    </row>
    <row r="988" spans="1:23" ht="30" hidden="1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2">
        <f>IF(H988="USD", 1, VLOOKUP(H988,usd[[#All],[targetCurrency]:[inverseRate]],4,FALSE))</f>
        <v>1.29405719</v>
      </c>
      <c r="J988" s="14">
        <f t="shared" si="92"/>
        <v>25881.143799999998</v>
      </c>
      <c r="K988" s="14">
        <f t="shared" si="93"/>
        <v>3299.8458344999999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8273</v>
      </c>
      <c r="R988" s="9">
        <f t="shared" si="94"/>
        <v>0.1275</v>
      </c>
      <c r="S988" s="14">
        <f t="shared" si="95"/>
        <v>143.47155802173913</v>
      </c>
      <c r="T988" t="s">
        <v>9226</v>
      </c>
      <c r="U988" t="s">
        <v>9228</v>
      </c>
      <c r="V988" s="16">
        <f t="shared" si="96"/>
        <v>42324.767361111109</v>
      </c>
      <c r="W988" s="16">
        <f t="shared" si="97"/>
        <v>42379</v>
      </c>
    </row>
    <row r="989" spans="1:23" ht="30" hidden="1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2">
        <f>IF(H989="USD", 1, VLOOKUP(H989,usd[[#All],[targetCurrency]:[inverseRate]],4,FALSE))</f>
        <v>1.1666915600000001</v>
      </c>
      <c r="J989" s="14">
        <f t="shared" si="92"/>
        <v>58334.578000000001</v>
      </c>
      <c r="K989" s="14">
        <f t="shared" si="93"/>
        <v>7711.8312116000006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8273</v>
      </c>
      <c r="R989" s="9">
        <f t="shared" si="94"/>
        <v>0.13220000000000001</v>
      </c>
      <c r="S989" s="14">
        <f t="shared" si="95"/>
        <v>188.09344418536588</v>
      </c>
      <c r="T989" t="s">
        <v>9226</v>
      </c>
      <c r="U989" t="s">
        <v>9228</v>
      </c>
      <c r="V989" s="16">
        <f t="shared" si="96"/>
        <v>41773.294560185182</v>
      </c>
      <c r="W989" s="16">
        <f t="shared" si="97"/>
        <v>41813.294560185182</v>
      </c>
    </row>
    <row r="990" spans="1:23" ht="30" hidden="1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2">
        <f>IF(H990="USD", 1, VLOOKUP(H990,usd[[#All],[targetCurrency]:[inverseRate]],4,FALSE))</f>
        <v>1.1666915600000001</v>
      </c>
      <c r="J990" s="14">
        <f t="shared" si="92"/>
        <v>5833.4578000000001</v>
      </c>
      <c r="K990" s="14">
        <f t="shared" si="93"/>
        <v>0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8273</v>
      </c>
      <c r="R990" s="9">
        <f t="shared" si="94"/>
        <v>0</v>
      </c>
      <c r="S990" s="14" t="str">
        <f t="shared" si="95"/>
        <v/>
      </c>
      <c r="T990" t="s">
        <v>9226</v>
      </c>
      <c r="U990" t="s">
        <v>9228</v>
      </c>
      <c r="V990" s="16">
        <f t="shared" si="96"/>
        <v>42614.356770833328</v>
      </c>
      <c r="W990" s="16">
        <f t="shared" si="97"/>
        <v>42644.356770833328</v>
      </c>
    </row>
    <row r="991" spans="1:23" ht="30" hidden="1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2">
        <f>IF(H991="USD", 1, VLOOKUP(H991,usd[[#All],[targetCurrency]:[inverseRate]],4,FALSE))</f>
        <v>1</v>
      </c>
      <c r="J991" s="14">
        <f t="shared" si="92"/>
        <v>10000</v>
      </c>
      <c r="K991" s="14">
        <f t="shared" si="93"/>
        <v>1677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8273</v>
      </c>
      <c r="R991" s="9">
        <f t="shared" si="94"/>
        <v>0.16769999999999999</v>
      </c>
      <c r="S991" s="14">
        <f t="shared" si="95"/>
        <v>52.40625</v>
      </c>
      <c r="T991" t="s">
        <v>9226</v>
      </c>
      <c r="U991" t="s">
        <v>9228</v>
      </c>
      <c r="V991" s="16">
        <f t="shared" si="96"/>
        <v>42611.933969907404</v>
      </c>
      <c r="W991" s="16">
        <f t="shared" si="97"/>
        <v>42641.933969907404</v>
      </c>
    </row>
    <row r="992" spans="1:23" ht="30" hidden="1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2">
        <f>IF(H992="USD", 1, VLOOKUP(H992,usd[[#All],[targetCurrency]:[inverseRate]],4,FALSE))</f>
        <v>1</v>
      </c>
      <c r="J992" s="14">
        <f t="shared" si="92"/>
        <v>25000</v>
      </c>
      <c r="K992" s="14">
        <f t="shared" si="93"/>
        <v>26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8273</v>
      </c>
      <c r="R992" s="9">
        <f t="shared" si="94"/>
        <v>1.0399999999999999E-3</v>
      </c>
      <c r="S992" s="14">
        <f t="shared" si="95"/>
        <v>13</v>
      </c>
      <c r="T992" t="s">
        <v>9226</v>
      </c>
      <c r="U992" t="s">
        <v>9228</v>
      </c>
      <c r="V992" s="16">
        <f t="shared" si="96"/>
        <v>41855.784305555557</v>
      </c>
      <c r="W992" s="16">
        <f t="shared" si="97"/>
        <v>41885.784305555557</v>
      </c>
    </row>
    <row r="993" spans="1:23" ht="30" hidden="1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2">
        <f>IF(H993="USD", 1, VLOOKUP(H993,usd[[#All],[targetCurrency]:[inverseRate]],4,FALSE))</f>
        <v>1.29405719</v>
      </c>
      <c r="J993" s="14">
        <f t="shared" si="92"/>
        <v>6470.2859499999995</v>
      </c>
      <c r="K993" s="14">
        <f t="shared" si="93"/>
        <v>274.34012428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8273</v>
      </c>
      <c r="R993" s="9">
        <f t="shared" si="94"/>
        <v>4.24E-2</v>
      </c>
      <c r="S993" s="14">
        <f t="shared" si="95"/>
        <v>39.191446325714288</v>
      </c>
      <c r="T993" t="s">
        <v>9226</v>
      </c>
      <c r="U993" t="s">
        <v>9228</v>
      </c>
      <c r="V993" s="16">
        <f t="shared" si="96"/>
        <v>42538.75680555556</v>
      </c>
      <c r="W993" s="16">
        <f t="shared" si="97"/>
        <v>42563.785416666666</v>
      </c>
    </row>
    <row r="994" spans="1:23" ht="30" hidden="1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2">
        <f>IF(H994="USD", 1, VLOOKUP(H994,usd[[#All],[targetCurrency]:[inverseRate]],4,FALSE))</f>
        <v>1</v>
      </c>
      <c r="J994" s="14">
        <f t="shared" si="92"/>
        <v>100000</v>
      </c>
      <c r="K994" s="14">
        <f t="shared" si="93"/>
        <v>467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8273</v>
      </c>
      <c r="R994" s="9">
        <f t="shared" si="94"/>
        <v>4.6699999999999997E-3</v>
      </c>
      <c r="S994" s="14">
        <f t="shared" si="95"/>
        <v>116.75</v>
      </c>
      <c r="T994" t="s">
        <v>9226</v>
      </c>
      <c r="U994" t="s">
        <v>9228</v>
      </c>
      <c r="V994" s="16">
        <f t="shared" si="96"/>
        <v>42437.924988425926</v>
      </c>
      <c r="W994" s="16">
        <f t="shared" si="97"/>
        <v>42497.883321759262</v>
      </c>
    </row>
    <row r="995" spans="1:23" ht="30" hidden="1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2">
        <f>IF(H995="USD", 1, VLOOKUP(H995,usd[[#All],[targetCurrency]:[inverseRate]],4,FALSE))</f>
        <v>1</v>
      </c>
      <c r="J995" s="14">
        <f t="shared" si="92"/>
        <v>70000</v>
      </c>
      <c r="K995" s="14">
        <f t="shared" si="93"/>
        <v>17561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8273</v>
      </c>
      <c r="R995" s="9">
        <f t="shared" si="94"/>
        <v>0.25087142857142858</v>
      </c>
      <c r="S995" s="14">
        <f t="shared" si="95"/>
        <v>89.59693877551021</v>
      </c>
      <c r="T995" t="s">
        <v>9226</v>
      </c>
      <c r="U995" t="s">
        <v>9228</v>
      </c>
      <c r="V995" s="16">
        <f t="shared" si="96"/>
        <v>42652.964907407411</v>
      </c>
      <c r="W995" s="16">
        <f t="shared" si="97"/>
        <v>42686.208333333328</v>
      </c>
    </row>
    <row r="996" spans="1:23" ht="30" hidden="1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2">
        <f>IF(H996="USD", 1, VLOOKUP(H996,usd[[#All],[targetCurrency]:[inverseRate]],4,FALSE))</f>
        <v>1</v>
      </c>
      <c r="J996" s="14">
        <f t="shared" si="92"/>
        <v>200000</v>
      </c>
      <c r="K996" s="14">
        <f t="shared" si="93"/>
        <v>4669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8273</v>
      </c>
      <c r="R996" s="9">
        <f t="shared" si="94"/>
        <v>2.3345000000000001E-2</v>
      </c>
      <c r="S996" s="14">
        <f t="shared" si="95"/>
        <v>424.45454545454544</v>
      </c>
      <c r="T996" t="s">
        <v>9226</v>
      </c>
      <c r="U996" t="s">
        <v>9228</v>
      </c>
      <c r="V996" s="16">
        <f t="shared" si="96"/>
        <v>41921.263078703705</v>
      </c>
      <c r="W996" s="16">
        <f t="shared" si="97"/>
        <v>41973.957638888889</v>
      </c>
    </row>
    <row r="997" spans="1:23" ht="30" hidden="1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2">
        <f>IF(H997="USD", 1, VLOOKUP(H997,usd[[#All],[targetCurrency]:[inverseRate]],4,FALSE))</f>
        <v>1</v>
      </c>
      <c r="J997" s="14">
        <f t="shared" si="92"/>
        <v>10000</v>
      </c>
      <c r="K997" s="14">
        <f t="shared" si="93"/>
        <v>726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8273</v>
      </c>
      <c r="R997" s="9">
        <f t="shared" si="94"/>
        <v>7.2599999999999998E-2</v>
      </c>
      <c r="S997" s="14">
        <f t="shared" si="95"/>
        <v>80.666666666666671</v>
      </c>
      <c r="T997" t="s">
        <v>9226</v>
      </c>
      <c r="U997" t="s">
        <v>9228</v>
      </c>
      <c r="V997" s="16">
        <f t="shared" si="96"/>
        <v>41947.940740740742</v>
      </c>
      <c r="W997" s="16">
        <f t="shared" si="97"/>
        <v>41972.666666666672</v>
      </c>
    </row>
    <row r="998" spans="1:23" ht="30" hidden="1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2">
        <f>IF(H998="USD", 1, VLOOKUP(H998,usd[[#All],[targetCurrency]:[inverseRate]],4,FALSE))</f>
        <v>1</v>
      </c>
      <c r="J998" s="14">
        <f t="shared" si="92"/>
        <v>4000</v>
      </c>
      <c r="K998" s="14">
        <f t="shared" si="93"/>
        <v>65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8273</v>
      </c>
      <c r="R998" s="9">
        <f t="shared" si="94"/>
        <v>1.6250000000000001E-2</v>
      </c>
      <c r="S998" s="14">
        <f t="shared" si="95"/>
        <v>13</v>
      </c>
      <c r="T998" t="s">
        <v>9226</v>
      </c>
      <c r="U998" t="s">
        <v>9228</v>
      </c>
      <c r="V998" s="16">
        <f t="shared" si="96"/>
        <v>41817.866435185184</v>
      </c>
      <c r="W998" s="16">
        <f t="shared" si="97"/>
        <v>41847.643750000003</v>
      </c>
    </row>
    <row r="999" spans="1:23" ht="30" hidden="1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2">
        <f>IF(H999="USD", 1, VLOOKUP(H999,usd[[#All],[targetCurrency]:[inverseRate]],4,FALSE))</f>
        <v>1</v>
      </c>
      <c r="J999" s="14">
        <f t="shared" si="92"/>
        <v>5000</v>
      </c>
      <c r="K999" s="14">
        <f t="shared" si="93"/>
        <v>65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8273</v>
      </c>
      <c r="R999" s="9">
        <f t="shared" si="94"/>
        <v>1.2999999999999999E-2</v>
      </c>
      <c r="S999" s="14">
        <f t="shared" si="95"/>
        <v>8.125</v>
      </c>
      <c r="T999" t="s">
        <v>9226</v>
      </c>
      <c r="U999" t="s">
        <v>9228</v>
      </c>
      <c r="V999" s="16">
        <f t="shared" si="96"/>
        <v>41941.10297453704</v>
      </c>
      <c r="W999" s="16">
        <f t="shared" si="97"/>
        <v>41971.144641203704</v>
      </c>
    </row>
    <row r="1000" spans="1:23" ht="30" hidden="1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2">
        <f>IF(H1000="USD", 1, VLOOKUP(H1000,usd[[#All],[targetCurrency]:[inverseRate]],4,FALSE))</f>
        <v>0.75062424999999999</v>
      </c>
      <c r="J1000" s="14">
        <f t="shared" si="92"/>
        <v>45037.455000000002</v>
      </c>
      <c r="K1000" s="14">
        <f t="shared" si="93"/>
        <v>26373.18302375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8273</v>
      </c>
      <c r="R1000" s="9">
        <f t="shared" si="94"/>
        <v>0.58558333333333334</v>
      </c>
      <c r="S1000" s="14">
        <f t="shared" si="95"/>
        <v>115.16673809497817</v>
      </c>
      <c r="T1000" t="s">
        <v>9226</v>
      </c>
      <c r="U1000" t="s">
        <v>9228</v>
      </c>
      <c r="V1000" s="16">
        <f t="shared" si="96"/>
        <v>42282.168993055559</v>
      </c>
      <c r="W1000" s="16">
        <f t="shared" si="97"/>
        <v>42327.210659722223</v>
      </c>
    </row>
    <row r="1001" spans="1:23" ht="30" hidden="1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2">
        <f>IF(H1001="USD", 1, VLOOKUP(H1001,usd[[#All],[targetCurrency]:[inverseRate]],4,FALSE))</f>
        <v>0.75062424999999999</v>
      </c>
      <c r="J1001" s="14">
        <f t="shared" si="92"/>
        <v>112593.6375</v>
      </c>
      <c r="K1001" s="14">
        <f t="shared" si="93"/>
        <v>8769.5431127499996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8273</v>
      </c>
      <c r="R1001" s="9">
        <f t="shared" si="94"/>
        <v>7.7886666666666673E-2</v>
      </c>
      <c r="S1001" s="14">
        <f t="shared" si="95"/>
        <v>219.23857781875</v>
      </c>
      <c r="T1001" t="s">
        <v>9226</v>
      </c>
      <c r="U1001" t="s">
        <v>9228</v>
      </c>
      <c r="V1001" s="16">
        <f t="shared" si="96"/>
        <v>41926.29965277778</v>
      </c>
      <c r="W1001" s="16">
        <f t="shared" si="97"/>
        <v>41956.334722222222</v>
      </c>
    </row>
    <row r="1002" spans="1:23" ht="30" hidden="1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2">
        <f>IF(H1002="USD", 1, VLOOKUP(H1002,usd[[#All],[targetCurrency]:[inverseRate]],4,FALSE))</f>
        <v>1</v>
      </c>
      <c r="J1002" s="14">
        <f t="shared" si="92"/>
        <v>894700</v>
      </c>
      <c r="K1002" s="14">
        <f t="shared" si="93"/>
        <v>19824</v>
      </c>
      <c r="L1002">
        <v>1489537560</v>
      </c>
      <c r="M1002">
        <v>1484357160</v>
      </c>
      <c r="N1002" t="b">
        <v>0</v>
      </c>
      <c r="O1002">
        <v>6</v>
      </c>
      <c r="P1002" t="b">
        <v>0</v>
      </c>
      <c r="Q1002" t="s">
        <v>8273</v>
      </c>
      <c r="R1002" s="9">
        <f t="shared" si="94"/>
        <v>2.2157147647256063E-2</v>
      </c>
      <c r="S1002" s="14">
        <f t="shared" si="95"/>
        <v>3304</v>
      </c>
      <c r="T1002" t="s">
        <v>9226</v>
      </c>
      <c r="U1002" t="s">
        <v>9228</v>
      </c>
      <c r="V1002" s="16">
        <f t="shared" si="96"/>
        <v>42749.05972222222</v>
      </c>
      <c r="W1002" s="16">
        <f t="shared" si="97"/>
        <v>42809.018055555556</v>
      </c>
    </row>
    <row r="1003" spans="1:23" ht="30" hidden="1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2">
        <f>IF(H1003="USD", 1, VLOOKUP(H1003,usd[[#All],[targetCurrency]:[inverseRate]],4,FALSE))</f>
        <v>1.29405719</v>
      </c>
      <c r="J1003" s="14">
        <f t="shared" si="92"/>
        <v>6470.2859499999995</v>
      </c>
      <c r="K1003" s="14">
        <f t="shared" si="93"/>
        <v>6729.0973880000001</v>
      </c>
      <c r="L1003">
        <v>1485796613</v>
      </c>
      <c r="M1003">
        <v>1481908613</v>
      </c>
      <c r="N1003" t="b">
        <v>0</v>
      </c>
      <c r="O1003">
        <v>4</v>
      </c>
      <c r="P1003" t="b">
        <v>0</v>
      </c>
      <c r="Q1003" t="s">
        <v>8273</v>
      </c>
      <c r="R1003" s="9">
        <f t="shared" si="94"/>
        <v>1.04</v>
      </c>
      <c r="S1003" s="14">
        <f t="shared" si="95"/>
        <v>1682.274347</v>
      </c>
      <c r="T1003" t="s">
        <v>9226</v>
      </c>
      <c r="U1003" t="s">
        <v>9228</v>
      </c>
      <c r="V1003" s="16">
        <f t="shared" si="96"/>
        <v>42720.720057870371</v>
      </c>
      <c r="W1003" s="16">
        <f t="shared" si="97"/>
        <v>42765.720057870371</v>
      </c>
    </row>
    <row r="1004" spans="1:23" ht="30" hidden="1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2">
        <f>IF(H1004="USD", 1, VLOOKUP(H1004,usd[[#All],[targetCurrency]:[inverseRate]],4,FALSE))</f>
        <v>1</v>
      </c>
      <c r="J1004" s="14">
        <f t="shared" si="92"/>
        <v>9999</v>
      </c>
      <c r="K1004" s="14">
        <f t="shared" si="93"/>
        <v>2960</v>
      </c>
      <c r="L1004">
        <v>1450331940</v>
      </c>
      <c r="M1004">
        <v>1447777514</v>
      </c>
      <c r="N1004" t="b">
        <v>0</v>
      </c>
      <c r="O1004">
        <v>22</v>
      </c>
      <c r="P1004" t="b">
        <v>0</v>
      </c>
      <c r="Q1004" t="s">
        <v>8273</v>
      </c>
      <c r="R1004" s="9">
        <f t="shared" si="94"/>
        <v>0.29602960296029601</v>
      </c>
      <c r="S1004" s="14">
        <f t="shared" si="95"/>
        <v>134.54545454545453</v>
      </c>
      <c r="T1004" t="s">
        <v>9226</v>
      </c>
      <c r="U1004" t="s">
        <v>9228</v>
      </c>
      <c r="V1004" s="16">
        <f t="shared" si="96"/>
        <v>42325.684189814812</v>
      </c>
      <c r="W1004" s="16">
        <f t="shared" si="97"/>
        <v>42355.249305555553</v>
      </c>
    </row>
    <row r="1005" spans="1:23" ht="30" hidden="1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2">
        <f>IF(H1005="USD", 1, VLOOKUP(H1005,usd[[#All],[targetCurrency]:[inverseRate]],4,FALSE))</f>
        <v>1.1666915600000001</v>
      </c>
      <c r="J1005" s="14">
        <f t="shared" si="92"/>
        <v>23333.831200000001</v>
      </c>
      <c r="K1005" s="14">
        <f t="shared" si="93"/>
        <v>3746.2465991600002</v>
      </c>
      <c r="L1005">
        <v>1489680061</v>
      </c>
      <c r="M1005">
        <v>1487091661</v>
      </c>
      <c r="N1005" t="b">
        <v>0</v>
      </c>
      <c r="O1005">
        <v>15</v>
      </c>
      <c r="P1005" t="b">
        <v>0</v>
      </c>
      <c r="Q1005" t="s">
        <v>8273</v>
      </c>
      <c r="R1005" s="9">
        <f t="shared" si="94"/>
        <v>0.16055</v>
      </c>
      <c r="S1005" s="14">
        <f t="shared" si="95"/>
        <v>249.74977327733333</v>
      </c>
      <c r="T1005" t="s">
        <v>9226</v>
      </c>
      <c r="U1005" t="s">
        <v>9228</v>
      </c>
      <c r="V1005" s="16">
        <f t="shared" si="96"/>
        <v>42780.709039351852</v>
      </c>
      <c r="W1005" s="16">
        <f t="shared" si="97"/>
        <v>42810.667372685188</v>
      </c>
    </row>
    <row r="1006" spans="1:23" ht="30" hidden="1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2">
        <f>IF(H1006="USD", 1, VLOOKUP(H1006,usd[[#All],[targetCurrency]:[inverseRate]],4,FALSE))</f>
        <v>1</v>
      </c>
      <c r="J1006" s="14">
        <f t="shared" si="92"/>
        <v>25000</v>
      </c>
      <c r="K1006" s="14">
        <f t="shared" si="93"/>
        <v>20552</v>
      </c>
      <c r="L1006">
        <v>1455814827</v>
      </c>
      <c r="M1006">
        <v>1453222827</v>
      </c>
      <c r="N1006" t="b">
        <v>0</v>
      </c>
      <c r="O1006">
        <v>95</v>
      </c>
      <c r="P1006" t="b">
        <v>0</v>
      </c>
      <c r="Q1006" t="s">
        <v>8273</v>
      </c>
      <c r="R1006" s="9">
        <f t="shared" si="94"/>
        <v>0.82208000000000003</v>
      </c>
      <c r="S1006" s="14">
        <f t="shared" si="95"/>
        <v>216.33684210526314</v>
      </c>
      <c r="T1006" t="s">
        <v>9226</v>
      </c>
      <c r="U1006" t="s">
        <v>9228</v>
      </c>
      <c r="V1006" s="16">
        <f t="shared" si="96"/>
        <v>42388.708645833336</v>
      </c>
      <c r="W1006" s="16">
        <f t="shared" si="97"/>
        <v>42418.708645833336</v>
      </c>
    </row>
    <row r="1007" spans="1:23" ht="30" hidden="1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2">
        <f>IF(H1007="USD", 1, VLOOKUP(H1007,usd[[#All],[targetCurrency]:[inverseRate]],4,FALSE))</f>
        <v>1</v>
      </c>
      <c r="J1007" s="14">
        <f t="shared" si="92"/>
        <v>200000</v>
      </c>
      <c r="K1007" s="14">
        <f t="shared" si="93"/>
        <v>150102</v>
      </c>
      <c r="L1007">
        <v>1446217183</v>
      </c>
      <c r="M1007">
        <v>1443538783</v>
      </c>
      <c r="N1007" t="b">
        <v>0</v>
      </c>
      <c r="O1007">
        <v>161</v>
      </c>
      <c r="P1007" t="b">
        <v>0</v>
      </c>
      <c r="Q1007" t="s">
        <v>8273</v>
      </c>
      <c r="R1007" s="9">
        <f t="shared" si="94"/>
        <v>0.75051000000000001</v>
      </c>
      <c r="S1007" s="14">
        <f t="shared" si="95"/>
        <v>932.31055900621118</v>
      </c>
      <c r="T1007" t="s">
        <v>9226</v>
      </c>
      <c r="U1007" t="s">
        <v>9228</v>
      </c>
      <c r="V1007" s="16">
        <f t="shared" si="96"/>
        <v>42276.624803240746</v>
      </c>
      <c r="W1007" s="16">
        <f t="shared" si="97"/>
        <v>42307.624803240746</v>
      </c>
    </row>
    <row r="1008" spans="1:23" ht="30" hidden="1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2">
        <f>IF(H1008="USD", 1, VLOOKUP(H1008,usd[[#All],[targetCurrency]:[inverseRate]],4,FALSE))</f>
        <v>1</v>
      </c>
      <c r="J1008" s="14">
        <f t="shared" si="92"/>
        <v>4000</v>
      </c>
      <c r="K1008" s="14">
        <f t="shared" si="93"/>
        <v>234</v>
      </c>
      <c r="L1008">
        <v>1418368260</v>
      </c>
      <c r="M1008">
        <v>1417654672</v>
      </c>
      <c r="N1008" t="b">
        <v>0</v>
      </c>
      <c r="O1008">
        <v>8</v>
      </c>
      <c r="P1008" t="b">
        <v>0</v>
      </c>
      <c r="Q1008" t="s">
        <v>8273</v>
      </c>
      <c r="R1008" s="9">
        <f t="shared" si="94"/>
        <v>5.8500000000000003E-2</v>
      </c>
      <c r="S1008" s="14">
        <f t="shared" si="95"/>
        <v>29.25</v>
      </c>
      <c r="T1008" t="s">
        <v>9226</v>
      </c>
      <c r="U1008" t="s">
        <v>9228</v>
      </c>
      <c r="V1008" s="16">
        <f t="shared" si="96"/>
        <v>41977.040185185186</v>
      </c>
      <c r="W1008" s="16">
        <f t="shared" si="97"/>
        <v>41985.299305555556</v>
      </c>
    </row>
    <row r="1009" spans="1:23" ht="30" hidden="1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2">
        <f>IF(H1009="USD", 1, VLOOKUP(H1009,usd[[#All],[targetCurrency]:[inverseRate]],4,FALSE))</f>
        <v>1</v>
      </c>
      <c r="J1009" s="14">
        <f t="shared" si="92"/>
        <v>30000</v>
      </c>
      <c r="K1009" s="14">
        <f t="shared" si="93"/>
        <v>13296</v>
      </c>
      <c r="L1009">
        <v>1481727623</v>
      </c>
      <c r="M1009">
        <v>1478095223</v>
      </c>
      <c r="N1009" t="b">
        <v>0</v>
      </c>
      <c r="O1009">
        <v>76</v>
      </c>
      <c r="P1009" t="b">
        <v>0</v>
      </c>
      <c r="Q1009" t="s">
        <v>8273</v>
      </c>
      <c r="R1009" s="9">
        <f t="shared" si="94"/>
        <v>0.44319999999999998</v>
      </c>
      <c r="S1009" s="14">
        <f t="shared" si="95"/>
        <v>174.94736842105263</v>
      </c>
      <c r="T1009" t="s">
        <v>9226</v>
      </c>
      <c r="U1009" t="s">
        <v>9228</v>
      </c>
      <c r="V1009" s="16">
        <f t="shared" si="96"/>
        <v>42676.583599537036</v>
      </c>
      <c r="W1009" s="16">
        <f t="shared" si="97"/>
        <v>42718.6252662037</v>
      </c>
    </row>
    <row r="1010" spans="1:23" ht="30" hidden="1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2">
        <f>IF(H1010="USD", 1, VLOOKUP(H1010,usd[[#All],[targetCurrency]:[inverseRate]],4,FALSE))</f>
        <v>4.7076029999999998E-2</v>
      </c>
      <c r="J1010" s="14">
        <f t="shared" si="92"/>
        <v>4401.6088049999998</v>
      </c>
      <c r="K1010" s="14">
        <f t="shared" si="93"/>
        <v>11.769007499999999</v>
      </c>
      <c r="L1010">
        <v>1482953115</v>
      </c>
      <c r="M1010">
        <v>1480361115</v>
      </c>
      <c r="N1010" t="b">
        <v>0</v>
      </c>
      <c r="O1010">
        <v>1</v>
      </c>
      <c r="P1010" t="b">
        <v>0</v>
      </c>
      <c r="Q1010" t="s">
        <v>8273</v>
      </c>
      <c r="R1010" s="9">
        <f t="shared" si="94"/>
        <v>2.6737967914438501E-3</v>
      </c>
      <c r="S1010" s="14">
        <f t="shared" si="95"/>
        <v>11.769007499999999</v>
      </c>
      <c r="T1010" t="s">
        <v>9226</v>
      </c>
      <c r="U1010" t="s">
        <v>9228</v>
      </c>
      <c r="V1010" s="16">
        <f t="shared" si="96"/>
        <v>42702.809201388889</v>
      </c>
      <c r="W1010" s="16">
        <f t="shared" si="97"/>
        <v>42732.809201388889</v>
      </c>
    </row>
    <row r="1011" spans="1:23" ht="30" hidden="1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2">
        <f>IF(H1011="USD", 1, VLOOKUP(H1011,usd[[#All],[targetCurrency]:[inverseRate]],4,FALSE))</f>
        <v>1</v>
      </c>
      <c r="J1011" s="14">
        <f t="shared" si="92"/>
        <v>50000</v>
      </c>
      <c r="K1011" s="14">
        <f t="shared" si="93"/>
        <v>6565</v>
      </c>
      <c r="L1011">
        <v>1466346646</v>
      </c>
      <c r="M1011">
        <v>1463754646</v>
      </c>
      <c r="N1011" t="b">
        <v>0</v>
      </c>
      <c r="O1011">
        <v>101</v>
      </c>
      <c r="P1011" t="b">
        <v>0</v>
      </c>
      <c r="Q1011" t="s">
        <v>8273</v>
      </c>
      <c r="R1011" s="9">
        <f t="shared" si="94"/>
        <v>0.1313</v>
      </c>
      <c r="S1011" s="14">
        <f t="shared" si="95"/>
        <v>65</v>
      </c>
      <c r="T1011" t="s">
        <v>9226</v>
      </c>
      <c r="U1011" t="s">
        <v>9228</v>
      </c>
      <c r="V1011" s="16">
        <f t="shared" si="96"/>
        <v>42510.604699074072</v>
      </c>
      <c r="W1011" s="16">
        <f t="shared" si="97"/>
        <v>42540.604699074072</v>
      </c>
    </row>
    <row r="1012" spans="1:23" ht="30" hidden="1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2">
        <f>IF(H1012="USD", 1, VLOOKUP(H1012,usd[[#All],[targetCurrency]:[inverseRate]],4,FALSE))</f>
        <v>1</v>
      </c>
      <c r="J1012" s="14">
        <f t="shared" si="92"/>
        <v>115250</v>
      </c>
      <c r="K1012" s="14">
        <f t="shared" si="93"/>
        <v>220</v>
      </c>
      <c r="L1012">
        <v>1473044340</v>
      </c>
      <c r="M1012">
        <v>1468180462</v>
      </c>
      <c r="N1012" t="b">
        <v>0</v>
      </c>
      <c r="O1012">
        <v>4</v>
      </c>
      <c r="P1012" t="b">
        <v>0</v>
      </c>
      <c r="Q1012" t="s">
        <v>8273</v>
      </c>
      <c r="R1012" s="9">
        <f t="shared" si="94"/>
        <v>1.9088937093275488E-3</v>
      </c>
      <c r="S1012" s="14">
        <f t="shared" si="95"/>
        <v>55</v>
      </c>
      <c r="T1012" t="s">
        <v>9226</v>
      </c>
      <c r="U1012" t="s">
        <v>9228</v>
      </c>
      <c r="V1012" s="16">
        <f t="shared" si="96"/>
        <v>42561.829421296294</v>
      </c>
      <c r="W1012" s="16">
        <f t="shared" si="97"/>
        <v>42618.124305555553</v>
      </c>
    </row>
    <row r="1013" spans="1:23" ht="30" hidden="1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2">
        <f>IF(H1013="USD", 1, VLOOKUP(H1013,usd[[#All],[targetCurrency]:[inverseRate]],4,FALSE))</f>
        <v>1</v>
      </c>
      <c r="J1013" s="14">
        <f t="shared" si="92"/>
        <v>20000</v>
      </c>
      <c r="K1013" s="14">
        <f t="shared" si="93"/>
        <v>75</v>
      </c>
      <c r="L1013">
        <v>1418938395</v>
      </c>
      <c r="M1013">
        <v>1415050395</v>
      </c>
      <c r="N1013" t="b">
        <v>0</v>
      </c>
      <c r="O1013">
        <v>1</v>
      </c>
      <c r="P1013" t="b">
        <v>0</v>
      </c>
      <c r="Q1013" t="s">
        <v>8273</v>
      </c>
      <c r="R1013" s="9">
        <f t="shared" si="94"/>
        <v>3.7499999999999999E-3</v>
      </c>
      <c r="S1013" s="14">
        <f t="shared" si="95"/>
        <v>75</v>
      </c>
      <c r="T1013" t="s">
        <v>9226</v>
      </c>
      <c r="U1013" t="s">
        <v>9228</v>
      </c>
      <c r="V1013" s="16">
        <f t="shared" si="96"/>
        <v>41946.898090277777</v>
      </c>
      <c r="W1013" s="16">
        <f t="shared" si="97"/>
        <v>41991.898090277777</v>
      </c>
    </row>
    <row r="1014" spans="1:23" ht="30" hidden="1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2">
        <f>IF(H1014="USD", 1, VLOOKUP(H1014,usd[[#All],[targetCurrency]:[inverseRate]],4,FALSE))</f>
        <v>1</v>
      </c>
      <c r="J1014" s="14">
        <f t="shared" si="92"/>
        <v>5000</v>
      </c>
      <c r="K1014" s="14">
        <f t="shared" si="93"/>
        <v>1076751.05</v>
      </c>
      <c r="L1014">
        <v>1485254052</v>
      </c>
      <c r="M1014">
        <v>1481366052</v>
      </c>
      <c r="N1014" t="b">
        <v>0</v>
      </c>
      <c r="O1014">
        <v>775</v>
      </c>
      <c r="P1014" t="b">
        <v>0</v>
      </c>
      <c r="Q1014" t="s">
        <v>8273</v>
      </c>
      <c r="R1014" s="9">
        <f t="shared" si="94"/>
        <v>215.35021</v>
      </c>
      <c r="S1014" s="14">
        <f t="shared" si="95"/>
        <v>1389.3561935483872</v>
      </c>
      <c r="T1014" t="s">
        <v>9226</v>
      </c>
      <c r="U1014" t="s">
        <v>9228</v>
      </c>
      <c r="V1014" s="16">
        <f t="shared" si="96"/>
        <v>42714.440416666665</v>
      </c>
      <c r="W1014" s="16">
        <f t="shared" si="97"/>
        <v>42759.440416666665</v>
      </c>
    </row>
    <row r="1015" spans="1:23" ht="30" hidden="1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2">
        <f>IF(H1015="USD", 1, VLOOKUP(H1015,usd[[#All],[targetCurrency]:[inverseRate]],4,FALSE))</f>
        <v>1</v>
      </c>
      <c r="J1015" s="14">
        <f t="shared" si="92"/>
        <v>25000</v>
      </c>
      <c r="K1015" s="14">
        <f t="shared" si="93"/>
        <v>8632</v>
      </c>
      <c r="L1015">
        <v>1451419200</v>
      </c>
      <c r="M1015">
        <v>1449000056</v>
      </c>
      <c r="N1015" t="b">
        <v>0</v>
      </c>
      <c r="O1015">
        <v>90</v>
      </c>
      <c r="P1015" t="b">
        <v>0</v>
      </c>
      <c r="Q1015" t="s">
        <v>8273</v>
      </c>
      <c r="R1015" s="9">
        <f t="shared" si="94"/>
        <v>0.34527999999999998</v>
      </c>
      <c r="S1015" s="14">
        <f t="shared" si="95"/>
        <v>95.911111111111111</v>
      </c>
      <c r="T1015" t="s">
        <v>9226</v>
      </c>
      <c r="U1015" t="s">
        <v>9228</v>
      </c>
      <c r="V1015" s="16">
        <f t="shared" si="96"/>
        <v>42339.833981481483</v>
      </c>
      <c r="W1015" s="16">
        <f t="shared" si="97"/>
        <v>42367.833333333328</v>
      </c>
    </row>
    <row r="1016" spans="1:23" ht="30" hidden="1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2">
        <f>IF(H1016="USD", 1, VLOOKUP(H1016,usd[[#All],[targetCurrency]:[inverseRate]],4,FALSE))</f>
        <v>1</v>
      </c>
      <c r="J1016" s="14">
        <f t="shared" si="92"/>
        <v>10000</v>
      </c>
      <c r="K1016" s="14">
        <f t="shared" si="93"/>
        <v>3060</v>
      </c>
      <c r="L1016">
        <v>1420070615</v>
      </c>
      <c r="M1016">
        <v>1415750615</v>
      </c>
      <c r="N1016" t="b">
        <v>0</v>
      </c>
      <c r="O1016">
        <v>16</v>
      </c>
      <c r="P1016" t="b">
        <v>0</v>
      </c>
      <c r="Q1016" t="s">
        <v>8273</v>
      </c>
      <c r="R1016" s="9">
        <f t="shared" si="94"/>
        <v>0.30599999999999999</v>
      </c>
      <c r="S1016" s="14">
        <f t="shared" si="95"/>
        <v>191.25</v>
      </c>
      <c r="T1016" t="s">
        <v>9226</v>
      </c>
      <c r="U1016" t="s">
        <v>9228</v>
      </c>
      <c r="V1016" s="16">
        <f t="shared" si="96"/>
        <v>41955.002488425926</v>
      </c>
      <c r="W1016" s="16">
        <f t="shared" si="97"/>
        <v>42005.002488425926</v>
      </c>
    </row>
    <row r="1017" spans="1:23" ht="30" hidden="1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2">
        <f>IF(H1017="USD", 1, VLOOKUP(H1017,usd[[#All],[targetCurrency]:[inverseRate]],4,FALSE))</f>
        <v>1.09120561</v>
      </c>
      <c r="J1017" s="14">
        <f t="shared" si="92"/>
        <v>9820.8504900000007</v>
      </c>
      <c r="K1017" s="14">
        <f t="shared" si="93"/>
        <v>261.88934640000002</v>
      </c>
      <c r="L1017">
        <v>1448489095</v>
      </c>
      <c r="M1017">
        <v>1445893495</v>
      </c>
      <c r="N1017" t="b">
        <v>0</v>
      </c>
      <c r="O1017">
        <v>6</v>
      </c>
      <c r="P1017" t="b">
        <v>0</v>
      </c>
      <c r="Q1017" t="s">
        <v>8273</v>
      </c>
      <c r="R1017" s="9">
        <f t="shared" si="94"/>
        <v>2.6666666666666668E-2</v>
      </c>
      <c r="S1017" s="14">
        <f t="shared" si="95"/>
        <v>43.648224400000004</v>
      </c>
      <c r="T1017" t="s">
        <v>9226</v>
      </c>
      <c r="U1017" t="s">
        <v>9228</v>
      </c>
      <c r="V1017" s="16">
        <f t="shared" si="96"/>
        <v>42303.878414351857</v>
      </c>
      <c r="W1017" s="16">
        <f t="shared" si="97"/>
        <v>42333.920081018514</v>
      </c>
    </row>
    <row r="1018" spans="1:23" ht="30" hidden="1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2">
        <f>IF(H1018="USD", 1, VLOOKUP(H1018,usd[[#All],[targetCurrency]:[inverseRate]],4,FALSE))</f>
        <v>1</v>
      </c>
      <c r="J1018" s="14">
        <f t="shared" si="92"/>
        <v>100000</v>
      </c>
      <c r="K1018" s="14">
        <f t="shared" si="93"/>
        <v>2842</v>
      </c>
      <c r="L1018">
        <v>1459992856</v>
      </c>
      <c r="M1018">
        <v>1456108456</v>
      </c>
      <c r="N1018" t="b">
        <v>0</v>
      </c>
      <c r="O1018">
        <v>38</v>
      </c>
      <c r="P1018" t="b">
        <v>0</v>
      </c>
      <c r="Q1018" t="s">
        <v>8273</v>
      </c>
      <c r="R1018" s="9">
        <f t="shared" si="94"/>
        <v>2.8420000000000001E-2</v>
      </c>
      <c r="S1018" s="14">
        <f t="shared" si="95"/>
        <v>74.78947368421052</v>
      </c>
      <c r="T1018" t="s">
        <v>9226</v>
      </c>
      <c r="U1018" t="s">
        <v>9228</v>
      </c>
      <c r="V1018" s="16">
        <f t="shared" si="96"/>
        <v>42422.107129629629</v>
      </c>
      <c r="W1018" s="16">
        <f t="shared" si="97"/>
        <v>42467.065462962964</v>
      </c>
    </row>
    <row r="1019" spans="1:23" ht="30" hidden="1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2">
        <f>IF(H1019="USD", 1, VLOOKUP(H1019,usd[[#All],[targetCurrency]:[inverseRate]],4,FALSE))</f>
        <v>1</v>
      </c>
      <c r="J1019" s="14">
        <f t="shared" si="92"/>
        <v>250000</v>
      </c>
      <c r="K1019" s="14">
        <f t="shared" si="93"/>
        <v>57197</v>
      </c>
      <c r="L1019">
        <v>1448125935</v>
      </c>
      <c r="M1019">
        <v>1444666335</v>
      </c>
      <c r="N1019" t="b">
        <v>0</v>
      </c>
      <c r="O1019">
        <v>355</v>
      </c>
      <c r="P1019" t="b">
        <v>0</v>
      </c>
      <c r="Q1019" t="s">
        <v>8273</v>
      </c>
      <c r="R1019" s="9">
        <f t="shared" si="94"/>
        <v>0.22878799999999999</v>
      </c>
      <c r="S1019" s="14">
        <f t="shared" si="95"/>
        <v>161.11830985915492</v>
      </c>
      <c r="T1019" t="s">
        <v>9226</v>
      </c>
      <c r="U1019" t="s">
        <v>9228</v>
      </c>
      <c r="V1019" s="16">
        <f t="shared" si="96"/>
        <v>42289.675173611111</v>
      </c>
      <c r="W1019" s="16">
        <f t="shared" si="97"/>
        <v>42329.716840277775</v>
      </c>
    </row>
    <row r="1020" spans="1:23" ht="30" hidden="1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2">
        <f>IF(H1020="USD", 1, VLOOKUP(H1020,usd[[#All],[targetCurrency]:[inverseRate]],4,FALSE))</f>
        <v>1</v>
      </c>
      <c r="J1020" s="14">
        <f t="shared" si="92"/>
        <v>20000</v>
      </c>
      <c r="K1020" s="14">
        <f t="shared" si="93"/>
        <v>621</v>
      </c>
      <c r="L1020">
        <v>1468496933</v>
      </c>
      <c r="M1020">
        <v>1465904933</v>
      </c>
      <c r="N1020" t="b">
        <v>0</v>
      </c>
      <c r="O1020">
        <v>7</v>
      </c>
      <c r="P1020" t="b">
        <v>0</v>
      </c>
      <c r="Q1020" t="s">
        <v>8273</v>
      </c>
      <c r="R1020" s="9">
        <f t="shared" si="94"/>
        <v>3.1050000000000001E-2</v>
      </c>
      <c r="S1020" s="14">
        <f t="shared" si="95"/>
        <v>88.714285714285708</v>
      </c>
      <c r="T1020" t="s">
        <v>9226</v>
      </c>
      <c r="U1020" t="s">
        <v>9228</v>
      </c>
      <c r="V1020" s="16">
        <f t="shared" si="96"/>
        <v>42535.492280092592</v>
      </c>
      <c r="W1020" s="16">
        <f t="shared" si="97"/>
        <v>42565.492280092592</v>
      </c>
    </row>
    <row r="1021" spans="1:23" ht="30" hidden="1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2">
        <f>IF(H1021="USD", 1, VLOOKUP(H1021,usd[[#All],[targetCurrency]:[inverseRate]],4,FALSE))</f>
        <v>1</v>
      </c>
      <c r="J1021" s="14">
        <f t="shared" si="92"/>
        <v>45000</v>
      </c>
      <c r="K1021" s="14">
        <f t="shared" si="93"/>
        <v>21300</v>
      </c>
      <c r="L1021">
        <v>1423092149</v>
      </c>
      <c r="M1021">
        <v>1420500149</v>
      </c>
      <c r="N1021" t="b">
        <v>0</v>
      </c>
      <c r="O1021">
        <v>400</v>
      </c>
      <c r="P1021" t="b">
        <v>0</v>
      </c>
      <c r="Q1021" t="s">
        <v>8273</v>
      </c>
      <c r="R1021" s="9">
        <f t="shared" si="94"/>
        <v>0.47333333333333333</v>
      </c>
      <c r="S1021" s="14">
        <f t="shared" si="95"/>
        <v>53.25</v>
      </c>
      <c r="T1021" t="s">
        <v>9226</v>
      </c>
      <c r="U1021" t="s">
        <v>9228</v>
      </c>
      <c r="V1021" s="16">
        <f t="shared" si="96"/>
        <v>42009.973946759259</v>
      </c>
      <c r="W1021" s="16">
        <f t="shared" si="97"/>
        <v>42039.973946759259</v>
      </c>
    </row>
    <row r="1022" spans="1:23" ht="30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2">
        <f>IF(H1022="USD", 1, VLOOKUP(H1022,usd[[#All],[targetCurrency]:[inverseRate]],4,FALSE))</f>
        <v>0.75062424999999999</v>
      </c>
      <c r="J1022" s="14">
        <f t="shared" si="92"/>
        <v>1163.4675875</v>
      </c>
      <c r="K1022" s="14">
        <f t="shared" si="93"/>
        <v>2391.4888605000001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8280</v>
      </c>
      <c r="R1022" s="9">
        <f t="shared" si="94"/>
        <v>2.0554838709677421</v>
      </c>
      <c r="S1022" s="14">
        <f t="shared" si="95"/>
        <v>79.71629535000001</v>
      </c>
      <c r="T1022" t="s">
        <v>9214</v>
      </c>
      <c r="U1022" t="s">
        <v>9234</v>
      </c>
      <c r="V1022" s="16">
        <f t="shared" si="96"/>
        <v>42127.069548611107</v>
      </c>
      <c r="W1022" s="16">
        <f t="shared" si="97"/>
        <v>42157.032638888893</v>
      </c>
    </row>
    <row r="1023" spans="1:23" ht="30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2">
        <f>IF(H1023="USD", 1, VLOOKUP(H1023,usd[[#All],[targetCurrency]:[inverseRate]],4,FALSE))</f>
        <v>1</v>
      </c>
      <c r="J1023" s="14">
        <f t="shared" si="92"/>
        <v>3000</v>
      </c>
      <c r="K1023" s="14">
        <f t="shared" si="93"/>
        <v>10554.11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8280</v>
      </c>
      <c r="R1023" s="9">
        <f t="shared" si="94"/>
        <v>3.5180366666666667</v>
      </c>
      <c r="S1023" s="14">
        <f t="shared" si="95"/>
        <v>22.079728033472804</v>
      </c>
      <c r="T1023" t="s">
        <v>9214</v>
      </c>
      <c r="U1023" t="s">
        <v>9234</v>
      </c>
      <c r="V1023" s="16">
        <f t="shared" si="96"/>
        <v>42271.251979166671</v>
      </c>
      <c r="W1023" s="16">
        <f t="shared" si="97"/>
        <v>42294.166666666672</v>
      </c>
    </row>
    <row r="1024" spans="1:23" ht="30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2">
        <f>IF(H1024="USD", 1, VLOOKUP(H1024,usd[[#All],[targetCurrency]:[inverseRate]],4,FALSE))</f>
        <v>1</v>
      </c>
      <c r="J1024" s="14">
        <f t="shared" si="92"/>
        <v>2000</v>
      </c>
      <c r="K1024" s="14">
        <f t="shared" si="93"/>
        <v>2298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8280</v>
      </c>
      <c r="R1024" s="9">
        <f t="shared" si="94"/>
        <v>1.149</v>
      </c>
      <c r="S1024" s="14">
        <f t="shared" si="95"/>
        <v>31.054054054054053</v>
      </c>
      <c r="T1024" t="s">
        <v>9214</v>
      </c>
      <c r="U1024" t="s">
        <v>9234</v>
      </c>
      <c r="V1024" s="16">
        <f t="shared" si="96"/>
        <v>42111.646724537037</v>
      </c>
      <c r="W1024" s="16">
        <f t="shared" si="97"/>
        <v>42141.646724537037</v>
      </c>
    </row>
    <row r="1025" spans="1:23" ht="30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2">
        <f>IF(H1025="USD", 1, VLOOKUP(H1025,usd[[#All],[targetCurrency]:[inverseRate]],4,FALSE))</f>
        <v>1.29405719</v>
      </c>
      <c r="J1025" s="14">
        <f t="shared" si="92"/>
        <v>2588.11438</v>
      </c>
      <c r="K1025" s="14">
        <f t="shared" si="93"/>
        <v>6137.7132521699996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8280</v>
      </c>
      <c r="R1025" s="9">
        <f t="shared" si="94"/>
        <v>2.3715000000000002</v>
      </c>
      <c r="S1025" s="14">
        <f t="shared" si="95"/>
        <v>46.852772917328238</v>
      </c>
      <c r="T1025" t="s">
        <v>9214</v>
      </c>
      <c r="U1025" t="s">
        <v>9234</v>
      </c>
      <c r="V1025" s="16">
        <f t="shared" si="96"/>
        <v>42145.919687500005</v>
      </c>
      <c r="W1025" s="16">
        <f t="shared" si="97"/>
        <v>42175.919687500005</v>
      </c>
    </row>
    <row r="1026" spans="1:23" ht="30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2">
        <f>IF(H1026="USD", 1, VLOOKUP(H1026,usd[[#All],[targetCurrency]:[inverseRate]],4,FALSE))</f>
        <v>0.11241174</v>
      </c>
      <c r="J1026" s="14">
        <f t="shared" si="92"/>
        <v>2248.2347999999997</v>
      </c>
      <c r="K1026" s="14">
        <f t="shared" si="93"/>
        <v>2667.2551814369999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8280</v>
      </c>
      <c r="R1026" s="9">
        <f t="shared" si="94"/>
        <v>1.1863774999999999</v>
      </c>
      <c r="S1026" s="14">
        <f t="shared" si="95"/>
        <v>43.725494777655733</v>
      </c>
      <c r="T1026" t="s">
        <v>9214</v>
      </c>
      <c r="U1026" t="s">
        <v>9234</v>
      </c>
      <c r="V1026" s="16">
        <f t="shared" si="96"/>
        <v>42370.580590277779</v>
      </c>
      <c r="W1026" s="16">
        <f t="shared" si="97"/>
        <v>42400.580590277779</v>
      </c>
    </row>
    <row r="1027" spans="1:23" ht="30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2">
        <f>IF(H1027="USD", 1, VLOOKUP(H1027,usd[[#All],[targetCurrency]:[inverseRate]],4,FALSE))</f>
        <v>1</v>
      </c>
      <c r="J1027" s="14">
        <f t="shared" ref="J1027:J1090" si="98">$I1027*D1027</f>
        <v>70000</v>
      </c>
      <c r="K1027" s="14">
        <f t="shared" ref="K1027:K1090" si="99">$I1027*E1027</f>
        <v>76949.820000000007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8280</v>
      </c>
      <c r="R1027" s="9">
        <f t="shared" ref="R1027:R1090" si="100">E1027/D1027</f>
        <v>1.099283142857143</v>
      </c>
      <c r="S1027" s="14">
        <f t="shared" ref="S1027:S1090" si="101">IFERROR(K1027/O1027, "")</f>
        <v>71.848571428571432</v>
      </c>
      <c r="T1027" t="s">
        <v>9214</v>
      </c>
      <c r="U1027" t="s">
        <v>9234</v>
      </c>
      <c r="V1027" s="16">
        <f t="shared" si="96"/>
        <v>42049.833761574075</v>
      </c>
      <c r="W1027" s="16">
        <f t="shared" si="97"/>
        <v>42079.792094907403</v>
      </c>
    </row>
    <row r="1028" spans="1:23" ht="30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2">
        <f>IF(H1028="USD", 1, VLOOKUP(H1028,usd[[#All],[targetCurrency]:[inverseRate]],4,FALSE))</f>
        <v>1.29405719</v>
      </c>
      <c r="J1028" s="14">
        <f t="shared" si="98"/>
        <v>9058.4003300000004</v>
      </c>
      <c r="K1028" s="14">
        <f t="shared" si="99"/>
        <v>9059.1508831701994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8280</v>
      </c>
      <c r="R1028" s="9">
        <f t="shared" si="100"/>
        <v>1.0000828571428571</v>
      </c>
      <c r="S1028" s="14">
        <f t="shared" si="101"/>
        <v>74.255335107952448</v>
      </c>
      <c r="T1028" t="s">
        <v>9214</v>
      </c>
      <c r="U1028" t="s">
        <v>9234</v>
      </c>
      <c r="V1028" s="16">
        <f t="shared" si="96"/>
        <v>42426.407592592594</v>
      </c>
      <c r="W1028" s="16">
        <f t="shared" si="97"/>
        <v>42460.365925925929</v>
      </c>
    </row>
    <row r="1029" spans="1:23" ht="30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2">
        <f>IF(H1029="USD", 1, VLOOKUP(H1029,usd[[#All],[targetCurrency]:[inverseRate]],4,FALSE))</f>
        <v>1</v>
      </c>
      <c r="J1029" s="14">
        <f t="shared" si="98"/>
        <v>7501</v>
      </c>
      <c r="K1029" s="14">
        <f t="shared" si="99"/>
        <v>7733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8280</v>
      </c>
      <c r="R1029" s="9">
        <f t="shared" si="100"/>
        <v>1.0309292094387414</v>
      </c>
      <c r="S1029" s="14">
        <f t="shared" si="101"/>
        <v>69.666666666666671</v>
      </c>
      <c r="T1029" t="s">
        <v>9214</v>
      </c>
      <c r="U1029" t="s">
        <v>9234</v>
      </c>
      <c r="V1029" s="16">
        <f t="shared" si="96"/>
        <v>41905.034108796295</v>
      </c>
      <c r="W1029" s="16">
        <f t="shared" si="97"/>
        <v>41935.034108796295</v>
      </c>
    </row>
    <row r="1030" spans="1:23" ht="30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2">
        <f>IF(H1030="USD", 1, VLOOKUP(H1030,usd[[#All],[targetCurrency]:[inverseRate]],4,FALSE))</f>
        <v>1.29405719</v>
      </c>
      <c r="J1030" s="14">
        <f t="shared" si="98"/>
        <v>12940.571899999999</v>
      </c>
      <c r="K1030" s="14">
        <f t="shared" si="99"/>
        <v>15175.408667129999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8280</v>
      </c>
      <c r="R1030" s="9">
        <f t="shared" si="100"/>
        <v>1.1727000000000001</v>
      </c>
      <c r="S1030" s="14">
        <f t="shared" si="101"/>
        <v>59.511406537764699</v>
      </c>
      <c r="T1030" t="s">
        <v>9214</v>
      </c>
      <c r="U1030" t="s">
        <v>9234</v>
      </c>
      <c r="V1030" s="16">
        <f t="shared" si="96"/>
        <v>42755.627372685187</v>
      </c>
      <c r="W1030" s="16">
        <f t="shared" si="97"/>
        <v>42800.833333333328</v>
      </c>
    </row>
    <row r="1031" spans="1:23" ht="30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2">
        <f>IF(H1031="USD", 1, VLOOKUP(H1031,usd[[#All],[targetCurrency]:[inverseRate]],4,FALSE))</f>
        <v>0.11241174</v>
      </c>
      <c r="J1031" s="14">
        <f t="shared" si="98"/>
        <v>1124.1173999999999</v>
      </c>
      <c r="K1031" s="14">
        <f t="shared" si="99"/>
        <v>1256.3136062399999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8280</v>
      </c>
      <c r="R1031" s="9">
        <f t="shared" si="100"/>
        <v>1.1175999999999999</v>
      </c>
      <c r="S1031" s="14">
        <f t="shared" si="101"/>
        <v>8.9100255761702112</v>
      </c>
      <c r="T1031" t="s">
        <v>9214</v>
      </c>
      <c r="U1031" t="s">
        <v>9234</v>
      </c>
      <c r="V1031" s="16">
        <f t="shared" si="96"/>
        <v>42044.711886574078</v>
      </c>
      <c r="W1031" s="16">
        <f t="shared" si="97"/>
        <v>42098.915972222225</v>
      </c>
    </row>
    <row r="1032" spans="1:23" ht="30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2">
        <f>IF(H1032="USD", 1, VLOOKUP(H1032,usd[[#All],[targetCurrency]:[inverseRate]],4,FALSE))</f>
        <v>1</v>
      </c>
      <c r="J1032" s="14">
        <f t="shared" si="98"/>
        <v>2000</v>
      </c>
      <c r="K1032" s="14">
        <f t="shared" si="99"/>
        <v>6842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8280</v>
      </c>
      <c r="R1032" s="9">
        <f t="shared" si="100"/>
        <v>3.4209999999999998</v>
      </c>
      <c r="S1032" s="14">
        <f t="shared" si="101"/>
        <v>43.031446540880502</v>
      </c>
      <c r="T1032" t="s">
        <v>9214</v>
      </c>
      <c r="U1032" t="s">
        <v>9234</v>
      </c>
      <c r="V1032" s="16">
        <f t="shared" si="96"/>
        <v>42611.483206018514</v>
      </c>
      <c r="W1032" s="16">
        <f t="shared" si="97"/>
        <v>42625.483206018514</v>
      </c>
    </row>
    <row r="1033" spans="1:23" ht="30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2">
        <f>IF(H1033="USD", 1, VLOOKUP(H1033,usd[[#All],[targetCurrency]:[inverseRate]],4,FALSE))</f>
        <v>1</v>
      </c>
      <c r="J1033" s="14">
        <f t="shared" si="98"/>
        <v>10000</v>
      </c>
      <c r="K1033" s="14">
        <f t="shared" si="99"/>
        <v>10740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8280</v>
      </c>
      <c r="R1033" s="9">
        <f t="shared" si="100"/>
        <v>1.0740000000000001</v>
      </c>
      <c r="S1033" s="14">
        <f t="shared" si="101"/>
        <v>108.48484848484848</v>
      </c>
      <c r="T1033" t="s">
        <v>9214</v>
      </c>
      <c r="U1033" t="s">
        <v>9234</v>
      </c>
      <c r="V1033" s="16">
        <f t="shared" si="96"/>
        <v>42324.764004629629</v>
      </c>
      <c r="W1033" s="16">
        <f t="shared" si="97"/>
        <v>42354.764004629629</v>
      </c>
    </row>
    <row r="1034" spans="1:23" ht="30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2">
        <f>IF(H1034="USD", 1, VLOOKUP(H1034,usd[[#All],[targetCurrency]:[inverseRate]],4,FALSE))</f>
        <v>1</v>
      </c>
      <c r="J1034" s="14">
        <f t="shared" si="98"/>
        <v>5400</v>
      </c>
      <c r="K1034" s="14">
        <f t="shared" si="99"/>
        <v>5858.84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8280</v>
      </c>
      <c r="R1034" s="9">
        <f t="shared" si="100"/>
        <v>1.0849703703703704</v>
      </c>
      <c r="S1034" s="14">
        <f t="shared" si="101"/>
        <v>61.029583333333335</v>
      </c>
      <c r="T1034" t="s">
        <v>9214</v>
      </c>
      <c r="U1034" t="s">
        <v>9234</v>
      </c>
      <c r="V1034" s="16">
        <f t="shared" si="96"/>
        <v>42514.666956018518</v>
      </c>
      <c r="W1034" s="16">
        <f t="shared" si="97"/>
        <v>42544.666956018518</v>
      </c>
    </row>
    <row r="1035" spans="1:23" ht="30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2">
        <f>IF(H1035="USD", 1, VLOOKUP(H1035,usd[[#All],[targetCurrency]:[inverseRate]],4,FALSE))</f>
        <v>1.29405719</v>
      </c>
      <c r="J1035" s="14">
        <f t="shared" si="98"/>
        <v>1718.50794832</v>
      </c>
      <c r="K1035" s="14">
        <f t="shared" si="99"/>
        <v>1767.68212154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8280</v>
      </c>
      <c r="R1035" s="9">
        <f t="shared" si="100"/>
        <v>1.0286144578313252</v>
      </c>
      <c r="S1035" s="14">
        <f t="shared" si="101"/>
        <v>65.469708205185185</v>
      </c>
      <c r="T1035" t="s">
        <v>9214</v>
      </c>
      <c r="U1035" t="s">
        <v>9234</v>
      </c>
      <c r="V1035" s="16">
        <f t="shared" si="96"/>
        <v>42688.732407407406</v>
      </c>
      <c r="W1035" s="16">
        <f t="shared" si="97"/>
        <v>42716.732407407406</v>
      </c>
    </row>
    <row r="1036" spans="1:23" ht="30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2">
        <f>IF(H1036="USD", 1, VLOOKUP(H1036,usd[[#All],[targetCurrency]:[inverseRate]],4,FALSE))</f>
        <v>1</v>
      </c>
      <c r="J1036" s="14">
        <f t="shared" si="98"/>
        <v>5000</v>
      </c>
      <c r="K1036" s="14">
        <f t="shared" si="99"/>
        <v>6500.09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8280</v>
      </c>
      <c r="R1036" s="9">
        <f t="shared" si="100"/>
        <v>1.3000180000000001</v>
      </c>
      <c r="S1036" s="14">
        <f t="shared" si="101"/>
        <v>39.157168674698795</v>
      </c>
      <c r="T1036" t="s">
        <v>9214</v>
      </c>
      <c r="U1036" t="s">
        <v>9234</v>
      </c>
      <c r="V1036" s="16">
        <f t="shared" si="96"/>
        <v>42555.166712962964</v>
      </c>
      <c r="W1036" s="16">
        <f t="shared" si="97"/>
        <v>42587.165972222225</v>
      </c>
    </row>
    <row r="1037" spans="1:23" ht="30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2">
        <f>IF(H1037="USD", 1, VLOOKUP(H1037,usd[[#All],[targetCurrency]:[inverseRate]],4,FALSE))</f>
        <v>1</v>
      </c>
      <c r="J1037" s="14">
        <f t="shared" si="98"/>
        <v>4600</v>
      </c>
      <c r="K1037" s="14">
        <f t="shared" si="99"/>
        <v>4952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8280</v>
      </c>
      <c r="R1037" s="9">
        <f t="shared" si="100"/>
        <v>1.0765217391304347</v>
      </c>
      <c r="S1037" s="14">
        <f t="shared" si="101"/>
        <v>65.15789473684211</v>
      </c>
      <c r="T1037" t="s">
        <v>9214</v>
      </c>
      <c r="U1037" t="s">
        <v>9234</v>
      </c>
      <c r="V1037" s="16">
        <f t="shared" si="96"/>
        <v>42016.641435185185</v>
      </c>
      <c r="W1037" s="16">
        <f t="shared" si="97"/>
        <v>42046.641435185185</v>
      </c>
    </row>
    <row r="1038" spans="1:23" ht="30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2">
        <f>IF(H1038="USD", 1, VLOOKUP(H1038,usd[[#All],[targetCurrency]:[inverseRate]],4,FALSE))</f>
        <v>1</v>
      </c>
      <c r="J1038" s="14">
        <f t="shared" si="98"/>
        <v>4500</v>
      </c>
      <c r="K1038" s="14">
        <f t="shared" si="99"/>
        <v>5056.22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8280</v>
      </c>
      <c r="R1038" s="9">
        <f t="shared" si="100"/>
        <v>1.1236044444444444</v>
      </c>
      <c r="S1038" s="14">
        <f t="shared" si="101"/>
        <v>23.963127962085309</v>
      </c>
      <c r="T1038" t="s">
        <v>9214</v>
      </c>
      <c r="U1038" t="s">
        <v>9234</v>
      </c>
      <c r="V1038" s="16">
        <f t="shared" si="96"/>
        <v>41249.448958333334</v>
      </c>
      <c r="W1038" s="16">
        <f t="shared" si="97"/>
        <v>41281.333333333336</v>
      </c>
    </row>
    <row r="1039" spans="1:23" ht="30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2">
        <f>IF(H1039="USD", 1, VLOOKUP(H1039,usd[[#All],[targetCurrency]:[inverseRate]],4,FALSE))</f>
        <v>1</v>
      </c>
      <c r="J1039" s="14">
        <f t="shared" si="98"/>
        <v>1000</v>
      </c>
      <c r="K1039" s="14">
        <f t="shared" si="99"/>
        <v>1021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8280</v>
      </c>
      <c r="R1039" s="9">
        <f t="shared" si="100"/>
        <v>1.0209999999999999</v>
      </c>
      <c r="S1039" s="14">
        <f t="shared" si="101"/>
        <v>48.61904761904762</v>
      </c>
      <c r="T1039" t="s">
        <v>9214</v>
      </c>
      <c r="U1039" t="s">
        <v>9234</v>
      </c>
      <c r="V1039" s="16">
        <f t="shared" si="96"/>
        <v>42119.822476851856</v>
      </c>
      <c r="W1039" s="16">
        <f t="shared" si="97"/>
        <v>42142.208333333328</v>
      </c>
    </row>
    <row r="1040" spans="1:23" ht="30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2">
        <f>IF(H1040="USD", 1, VLOOKUP(H1040,usd[[#All],[targetCurrency]:[inverseRate]],4,FALSE))</f>
        <v>1</v>
      </c>
      <c r="J1040" s="14">
        <f t="shared" si="98"/>
        <v>1500</v>
      </c>
      <c r="K1040" s="14">
        <f t="shared" si="99"/>
        <v>2180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8280</v>
      </c>
      <c r="R1040" s="9">
        <f t="shared" si="100"/>
        <v>1.4533333333333334</v>
      </c>
      <c r="S1040" s="14">
        <f t="shared" si="101"/>
        <v>35.73770491803279</v>
      </c>
      <c r="T1040" t="s">
        <v>9214</v>
      </c>
      <c r="U1040" t="s">
        <v>9234</v>
      </c>
      <c r="V1040" s="16">
        <f t="shared" ref="V1040:V1103" si="102">(M1040/86400)+DATE(1970,1,1)</f>
        <v>42418.231747685189</v>
      </c>
      <c r="W1040" s="16">
        <f t="shared" ref="W1040:W1103" si="103">(L1040/86400)+DATE(1970,1,1)</f>
        <v>42448.190081018518</v>
      </c>
    </row>
    <row r="1041" spans="1:23" ht="30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2">
        <f>IF(H1041="USD", 1, VLOOKUP(H1041,usd[[#All],[targetCurrency]:[inverseRate]],4,FALSE))</f>
        <v>1</v>
      </c>
      <c r="J1041" s="14">
        <f t="shared" si="98"/>
        <v>500</v>
      </c>
      <c r="K1041" s="14">
        <f t="shared" si="99"/>
        <v>641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8280</v>
      </c>
      <c r="R1041" s="9">
        <f t="shared" si="100"/>
        <v>1.282</v>
      </c>
      <c r="S1041" s="14">
        <f t="shared" si="101"/>
        <v>21.366666666666667</v>
      </c>
      <c r="T1041" t="s">
        <v>9214</v>
      </c>
      <c r="U1041" t="s">
        <v>9234</v>
      </c>
      <c r="V1041" s="16">
        <f t="shared" si="102"/>
        <v>42692.109328703707</v>
      </c>
      <c r="W1041" s="16">
        <f t="shared" si="103"/>
        <v>42717.332638888889</v>
      </c>
    </row>
    <row r="1042" spans="1:23" ht="30" hidden="1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2">
        <f>IF(H1042="USD", 1, VLOOKUP(H1042,usd[[#All],[targetCurrency]:[inverseRate]],4,FALSE))</f>
        <v>1</v>
      </c>
      <c r="J1042" s="14">
        <f t="shared" si="98"/>
        <v>85000</v>
      </c>
      <c r="K1042" s="14">
        <f t="shared" si="99"/>
        <v>250</v>
      </c>
      <c r="L1042">
        <v>1472317209</v>
      </c>
      <c r="M1042">
        <v>1469725209</v>
      </c>
      <c r="N1042" t="b">
        <v>0</v>
      </c>
      <c r="O1042">
        <v>1</v>
      </c>
      <c r="P1042" t="b">
        <v>0</v>
      </c>
      <c r="Q1042" t="s">
        <v>8281</v>
      </c>
      <c r="R1042" s="9">
        <f t="shared" si="100"/>
        <v>2.9411764705882353E-3</v>
      </c>
      <c r="S1042" s="14">
        <f t="shared" si="101"/>
        <v>250</v>
      </c>
      <c r="T1042" t="s">
        <v>9235</v>
      </c>
      <c r="U1042" t="s">
        <v>9236</v>
      </c>
      <c r="V1042" s="16">
        <f t="shared" si="102"/>
        <v>42579.708437499998</v>
      </c>
      <c r="W1042" s="16">
        <f t="shared" si="103"/>
        <v>42609.708437499998</v>
      </c>
    </row>
    <row r="1043" spans="1:23" ht="30" hidden="1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2">
        <f>IF(H1043="USD", 1, VLOOKUP(H1043,usd[[#All],[targetCurrency]:[inverseRate]],4,FALSE))</f>
        <v>1</v>
      </c>
      <c r="J1043" s="14">
        <f t="shared" si="98"/>
        <v>50</v>
      </c>
      <c r="K1043" s="14">
        <f t="shared" si="99"/>
        <v>0</v>
      </c>
      <c r="L1043">
        <v>1406769992</v>
      </c>
      <c r="M1043">
        <v>1405041992</v>
      </c>
      <c r="N1043" t="b">
        <v>0</v>
      </c>
      <c r="O1043">
        <v>0</v>
      </c>
      <c r="P1043" t="b">
        <v>0</v>
      </c>
      <c r="Q1043" t="s">
        <v>8281</v>
      </c>
      <c r="R1043" s="9">
        <f t="shared" si="100"/>
        <v>0</v>
      </c>
      <c r="S1043" s="14" t="str">
        <f t="shared" si="101"/>
        <v/>
      </c>
      <c r="T1043" t="s">
        <v>9235</v>
      </c>
      <c r="U1043" t="s">
        <v>9236</v>
      </c>
      <c r="V1043" s="16">
        <f t="shared" si="102"/>
        <v>41831.06009259259</v>
      </c>
      <c r="W1043" s="16">
        <f t="shared" si="103"/>
        <v>41851.06009259259</v>
      </c>
    </row>
    <row r="1044" spans="1:23" ht="30" hidden="1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2">
        <f>IF(H1044="USD", 1, VLOOKUP(H1044,usd[[#All],[targetCurrency]:[inverseRate]],4,FALSE))</f>
        <v>1</v>
      </c>
      <c r="J1044" s="14">
        <f t="shared" si="98"/>
        <v>650</v>
      </c>
      <c r="K1044" s="14">
        <f t="shared" si="99"/>
        <v>10</v>
      </c>
      <c r="L1044">
        <v>1410516000</v>
      </c>
      <c r="M1044">
        <v>1406824948</v>
      </c>
      <c r="N1044" t="b">
        <v>0</v>
      </c>
      <c r="O1044">
        <v>1</v>
      </c>
      <c r="P1044" t="b">
        <v>0</v>
      </c>
      <c r="Q1044" t="s">
        <v>8281</v>
      </c>
      <c r="R1044" s="9">
        <f t="shared" si="100"/>
        <v>1.5384615384615385E-2</v>
      </c>
      <c r="S1044" s="14">
        <f t="shared" si="101"/>
        <v>10</v>
      </c>
      <c r="T1044" t="s">
        <v>9235</v>
      </c>
      <c r="U1044" t="s">
        <v>9236</v>
      </c>
      <c r="V1044" s="16">
        <f t="shared" si="102"/>
        <v>41851.696157407408</v>
      </c>
      <c r="W1044" s="16">
        <f t="shared" si="103"/>
        <v>41894.416666666664</v>
      </c>
    </row>
    <row r="1045" spans="1:23" ht="30" hidden="1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2">
        <f>IF(H1045="USD", 1, VLOOKUP(H1045,usd[[#All],[targetCurrency]:[inverseRate]],4,FALSE))</f>
        <v>1</v>
      </c>
      <c r="J1045" s="14">
        <f t="shared" si="98"/>
        <v>100000</v>
      </c>
      <c r="K1045" s="14">
        <f t="shared" si="99"/>
        <v>8537</v>
      </c>
      <c r="L1045">
        <v>1432101855</v>
      </c>
      <c r="M1045">
        <v>1429509855</v>
      </c>
      <c r="N1045" t="b">
        <v>0</v>
      </c>
      <c r="O1045">
        <v>292</v>
      </c>
      <c r="P1045" t="b">
        <v>0</v>
      </c>
      <c r="Q1045" t="s">
        <v>8281</v>
      </c>
      <c r="R1045" s="9">
        <f t="shared" si="100"/>
        <v>8.5370000000000001E-2</v>
      </c>
      <c r="S1045" s="14">
        <f t="shared" si="101"/>
        <v>29.236301369863014</v>
      </c>
      <c r="T1045" t="s">
        <v>9235</v>
      </c>
      <c r="U1045" t="s">
        <v>9236</v>
      </c>
      <c r="V1045" s="16">
        <f t="shared" si="102"/>
        <v>42114.252951388888</v>
      </c>
      <c r="W1045" s="16">
        <f t="shared" si="103"/>
        <v>42144.252951388888</v>
      </c>
    </row>
    <row r="1046" spans="1:23" ht="30" hidden="1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2">
        <f>IF(H1046="USD", 1, VLOOKUP(H1046,usd[[#All],[targetCurrency]:[inverseRate]],4,FALSE))</f>
        <v>1</v>
      </c>
      <c r="J1046" s="14">
        <f t="shared" si="98"/>
        <v>7000</v>
      </c>
      <c r="K1046" s="14">
        <f t="shared" si="99"/>
        <v>6</v>
      </c>
      <c r="L1046">
        <v>1425587220</v>
      </c>
      <c r="M1046">
        <v>1420668801</v>
      </c>
      <c r="N1046" t="b">
        <v>0</v>
      </c>
      <c r="O1046">
        <v>2</v>
      </c>
      <c r="P1046" t="b">
        <v>0</v>
      </c>
      <c r="Q1046" t="s">
        <v>8281</v>
      </c>
      <c r="R1046" s="9">
        <f t="shared" si="100"/>
        <v>8.571428571428571E-4</v>
      </c>
      <c r="S1046" s="14">
        <f t="shared" si="101"/>
        <v>3</v>
      </c>
      <c r="T1046" t="s">
        <v>9235</v>
      </c>
      <c r="U1046" t="s">
        <v>9236</v>
      </c>
      <c r="V1046" s="16">
        <f t="shared" si="102"/>
        <v>42011.925937499997</v>
      </c>
      <c r="W1046" s="16">
        <f t="shared" si="103"/>
        <v>42068.852083333331</v>
      </c>
    </row>
    <row r="1047" spans="1:23" ht="30" hidden="1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2">
        <f>IF(H1047="USD", 1, VLOOKUP(H1047,usd[[#All],[targetCurrency]:[inverseRate]],4,FALSE))</f>
        <v>1</v>
      </c>
      <c r="J1047" s="14">
        <f t="shared" si="98"/>
        <v>10000</v>
      </c>
      <c r="K1047" s="14">
        <f t="shared" si="99"/>
        <v>266</v>
      </c>
      <c r="L1047">
        <v>1408827550</v>
      </c>
      <c r="M1047">
        <v>1406235550</v>
      </c>
      <c r="N1047" t="b">
        <v>0</v>
      </c>
      <c r="O1047">
        <v>8</v>
      </c>
      <c r="P1047" t="b">
        <v>0</v>
      </c>
      <c r="Q1047" t="s">
        <v>8281</v>
      </c>
      <c r="R1047" s="9">
        <f t="shared" si="100"/>
        <v>2.6599999999999999E-2</v>
      </c>
      <c r="S1047" s="14">
        <f t="shared" si="101"/>
        <v>33.25</v>
      </c>
      <c r="T1047" t="s">
        <v>9235</v>
      </c>
      <c r="U1047" t="s">
        <v>9236</v>
      </c>
      <c r="V1047" s="16">
        <f t="shared" si="102"/>
        <v>41844.874421296292</v>
      </c>
      <c r="W1047" s="16">
        <f t="shared" si="103"/>
        <v>41874.874421296292</v>
      </c>
    </row>
    <row r="1048" spans="1:23" ht="30" hidden="1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2">
        <f>IF(H1048="USD", 1, VLOOKUP(H1048,usd[[#All],[targetCurrency]:[inverseRate]],4,FALSE))</f>
        <v>1.1666915600000001</v>
      </c>
      <c r="J1048" s="14">
        <f t="shared" si="98"/>
        <v>3500.0746800000002</v>
      </c>
      <c r="K1048" s="14">
        <f t="shared" si="99"/>
        <v>0</v>
      </c>
      <c r="L1048">
        <v>1451161560</v>
      </c>
      <c r="M1048">
        <v>1447273560</v>
      </c>
      <c r="N1048" t="b">
        <v>0</v>
      </c>
      <c r="O1048">
        <v>0</v>
      </c>
      <c r="P1048" t="b">
        <v>0</v>
      </c>
      <c r="Q1048" t="s">
        <v>8281</v>
      </c>
      <c r="R1048" s="9">
        <f t="shared" si="100"/>
        <v>0</v>
      </c>
      <c r="S1048" s="14" t="str">
        <f t="shared" si="101"/>
        <v/>
      </c>
      <c r="T1048" t="s">
        <v>9235</v>
      </c>
      <c r="U1048" t="s">
        <v>9236</v>
      </c>
      <c r="V1048" s="16">
        <f t="shared" si="102"/>
        <v>42319.851388888885</v>
      </c>
      <c r="W1048" s="16">
        <f t="shared" si="103"/>
        <v>42364.851388888885</v>
      </c>
    </row>
    <row r="1049" spans="1:23" ht="30" hidden="1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2">
        <f>IF(H1049="USD", 1, VLOOKUP(H1049,usd[[#All],[targetCurrency]:[inverseRate]],4,FALSE))</f>
        <v>1</v>
      </c>
      <c r="J1049" s="14">
        <f t="shared" si="98"/>
        <v>2000</v>
      </c>
      <c r="K1049" s="14">
        <f t="shared" si="99"/>
        <v>1</v>
      </c>
      <c r="L1049">
        <v>1415219915</v>
      </c>
      <c r="M1049">
        <v>1412624315</v>
      </c>
      <c r="N1049" t="b">
        <v>0</v>
      </c>
      <c r="O1049">
        <v>1</v>
      </c>
      <c r="P1049" t="b">
        <v>0</v>
      </c>
      <c r="Q1049" t="s">
        <v>8281</v>
      </c>
      <c r="R1049" s="9">
        <f t="shared" si="100"/>
        <v>5.0000000000000001E-4</v>
      </c>
      <c r="S1049" s="14">
        <f t="shared" si="101"/>
        <v>1</v>
      </c>
      <c r="T1049" t="s">
        <v>9235</v>
      </c>
      <c r="U1049" t="s">
        <v>9236</v>
      </c>
      <c r="V1049" s="16">
        <f t="shared" si="102"/>
        <v>41918.818460648152</v>
      </c>
      <c r="W1049" s="16">
        <f t="shared" si="103"/>
        <v>41948.860127314816</v>
      </c>
    </row>
    <row r="1050" spans="1:23" ht="30" hidden="1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2">
        <f>IF(H1050="USD", 1, VLOOKUP(H1050,usd[[#All],[targetCurrency]:[inverseRate]],4,FALSE))</f>
        <v>1</v>
      </c>
      <c r="J1050" s="14">
        <f t="shared" si="98"/>
        <v>15000</v>
      </c>
      <c r="K1050" s="14">
        <f t="shared" si="99"/>
        <v>212</v>
      </c>
      <c r="L1050">
        <v>1474766189</v>
      </c>
      <c r="M1050">
        <v>1471310189</v>
      </c>
      <c r="N1050" t="b">
        <v>0</v>
      </c>
      <c r="O1050">
        <v>4</v>
      </c>
      <c r="P1050" t="b">
        <v>0</v>
      </c>
      <c r="Q1050" t="s">
        <v>8281</v>
      </c>
      <c r="R1050" s="9">
        <f t="shared" si="100"/>
        <v>1.4133333333333333E-2</v>
      </c>
      <c r="S1050" s="14">
        <f t="shared" si="101"/>
        <v>53</v>
      </c>
      <c r="T1050" t="s">
        <v>9235</v>
      </c>
      <c r="U1050" t="s">
        <v>9236</v>
      </c>
      <c r="V1050" s="16">
        <f t="shared" si="102"/>
        <v>42598.053113425922</v>
      </c>
      <c r="W1050" s="16">
        <f t="shared" si="103"/>
        <v>42638.053113425922</v>
      </c>
    </row>
    <row r="1051" spans="1:23" ht="30" hidden="1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2">
        <f>IF(H1051="USD", 1, VLOOKUP(H1051,usd[[#All],[targetCurrency]:[inverseRate]],4,FALSE))</f>
        <v>1</v>
      </c>
      <c r="J1051" s="14">
        <f t="shared" si="98"/>
        <v>12000</v>
      </c>
      <c r="K1051" s="14">
        <f t="shared" si="99"/>
        <v>0</v>
      </c>
      <c r="L1051">
        <v>1455272445</v>
      </c>
      <c r="M1051">
        <v>1452680445</v>
      </c>
      <c r="N1051" t="b">
        <v>0</v>
      </c>
      <c r="O1051">
        <v>0</v>
      </c>
      <c r="P1051" t="b">
        <v>0</v>
      </c>
      <c r="Q1051" t="s">
        <v>8281</v>
      </c>
      <c r="R1051" s="9">
        <f t="shared" si="100"/>
        <v>0</v>
      </c>
      <c r="S1051" s="14" t="str">
        <f t="shared" si="101"/>
        <v/>
      </c>
      <c r="T1051" t="s">
        <v>9235</v>
      </c>
      <c r="U1051" t="s">
        <v>9236</v>
      </c>
      <c r="V1051" s="16">
        <f t="shared" si="102"/>
        <v>42382.431076388893</v>
      </c>
      <c r="W1051" s="16">
        <f t="shared" si="103"/>
        <v>42412.431076388893</v>
      </c>
    </row>
    <row r="1052" spans="1:23" ht="30" hidden="1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2">
        <f>IF(H1052="USD", 1, VLOOKUP(H1052,usd[[#All],[targetCurrency]:[inverseRate]],4,FALSE))</f>
        <v>1</v>
      </c>
      <c r="J1052" s="14">
        <f t="shared" si="98"/>
        <v>2500</v>
      </c>
      <c r="K1052" s="14">
        <f t="shared" si="99"/>
        <v>0</v>
      </c>
      <c r="L1052">
        <v>1442257677</v>
      </c>
      <c r="M1052">
        <v>1439665677</v>
      </c>
      <c r="N1052" t="b">
        <v>0</v>
      </c>
      <c r="O1052">
        <v>0</v>
      </c>
      <c r="P1052" t="b">
        <v>0</v>
      </c>
      <c r="Q1052" t="s">
        <v>8281</v>
      </c>
      <c r="R1052" s="9">
        <f t="shared" si="100"/>
        <v>0</v>
      </c>
      <c r="S1052" s="14" t="str">
        <f t="shared" si="101"/>
        <v/>
      </c>
      <c r="T1052" t="s">
        <v>9235</v>
      </c>
      <c r="U1052" t="s">
        <v>9236</v>
      </c>
      <c r="V1052" s="16">
        <f t="shared" si="102"/>
        <v>42231.7971875</v>
      </c>
      <c r="W1052" s="16">
        <f t="shared" si="103"/>
        <v>42261.7971875</v>
      </c>
    </row>
    <row r="1053" spans="1:23" ht="30" hidden="1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2">
        <f>IF(H1053="USD", 1, VLOOKUP(H1053,usd[[#All],[targetCurrency]:[inverseRate]],4,FALSE))</f>
        <v>1</v>
      </c>
      <c r="J1053" s="14">
        <f t="shared" si="98"/>
        <v>500</v>
      </c>
      <c r="K1053" s="14">
        <f t="shared" si="99"/>
        <v>0</v>
      </c>
      <c r="L1053">
        <v>1409098825</v>
      </c>
      <c r="M1053">
        <v>1406679625</v>
      </c>
      <c r="N1053" t="b">
        <v>0</v>
      </c>
      <c r="O1053">
        <v>0</v>
      </c>
      <c r="P1053" t="b">
        <v>0</v>
      </c>
      <c r="Q1053" t="s">
        <v>8281</v>
      </c>
      <c r="R1053" s="9">
        <f t="shared" si="100"/>
        <v>0</v>
      </c>
      <c r="S1053" s="14" t="str">
        <f t="shared" si="101"/>
        <v/>
      </c>
      <c r="T1053" t="s">
        <v>9235</v>
      </c>
      <c r="U1053" t="s">
        <v>9236</v>
      </c>
      <c r="V1053" s="16">
        <f t="shared" si="102"/>
        <v>41850.014178240745</v>
      </c>
      <c r="W1053" s="16">
        <f t="shared" si="103"/>
        <v>41878.014178240745</v>
      </c>
    </row>
    <row r="1054" spans="1:23" ht="30" hidden="1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2">
        <f>IF(H1054="USD", 1, VLOOKUP(H1054,usd[[#All],[targetCurrency]:[inverseRate]],4,FALSE))</f>
        <v>1</v>
      </c>
      <c r="J1054" s="14">
        <f t="shared" si="98"/>
        <v>4336</v>
      </c>
      <c r="K1054" s="14">
        <f t="shared" si="99"/>
        <v>0</v>
      </c>
      <c r="L1054">
        <v>1465243740</v>
      </c>
      <c r="M1054">
        <v>1461438495</v>
      </c>
      <c r="N1054" t="b">
        <v>0</v>
      </c>
      <c r="O1054">
        <v>0</v>
      </c>
      <c r="P1054" t="b">
        <v>0</v>
      </c>
      <c r="Q1054" t="s">
        <v>8281</v>
      </c>
      <c r="R1054" s="9">
        <f t="shared" si="100"/>
        <v>0</v>
      </c>
      <c r="S1054" s="14" t="str">
        <f t="shared" si="101"/>
        <v/>
      </c>
      <c r="T1054" t="s">
        <v>9235</v>
      </c>
      <c r="U1054" t="s">
        <v>9236</v>
      </c>
      <c r="V1054" s="16">
        <f t="shared" si="102"/>
        <v>42483.797395833331</v>
      </c>
      <c r="W1054" s="16">
        <f t="shared" si="103"/>
        <v>42527.839583333334</v>
      </c>
    </row>
    <row r="1055" spans="1:23" ht="30" hidden="1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2">
        <f>IF(H1055="USD", 1, VLOOKUP(H1055,usd[[#All],[targetCurrency]:[inverseRate]],4,FALSE))</f>
        <v>1</v>
      </c>
      <c r="J1055" s="14">
        <f t="shared" si="98"/>
        <v>1500</v>
      </c>
      <c r="K1055" s="14">
        <f t="shared" si="99"/>
        <v>15</v>
      </c>
      <c r="L1055">
        <v>1488773332</v>
      </c>
      <c r="M1055">
        <v>1486613332</v>
      </c>
      <c r="N1055" t="b">
        <v>0</v>
      </c>
      <c r="O1055">
        <v>1</v>
      </c>
      <c r="P1055" t="b">
        <v>0</v>
      </c>
      <c r="Q1055" t="s">
        <v>8281</v>
      </c>
      <c r="R1055" s="9">
        <f t="shared" si="100"/>
        <v>0.01</v>
      </c>
      <c r="S1055" s="14">
        <f t="shared" si="101"/>
        <v>15</v>
      </c>
      <c r="T1055" t="s">
        <v>9235</v>
      </c>
      <c r="U1055" t="s">
        <v>9236</v>
      </c>
      <c r="V1055" s="16">
        <f t="shared" si="102"/>
        <v>42775.172824074078</v>
      </c>
      <c r="W1055" s="16">
        <f t="shared" si="103"/>
        <v>42800.172824074078</v>
      </c>
    </row>
    <row r="1056" spans="1:23" ht="30" hidden="1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2">
        <f>IF(H1056="USD", 1, VLOOKUP(H1056,usd[[#All],[targetCurrency]:[inverseRate]],4,FALSE))</f>
        <v>1</v>
      </c>
      <c r="J1056" s="14">
        <f t="shared" si="98"/>
        <v>2500</v>
      </c>
      <c r="K1056" s="14">
        <f t="shared" si="99"/>
        <v>0</v>
      </c>
      <c r="L1056">
        <v>1407708000</v>
      </c>
      <c r="M1056">
        <v>1405110399</v>
      </c>
      <c r="N1056" t="b">
        <v>0</v>
      </c>
      <c r="O1056">
        <v>0</v>
      </c>
      <c r="P1056" t="b">
        <v>0</v>
      </c>
      <c r="Q1056" t="s">
        <v>8281</v>
      </c>
      <c r="R1056" s="9">
        <f t="shared" si="100"/>
        <v>0</v>
      </c>
      <c r="S1056" s="14" t="str">
        <f t="shared" si="101"/>
        <v/>
      </c>
      <c r="T1056" t="s">
        <v>9235</v>
      </c>
      <c r="U1056" t="s">
        <v>9236</v>
      </c>
      <c r="V1056" s="16">
        <f t="shared" si="102"/>
        <v>41831.851840277777</v>
      </c>
      <c r="W1056" s="16">
        <f t="shared" si="103"/>
        <v>41861.916666666664</v>
      </c>
    </row>
    <row r="1057" spans="1:23" ht="30" hidden="1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2">
        <f>IF(H1057="USD", 1, VLOOKUP(H1057,usd[[#All],[targetCurrency]:[inverseRate]],4,FALSE))</f>
        <v>1</v>
      </c>
      <c r="J1057" s="14">
        <f t="shared" si="98"/>
        <v>3500</v>
      </c>
      <c r="K1057" s="14">
        <f t="shared" si="99"/>
        <v>0</v>
      </c>
      <c r="L1057">
        <v>1457394545</v>
      </c>
      <c r="M1057">
        <v>1454802545</v>
      </c>
      <c r="N1057" t="b">
        <v>0</v>
      </c>
      <c r="O1057">
        <v>0</v>
      </c>
      <c r="P1057" t="b">
        <v>0</v>
      </c>
      <c r="Q1057" t="s">
        <v>8281</v>
      </c>
      <c r="R1057" s="9">
        <f t="shared" si="100"/>
        <v>0</v>
      </c>
      <c r="S1057" s="14" t="str">
        <f t="shared" si="101"/>
        <v/>
      </c>
      <c r="T1057" t="s">
        <v>9235</v>
      </c>
      <c r="U1057" t="s">
        <v>9236</v>
      </c>
      <c r="V1057" s="16">
        <f t="shared" si="102"/>
        <v>42406.992418981477</v>
      </c>
      <c r="W1057" s="16">
        <f t="shared" si="103"/>
        <v>42436.992418981477</v>
      </c>
    </row>
    <row r="1058" spans="1:23" ht="30" hidden="1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2">
        <f>IF(H1058="USD", 1, VLOOKUP(H1058,usd[[#All],[targetCurrency]:[inverseRate]],4,FALSE))</f>
        <v>1</v>
      </c>
      <c r="J1058" s="14">
        <f t="shared" si="98"/>
        <v>10000</v>
      </c>
      <c r="K1058" s="14">
        <f t="shared" si="99"/>
        <v>0</v>
      </c>
      <c r="L1058">
        <v>1429892177</v>
      </c>
      <c r="M1058">
        <v>1424711777</v>
      </c>
      <c r="N1058" t="b">
        <v>0</v>
      </c>
      <c r="O1058">
        <v>0</v>
      </c>
      <c r="P1058" t="b">
        <v>0</v>
      </c>
      <c r="Q1058" t="s">
        <v>8281</v>
      </c>
      <c r="R1058" s="9">
        <f t="shared" si="100"/>
        <v>0</v>
      </c>
      <c r="S1058" s="14" t="str">
        <f t="shared" si="101"/>
        <v/>
      </c>
      <c r="T1058" t="s">
        <v>9235</v>
      </c>
      <c r="U1058" t="s">
        <v>9236</v>
      </c>
      <c r="V1058" s="16">
        <f t="shared" si="102"/>
        <v>42058.719641203701</v>
      </c>
      <c r="W1058" s="16">
        <f t="shared" si="103"/>
        <v>42118.677974537037</v>
      </c>
    </row>
    <row r="1059" spans="1:23" ht="30" hidden="1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2">
        <f>IF(H1059="USD", 1, VLOOKUP(H1059,usd[[#All],[targetCurrency]:[inverseRate]],4,FALSE))</f>
        <v>1</v>
      </c>
      <c r="J1059" s="14">
        <f t="shared" si="98"/>
        <v>10000</v>
      </c>
      <c r="K1059" s="14">
        <f t="shared" si="99"/>
        <v>0</v>
      </c>
      <c r="L1059">
        <v>1480888483</v>
      </c>
      <c r="M1059">
        <v>1478292883</v>
      </c>
      <c r="N1059" t="b">
        <v>0</v>
      </c>
      <c r="O1059">
        <v>0</v>
      </c>
      <c r="P1059" t="b">
        <v>0</v>
      </c>
      <c r="Q1059" t="s">
        <v>8281</v>
      </c>
      <c r="R1059" s="9">
        <f t="shared" si="100"/>
        <v>0</v>
      </c>
      <c r="S1059" s="14" t="str">
        <f t="shared" si="101"/>
        <v/>
      </c>
      <c r="T1059" t="s">
        <v>9235</v>
      </c>
      <c r="U1059" t="s">
        <v>9236</v>
      </c>
      <c r="V1059" s="16">
        <f t="shared" si="102"/>
        <v>42678.871331018519</v>
      </c>
      <c r="W1059" s="16">
        <f t="shared" si="103"/>
        <v>42708.912997685184</v>
      </c>
    </row>
    <row r="1060" spans="1:23" ht="30" hidden="1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2">
        <f>IF(H1060="USD", 1, VLOOKUP(H1060,usd[[#All],[targetCurrency]:[inverseRate]],4,FALSE))</f>
        <v>1</v>
      </c>
      <c r="J1060" s="14">
        <f t="shared" si="98"/>
        <v>40000</v>
      </c>
      <c r="K1060" s="14">
        <f t="shared" si="99"/>
        <v>0</v>
      </c>
      <c r="L1060">
        <v>1427328000</v>
      </c>
      <c r="M1060">
        <v>1423777043</v>
      </c>
      <c r="N1060" t="b">
        <v>0</v>
      </c>
      <c r="O1060">
        <v>0</v>
      </c>
      <c r="P1060" t="b">
        <v>0</v>
      </c>
      <c r="Q1060" t="s">
        <v>8281</v>
      </c>
      <c r="R1060" s="9">
        <f t="shared" si="100"/>
        <v>0</v>
      </c>
      <c r="S1060" s="14" t="str">
        <f t="shared" si="101"/>
        <v/>
      </c>
      <c r="T1060" t="s">
        <v>9235</v>
      </c>
      <c r="U1060" t="s">
        <v>9236</v>
      </c>
      <c r="V1060" s="16">
        <f t="shared" si="102"/>
        <v>42047.900960648149</v>
      </c>
      <c r="W1060" s="16">
        <f t="shared" si="103"/>
        <v>42089</v>
      </c>
    </row>
    <row r="1061" spans="1:23" ht="30" hidden="1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2">
        <f>IF(H1061="USD", 1, VLOOKUP(H1061,usd[[#All],[targetCurrency]:[inverseRate]],4,FALSE))</f>
        <v>1</v>
      </c>
      <c r="J1061" s="14">
        <f t="shared" si="98"/>
        <v>1100</v>
      </c>
      <c r="K1061" s="14">
        <f t="shared" si="99"/>
        <v>0</v>
      </c>
      <c r="L1061">
        <v>1426269456</v>
      </c>
      <c r="M1061">
        <v>1423681056</v>
      </c>
      <c r="N1061" t="b">
        <v>0</v>
      </c>
      <c r="O1061">
        <v>0</v>
      </c>
      <c r="P1061" t="b">
        <v>0</v>
      </c>
      <c r="Q1061" t="s">
        <v>8281</v>
      </c>
      <c r="R1061" s="9">
        <f t="shared" si="100"/>
        <v>0</v>
      </c>
      <c r="S1061" s="14" t="str">
        <f t="shared" si="101"/>
        <v/>
      </c>
      <c r="T1061" t="s">
        <v>9235</v>
      </c>
      <c r="U1061" t="s">
        <v>9236</v>
      </c>
      <c r="V1061" s="16">
        <f t="shared" si="102"/>
        <v>42046.79</v>
      </c>
      <c r="W1061" s="16">
        <f t="shared" si="103"/>
        <v>42076.748333333337</v>
      </c>
    </row>
    <row r="1062" spans="1:23" ht="30" hidden="1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2">
        <f>IF(H1062="USD", 1, VLOOKUP(H1062,usd[[#All],[targetCurrency]:[inverseRate]],4,FALSE))</f>
        <v>1</v>
      </c>
      <c r="J1062" s="14">
        <f t="shared" si="98"/>
        <v>5000</v>
      </c>
      <c r="K1062" s="14">
        <f t="shared" si="99"/>
        <v>50</v>
      </c>
      <c r="L1062">
        <v>1429134893</v>
      </c>
      <c r="M1062">
        <v>1426542893</v>
      </c>
      <c r="N1062" t="b">
        <v>0</v>
      </c>
      <c r="O1062">
        <v>1</v>
      </c>
      <c r="P1062" t="b">
        <v>0</v>
      </c>
      <c r="Q1062" t="s">
        <v>8281</v>
      </c>
      <c r="R1062" s="9">
        <f t="shared" si="100"/>
        <v>0.01</v>
      </c>
      <c r="S1062" s="14">
        <f t="shared" si="101"/>
        <v>50</v>
      </c>
      <c r="T1062" t="s">
        <v>9235</v>
      </c>
      <c r="U1062" t="s">
        <v>9236</v>
      </c>
      <c r="V1062" s="16">
        <f t="shared" si="102"/>
        <v>42079.913113425922</v>
      </c>
      <c r="W1062" s="16">
        <f t="shared" si="103"/>
        <v>42109.913113425922</v>
      </c>
    </row>
    <row r="1063" spans="1:23" ht="30" hidden="1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2">
        <f>IF(H1063="USD", 1, VLOOKUP(H1063,usd[[#All],[targetCurrency]:[inverseRate]],4,FALSE))</f>
        <v>1</v>
      </c>
      <c r="J1063" s="14">
        <f t="shared" si="98"/>
        <v>4000</v>
      </c>
      <c r="K1063" s="14">
        <f t="shared" si="99"/>
        <v>0</v>
      </c>
      <c r="L1063">
        <v>1462150800</v>
      </c>
      <c r="M1063">
        <v>1456987108</v>
      </c>
      <c r="N1063" t="b">
        <v>0</v>
      </c>
      <c r="O1063">
        <v>0</v>
      </c>
      <c r="P1063" t="b">
        <v>0</v>
      </c>
      <c r="Q1063" t="s">
        <v>8281</v>
      </c>
      <c r="R1063" s="9">
        <f t="shared" si="100"/>
        <v>0</v>
      </c>
      <c r="S1063" s="14" t="str">
        <f t="shared" si="101"/>
        <v/>
      </c>
      <c r="T1063" t="s">
        <v>9235</v>
      </c>
      <c r="U1063" t="s">
        <v>9236</v>
      </c>
      <c r="V1063" s="16">
        <f t="shared" si="102"/>
        <v>42432.276712962965</v>
      </c>
      <c r="W1063" s="16">
        <f t="shared" si="103"/>
        <v>42492.041666666672</v>
      </c>
    </row>
    <row r="1064" spans="1:23" ht="30" hidden="1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2">
        <f>IF(H1064="USD", 1, VLOOKUP(H1064,usd[[#All],[targetCurrency]:[inverseRate]],4,FALSE))</f>
        <v>1</v>
      </c>
      <c r="J1064" s="14">
        <f t="shared" si="98"/>
        <v>199</v>
      </c>
      <c r="K1064" s="14">
        <f t="shared" si="99"/>
        <v>190</v>
      </c>
      <c r="L1064">
        <v>1468351341</v>
      </c>
      <c r="M1064">
        <v>1467746541</v>
      </c>
      <c r="N1064" t="b">
        <v>0</v>
      </c>
      <c r="O1064">
        <v>4</v>
      </c>
      <c r="P1064" t="b">
        <v>0</v>
      </c>
      <c r="Q1064" t="s">
        <v>8281</v>
      </c>
      <c r="R1064" s="9">
        <f t="shared" si="100"/>
        <v>0.95477386934673369</v>
      </c>
      <c r="S1064" s="14">
        <f t="shared" si="101"/>
        <v>47.5</v>
      </c>
      <c r="T1064" t="s">
        <v>9235</v>
      </c>
      <c r="U1064" t="s">
        <v>9236</v>
      </c>
      <c r="V1064" s="16">
        <f t="shared" si="102"/>
        <v>42556.807187500002</v>
      </c>
      <c r="W1064" s="16">
        <f t="shared" si="103"/>
        <v>42563.807187500002</v>
      </c>
    </row>
    <row r="1065" spans="1:23" ht="30" hidden="1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2">
        <f>IF(H1065="USD", 1, VLOOKUP(H1065,usd[[#All],[targetCurrency]:[inverseRate]],4,FALSE))</f>
        <v>1</v>
      </c>
      <c r="J1065" s="14">
        <f t="shared" si="98"/>
        <v>1000</v>
      </c>
      <c r="K1065" s="14">
        <f t="shared" si="99"/>
        <v>0</v>
      </c>
      <c r="L1065">
        <v>1472604262</v>
      </c>
      <c r="M1065">
        <v>1470012262</v>
      </c>
      <c r="N1065" t="b">
        <v>0</v>
      </c>
      <c r="O1065">
        <v>0</v>
      </c>
      <c r="P1065" t="b">
        <v>0</v>
      </c>
      <c r="Q1065" t="s">
        <v>8281</v>
      </c>
      <c r="R1065" s="9">
        <f t="shared" si="100"/>
        <v>0</v>
      </c>
      <c r="S1065" s="14" t="str">
        <f t="shared" si="101"/>
        <v/>
      </c>
      <c r="T1065" t="s">
        <v>9235</v>
      </c>
      <c r="U1065" t="s">
        <v>9236</v>
      </c>
      <c r="V1065" s="16">
        <f t="shared" si="102"/>
        <v>42583.030810185184</v>
      </c>
      <c r="W1065" s="16">
        <f t="shared" si="103"/>
        <v>42613.030810185184</v>
      </c>
    </row>
    <row r="1066" spans="1:23" ht="30" hidden="1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2">
        <f>IF(H1066="USD", 1, VLOOKUP(H1066,usd[[#All],[targetCurrency]:[inverseRate]],4,FALSE))</f>
        <v>1</v>
      </c>
      <c r="J1066" s="14">
        <f t="shared" si="98"/>
        <v>90000</v>
      </c>
      <c r="K1066" s="14">
        <f t="shared" si="99"/>
        <v>8077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8282</v>
      </c>
      <c r="R1066" s="9">
        <f t="shared" si="100"/>
        <v>8.9744444444444446E-2</v>
      </c>
      <c r="S1066" s="14">
        <f t="shared" si="101"/>
        <v>65.666666666666671</v>
      </c>
      <c r="T1066" t="s">
        <v>9215</v>
      </c>
      <c r="U1066" t="s">
        <v>9237</v>
      </c>
      <c r="V1066" s="16">
        <f t="shared" si="102"/>
        <v>41417.228043981479</v>
      </c>
      <c r="W1066" s="16">
        <f t="shared" si="103"/>
        <v>41462.228043981479</v>
      </c>
    </row>
    <row r="1067" spans="1:23" ht="30" hidden="1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2">
        <f>IF(H1067="USD", 1, VLOOKUP(H1067,usd[[#All],[targetCurrency]:[inverseRate]],4,FALSE))</f>
        <v>0.70296422999999997</v>
      </c>
      <c r="J1067" s="14">
        <f t="shared" si="98"/>
        <v>2108.8926900000001</v>
      </c>
      <c r="K1067" s="14">
        <f t="shared" si="99"/>
        <v>56.940102629999998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8282</v>
      </c>
      <c r="R1067" s="9">
        <f t="shared" si="100"/>
        <v>2.7E-2</v>
      </c>
      <c r="S1067" s="14">
        <f t="shared" si="101"/>
        <v>11.388020526</v>
      </c>
      <c r="T1067" t="s">
        <v>9215</v>
      </c>
      <c r="U1067" t="s">
        <v>9237</v>
      </c>
      <c r="V1067" s="16">
        <f t="shared" si="102"/>
        <v>41661.381041666667</v>
      </c>
      <c r="W1067" s="16">
        <f t="shared" si="103"/>
        <v>41689.381041666667</v>
      </c>
    </row>
    <row r="1068" spans="1:23" ht="30" hidden="1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2">
        <f>IF(H1068="USD", 1, VLOOKUP(H1068,usd[[#All],[targetCurrency]:[inverseRate]],4,FALSE))</f>
        <v>1</v>
      </c>
      <c r="J1068" s="14">
        <f t="shared" si="98"/>
        <v>150000</v>
      </c>
      <c r="K1068" s="14">
        <f t="shared" si="99"/>
        <v>5051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8282</v>
      </c>
      <c r="R1068" s="9">
        <f t="shared" si="100"/>
        <v>3.3673333333333333E-2</v>
      </c>
      <c r="S1068" s="14">
        <f t="shared" si="101"/>
        <v>34.128378378378379</v>
      </c>
      <c r="T1068" t="s">
        <v>9215</v>
      </c>
      <c r="U1068" t="s">
        <v>9237</v>
      </c>
      <c r="V1068" s="16">
        <f t="shared" si="102"/>
        <v>41445.962754629625</v>
      </c>
      <c r="W1068" s="16">
        <f t="shared" si="103"/>
        <v>41490.962754629625</v>
      </c>
    </row>
    <row r="1069" spans="1:23" ht="30" hidden="1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2">
        <f>IF(H1069="USD", 1, VLOOKUP(H1069,usd[[#All],[targetCurrency]:[inverseRate]],4,FALSE))</f>
        <v>1</v>
      </c>
      <c r="J1069" s="14">
        <f t="shared" si="98"/>
        <v>500</v>
      </c>
      <c r="K1069" s="14">
        <f t="shared" si="99"/>
        <v>130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8282</v>
      </c>
      <c r="R1069" s="9">
        <f t="shared" si="100"/>
        <v>0.26</v>
      </c>
      <c r="S1069" s="14">
        <f t="shared" si="101"/>
        <v>13</v>
      </c>
      <c r="T1069" t="s">
        <v>9215</v>
      </c>
      <c r="U1069" t="s">
        <v>9237</v>
      </c>
      <c r="V1069" s="16">
        <f t="shared" si="102"/>
        <v>41599.855682870373</v>
      </c>
      <c r="W1069" s="16">
        <f t="shared" si="103"/>
        <v>41629.855682870373</v>
      </c>
    </row>
    <row r="1070" spans="1:23" ht="30" hidden="1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2">
        <f>IF(H1070="USD", 1, VLOOKUP(H1070,usd[[#All],[targetCurrency]:[inverseRate]],4,FALSE))</f>
        <v>1</v>
      </c>
      <c r="J1070" s="14">
        <f t="shared" si="98"/>
        <v>30000</v>
      </c>
      <c r="K1070" s="14">
        <f t="shared" si="99"/>
        <v>45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8282</v>
      </c>
      <c r="R1070" s="9">
        <f t="shared" si="100"/>
        <v>1.5E-3</v>
      </c>
      <c r="S1070" s="14">
        <f t="shared" si="101"/>
        <v>11.25</v>
      </c>
      <c r="T1070" t="s">
        <v>9215</v>
      </c>
      <c r="U1070" t="s">
        <v>9237</v>
      </c>
      <c r="V1070" s="16">
        <f t="shared" si="102"/>
        <v>42440.371111111112</v>
      </c>
      <c r="W1070" s="16">
        <f t="shared" si="103"/>
        <v>42470.329444444447</v>
      </c>
    </row>
    <row r="1071" spans="1:23" ht="30" hidden="1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2">
        <f>IF(H1071="USD", 1, VLOOKUP(H1071,usd[[#All],[targetCurrency]:[inverseRate]],4,FALSE))</f>
        <v>1</v>
      </c>
      <c r="J1071" s="14">
        <f t="shared" si="98"/>
        <v>2200</v>
      </c>
      <c r="K1071" s="14">
        <f t="shared" si="99"/>
        <v>850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8282</v>
      </c>
      <c r="R1071" s="9">
        <f t="shared" si="100"/>
        <v>0.38636363636363635</v>
      </c>
      <c r="S1071" s="14">
        <f t="shared" si="101"/>
        <v>40.476190476190474</v>
      </c>
      <c r="T1071" t="s">
        <v>9215</v>
      </c>
      <c r="U1071" t="s">
        <v>9237</v>
      </c>
      <c r="V1071" s="16">
        <f t="shared" si="102"/>
        <v>41572.229849537034</v>
      </c>
      <c r="W1071" s="16">
        <f t="shared" si="103"/>
        <v>41604.271516203706</v>
      </c>
    </row>
    <row r="1072" spans="1:23" ht="30" hidden="1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2">
        <f>IF(H1072="USD", 1, VLOOKUP(H1072,usd[[#All],[targetCurrency]:[inverseRate]],4,FALSE))</f>
        <v>1</v>
      </c>
      <c r="J1072" s="14">
        <f t="shared" si="98"/>
        <v>10000</v>
      </c>
      <c r="K1072" s="14">
        <f t="shared" si="99"/>
        <v>70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8282</v>
      </c>
      <c r="R1072" s="9">
        <f t="shared" si="100"/>
        <v>7.0000000000000001E-3</v>
      </c>
      <c r="S1072" s="14">
        <f t="shared" si="101"/>
        <v>35</v>
      </c>
      <c r="T1072" t="s">
        <v>9215</v>
      </c>
      <c r="U1072" t="s">
        <v>9237</v>
      </c>
      <c r="V1072" s="16">
        <f t="shared" si="102"/>
        <v>41163.011828703704</v>
      </c>
      <c r="W1072" s="16">
        <f t="shared" si="103"/>
        <v>41183.011828703704</v>
      </c>
    </row>
    <row r="1073" spans="1:23" ht="30" hidden="1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2">
        <f>IF(H1073="USD", 1, VLOOKUP(H1073,usd[[#All],[targetCurrency]:[inverseRate]],4,FALSE))</f>
        <v>0.10503195999999999</v>
      </c>
      <c r="J1073" s="14">
        <f t="shared" si="98"/>
        <v>10.503195999999999</v>
      </c>
      <c r="K1073" s="14">
        <f t="shared" si="99"/>
        <v>0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8282</v>
      </c>
      <c r="R1073" s="9">
        <f t="shared" si="100"/>
        <v>0</v>
      </c>
      <c r="S1073" s="14" t="str">
        <f t="shared" si="101"/>
        <v/>
      </c>
      <c r="T1073" t="s">
        <v>9215</v>
      </c>
      <c r="U1073" t="s">
        <v>9237</v>
      </c>
      <c r="V1073" s="16">
        <f t="shared" si="102"/>
        <v>42295.753391203703</v>
      </c>
      <c r="W1073" s="16">
        <f t="shared" si="103"/>
        <v>42325.795057870375</v>
      </c>
    </row>
    <row r="1074" spans="1:23" ht="30" hidden="1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2">
        <f>IF(H1074="USD", 1, VLOOKUP(H1074,usd[[#All],[targetCurrency]:[inverseRate]],4,FALSE))</f>
        <v>1</v>
      </c>
      <c r="J1074" s="14">
        <f t="shared" si="98"/>
        <v>75000</v>
      </c>
      <c r="K1074" s="14">
        <f t="shared" si="99"/>
        <v>51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8282</v>
      </c>
      <c r="R1074" s="9">
        <f t="shared" si="100"/>
        <v>6.8000000000000005E-4</v>
      </c>
      <c r="S1074" s="14">
        <f t="shared" si="101"/>
        <v>12.75</v>
      </c>
      <c r="T1074" t="s">
        <v>9215</v>
      </c>
      <c r="U1074" t="s">
        <v>9237</v>
      </c>
      <c r="V1074" s="16">
        <f t="shared" si="102"/>
        <v>41645.832141203704</v>
      </c>
      <c r="W1074" s="16">
        <f t="shared" si="103"/>
        <v>41675.832141203704</v>
      </c>
    </row>
    <row r="1075" spans="1:23" ht="30" hidden="1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2">
        <f>IF(H1075="USD", 1, VLOOKUP(H1075,usd[[#All],[targetCurrency]:[inverseRate]],4,FALSE))</f>
        <v>1</v>
      </c>
      <c r="J1075" s="14">
        <f t="shared" si="98"/>
        <v>750</v>
      </c>
      <c r="K1075" s="14">
        <f t="shared" si="99"/>
        <v>10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8282</v>
      </c>
      <c r="R1075" s="9">
        <f t="shared" si="100"/>
        <v>1.3333333333333334E-2</v>
      </c>
      <c r="S1075" s="14">
        <f t="shared" si="101"/>
        <v>10</v>
      </c>
      <c r="T1075" t="s">
        <v>9215</v>
      </c>
      <c r="U1075" t="s">
        <v>9237</v>
      </c>
      <c r="V1075" s="16">
        <f t="shared" si="102"/>
        <v>40802.964594907404</v>
      </c>
      <c r="W1075" s="16">
        <f t="shared" si="103"/>
        <v>40832.964594907404</v>
      </c>
    </row>
    <row r="1076" spans="1:23" ht="30" hidden="1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2">
        <f>IF(H1076="USD", 1, VLOOKUP(H1076,usd[[#All],[targetCurrency]:[inverseRate]],4,FALSE))</f>
        <v>1</v>
      </c>
      <c r="J1076" s="14">
        <f t="shared" si="98"/>
        <v>54000</v>
      </c>
      <c r="K1076" s="14">
        <f t="shared" si="99"/>
        <v>3407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8282</v>
      </c>
      <c r="R1076" s="9">
        <f t="shared" si="100"/>
        <v>6.3092592592592589E-2</v>
      </c>
      <c r="S1076" s="14">
        <f t="shared" si="101"/>
        <v>113.56666666666666</v>
      </c>
      <c r="T1076" t="s">
        <v>9215</v>
      </c>
      <c r="U1076" t="s">
        <v>9237</v>
      </c>
      <c r="V1076" s="16">
        <f t="shared" si="102"/>
        <v>41613.172974537039</v>
      </c>
      <c r="W1076" s="16">
        <f t="shared" si="103"/>
        <v>41643.172974537039</v>
      </c>
    </row>
    <row r="1077" spans="1:23" ht="30" hidden="1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2">
        <f>IF(H1077="USD", 1, VLOOKUP(H1077,usd[[#All],[targetCurrency]:[inverseRate]],4,FALSE))</f>
        <v>1</v>
      </c>
      <c r="J1077" s="14">
        <f t="shared" si="98"/>
        <v>1000</v>
      </c>
      <c r="K1077" s="14">
        <f t="shared" si="99"/>
        <v>45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8282</v>
      </c>
      <c r="R1077" s="9">
        <f t="shared" si="100"/>
        <v>4.4999999999999998E-2</v>
      </c>
      <c r="S1077" s="14">
        <f t="shared" si="101"/>
        <v>15</v>
      </c>
      <c r="T1077" t="s">
        <v>9215</v>
      </c>
      <c r="U1077" t="s">
        <v>9237</v>
      </c>
      <c r="V1077" s="16">
        <f t="shared" si="102"/>
        <v>41005.904120370367</v>
      </c>
      <c r="W1077" s="16">
        <f t="shared" si="103"/>
        <v>41035.904120370367</v>
      </c>
    </row>
    <row r="1078" spans="1:23" ht="30" hidden="1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2">
        <f>IF(H1078="USD", 1, VLOOKUP(H1078,usd[[#All],[targetCurrency]:[inverseRate]],4,FALSE))</f>
        <v>1</v>
      </c>
      <c r="J1078" s="14">
        <f t="shared" si="98"/>
        <v>75000</v>
      </c>
      <c r="K1078" s="14">
        <f t="shared" si="99"/>
        <v>47074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8282</v>
      </c>
      <c r="R1078" s="9">
        <f t="shared" si="100"/>
        <v>0.62765333333333329</v>
      </c>
      <c r="S1078" s="14">
        <f t="shared" si="101"/>
        <v>48.281025641025643</v>
      </c>
      <c r="T1078" t="s">
        <v>9215</v>
      </c>
      <c r="U1078" t="s">
        <v>9237</v>
      </c>
      <c r="V1078" s="16">
        <f t="shared" si="102"/>
        <v>41838.377893518518</v>
      </c>
      <c r="W1078" s="16">
        <f t="shared" si="103"/>
        <v>41893.377893518518</v>
      </c>
    </row>
    <row r="1079" spans="1:23" ht="30" hidden="1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2">
        <f>IF(H1079="USD", 1, VLOOKUP(H1079,usd[[#All],[targetCurrency]:[inverseRate]],4,FALSE))</f>
        <v>1</v>
      </c>
      <c r="J1079" s="14">
        <f t="shared" si="98"/>
        <v>25000</v>
      </c>
      <c r="K1079" s="14">
        <f t="shared" si="99"/>
        <v>7344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8282</v>
      </c>
      <c r="R1079" s="9">
        <f t="shared" si="100"/>
        <v>0.29376000000000002</v>
      </c>
      <c r="S1079" s="14">
        <f t="shared" si="101"/>
        <v>43.976047904191617</v>
      </c>
      <c r="T1079" t="s">
        <v>9215</v>
      </c>
      <c r="U1079" t="s">
        <v>9237</v>
      </c>
      <c r="V1079" s="16">
        <f t="shared" si="102"/>
        <v>42353.16679398148</v>
      </c>
      <c r="W1079" s="16">
        <f t="shared" si="103"/>
        <v>42383.16679398148</v>
      </c>
    </row>
    <row r="1080" spans="1:23" ht="30" hidden="1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2">
        <f>IF(H1080="USD", 1, VLOOKUP(H1080,usd[[#All],[targetCurrency]:[inverseRate]],4,FALSE))</f>
        <v>1</v>
      </c>
      <c r="J1080" s="14">
        <f t="shared" si="98"/>
        <v>600</v>
      </c>
      <c r="K1080" s="14">
        <f t="shared" si="99"/>
        <v>45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8282</v>
      </c>
      <c r="R1080" s="9">
        <f t="shared" si="100"/>
        <v>7.4999999999999997E-2</v>
      </c>
      <c r="S1080" s="14">
        <f t="shared" si="101"/>
        <v>9</v>
      </c>
      <c r="T1080" t="s">
        <v>9215</v>
      </c>
      <c r="U1080" t="s">
        <v>9237</v>
      </c>
      <c r="V1080" s="16">
        <f t="shared" si="102"/>
        <v>40701.195844907408</v>
      </c>
      <c r="W1080" s="16">
        <f t="shared" si="103"/>
        <v>40746.195844907408</v>
      </c>
    </row>
    <row r="1081" spans="1:23" ht="30" hidden="1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2">
        <f>IF(H1081="USD", 1, VLOOKUP(H1081,usd[[#All],[targetCurrency]:[inverseRate]],4,FALSE))</f>
        <v>1.1666915600000001</v>
      </c>
      <c r="J1081" s="14">
        <f t="shared" si="98"/>
        <v>30333.980560000004</v>
      </c>
      <c r="K1081" s="14">
        <f t="shared" si="99"/>
        <v>791.01687767999999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8282</v>
      </c>
      <c r="R1081" s="9">
        <f t="shared" si="100"/>
        <v>2.6076923076923077E-2</v>
      </c>
      <c r="S1081" s="14">
        <f t="shared" si="101"/>
        <v>43.945382093333336</v>
      </c>
      <c r="T1081" t="s">
        <v>9215</v>
      </c>
      <c r="U1081" t="s">
        <v>9237</v>
      </c>
      <c r="V1081" s="16">
        <f t="shared" si="102"/>
        <v>42479.566388888888</v>
      </c>
      <c r="W1081" s="16">
        <f t="shared" si="103"/>
        <v>42504.566388888888</v>
      </c>
    </row>
    <row r="1082" spans="1:23" ht="30" hidden="1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2">
        <f>IF(H1082="USD", 1, VLOOKUP(H1082,usd[[#All],[targetCurrency]:[inverseRate]],4,FALSE))</f>
        <v>1</v>
      </c>
      <c r="J1082" s="14">
        <f t="shared" si="98"/>
        <v>20000</v>
      </c>
      <c r="K1082" s="14">
        <f t="shared" si="99"/>
        <v>1821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8282</v>
      </c>
      <c r="R1082" s="9">
        <f t="shared" si="100"/>
        <v>9.1050000000000006E-2</v>
      </c>
      <c r="S1082" s="14">
        <f t="shared" si="101"/>
        <v>18.581632653061224</v>
      </c>
      <c r="T1082" t="s">
        <v>9215</v>
      </c>
      <c r="U1082" t="s">
        <v>9237</v>
      </c>
      <c r="V1082" s="16">
        <f t="shared" si="102"/>
        <v>41740.138113425928</v>
      </c>
      <c r="W1082" s="16">
        <f t="shared" si="103"/>
        <v>41770.138113425928</v>
      </c>
    </row>
    <row r="1083" spans="1:23" ht="30" hidden="1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2">
        <f>IF(H1083="USD", 1, VLOOKUP(H1083,usd[[#All],[targetCurrency]:[inverseRate]],4,FALSE))</f>
        <v>1</v>
      </c>
      <c r="J1083" s="14">
        <f t="shared" si="98"/>
        <v>68000</v>
      </c>
      <c r="K1083" s="14">
        <f t="shared" si="99"/>
        <v>12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8282</v>
      </c>
      <c r="R1083" s="9">
        <f t="shared" si="100"/>
        <v>1.7647058823529413E-4</v>
      </c>
      <c r="S1083" s="14">
        <f t="shared" si="101"/>
        <v>3</v>
      </c>
      <c r="T1083" t="s">
        <v>9215</v>
      </c>
      <c r="U1083" t="s">
        <v>9237</v>
      </c>
      <c r="V1083" s="16">
        <f t="shared" si="102"/>
        <v>42002.926990740743</v>
      </c>
      <c r="W1083" s="16">
        <f t="shared" si="103"/>
        <v>42032.926990740743</v>
      </c>
    </row>
    <row r="1084" spans="1:23" ht="30" hidden="1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2">
        <f>IF(H1084="USD", 1, VLOOKUP(H1084,usd[[#All],[targetCurrency]:[inverseRate]],4,FALSE))</f>
        <v>1</v>
      </c>
      <c r="J1084" s="14">
        <f t="shared" si="98"/>
        <v>10000</v>
      </c>
      <c r="K1084" s="14">
        <f t="shared" si="99"/>
        <v>56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8282</v>
      </c>
      <c r="R1084" s="9">
        <f t="shared" si="100"/>
        <v>5.5999999999999999E-3</v>
      </c>
      <c r="S1084" s="14">
        <f t="shared" si="101"/>
        <v>18.666666666666668</v>
      </c>
      <c r="T1084" t="s">
        <v>9215</v>
      </c>
      <c r="U1084" t="s">
        <v>9237</v>
      </c>
      <c r="V1084" s="16">
        <f t="shared" si="102"/>
        <v>41101.906111111108</v>
      </c>
      <c r="W1084" s="16">
        <f t="shared" si="103"/>
        <v>41131.906111111108</v>
      </c>
    </row>
    <row r="1085" spans="1:23" ht="30" hidden="1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2">
        <f>IF(H1085="USD", 1, VLOOKUP(H1085,usd[[#All],[targetCurrency]:[inverseRate]],4,FALSE))</f>
        <v>0.75062424999999999</v>
      </c>
      <c r="J1085" s="14">
        <f t="shared" si="98"/>
        <v>37531.212500000001</v>
      </c>
      <c r="K1085" s="14">
        <f t="shared" si="99"/>
        <v>307.7559425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8282</v>
      </c>
      <c r="R1085" s="9">
        <f t="shared" si="100"/>
        <v>8.2000000000000007E-3</v>
      </c>
      <c r="S1085" s="14">
        <f t="shared" si="101"/>
        <v>307.7559425</v>
      </c>
      <c r="T1085" t="s">
        <v>9215</v>
      </c>
      <c r="U1085" t="s">
        <v>9237</v>
      </c>
      <c r="V1085" s="16">
        <f t="shared" si="102"/>
        <v>41793.659525462965</v>
      </c>
      <c r="W1085" s="16">
        <f t="shared" si="103"/>
        <v>41853.659525462965</v>
      </c>
    </row>
    <row r="1086" spans="1:23" ht="30" hidden="1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2">
        <f>IF(H1086="USD", 1, VLOOKUP(H1086,usd[[#All],[targetCurrency]:[inverseRate]],4,FALSE))</f>
        <v>1</v>
      </c>
      <c r="J1086" s="14">
        <f t="shared" si="98"/>
        <v>550</v>
      </c>
      <c r="K1086" s="14">
        <f t="shared" si="99"/>
        <v>0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8282</v>
      </c>
      <c r="R1086" s="9">
        <f t="shared" si="100"/>
        <v>0</v>
      </c>
      <c r="S1086" s="14" t="str">
        <f t="shared" si="101"/>
        <v/>
      </c>
      <c r="T1086" t="s">
        <v>9215</v>
      </c>
      <c r="U1086" t="s">
        <v>9237</v>
      </c>
      <c r="V1086" s="16">
        <f t="shared" si="102"/>
        <v>41829.912083333329</v>
      </c>
      <c r="W1086" s="16">
        <f t="shared" si="103"/>
        <v>41859.912083333329</v>
      </c>
    </row>
    <row r="1087" spans="1:23" ht="30" hidden="1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2">
        <f>IF(H1087="USD", 1, VLOOKUP(H1087,usd[[#All],[targetCurrency]:[inverseRate]],4,FALSE))</f>
        <v>0.75062424999999999</v>
      </c>
      <c r="J1087" s="14">
        <f t="shared" si="98"/>
        <v>22518.727500000001</v>
      </c>
      <c r="K1087" s="14">
        <f t="shared" si="99"/>
        <v>770.14048049999997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8282</v>
      </c>
      <c r="R1087" s="9">
        <f t="shared" si="100"/>
        <v>3.4200000000000001E-2</v>
      </c>
      <c r="S1087" s="14">
        <f t="shared" si="101"/>
        <v>85.571164499999995</v>
      </c>
      <c r="T1087" t="s">
        <v>9215</v>
      </c>
      <c r="U1087" t="s">
        <v>9237</v>
      </c>
      <c r="V1087" s="16">
        <f t="shared" si="102"/>
        <v>42413.671006944445</v>
      </c>
      <c r="W1087" s="16">
        <f t="shared" si="103"/>
        <v>42443.629340277781</v>
      </c>
    </row>
    <row r="1088" spans="1:23" ht="30" hidden="1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2">
        <f>IF(H1088="USD", 1, VLOOKUP(H1088,usd[[#All],[targetCurrency]:[inverseRate]],4,FALSE))</f>
        <v>1</v>
      </c>
      <c r="J1088" s="14">
        <f t="shared" si="98"/>
        <v>18000</v>
      </c>
      <c r="K1088" s="14">
        <f t="shared" si="99"/>
        <v>15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8282</v>
      </c>
      <c r="R1088" s="9">
        <f t="shared" si="100"/>
        <v>8.3333333333333339E-4</v>
      </c>
      <c r="S1088" s="14">
        <f t="shared" si="101"/>
        <v>7.5</v>
      </c>
      <c r="T1088" t="s">
        <v>9215</v>
      </c>
      <c r="U1088" t="s">
        <v>9237</v>
      </c>
      <c r="V1088" s="16">
        <f t="shared" si="102"/>
        <v>41845.866793981484</v>
      </c>
      <c r="W1088" s="16">
        <f t="shared" si="103"/>
        <v>41875.866793981484</v>
      </c>
    </row>
    <row r="1089" spans="1:23" ht="30" hidden="1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2">
        <f>IF(H1089="USD", 1, VLOOKUP(H1089,usd[[#All],[targetCurrency]:[inverseRate]],4,FALSE))</f>
        <v>1</v>
      </c>
      <c r="J1089" s="14">
        <f t="shared" si="98"/>
        <v>1100</v>
      </c>
      <c r="K1089" s="14">
        <f t="shared" si="99"/>
        <v>0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8282</v>
      </c>
      <c r="R1089" s="9">
        <f t="shared" si="100"/>
        <v>0</v>
      </c>
      <c r="S1089" s="14" t="str">
        <f t="shared" si="101"/>
        <v/>
      </c>
      <c r="T1089" t="s">
        <v>9215</v>
      </c>
      <c r="U1089" t="s">
        <v>9237</v>
      </c>
      <c r="V1089" s="16">
        <f t="shared" si="102"/>
        <v>41775.713969907403</v>
      </c>
      <c r="W1089" s="16">
        <f t="shared" si="103"/>
        <v>41805.713969907403</v>
      </c>
    </row>
    <row r="1090" spans="1:23" ht="30" hidden="1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2">
        <f>IF(H1090="USD", 1, VLOOKUP(H1090,usd[[#All],[targetCurrency]:[inverseRate]],4,FALSE))</f>
        <v>1</v>
      </c>
      <c r="J1090" s="14">
        <f t="shared" si="98"/>
        <v>45000</v>
      </c>
      <c r="K1090" s="14">
        <f t="shared" si="99"/>
        <v>6382.34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8282</v>
      </c>
      <c r="R1090" s="9">
        <f t="shared" si="100"/>
        <v>0.14182977777777778</v>
      </c>
      <c r="S1090" s="14">
        <f t="shared" si="101"/>
        <v>43.41727891156463</v>
      </c>
      <c r="T1090" t="s">
        <v>9215</v>
      </c>
      <c r="U1090" t="s">
        <v>9237</v>
      </c>
      <c r="V1090" s="16">
        <f t="shared" si="102"/>
        <v>41723.799386574072</v>
      </c>
      <c r="W1090" s="16">
        <f t="shared" si="103"/>
        <v>41753.799386574072</v>
      </c>
    </row>
    <row r="1091" spans="1:23" ht="30" hidden="1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2">
        <f>IF(H1091="USD", 1, VLOOKUP(H1091,usd[[#All],[targetCurrency]:[inverseRate]],4,FALSE))</f>
        <v>1.1666915600000001</v>
      </c>
      <c r="J1091" s="14">
        <f t="shared" ref="J1091:J1154" si="104">$I1091*D1091</f>
        <v>17500.3734</v>
      </c>
      <c r="K1091" s="14">
        <f t="shared" ref="K1091:K1154" si="105">$I1091*E1091</f>
        <v>1369.6958914400002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8282</v>
      </c>
      <c r="R1091" s="9">
        <f t="shared" ref="R1091:R1154" si="106">E1091/D1091</f>
        <v>7.8266666666666665E-2</v>
      </c>
      <c r="S1091" s="14">
        <f t="shared" ref="S1091:S1154" si="107">IFERROR(K1091/O1091, "")</f>
        <v>27.952977376326533</v>
      </c>
      <c r="T1091" t="s">
        <v>9215</v>
      </c>
      <c r="U1091" t="s">
        <v>9237</v>
      </c>
      <c r="V1091" s="16">
        <f t="shared" si="102"/>
        <v>42151.189525462964</v>
      </c>
      <c r="W1091" s="16">
        <f t="shared" si="103"/>
        <v>42181.189525462964</v>
      </c>
    </row>
    <row r="1092" spans="1:23" ht="30" hidden="1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2">
        <f>IF(H1092="USD", 1, VLOOKUP(H1092,usd[[#All],[targetCurrency]:[inverseRate]],4,FALSE))</f>
        <v>0.70296422999999997</v>
      </c>
      <c r="J1092" s="14">
        <f t="shared" si="104"/>
        <v>9137.8320257699997</v>
      </c>
      <c r="K1092" s="14">
        <f t="shared" si="105"/>
        <v>3.5148211499999999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8282</v>
      </c>
      <c r="R1092" s="9">
        <f t="shared" si="106"/>
        <v>3.8464497269020693E-4</v>
      </c>
      <c r="S1092" s="14">
        <f t="shared" si="107"/>
        <v>3.5148211499999999</v>
      </c>
      <c r="T1092" t="s">
        <v>9215</v>
      </c>
      <c r="U1092" t="s">
        <v>9237</v>
      </c>
      <c r="V1092" s="16">
        <f t="shared" si="102"/>
        <v>42123.185798611114</v>
      </c>
      <c r="W1092" s="16">
        <f t="shared" si="103"/>
        <v>42153.185798611114</v>
      </c>
    </row>
    <row r="1093" spans="1:23" ht="30" hidden="1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2">
        <f>IF(H1093="USD", 1, VLOOKUP(H1093,usd[[#All],[targetCurrency]:[inverseRate]],4,FALSE))</f>
        <v>1.29405719</v>
      </c>
      <c r="J1093" s="14">
        <f t="shared" si="104"/>
        <v>258.81143800000001</v>
      </c>
      <c r="K1093" s="14">
        <f t="shared" si="105"/>
        <v>32.351429750000001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8282</v>
      </c>
      <c r="R1093" s="9">
        <f t="shared" si="106"/>
        <v>0.125</v>
      </c>
      <c r="S1093" s="14">
        <f t="shared" si="107"/>
        <v>16.175714875000001</v>
      </c>
      <c r="T1093" t="s">
        <v>9215</v>
      </c>
      <c r="U1093" t="s">
        <v>9237</v>
      </c>
      <c r="V1093" s="16">
        <f t="shared" si="102"/>
        <v>42440.820277777777</v>
      </c>
      <c r="W1093" s="16">
        <f t="shared" si="103"/>
        <v>42470.778611111113</v>
      </c>
    </row>
    <row r="1094" spans="1:23" ht="30" hidden="1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2">
        <f>IF(H1094="USD", 1, VLOOKUP(H1094,usd[[#All],[targetCurrency]:[inverseRate]],4,FALSE))</f>
        <v>1</v>
      </c>
      <c r="J1094" s="14">
        <f t="shared" si="104"/>
        <v>2000</v>
      </c>
      <c r="K1094" s="14">
        <f t="shared" si="105"/>
        <v>21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8282</v>
      </c>
      <c r="R1094" s="9">
        <f t="shared" si="106"/>
        <v>1.0500000000000001E-2</v>
      </c>
      <c r="S1094" s="14">
        <f t="shared" si="107"/>
        <v>3</v>
      </c>
      <c r="T1094" t="s">
        <v>9215</v>
      </c>
      <c r="U1094" t="s">
        <v>9237</v>
      </c>
      <c r="V1094" s="16">
        <f t="shared" si="102"/>
        <v>41250.025902777779</v>
      </c>
      <c r="W1094" s="16">
        <f t="shared" si="103"/>
        <v>41280.025902777779</v>
      </c>
    </row>
    <row r="1095" spans="1:23" ht="30" hidden="1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2">
        <f>IF(H1095="USD", 1, VLOOKUP(H1095,usd[[#All],[targetCurrency]:[inverseRate]],4,FALSE))</f>
        <v>0.75062424999999999</v>
      </c>
      <c r="J1095" s="14">
        <f t="shared" si="104"/>
        <v>225.187275</v>
      </c>
      <c r="K1095" s="14">
        <f t="shared" si="105"/>
        <v>31.713874562499999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8282</v>
      </c>
      <c r="R1095" s="9">
        <f t="shared" si="106"/>
        <v>0.14083333333333334</v>
      </c>
      <c r="S1095" s="14">
        <f t="shared" si="107"/>
        <v>7.9284686406249998</v>
      </c>
      <c r="T1095" t="s">
        <v>9215</v>
      </c>
      <c r="U1095" t="s">
        <v>9237</v>
      </c>
      <c r="V1095" s="16">
        <f t="shared" si="102"/>
        <v>42396.973807870367</v>
      </c>
      <c r="W1095" s="16">
        <f t="shared" si="103"/>
        <v>42411.973807870367</v>
      </c>
    </row>
    <row r="1096" spans="1:23" ht="30" hidden="1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2">
        <f>IF(H1096="USD", 1, VLOOKUP(H1096,usd[[#All],[targetCurrency]:[inverseRate]],4,FALSE))</f>
        <v>1</v>
      </c>
      <c r="J1096" s="14">
        <f t="shared" si="104"/>
        <v>18000</v>
      </c>
      <c r="K1096" s="14">
        <f t="shared" si="105"/>
        <v>3294.01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8282</v>
      </c>
      <c r="R1096" s="9">
        <f t="shared" si="106"/>
        <v>0.18300055555555556</v>
      </c>
      <c r="S1096" s="14">
        <f t="shared" si="107"/>
        <v>122.00037037037038</v>
      </c>
      <c r="T1096" t="s">
        <v>9215</v>
      </c>
      <c r="U1096" t="s">
        <v>9237</v>
      </c>
      <c r="V1096" s="16">
        <f t="shared" si="102"/>
        <v>40795.71334490741</v>
      </c>
      <c r="W1096" s="16">
        <f t="shared" si="103"/>
        <v>40825.71334490741</v>
      </c>
    </row>
    <row r="1097" spans="1:23" ht="30" hidden="1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2">
        <f>IF(H1097="USD", 1, VLOOKUP(H1097,usd[[#All],[targetCurrency]:[inverseRate]],4,FALSE))</f>
        <v>1</v>
      </c>
      <c r="J1097" s="14">
        <f t="shared" si="104"/>
        <v>500000</v>
      </c>
      <c r="K1097" s="14">
        <f t="shared" si="105"/>
        <v>25174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8282</v>
      </c>
      <c r="R1097" s="9">
        <f t="shared" si="106"/>
        <v>5.0347999999999997E-2</v>
      </c>
      <c r="S1097" s="14">
        <f t="shared" si="107"/>
        <v>267.80851063829789</v>
      </c>
      <c r="T1097" t="s">
        <v>9215</v>
      </c>
      <c r="U1097" t="s">
        <v>9237</v>
      </c>
      <c r="V1097" s="16">
        <f t="shared" si="102"/>
        <v>41486.537268518521</v>
      </c>
      <c r="W1097" s="16">
        <f t="shared" si="103"/>
        <v>41516.537268518521</v>
      </c>
    </row>
    <row r="1098" spans="1:23" ht="30" hidden="1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2">
        <f>IF(H1098="USD", 1, VLOOKUP(H1098,usd[[#All],[targetCurrency]:[inverseRate]],4,FALSE))</f>
        <v>1</v>
      </c>
      <c r="J1098" s="14">
        <f t="shared" si="104"/>
        <v>12000</v>
      </c>
      <c r="K1098" s="14">
        <f t="shared" si="105"/>
        <v>2152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8282</v>
      </c>
      <c r="R1098" s="9">
        <f t="shared" si="106"/>
        <v>0.17933333333333334</v>
      </c>
      <c r="S1098" s="14">
        <f t="shared" si="107"/>
        <v>74.206896551724142</v>
      </c>
      <c r="T1098" t="s">
        <v>9215</v>
      </c>
      <c r="U1098" t="s">
        <v>9237</v>
      </c>
      <c r="V1098" s="16">
        <f t="shared" si="102"/>
        <v>41885.51798611111</v>
      </c>
      <c r="W1098" s="16">
        <f t="shared" si="103"/>
        <v>41916.145833333336</v>
      </c>
    </row>
    <row r="1099" spans="1:23" ht="30" hidden="1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2">
        <f>IF(H1099="USD", 1, VLOOKUP(H1099,usd[[#All],[targetCurrency]:[inverseRate]],4,FALSE))</f>
        <v>1</v>
      </c>
      <c r="J1099" s="14">
        <f t="shared" si="104"/>
        <v>100000</v>
      </c>
      <c r="K1099" s="14">
        <f t="shared" si="105"/>
        <v>47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8282</v>
      </c>
      <c r="R1099" s="9">
        <f t="shared" si="106"/>
        <v>4.6999999999999999E-4</v>
      </c>
      <c r="S1099" s="14">
        <f t="shared" si="107"/>
        <v>6.7142857142857144</v>
      </c>
      <c r="T1099" t="s">
        <v>9215</v>
      </c>
      <c r="U1099" t="s">
        <v>9237</v>
      </c>
      <c r="V1099" s="16">
        <f t="shared" si="102"/>
        <v>41660.792557870373</v>
      </c>
      <c r="W1099" s="16">
        <f t="shared" si="103"/>
        <v>41700.792557870373</v>
      </c>
    </row>
    <row r="1100" spans="1:23" ht="30" hidden="1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2">
        <f>IF(H1100="USD", 1, VLOOKUP(H1100,usd[[#All],[targetCurrency]:[inverseRate]],4,FALSE))</f>
        <v>1</v>
      </c>
      <c r="J1100" s="14">
        <f t="shared" si="104"/>
        <v>25000</v>
      </c>
      <c r="K1100" s="14">
        <f t="shared" si="105"/>
        <v>1803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8282</v>
      </c>
      <c r="R1100" s="9">
        <f t="shared" si="106"/>
        <v>7.2120000000000004E-2</v>
      </c>
      <c r="S1100" s="14">
        <f t="shared" si="107"/>
        <v>81.954545454545453</v>
      </c>
      <c r="T1100" t="s">
        <v>9215</v>
      </c>
      <c r="U1100" t="s">
        <v>9237</v>
      </c>
      <c r="V1100" s="16">
        <f t="shared" si="102"/>
        <v>41712.762673611112</v>
      </c>
      <c r="W1100" s="16">
        <f t="shared" si="103"/>
        <v>41742.762673611112</v>
      </c>
    </row>
    <row r="1101" spans="1:23" ht="30" hidden="1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2">
        <f>IF(H1101="USD", 1, VLOOKUP(H1101,usd[[#All],[targetCurrency]:[inverseRate]],4,FALSE))</f>
        <v>1.29405719</v>
      </c>
      <c r="J1101" s="14">
        <f t="shared" si="104"/>
        <v>6470.2859499999995</v>
      </c>
      <c r="K1101" s="14">
        <f t="shared" si="105"/>
        <v>32.351429750000001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8282</v>
      </c>
      <c r="R1101" s="9">
        <f t="shared" si="106"/>
        <v>5.0000000000000001E-3</v>
      </c>
      <c r="S1101" s="14">
        <f t="shared" si="107"/>
        <v>32.351429750000001</v>
      </c>
      <c r="T1101" t="s">
        <v>9215</v>
      </c>
      <c r="U1101" t="s">
        <v>9237</v>
      </c>
      <c r="V1101" s="16">
        <f t="shared" si="102"/>
        <v>42107.836435185185</v>
      </c>
      <c r="W1101" s="16">
        <f t="shared" si="103"/>
        <v>42137.836435185185</v>
      </c>
    </row>
    <row r="1102" spans="1:23" ht="30" hidden="1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2">
        <f>IF(H1102="USD", 1, VLOOKUP(H1102,usd[[#All],[targetCurrency]:[inverseRate]],4,FALSE))</f>
        <v>1.1666915600000001</v>
      </c>
      <c r="J1102" s="14">
        <f t="shared" si="104"/>
        <v>4666.7662399999999</v>
      </c>
      <c r="K1102" s="14">
        <f t="shared" si="105"/>
        <v>116.669156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8282</v>
      </c>
      <c r="R1102" s="9">
        <f t="shared" si="106"/>
        <v>2.5000000000000001E-2</v>
      </c>
      <c r="S1102" s="14">
        <f t="shared" si="107"/>
        <v>11.666915599999999</v>
      </c>
      <c r="T1102" t="s">
        <v>9215</v>
      </c>
      <c r="U1102" t="s">
        <v>9237</v>
      </c>
      <c r="V1102" s="16">
        <f t="shared" si="102"/>
        <v>42384.110775462963</v>
      </c>
      <c r="W1102" s="16">
        <f t="shared" si="103"/>
        <v>42414.110775462963</v>
      </c>
    </row>
    <row r="1103" spans="1:23" ht="30" hidden="1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2">
        <f>IF(H1103="USD", 1, VLOOKUP(H1103,usd[[#All],[targetCurrency]:[inverseRate]],4,FALSE))</f>
        <v>1</v>
      </c>
      <c r="J1103" s="14">
        <f t="shared" si="104"/>
        <v>100000</v>
      </c>
      <c r="K1103" s="14">
        <f t="shared" si="105"/>
        <v>41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8282</v>
      </c>
      <c r="R1103" s="9">
        <f t="shared" si="106"/>
        <v>4.0999999999999999E-4</v>
      </c>
      <c r="S1103" s="14">
        <f t="shared" si="107"/>
        <v>6.833333333333333</v>
      </c>
      <c r="T1103" t="s">
        <v>9215</v>
      </c>
      <c r="U1103" t="s">
        <v>9237</v>
      </c>
      <c r="V1103" s="16">
        <f t="shared" si="102"/>
        <v>42538.77243055556</v>
      </c>
      <c r="W1103" s="16">
        <f t="shared" si="103"/>
        <v>42565.758333333331</v>
      </c>
    </row>
    <row r="1104" spans="1:23" ht="30" hidden="1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2">
        <f>IF(H1104="USD", 1, VLOOKUP(H1104,usd[[#All],[targetCurrency]:[inverseRate]],4,FALSE))</f>
        <v>1</v>
      </c>
      <c r="J1104" s="14">
        <f t="shared" si="104"/>
        <v>8000</v>
      </c>
      <c r="K1104" s="14">
        <f t="shared" si="105"/>
        <v>425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8282</v>
      </c>
      <c r="R1104" s="9">
        <f t="shared" si="106"/>
        <v>5.3124999999999999E-2</v>
      </c>
      <c r="S1104" s="14">
        <f t="shared" si="107"/>
        <v>17.708333333333332</v>
      </c>
      <c r="T1104" t="s">
        <v>9215</v>
      </c>
      <c r="U1104" t="s">
        <v>9237</v>
      </c>
      <c r="V1104" s="16">
        <f t="shared" ref="V1104:V1167" si="108">(M1104/86400)+DATE(1970,1,1)</f>
        <v>41577.045428240745</v>
      </c>
      <c r="W1104" s="16">
        <f t="shared" ref="W1104:W1167" si="109">(L1104/86400)+DATE(1970,1,1)</f>
        <v>41617.249305555553</v>
      </c>
    </row>
    <row r="1105" spans="1:23" ht="30" hidden="1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2">
        <f>IF(H1105="USD", 1, VLOOKUP(H1105,usd[[#All],[targetCurrency]:[inverseRate]],4,FALSE))</f>
        <v>1</v>
      </c>
      <c r="J1105" s="14">
        <f t="shared" si="104"/>
        <v>15000</v>
      </c>
      <c r="K1105" s="14">
        <f t="shared" si="105"/>
        <v>243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8282</v>
      </c>
      <c r="R1105" s="9">
        <f t="shared" si="106"/>
        <v>1.6199999999999999E-2</v>
      </c>
      <c r="S1105" s="14">
        <f t="shared" si="107"/>
        <v>16.2</v>
      </c>
      <c r="T1105" t="s">
        <v>9215</v>
      </c>
      <c r="U1105" t="s">
        <v>9237</v>
      </c>
      <c r="V1105" s="16">
        <f t="shared" si="108"/>
        <v>42479.22210648148</v>
      </c>
      <c r="W1105" s="16">
        <f t="shared" si="109"/>
        <v>42539.22210648148</v>
      </c>
    </row>
    <row r="1106" spans="1:23" ht="30" hidden="1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2">
        <f>IF(H1106="USD", 1, VLOOKUP(H1106,usd[[#All],[targetCurrency]:[inverseRate]],4,FALSE))</f>
        <v>1.29405719</v>
      </c>
      <c r="J1106" s="14">
        <f t="shared" si="104"/>
        <v>77643.431400000001</v>
      </c>
      <c r="K1106" s="14">
        <f t="shared" si="105"/>
        <v>3844.6439114899999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8282</v>
      </c>
      <c r="R1106" s="9">
        <f t="shared" si="106"/>
        <v>4.9516666666666667E-2</v>
      </c>
      <c r="S1106" s="14">
        <f t="shared" si="107"/>
        <v>103.90929490513513</v>
      </c>
      <c r="T1106" t="s">
        <v>9215</v>
      </c>
      <c r="U1106" t="s">
        <v>9237</v>
      </c>
      <c r="V1106" s="16">
        <f t="shared" si="108"/>
        <v>41771.40996527778</v>
      </c>
      <c r="W1106" s="16">
        <f t="shared" si="109"/>
        <v>41801.40996527778</v>
      </c>
    </row>
    <row r="1107" spans="1:23" ht="30" hidden="1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2">
        <f>IF(H1107="USD", 1, VLOOKUP(H1107,usd[[#All],[targetCurrency]:[inverseRate]],4,FALSE))</f>
        <v>1</v>
      </c>
      <c r="J1107" s="14">
        <f t="shared" si="104"/>
        <v>900000</v>
      </c>
      <c r="K1107" s="14">
        <f t="shared" si="105"/>
        <v>1431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8282</v>
      </c>
      <c r="R1107" s="9">
        <f t="shared" si="106"/>
        <v>1.5900000000000001E-3</v>
      </c>
      <c r="S1107" s="14">
        <f t="shared" si="107"/>
        <v>71.55</v>
      </c>
      <c r="T1107" t="s">
        <v>9215</v>
      </c>
      <c r="U1107" t="s">
        <v>9237</v>
      </c>
      <c r="V1107" s="16">
        <f t="shared" si="108"/>
        <v>41692.135729166665</v>
      </c>
      <c r="W1107" s="16">
        <f t="shared" si="109"/>
        <v>41722.0940625</v>
      </c>
    </row>
    <row r="1108" spans="1:23" ht="30" hidden="1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2">
        <f>IF(H1108="USD", 1, VLOOKUP(H1108,usd[[#All],[targetCurrency]:[inverseRate]],4,FALSE))</f>
        <v>1</v>
      </c>
      <c r="J1108" s="14">
        <f t="shared" si="104"/>
        <v>400</v>
      </c>
      <c r="K1108" s="14">
        <f t="shared" si="105"/>
        <v>165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8282</v>
      </c>
      <c r="R1108" s="9">
        <f t="shared" si="106"/>
        <v>0.41249999999999998</v>
      </c>
      <c r="S1108" s="14">
        <f t="shared" si="107"/>
        <v>23.571428571428573</v>
      </c>
      <c r="T1108" t="s">
        <v>9215</v>
      </c>
      <c r="U1108" t="s">
        <v>9237</v>
      </c>
      <c r="V1108" s="16">
        <f t="shared" si="108"/>
        <v>40973.740451388891</v>
      </c>
      <c r="W1108" s="16">
        <f t="shared" si="109"/>
        <v>41003.698784722219</v>
      </c>
    </row>
    <row r="1109" spans="1:23" ht="30" hidden="1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2">
        <f>IF(H1109="USD", 1, VLOOKUP(H1109,usd[[#All],[targetCurrency]:[inverseRate]],4,FALSE))</f>
        <v>1</v>
      </c>
      <c r="J1109" s="14">
        <f t="shared" si="104"/>
        <v>10000</v>
      </c>
      <c r="K1109" s="14">
        <f t="shared" si="105"/>
        <v>0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8282</v>
      </c>
      <c r="R1109" s="9">
        <f t="shared" si="106"/>
        <v>0</v>
      </c>
      <c r="S1109" s="14" t="str">
        <f t="shared" si="107"/>
        <v/>
      </c>
      <c r="T1109" t="s">
        <v>9215</v>
      </c>
      <c r="U1109" t="s">
        <v>9237</v>
      </c>
      <c r="V1109" s="16">
        <f t="shared" si="108"/>
        <v>41813.861388888887</v>
      </c>
      <c r="W1109" s="16">
        <f t="shared" si="109"/>
        <v>41843.861388888887</v>
      </c>
    </row>
    <row r="1110" spans="1:23" ht="30" hidden="1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2">
        <f>IF(H1110="USD", 1, VLOOKUP(H1110,usd[[#All],[targetCurrency]:[inverseRate]],4,FALSE))</f>
        <v>1</v>
      </c>
      <c r="J1110" s="14">
        <f t="shared" si="104"/>
        <v>25000</v>
      </c>
      <c r="K1110" s="14">
        <f t="shared" si="105"/>
        <v>732.5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8282</v>
      </c>
      <c r="R1110" s="9">
        <f t="shared" si="106"/>
        <v>2.93E-2</v>
      </c>
      <c r="S1110" s="14">
        <f t="shared" si="107"/>
        <v>34.88095238095238</v>
      </c>
      <c r="T1110" t="s">
        <v>9215</v>
      </c>
      <c r="U1110" t="s">
        <v>9237</v>
      </c>
      <c r="V1110" s="16">
        <f t="shared" si="108"/>
        <v>40952.636979166666</v>
      </c>
      <c r="W1110" s="16">
        <f t="shared" si="109"/>
        <v>41012.595312500001</v>
      </c>
    </row>
    <row r="1111" spans="1:23" ht="30" hidden="1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2">
        <f>IF(H1111="USD", 1, VLOOKUP(H1111,usd[[#All],[targetCurrency]:[inverseRate]],4,FALSE))</f>
        <v>1</v>
      </c>
      <c r="J1111" s="14">
        <f t="shared" si="104"/>
        <v>10000</v>
      </c>
      <c r="K1111" s="14">
        <f t="shared" si="105"/>
        <v>45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8282</v>
      </c>
      <c r="R1111" s="9">
        <f t="shared" si="106"/>
        <v>4.4999999999999997E-3</v>
      </c>
      <c r="S1111" s="14">
        <f t="shared" si="107"/>
        <v>15</v>
      </c>
      <c r="T1111" t="s">
        <v>9215</v>
      </c>
      <c r="U1111" t="s">
        <v>9237</v>
      </c>
      <c r="V1111" s="16">
        <f t="shared" si="108"/>
        <v>42662.752199074079</v>
      </c>
      <c r="W1111" s="16">
        <f t="shared" si="109"/>
        <v>42692.793865740736</v>
      </c>
    </row>
    <row r="1112" spans="1:23" ht="30" hidden="1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2">
        <f>IF(H1112="USD", 1, VLOOKUP(H1112,usd[[#All],[targetCurrency]:[inverseRate]],4,FALSE))</f>
        <v>1</v>
      </c>
      <c r="J1112" s="14">
        <f t="shared" si="104"/>
        <v>50000</v>
      </c>
      <c r="K1112" s="14">
        <f t="shared" si="105"/>
        <v>255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8282</v>
      </c>
      <c r="R1112" s="9">
        <f t="shared" si="106"/>
        <v>5.1000000000000004E-3</v>
      </c>
      <c r="S1112" s="14">
        <f t="shared" si="107"/>
        <v>23.181818181818183</v>
      </c>
      <c r="T1112" t="s">
        <v>9215</v>
      </c>
      <c r="U1112" t="s">
        <v>9237</v>
      </c>
      <c r="V1112" s="16">
        <f t="shared" si="108"/>
        <v>41220.933124999996</v>
      </c>
      <c r="W1112" s="16">
        <f t="shared" si="109"/>
        <v>41250.933124999996</v>
      </c>
    </row>
    <row r="1113" spans="1:23" ht="30" hidden="1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2">
        <f>IF(H1113="USD", 1, VLOOKUP(H1113,usd[[#All],[targetCurrency]:[inverseRate]],4,FALSE))</f>
        <v>1</v>
      </c>
      <c r="J1113" s="14">
        <f t="shared" si="104"/>
        <v>2500</v>
      </c>
      <c r="K1113" s="14">
        <f t="shared" si="105"/>
        <v>1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8282</v>
      </c>
      <c r="R1113" s="9">
        <f t="shared" si="106"/>
        <v>4.0000000000000002E-4</v>
      </c>
      <c r="S1113" s="14">
        <f t="shared" si="107"/>
        <v>1</v>
      </c>
      <c r="T1113" t="s">
        <v>9215</v>
      </c>
      <c r="U1113" t="s">
        <v>9237</v>
      </c>
      <c r="V1113" s="16">
        <f t="shared" si="108"/>
        <v>42347.203587962962</v>
      </c>
      <c r="W1113" s="16">
        <f t="shared" si="109"/>
        <v>42377.203587962962</v>
      </c>
    </row>
    <row r="1114" spans="1:23" ht="30" hidden="1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2">
        <f>IF(H1114="USD", 1, VLOOKUP(H1114,usd[[#All],[targetCurrency]:[inverseRate]],4,FALSE))</f>
        <v>1</v>
      </c>
      <c r="J1114" s="14">
        <f t="shared" si="104"/>
        <v>88000</v>
      </c>
      <c r="K1114" s="14">
        <f t="shared" si="105"/>
        <v>31272.92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8282</v>
      </c>
      <c r="R1114" s="9">
        <f t="shared" si="106"/>
        <v>0.35537409090909089</v>
      </c>
      <c r="S1114" s="14">
        <f t="shared" si="107"/>
        <v>100.23371794871794</v>
      </c>
      <c r="T1114" t="s">
        <v>9215</v>
      </c>
      <c r="U1114" t="s">
        <v>9237</v>
      </c>
      <c r="V1114" s="16">
        <f t="shared" si="108"/>
        <v>41963.759386574078</v>
      </c>
      <c r="W1114" s="16">
        <f t="shared" si="109"/>
        <v>42023.354166666672</v>
      </c>
    </row>
    <row r="1115" spans="1:23" ht="30" hidden="1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2">
        <f>IF(H1115="USD", 1, VLOOKUP(H1115,usd[[#All],[targetCurrency]:[inverseRate]],4,FALSE))</f>
        <v>1.29405719</v>
      </c>
      <c r="J1115" s="14">
        <f t="shared" si="104"/>
        <v>1294.05719</v>
      </c>
      <c r="K1115" s="14">
        <f t="shared" si="105"/>
        <v>6.4702859500000001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8282</v>
      </c>
      <c r="R1115" s="9">
        <f t="shared" si="106"/>
        <v>5.0000000000000001E-3</v>
      </c>
      <c r="S1115" s="14">
        <f t="shared" si="107"/>
        <v>6.4702859500000001</v>
      </c>
      <c r="T1115" t="s">
        <v>9215</v>
      </c>
      <c r="U1115" t="s">
        <v>9237</v>
      </c>
      <c r="V1115" s="16">
        <f t="shared" si="108"/>
        <v>41835.977083333331</v>
      </c>
      <c r="W1115" s="16">
        <f t="shared" si="109"/>
        <v>41865.977083333331</v>
      </c>
    </row>
    <row r="1116" spans="1:23" ht="30" hidden="1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2">
        <f>IF(H1116="USD", 1, VLOOKUP(H1116,usd[[#All],[targetCurrency]:[inverseRate]],4,FALSE))</f>
        <v>1.29405719</v>
      </c>
      <c r="J1116" s="14">
        <f t="shared" si="104"/>
        <v>7764.3431399999999</v>
      </c>
      <c r="K1116" s="14">
        <f t="shared" si="105"/>
        <v>12.9405719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8282</v>
      </c>
      <c r="R1116" s="9">
        <f t="shared" si="106"/>
        <v>1.6666666666666668E-3</v>
      </c>
      <c r="S1116" s="14">
        <f t="shared" si="107"/>
        <v>4.3135239666666667</v>
      </c>
      <c r="T1116" t="s">
        <v>9215</v>
      </c>
      <c r="U1116" t="s">
        <v>9237</v>
      </c>
      <c r="V1116" s="16">
        <f t="shared" si="108"/>
        <v>41526.345914351856</v>
      </c>
      <c r="W1116" s="16">
        <f t="shared" si="109"/>
        <v>41556.345914351856</v>
      </c>
    </row>
    <row r="1117" spans="1:23" ht="30" hidden="1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2">
        <f>IF(H1117="USD", 1, VLOOKUP(H1117,usd[[#All],[targetCurrency]:[inverseRate]],4,FALSE))</f>
        <v>1</v>
      </c>
      <c r="J1117" s="14">
        <f t="shared" si="104"/>
        <v>40000</v>
      </c>
      <c r="K1117" s="14">
        <f t="shared" si="105"/>
        <v>53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8282</v>
      </c>
      <c r="R1117" s="9">
        <f t="shared" si="106"/>
        <v>1.325E-3</v>
      </c>
      <c r="S1117" s="14">
        <f t="shared" si="107"/>
        <v>13.25</v>
      </c>
      <c r="T1117" t="s">
        <v>9215</v>
      </c>
      <c r="U1117" t="s">
        <v>9237</v>
      </c>
      <c r="V1117" s="16">
        <f t="shared" si="108"/>
        <v>42429.695543981477</v>
      </c>
      <c r="W1117" s="16">
        <f t="shared" si="109"/>
        <v>42459.653877314813</v>
      </c>
    </row>
    <row r="1118" spans="1:23" ht="30" hidden="1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2">
        <f>IF(H1118="USD", 1, VLOOKUP(H1118,usd[[#All],[targetCurrency]:[inverseRate]],4,FALSE))</f>
        <v>1</v>
      </c>
      <c r="J1118" s="14">
        <f t="shared" si="104"/>
        <v>500000</v>
      </c>
      <c r="K1118" s="14">
        <f t="shared" si="105"/>
        <v>178.52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8282</v>
      </c>
      <c r="R1118" s="9">
        <f t="shared" si="106"/>
        <v>3.5704000000000004E-4</v>
      </c>
      <c r="S1118" s="14">
        <f t="shared" si="107"/>
        <v>17.852</v>
      </c>
      <c r="T1118" t="s">
        <v>9215</v>
      </c>
      <c r="U1118" t="s">
        <v>9237</v>
      </c>
      <c r="V1118" s="16">
        <f t="shared" si="108"/>
        <v>41009.847314814819</v>
      </c>
      <c r="W1118" s="16">
        <f t="shared" si="109"/>
        <v>41069.847314814819</v>
      </c>
    </row>
    <row r="1119" spans="1:23" ht="30" hidden="1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2">
        <f>IF(H1119="USD", 1, VLOOKUP(H1119,usd[[#All],[targetCurrency]:[inverseRate]],4,FALSE))</f>
        <v>1.1666915600000001</v>
      </c>
      <c r="J1119" s="14">
        <f t="shared" si="104"/>
        <v>1166.69156</v>
      </c>
      <c r="K1119" s="14">
        <f t="shared" si="105"/>
        <v>96.835399480000007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8282</v>
      </c>
      <c r="R1119" s="9">
        <f t="shared" si="106"/>
        <v>8.3000000000000004E-2</v>
      </c>
      <c r="S1119" s="14">
        <f t="shared" si="107"/>
        <v>12.104424935000001</v>
      </c>
      <c r="T1119" t="s">
        <v>9215</v>
      </c>
      <c r="U1119" t="s">
        <v>9237</v>
      </c>
      <c r="V1119" s="16">
        <f t="shared" si="108"/>
        <v>42333.598530092597</v>
      </c>
      <c r="W1119" s="16">
        <f t="shared" si="109"/>
        <v>42363.598530092597</v>
      </c>
    </row>
    <row r="1120" spans="1:23" ht="30" hidden="1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2">
        <f>IF(H1120="USD", 1, VLOOKUP(H1120,usd[[#All],[targetCurrency]:[inverseRate]],4,FALSE))</f>
        <v>0.70296422999999997</v>
      </c>
      <c r="J1120" s="14">
        <f t="shared" si="104"/>
        <v>3163.339035</v>
      </c>
      <c r="K1120" s="14">
        <f t="shared" si="105"/>
        <v>76.62310106999999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8282</v>
      </c>
      <c r="R1120" s="9">
        <f t="shared" si="106"/>
        <v>2.4222222222222221E-2</v>
      </c>
      <c r="S1120" s="14">
        <f t="shared" si="107"/>
        <v>25.541033689999995</v>
      </c>
      <c r="T1120" t="s">
        <v>9215</v>
      </c>
      <c r="U1120" t="s">
        <v>9237</v>
      </c>
      <c r="V1120" s="16">
        <f t="shared" si="108"/>
        <v>41704.16642361111</v>
      </c>
      <c r="W1120" s="16">
        <f t="shared" si="109"/>
        <v>41734.124756944446</v>
      </c>
    </row>
    <row r="1121" spans="1:23" ht="30" hidden="1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2">
        <f>IF(H1121="USD", 1, VLOOKUP(H1121,usd[[#All],[targetCurrency]:[inverseRate]],4,FALSE))</f>
        <v>1</v>
      </c>
      <c r="J1121" s="14">
        <f t="shared" si="104"/>
        <v>2100</v>
      </c>
      <c r="K1121" s="14">
        <f t="shared" si="105"/>
        <v>5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8282</v>
      </c>
      <c r="R1121" s="9">
        <f t="shared" si="106"/>
        <v>2.3809523809523812E-3</v>
      </c>
      <c r="S1121" s="14">
        <f t="shared" si="107"/>
        <v>5</v>
      </c>
      <c r="T1121" t="s">
        <v>9215</v>
      </c>
      <c r="U1121" t="s">
        <v>9237</v>
      </c>
      <c r="V1121" s="16">
        <f t="shared" si="108"/>
        <v>41722.792407407411</v>
      </c>
      <c r="W1121" s="16">
        <f t="shared" si="109"/>
        <v>41735.792407407411</v>
      </c>
    </row>
    <row r="1122" spans="1:23" ht="30" hidden="1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2">
        <f>IF(H1122="USD", 1, VLOOKUP(H1122,usd[[#All],[targetCurrency]:[inverseRate]],4,FALSE))</f>
        <v>1</v>
      </c>
      <c r="J1122" s="14">
        <f t="shared" si="104"/>
        <v>25000</v>
      </c>
      <c r="K1122" s="14">
        <f t="shared" si="105"/>
        <v>0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8282</v>
      </c>
      <c r="R1122" s="9">
        <f t="shared" si="106"/>
        <v>0</v>
      </c>
      <c r="S1122" s="14" t="str">
        <f t="shared" si="107"/>
        <v/>
      </c>
      <c r="T1122" t="s">
        <v>9215</v>
      </c>
      <c r="U1122" t="s">
        <v>9237</v>
      </c>
      <c r="V1122" s="16">
        <f t="shared" si="108"/>
        <v>40799.872685185182</v>
      </c>
      <c r="W1122" s="16">
        <f t="shared" si="109"/>
        <v>40844.872685185182</v>
      </c>
    </row>
    <row r="1123" spans="1:23" ht="30" hidden="1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2">
        <f>IF(H1123="USD", 1, VLOOKUP(H1123,usd[[#All],[targetCurrency]:[inverseRate]],4,FALSE))</f>
        <v>1</v>
      </c>
      <c r="J1123" s="14">
        <f t="shared" si="104"/>
        <v>250000</v>
      </c>
      <c r="K1123" s="14">
        <f t="shared" si="105"/>
        <v>29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8282</v>
      </c>
      <c r="R1123" s="9">
        <f t="shared" si="106"/>
        <v>1.16E-4</v>
      </c>
      <c r="S1123" s="14">
        <f t="shared" si="107"/>
        <v>5.8</v>
      </c>
      <c r="T1123" t="s">
        <v>9215</v>
      </c>
      <c r="U1123" t="s">
        <v>9237</v>
      </c>
      <c r="V1123" s="16">
        <f t="shared" si="108"/>
        <v>42412.934212962966</v>
      </c>
      <c r="W1123" s="16">
        <f t="shared" si="109"/>
        <v>42442.892546296294</v>
      </c>
    </row>
    <row r="1124" spans="1:23" ht="30" hidden="1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2">
        <f>IF(H1124="USD", 1, VLOOKUP(H1124,usd[[#All],[targetCurrency]:[inverseRate]],4,FALSE))</f>
        <v>1.29405719</v>
      </c>
      <c r="J1124" s="14">
        <f t="shared" si="104"/>
        <v>4140.9830080000002</v>
      </c>
      <c r="K1124" s="14">
        <f t="shared" si="105"/>
        <v>0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8282</v>
      </c>
      <c r="R1124" s="9">
        <f t="shared" si="106"/>
        <v>0</v>
      </c>
      <c r="S1124" s="14" t="str">
        <f t="shared" si="107"/>
        <v/>
      </c>
      <c r="T1124" t="s">
        <v>9215</v>
      </c>
      <c r="U1124" t="s">
        <v>9237</v>
      </c>
      <c r="V1124" s="16">
        <f t="shared" si="108"/>
        <v>41410.703993055555</v>
      </c>
      <c r="W1124" s="16">
        <f t="shared" si="109"/>
        <v>41424.703993055555</v>
      </c>
    </row>
    <row r="1125" spans="1:23" ht="30" hidden="1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2">
        <f>IF(H1125="USD", 1, VLOOKUP(H1125,usd[[#All],[targetCurrency]:[inverseRate]],4,FALSE))</f>
        <v>1</v>
      </c>
      <c r="J1125" s="14">
        <f t="shared" si="104"/>
        <v>5000</v>
      </c>
      <c r="K1125" s="14">
        <f t="shared" si="105"/>
        <v>11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8282</v>
      </c>
      <c r="R1125" s="9">
        <f t="shared" si="106"/>
        <v>2.2000000000000001E-3</v>
      </c>
      <c r="S1125" s="14">
        <f t="shared" si="107"/>
        <v>3.6666666666666665</v>
      </c>
      <c r="T1125" t="s">
        <v>9215</v>
      </c>
      <c r="U1125" t="s">
        <v>9237</v>
      </c>
      <c r="V1125" s="16">
        <f t="shared" si="108"/>
        <v>41718.5237037037</v>
      </c>
      <c r="W1125" s="16">
        <f t="shared" si="109"/>
        <v>41748.5237037037</v>
      </c>
    </row>
    <row r="1126" spans="1:23" ht="30" hidden="1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2">
        <f>IF(H1126="USD", 1, VLOOKUP(H1126,usd[[#All],[targetCurrency]:[inverseRate]],4,FALSE))</f>
        <v>1</v>
      </c>
      <c r="J1126" s="14">
        <f t="shared" si="104"/>
        <v>90000</v>
      </c>
      <c r="K1126" s="14">
        <f t="shared" si="105"/>
        <v>425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8283</v>
      </c>
      <c r="R1126" s="9">
        <f t="shared" si="106"/>
        <v>4.7222222222222223E-3</v>
      </c>
      <c r="S1126" s="14">
        <f t="shared" si="107"/>
        <v>60.714285714285715</v>
      </c>
      <c r="T1126" t="s">
        <v>9215</v>
      </c>
      <c r="U1126" t="s">
        <v>9238</v>
      </c>
      <c r="V1126" s="16">
        <f t="shared" si="108"/>
        <v>42094.667256944449</v>
      </c>
      <c r="W1126" s="16">
        <f t="shared" si="109"/>
        <v>42124.667256944449</v>
      </c>
    </row>
    <row r="1127" spans="1:23" ht="30" hidden="1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2">
        <f>IF(H1127="USD", 1, VLOOKUP(H1127,usd[[#All],[targetCurrency]:[inverseRate]],4,FALSE))</f>
        <v>1.29405719</v>
      </c>
      <c r="J1127" s="14">
        <f t="shared" si="104"/>
        <v>3882.17157</v>
      </c>
      <c r="K1127" s="14">
        <f t="shared" si="105"/>
        <v>0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8283</v>
      </c>
      <c r="R1127" s="9">
        <f t="shared" si="106"/>
        <v>0</v>
      </c>
      <c r="S1127" s="14" t="str">
        <f t="shared" si="107"/>
        <v/>
      </c>
      <c r="T1127" t="s">
        <v>9215</v>
      </c>
      <c r="U1127" t="s">
        <v>9238</v>
      </c>
      <c r="V1127" s="16">
        <f t="shared" si="108"/>
        <v>42212.624189814815</v>
      </c>
      <c r="W1127" s="16">
        <f t="shared" si="109"/>
        <v>42272.624189814815</v>
      </c>
    </row>
    <row r="1128" spans="1:23" ht="30" hidden="1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2">
        <f>IF(H1128="USD", 1, VLOOKUP(H1128,usd[[#All],[targetCurrency]:[inverseRate]],4,FALSE))</f>
        <v>1</v>
      </c>
      <c r="J1128" s="14">
        <f t="shared" si="104"/>
        <v>2000</v>
      </c>
      <c r="K1128" s="14">
        <f t="shared" si="105"/>
        <v>10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8283</v>
      </c>
      <c r="R1128" s="9">
        <f t="shared" si="106"/>
        <v>5.0000000000000001E-3</v>
      </c>
      <c r="S1128" s="14">
        <f t="shared" si="107"/>
        <v>5</v>
      </c>
      <c r="T1128" t="s">
        <v>9215</v>
      </c>
      <c r="U1128" t="s">
        <v>9238</v>
      </c>
      <c r="V1128" s="16">
        <f t="shared" si="108"/>
        <v>42535.327476851853</v>
      </c>
      <c r="W1128" s="16">
        <f t="shared" si="109"/>
        <v>42565.327476851853</v>
      </c>
    </row>
    <row r="1129" spans="1:23" ht="30" hidden="1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2">
        <f>IF(H1129="USD", 1, VLOOKUP(H1129,usd[[#All],[targetCurrency]:[inverseRate]],4,FALSE))</f>
        <v>1</v>
      </c>
      <c r="J1129" s="14">
        <f t="shared" si="104"/>
        <v>35000</v>
      </c>
      <c r="K1129" s="14">
        <f t="shared" si="105"/>
        <v>585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8283</v>
      </c>
      <c r="R1129" s="9">
        <f t="shared" si="106"/>
        <v>1.6714285714285713E-2</v>
      </c>
      <c r="S1129" s="14">
        <f t="shared" si="107"/>
        <v>25.434782608695652</v>
      </c>
      <c r="T1129" t="s">
        <v>9215</v>
      </c>
      <c r="U1129" t="s">
        <v>9238</v>
      </c>
      <c r="V1129" s="16">
        <f t="shared" si="108"/>
        <v>41926.854166666664</v>
      </c>
      <c r="W1129" s="16">
        <f t="shared" si="109"/>
        <v>41957.895833333328</v>
      </c>
    </row>
    <row r="1130" spans="1:23" ht="30" hidden="1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2">
        <f>IF(H1130="USD", 1, VLOOKUP(H1130,usd[[#All],[targetCurrency]:[inverseRate]],4,FALSE))</f>
        <v>1.29405719</v>
      </c>
      <c r="J1130" s="14">
        <f t="shared" si="104"/>
        <v>1294.05719</v>
      </c>
      <c r="K1130" s="14">
        <f t="shared" si="105"/>
        <v>1.29405719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8283</v>
      </c>
      <c r="R1130" s="9">
        <f t="shared" si="106"/>
        <v>1E-3</v>
      </c>
      <c r="S1130" s="14">
        <f t="shared" si="107"/>
        <v>1.29405719</v>
      </c>
      <c r="T1130" t="s">
        <v>9215</v>
      </c>
      <c r="U1130" t="s">
        <v>9238</v>
      </c>
      <c r="V1130" s="16">
        <f t="shared" si="108"/>
        <v>41828.649502314816</v>
      </c>
      <c r="W1130" s="16">
        <f t="shared" si="109"/>
        <v>41858.649502314816</v>
      </c>
    </row>
    <row r="1131" spans="1:23" ht="30" hidden="1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2">
        <f>IF(H1131="USD", 1, VLOOKUP(H1131,usd[[#All],[targetCurrency]:[inverseRate]],4,FALSE))</f>
        <v>1</v>
      </c>
      <c r="J1131" s="14">
        <f t="shared" si="104"/>
        <v>20000</v>
      </c>
      <c r="K1131" s="14">
        <f t="shared" si="105"/>
        <v>21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8283</v>
      </c>
      <c r="R1131" s="9">
        <f t="shared" si="106"/>
        <v>1.0499999999999999E-3</v>
      </c>
      <c r="S1131" s="14">
        <f t="shared" si="107"/>
        <v>10.5</v>
      </c>
      <c r="T1131" t="s">
        <v>9215</v>
      </c>
      <c r="U1131" t="s">
        <v>9238</v>
      </c>
      <c r="V1131" s="16">
        <f t="shared" si="108"/>
        <v>42496.264965277776</v>
      </c>
      <c r="W1131" s="16">
        <f t="shared" si="109"/>
        <v>42526.264965277776</v>
      </c>
    </row>
    <row r="1132" spans="1:23" ht="30" hidden="1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2">
        <f>IF(H1132="USD", 1, VLOOKUP(H1132,usd[[#All],[targetCurrency]:[inverseRate]],4,FALSE))</f>
        <v>1</v>
      </c>
      <c r="J1132" s="14">
        <f t="shared" si="104"/>
        <v>5000</v>
      </c>
      <c r="K1132" s="14">
        <f t="shared" si="105"/>
        <v>11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8283</v>
      </c>
      <c r="R1132" s="9">
        <f t="shared" si="106"/>
        <v>2.2000000000000001E-3</v>
      </c>
      <c r="S1132" s="14">
        <f t="shared" si="107"/>
        <v>3.6666666666666665</v>
      </c>
      <c r="T1132" t="s">
        <v>9215</v>
      </c>
      <c r="U1132" t="s">
        <v>9238</v>
      </c>
      <c r="V1132" s="16">
        <f t="shared" si="108"/>
        <v>41908.996527777781</v>
      </c>
      <c r="W1132" s="16">
        <f t="shared" si="109"/>
        <v>41969.038194444445</v>
      </c>
    </row>
    <row r="1133" spans="1:23" ht="30" hidden="1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2">
        <f>IF(H1133="USD", 1, VLOOKUP(H1133,usd[[#All],[targetCurrency]:[inverseRate]],4,FALSE))</f>
        <v>0.70296422999999997</v>
      </c>
      <c r="J1133" s="14">
        <f t="shared" si="104"/>
        <v>28118.569199999998</v>
      </c>
      <c r="K1133" s="14">
        <f t="shared" si="105"/>
        <v>0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8283</v>
      </c>
      <c r="R1133" s="9">
        <f t="shared" si="106"/>
        <v>0</v>
      </c>
      <c r="S1133" s="14" t="str">
        <f t="shared" si="107"/>
        <v/>
      </c>
      <c r="T1133" t="s">
        <v>9215</v>
      </c>
      <c r="U1133" t="s">
        <v>9238</v>
      </c>
      <c r="V1133" s="16">
        <f t="shared" si="108"/>
        <v>42332.908194444448</v>
      </c>
      <c r="W1133" s="16">
        <f t="shared" si="109"/>
        <v>42362.908194444448</v>
      </c>
    </row>
    <row r="1134" spans="1:23" ht="30" hidden="1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2">
        <f>IF(H1134="USD", 1, VLOOKUP(H1134,usd[[#All],[targetCurrency]:[inverseRate]],4,FALSE))</f>
        <v>0.75062424999999999</v>
      </c>
      <c r="J1134" s="14">
        <f t="shared" si="104"/>
        <v>7506.2425000000003</v>
      </c>
      <c r="K1134" s="14">
        <f t="shared" si="105"/>
        <v>1079.3976714999999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8283</v>
      </c>
      <c r="R1134" s="9">
        <f t="shared" si="106"/>
        <v>0.14380000000000001</v>
      </c>
      <c r="S1134" s="14">
        <f t="shared" si="107"/>
        <v>83.030590115384612</v>
      </c>
      <c r="T1134" t="s">
        <v>9215</v>
      </c>
      <c r="U1134" t="s">
        <v>9238</v>
      </c>
      <c r="V1134" s="16">
        <f t="shared" si="108"/>
        <v>42706.115405092598</v>
      </c>
      <c r="W1134" s="16">
        <f t="shared" si="109"/>
        <v>42736.115405092598</v>
      </c>
    </row>
    <row r="1135" spans="1:23" ht="30" hidden="1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2">
        <f>IF(H1135="USD", 1, VLOOKUP(H1135,usd[[#All],[targetCurrency]:[inverseRate]],4,FALSE))</f>
        <v>1.29405719</v>
      </c>
      <c r="J1135" s="14">
        <f t="shared" si="104"/>
        <v>3882.17157</v>
      </c>
      <c r="K1135" s="14">
        <f t="shared" si="105"/>
        <v>25.8811438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8283</v>
      </c>
      <c r="R1135" s="9">
        <f t="shared" si="106"/>
        <v>6.6666666666666671E-3</v>
      </c>
      <c r="S1135" s="14">
        <f t="shared" si="107"/>
        <v>25.8811438</v>
      </c>
      <c r="T1135" t="s">
        <v>9215</v>
      </c>
      <c r="U1135" t="s">
        <v>9238</v>
      </c>
      <c r="V1135" s="16">
        <f t="shared" si="108"/>
        <v>41821.407187500001</v>
      </c>
      <c r="W1135" s="16">
        <f t="shared" si="109"/>
        <v>41851.407187500001</v>
      </c>
    </row>
    <row r="1136" spans="1:23" ht="30" hidden="1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2">
        <f>IF(H1136="USD", 1, VLOOKUP(H1136,usd[[#All],[targetCurrency]:[inverseRate]],4,FALSE))</f>
        <v>0.70296422999999997</v>
      </c>
      <c r="J1136" s="14">
        <f t="shared" si="104"/>
        <v>17574.105749999999</v>
      </c>
      <c r="K1136" s="14">
        <f t="shared" si="105"/>
        <v>0.70296422999999997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8283</v>
      </c>
      <c r="R1136" s="9">
        <f t="shared" si="106"/>
        <v>4.0000000000000003E-5</v>
      </c>
      <c r="S1136" s="14">
        <f t="shared" si="107"/>
        <v>0.70296422999999997</v>
      </c>
      <c r="T1136" t="s">
        <v>9215</v>
      </c>
      <c r="U1136" t="s">
        <v>9238</v>
      </c>
      <c r="V1136" s="16">
        <f t="shared" si="108"/>
        <v>41958.285046296296</v>
      </c>
      <c r="W1136" s="16">
        <f t="shared" si="109"/>
        <v>41972.189583333333</v>
      </c>
    </row>
    <row r="1137" spans="1:23" ht="30" hidden="1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2">
        <f>IF(H1137="USD", 1, VLOOKUP(H1137,usd[[#All],[targetCurrency]:[inverseRate]],4,FALSE))</f>
        <v>1.1666915600000001</v>
      </c>
      <c r="J1137" s="14">
        <f t="shared" si="104"/>
        <v>1166.69156</v>
      </c>
      <c r="K1137" s="14">
        <f t="shared" si="105"/>
        <v>58.334578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8283</v>
      </c>
      <c r="R1137" s="9">
        <f t="shared" si="106"/>
        <v>0.05</v>
      </c>
      <c r="S1137" s="14">
        <f t="shared" si="107"/>
        <v>58.334578</v>
      </c>
      <c r="T1137" t="s">
        <v>9215</v>
      </c>
      <c r="U1137" t="s">
        <v>9238</v>
      </c>
      <c r="V1137" s="16">
        <f t="shared" si="108"/>
        <v>42558.98951388889</v>
      </c>
      <c r="W1137" s="16">
        <f t="shared" si="109"/>
        <v>42588.98951388889</v>
      </c>
    </row>
    <row r="1138" spans="1:23" ht="30" hidden="1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2">
        <f>IF(H1138="USD", 1, VLOOKUP(H1138,usd[[#All],[targetCurrency]:[inverseRate]],4,FALSE))</f>
        <v>1.1666915600000001</v>
      </c>
      <c r="J1138" s="14">
        <f t="shared" si="104"/>
        <v>4888.4376364</v>
      </c>
      <c r="K1138" s="14">
        <f t="shared" si="105"/>
        <v>315.00672120000002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8283</v>
      </c>
      <c r="R1138" s="9">
        <f t="shared" si="106"/>
        <v>6.4439140811455853E-2</v>
      </c>
      <c r="S1138" s="14">
        <f t="shared" si="107"/>
        <v>52.501120200000003</v>
      </c>
      <c r="T1138" t="s">
        <v>9215</v>
      </c>
      <c r="U1138" t="s">
        <v>9238</v>
      </c>
      <c r="V1138" s="16">
        <f t="shared" si="108"/>
        <v>42327.671631944446</v>
      </c>
      <c r="W1138" s="16">
        <f t="shared" si="109"/>
        <v>42357.671631944446</v>
      </c>
    </row>
    <row r="1139" spans="1:23" ht="30" hidden="1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2">
        <f>IF(H1139="USD", 1, VLOOKUP(H1139,usd[[#All],[targetCurrency]:[inverseRate]],4,FALSE))</f>
        <v>1</v>
      </c>
      <c r="J1139" s="14">
        <f t="shared" si="104"/>
        <v>25000</v>
      </c>
      <c r="K1139" s="14">
        <f t="shared" si="105"/>
        <v>9875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8283</v>
      </c>
      <c r="R1139" s="9">
        <f t="shared" si="106"/>
        <v>0.39500000000000002</v>
      </c>
      <c r="S1139" s="14">
        <f t="shared" si="107"/>
        <v>253.2051282051282</v>
      </c>
      <c r="T1139" t="s">
        <v>9215</v>
      </c>
      <c r="U1139" t="s">
        <v>9238</v>
      </c>
      <c r="V1139" s="16">
        <f t="shared" si="108"/>
        <v>42453.819687499999</v>
      </c>
      <c r="W1139" s="16">
        <f t="shared" si="109"/>
        <v>42483.819687499999</v>
      </c>
    </row>
    <row r="1140" spans="1:23" ht="30" hidden="1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2">
        <f>IF(H1140="USD", 1, VLOOKUP(H1140,usd[[#All],[targetCurrency]:[inverseRate]],4,FALSE))</f>
        <v>1</v>
      </c>
      <c r="J1140" s="14">
        <f t="shared" si="104"/>
        <v>35000</v>
      </c>
      <c r="K1140" s="14">
        <f t="shared" si="105"/>
        <v>125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8283</v>
      </c>
      <c r="R1140" s="9">
        <f t="shared" si="106"/>
        <v>3.5714285714285713E-3</v>
      </c>
      <c r="S1140" s="14">
        <f t="shared" si="107"/>
        <v>31.25</v>
      </c>
      <c r="T1140" t="s">
        <v>9215</v>
      </c>
      <c r="U1140" t="s">
        <v>9238</v>
      </c>
      <c r="V1140" s="16">
        <f t="shared" si="108"/>
        <v>42736.9066087963</v>
      </c>
      <c r="W1140" s="16">
        <f t="shared" si="109"/>
        <v>42756.9066087963</v>
      </c>
    </row>
    <row r="1141" spans="1:23" ht="30" hidden="1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2">
        <f>IF(H1141="USD", 1, VLOOKUP(H1141,usd[[#All],[targetCurrency]:[inverseRate]],4,FALSE))</f>
        <v>1</v>
      </c>
      <c r="J1141" s="14">
        <f t="shared" si="104"/>
        <v>8000</v>
      </c>
      <c r="K1141" s="14">
        <f t="shared" si="105"/>
        <v>5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8283</v>
      </c>
      <c r="R1141" s="9">
        <f t="shared" si="106"/>
        <v>6.2500000000000001E-4</v>
      </c>
      <c r="S1141" s="14">
        <f t="shared" si="107"/>
        <v>5</v>
      </c>
      <c r="T1141" t="s">
        <v>9215</v>
      </c>
      <c r="U1141" t="s">
        <v>9238</v>
      </c>
      <c r="V1141" s="16">
        <f t="shared" si="108"/>
        <v>41975.34752314815</v>
      </c>
      <c r="W1141" s="16">
        <f t="shared" si="109"/>
        <v>42005.34752314815</v>
      </c>
    </row>
    <row r="1142" spans="1:23" ht="30" hidden="1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2">
        <f>IF(H1142="USD", 1, VLOOKUP(H1142,usd[[#All],[targetCurrency]:[inverseRate]],4,FALSE))</f>
        <v>1.29405719</v>
      </c>
      <c r="J1142" s="14">
        <f t="shared" si="104"/>
        <v>6470.2859499999995</v>
      </c>
      <c r="K1142" s="14">
        <f t="shared" si="105"/>
        <v>0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8283</v>
      </c>
      <c r="R1142" s="9">
        <f t="shared" si="106"/>
        <v>0</v>
      </c>
      <c r="S1142" s="14" t="str">
        <f t="shared" si="107"/>
        <v/>
      </c>
      <c r="T1142" t="s">
        <v>9215</v>
      </c>
      <c r="U1142" t="s">
        <v>9238</v>
      </c>
      <c r="V1142" s="16">
        <f t="shared" si="108"/>
        <v>42192.462048611109</v>
      </c>
      <c r="W1142" s="16">
        <f t="shared" si="109"/>
        <v>42222.462048611109</v>
      </c>
    </row>
    <row r="1143" spans="1:23" ht="30" hidden="1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2">
        <f>IF(H1143="USD", 1, VLOOKUP(H1143,usd[[#All],[targetCurrency]:[inverseRate]],4,FALSE))</f>
        <v>1.1666915600000001</v>
      </c>
      <c r="J1143" s="14">
        <f t="shared" si="104"/>
        <v>583.34577999999999</v>
      </c>
      <c r="K1143" s="14">
        <f t="shared" si="105"/>
        <v>0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8283</v>
      </c>
      <c r="R1143" s="9">
        <f t="shared" si="106"/>
        <v>0</v>
      </c>
      <c r="S1143" s="14" t="str">
        <f t="shared" si="107"/>
        <v/>
      </c>
      <c r="T1143" t="s">
        <v>9215</v>
      </c>
      <c r="U1143" t="s">
        <v>9238</v>
      </c>
      <c r="V1143" s="16">
        <f t="shared" si="108"/>
        <v>42164.699652777781</v>
      </c>
      <c r="W1143" s="16">
        <f t="shared" si="109"/>
        <v>42194.699652777781</v>
      </c>
    </row>
    <row r="1144" spans="1:23" ht="30" hidden="1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2">
        <f>IF(H1144="USD", 1, VLOOKUP(H1144,usd[[#All],[targetCurrency]:[inverseRate]],4,FALSE))</f>
        <v>1</v>
      </c>
      <c r="J1144" s="14">
        <f t="shared" si="104"/>
        <v>4000</v>
      </c>
      <c r="K1144" s="14">
        <f t="shared" si="105"/>
        <v>0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8283</v>
      </c>
      <c r="R1144" s="9">
        <f t="shared" si="106"/>
        <v>0</v>
      </c>
      <c r="S1144" s="14" t="str">
        <f t="shared" si="107"/>
        <v/>
      </c>
      <c r="T1144" t="s">
        <v>9215</v>
      </c>
      <c r="U1144" t="s">
        <v>9238</v>
      </c>
      <c r="V1144" s="16">
        <f t="shared" si="108"/>
        <v>42022.006099537037</v>
      </c>
      <c r="W1144" s="16">
        <f t="shared" si="109"/>
        <v>42052.006099537037</v>
      </c>
    </row>
    <row r="1145" spans="1:23" ht="30" hidden="1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2">
        <f>IF(H1145="USD", 1, VLOOKUP(H1145,usd[[#All],[targetCurrency]:[inverseRate]],4,FALSE))</f>
        <v>1</v>
      </c>
      <c r="J1145" s="14">
        <f t="shared" si="104"/>
        <v>45000</v>
      </c>
      <c r="K1145" s="14">
        <f t="shared" si="105"/>
        <v>186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8283</v>
      </c>
      <c r="R1145" s="9">
        <f t="shared" si="106"/>
        <v>4.1333333333333335E-3</v>
      </c>
      <c r="S1145" s="14">
        <f t="shared" si="107"/>
        <v>23.25</v>
      </c>
      <c r="T1145" t="s">
        <v>9215</v>
      </c>
      <c r="U1145" t="s">
        <v>9238</v>
      </c>
      <c r="V1145" s="16">
        <f t="shared" si="108"/>
        <v>42325.19358796296</v>
      </c>
      <c r="W1145" s="16">
        <f t="shared" si="109"/>
        <v>42355.19358796296</v>
      </c>
    </row>
    <row r="1146" spans="1:23" ht="30" hidden="1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2">
        <f>IF(H1146="USD", 1, VLOOKUP(H1146,usd[[#All],[targetCurrency]:[inverseRate]],4,FALSE))</f>
        <v>1</v>
      </c>
      <c r="J1146" s="14">
        <f t="shared" si="104"/>
        <v>9300</v>
      </c>
      <c r="K1146" s="14">
        <f t="shared" si="105"/>
        <v>0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8284</v>
      </c>
      <c r="R1146" s="9">
        <f t="shared" si="106"/>
        <v>0</v>
      </c>
      <c r="S1146" s="14" t="str">
        <f t="shared" si="107"/>
        <v/>
      </c>
      <c r="T1146" t="s">
        <v>9239</v>
      </c>
      <c r="U1146" t="s">
        <v>9240</v>
      </c>
      <c r="V1146" s="16">
        <f t="shared" si="108"/>
        <v>42093.181944444441</v>
      </c>
      <c r="W1146" s="16">
        <f t="shared" si="109"/>
        <v>42123.181944444441</v>
      </c>
    </row>
    <row r="1147" spans="1:23" ht="30" hidden="1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2">
        <f>IF(H1147="USD", 1, VLOOKUP(H1147,usd[[#All],[targetCurrency]:[inverseRate]],4,FALSE))</f>
        <v>1</v>
      </c>
      <c r="J1147" s="14">
        <f t="shared" si="104"/>
        <v>80000</v>
      </c>
      <c r="K1147" s="14">
        <f t="shared" si="105"/>
        <v>100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8284</v>
      </c>
      <c r="R1147" s="9">
        <f t="shared" si="106"/>
        <v>1.25E-3</v>
      </c>
      <c r="S1147" s="14">
        <f t="shared" si="107"/>
        <v>100</v>
      </c>
      <c r="T1147" t="s">
        <v>9239</v>
      </c>
      <c r="U1147" t="s">
        <v>9240</v>
      </c>
      <c r="V1147" s="16">
        <f t="shared" si="108"/>
        <v>41854.74759259259</v>
      </c>
      <c r="W1147" s="16">
        <f t="shared" si="109"/>
        <v>41914.74759259259</v>
      </c>
    </row>
    <row r="1148" spans="1:23" ht="30" hidden="1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2">
        <f>IF(H1148="USD", 1, VLOOKUP(H1148,usd[[#All],[targetCurrency]:[inverseRate]],4,FALSE))</f>
        <v>1</v>
      </c>
      <c r="J1148" s="14">
        <f t="shared" si="104"/>
        <v>6000</v>
      </c>
      <c r="K1148" s="14">
        <f t="shared" si="105"/>
        <v>530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8284</v>
      </c>
      <c r="R1148" s="9">
        <f t="shared" si="106"/>
        <v>8.8333333333333333E-2</v>
      </c>
      <c r="S1148" s="14">
        <f t="shared" si="107"/>
        <v>44.166666666666664</v>
      </c>
      <c r="T1148" t="s">
        <v>9239</v>
      </c>
      <c r="U1148" t="s">
        <v>9240</v>
      </c>
      <c r="V1148" s="16">
        <f t="shared" si="108"/>
        <v>41723.9533912037</v>
      </c>
      <c r="W1148" s="16">
        <f t="shared" si="109"/>
        <v>41761.9533912037</v>
      </c>
    </row>
    <row r="1149" spans="1:23" ht="30" hidden="1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2">
        <f>IF(H1149="USD", 1, VLOOKUP(H1149,usd[[#All],[targetCurrency]:[inverseRate]],4,FALSE))</f>
        <v>0.75062424999999999</v>
      </c>
      <c r="J1149" s="14">
        <f t="shared" si="104"/>
        <v>18765.606250000001</v>
      </c>
      <c r="K1149" s="14">
        <f t="shared" si="105"/>
        <v>0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8284</v>
      </c>
      <c r="R1149" s="9">
        <f t="shared" si="106"/>
        <v>0</v>
      </c>
      <c r="S1149" s="14" t="str">
        <f t="shared" si="107"/>
        <v/>
      </c>
      <c r="T1149" t="s">
        <v>9239</v>
      </c>
      <c r="U1149" t="s">
        <v>9240</v>
      </c>
      <c r="V1149" s="16">
        <f t="shared" si="108"/>
        <v>41871.972025462965</v>
      </c>
      <c r="W1149" s="16">
        <f t="shared" si="109"/>
        <v>41931.972025462965</v>
      </c>
    </row>
    <row r="1150" spans="1:23" ht="30" hidden="1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2">
        <f>IF(H1150="USD", 1, VLOOKUP(H1150,usd[[#All],[targetCurrency]:[inverseRate]],4,FALSE))</f>
        <v>1</v>
      </c>
      <c r="J1150" s="14">
        <f t="shared" si="104"/>
        <v>15000</v>
      </c>
      <c r="K1150" s="14">
        <f t="shared" si="105"/>
        <v>73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8284</v>
      </c>
      <c r="R1150" s="9">
        <f t="shared" si="106"/>
        <v>4.8666666666666667E-3</v>
      </c>
      <c r="S1150" s="14">
        <f t="shared" si="107"/>
        <v>24.333333333333332</v>
      </c>
      <c r="T1150" t="s">
        <v>9239</v>
      </c>
      <c r="U1150" t="s">
        <v>9240</v>
      </c>
      <c r="V1150" s="16">
        <f t="shared" si="108"/>
        <v>42675.171076388884</v>
      </c>
      <c r="W1150" s="16">
        <f t="shared" si="109"/>
        <v>42705.212743055556</v>
      </c>
    </row>
    <row r="1151" spans="1:23" ht="30" hidden="1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2">
        <f>IF(H1151="USD", 1, VLOOKUP(H1151,usd[[#All],[targetCurrency]:[inverseRate]],4,FALSE))</f>
        <v>1</v>
      </c>
      <c r="J1151" s="14">
        <f t="shared" si="104"/>
        <v>50000</v>
      </c>
      <c r="K1151" s="14">
        <f t="shared" si="105"/>
        <v>75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8284</v>
      </c>
      <c r="R1151" s="9">
        <f t="shared" si="106"/>
        <v>1.5E-3</v>
      </c>
      <c r="S1151" s="14">
        <f t="shared" si="107"/>
        <v>37.5</v>
      </c>
      <c r="T1151" t="s">
        <v>9239</v>
      </c>
      <c r="U1151" t="s">
        <v>9240</v>
      </c>
      <c r="V1151" s="16">
        <f t="shared" si="108"/>
        <v>42507.71025462963</v>
      </c>
      <c r="W1151" s="16">
        <f t="shared" si="109"/>
        <v>42537.71025462963</v>
      </c>
    </row>
    <row r="1152" spans="1:23" ht="30" hidden="1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2">
        <f>IF(H1152="USD", 1, VLOOKUP(H1152,usd[[#All],[targetCurrency]:[inverseRate]],4,FALSE))</f>
        <v>1</v>
      </c>
      <c r="J1152" s="14">
        <f t="shared" si="104"/>
        <v>2500</v>
      </c>
      <c r="K1152" s="14">
        <f t="shared" si="105"/>
        <v>252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8284</v>
      </c>
      <c r="R1152" s="9">
        <f t="shared" si="106"/>
        <v>0.1008</v>
      </c>
      <c r="S1152" s="14">
        <f t="shared" si="107"/>
        <v>42</v>
      </c>
      <c r="T1152" t="s">
        <v>9239</v>
      </c>
      <c r="U1152" t="s">
        <v>9240</v>
      </c>
      <c r="V1152" s="16">
        <f t="shared" si="108"/>
        <v>42317.954571759255</v>
      </c>
      <c r="W1152" s="16">
        <f t="shared" si="109"/>
        <v>42377.954571759255</v>
      </c>
    </row>
    <row r="1153" spans="1:23" ht="30" hidden="1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2">
        <f>IF(H1153="USD", 1, VLOOKUP(H1153,usd[[#All],[targetCurrency]:[inverseRate]],4,FALSE))</f>
        <v>1</v>
      </c>
      <c r="J1153" s="14">
        <f t="shared" si="104"/>
        <v>25000</v>
      </c>
      <c r="K1153" s="14">
        <f t="shared" si="105"/>
        <v>0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8284</v>
      </c>
      <c r="R1153" s="9">
        <f t="shared" si="106"/>
        <v>0</v>
      </c>
      <c r="S1153" s="14" t="str">
        <f t="shared" si="107"/>
        <v/>
      </c>
      <c r="T1153" t="s">
        <v>9239</v>
      </c>
      <c r="U1153" t="s">
        <v>9240</v>
      </c>
      <c r="V1153" s="16">
        <f t="shared" si="108"/>
        <v>42224.102581018524</v>
      </c>
      <c r="W1153" s="16">
        <f t="shared" si="109"/>
        <v>42254.102581018524</v>
      </c>
    </row>
    <row r="1154" spans="1:23" ht="30" hidden="1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2">
        <f>IF(H1154="USD", 1, VLOOKUP(H1154,usd[[#All],[targetCurrency]:[inverseRate]],4,FALSE))</f>
        <v>1</v>
      </c>
      <c r="J1154" s="14">
        <f t="shared" si="104"/>
        <v>16000</v>
      </c>
      <c r="K1154" s="14">
        <f t="shared" si="105"/>
        <v>911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8284</v>
      </c>
      <c r="R1154" s="9">
        <f t="shared" si="106"/>
        <v>5.6937500000000002E-2</v>
      </c>
      <c r="S1154" s="14">
        <f t="shared" si="107"/>
        <v>60.733333333333334</v>
      </c>
      <c r="T1154" t="s">
        <v>9239</v>
      </c>
      <c r="U1154" t="s">
        <v>9240</v>
      </c>
      <c r="V1154" s="16">
        <f t="shared" si="108"/>
        <v>42109.709629629629</v>
      </c>
      <c r="W1154" s="16">
        <f t="shared" si="109"/>
        <v>42139.709629629629</v>
      </c>
    </row>
    <row r="1155" spans="1:23" ht="30" hidden="1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2">
        <f>IF(H1155="USD", 1, VLOOKUP(H1155,usd[[#All],[targetCurrency]:[inverseRate]],4,FALSE))</f>
        <v>1</v>
      </c>
      <c r="J1155" s="14">
        <f t="shared" ref="J1155:J1218" si="110">$I1155*D1155</f>
        <v>8000</v>
      </c>
      <c r="K1155" s="14">
        <f t="shared" ref="K1155:K1218" si="111">$I1155*E1155</f>
        <v>50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8284</v>
      </c>
      <c r="R1155" s="9">
        <f t="shared" ref="R1155:R1218" si="112">E1155/D1155</f>
        <v>6.2500000000000003E-3</v>
      </c>
      <c r="S1155" s="14">
        <f t="shared" ref="S1155:S1218" si="113">IFERROR(K1155/O1155, "")</f>
        <v>50</v>
      </c>
      <c r="T1155" t="s">
        <v>9239</v>
      </c>
      <c r="U1155" t="s">
        <v>9240</v>
      </c>
      <c r="V1155" s="16">
        <f t="shared" si="108"/>
        <v>42143.714178240742</v>
      </c>
      <c r="W1155" s="16">
        <f t="shared" si="109"/>
        <v>42173.714178240742</v>
      </c>
    </row>
    <row r="1156" spans="1:23" ht="30" hidden="1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2">
        <f>IF(H1156="USD", 1, VLOOKUP(H1156,usd[[#All],[targetCurrency]:[inverseRate]],4,FALSE))</f>
        <v>1</v>
      </c>
      <c r="J1156" s="14">
        <f t="shared" si="110"/>
        <v>5000</v>
      </c>
      <c r="K1156" s="14">
        <f t="shared" si="111"/>
        <v>325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8284</v>
      </c>
      <c r="R1156" s="9">
        <f t="shared" si="112"/>
        <v>6.5000000000000002E-2</v>
      </c>
      <c r="S1156" s="14">
        <f t="shared" si="113"/>
        <v>108.33333333333333</v>
      </c>
      <c r="T1156" t="s">
        <v>9239</v>
      </c>
      <c r="U1156" t="s">
        <v>9240</v>
      </c>
      <c r="V1156" s="16">
        <f t="shared" si="108"/>
        <v>42223.108865740738</v>
      </c>
      <c r="W1156" s="16">
        <f t="shared" si="109"/>
        <v>42253.108865740738</v>
      </c>
    </row>
    <row r="1157" spans="1:23" ht="30" hidden="1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2">
        <f>IF(H1157="USD", 1, VLOOKUP(H1157,usd[[#All],[targetCurrency]:[inverseRate]],4,FALSE))</f>
        <v>1</v>
      </c>
      <c r="J1157" s="14">
        <f t="shared" si="110"/>
        <v>25000</v>
      </c>
      <c r="K1157" s="14">
        <f t="shared" si="111"/>
        <v>188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8284</v>
      </c>
      <c r="R1157" s="9">
        <f t="shared" si="112"/>
        <v>7.5199999999999998E-3</v>
      </c>
      <c r="S1157" s="14">
        <f t="shared" si="113"/>
        <v>23.5</v>
      </c>
      <c r="T1157" t="s">
        <v>9239</v>
      </c>
      <c r="U1157" t="s">
        <v>9240</v>
      </c>
      <c r="V1157" s="16">
        <f t="shared" si="108"/>
        <v>41835.763981481483</v>
      </c>
      <c r="W1157" s="16">
        <f t="shared" si="109"/>
        <v>41865.763981481483</v>
      </c>
    </row>
    <row r="1158" spans="1:23" ht="30" hidden="1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2">
        <f>IF(H1158="USD", 1, VLOOKUP(H1158,usd[[#All],[targetCurrency]:[inverseRate]],4,FALSE))</f>
        <v>1</v>
      </c>
      <c r="J1158" s="14">
        <f t="shared" si="110"/>
        <v>6500</v>
      </c>
      <c r="K1158" s="14">
        <f t="shared" si="111"/>
        <v>0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8284</v>
      </c>
      <c r="R1158" s="9">
        <f t="shared" si="112"/>
        <v>0</v>
      </c>
      <c r="S1158" s="14" t="str">
        <f t="shared" si="113"/>
        <v/>
      </c>
      <c r="T1158" t="s">
        <v>9239</v>
      </c>
      <c r="U1158" t="s">
        <v>9240</v>
      </c>
      <c r="V1158" s="16">
        <f t="shared" si="108"/>
        <v>42029.07131944444</v>
      </c>
      <c r="W1158" s="16">
        <f t="shared" si="109"/>
        <v>42059.07131944444</v>
      </c>
    </row>
    <row r="1159" spans="1:23" ht="30" hidden="1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2">
        <f>IF(H1159="USD", 1, VLOOKUP(H1159,usd[[#All],[targetCurrency]:[inverseRate]],4,FALSE))</f>
        <v>1</v>
      </c>
      <c r="J1159" s="14">
        <f t="shared" si="110"/>
        <v>10000</v>
      </c>
      <c r="K1159" s="14">
        <f t="shared" si="111"/>
        <v>151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8284</v>
      </c>
      <c r="R1159" s="9">
        <f t="shared" si="112"/>
        <v>1.5100000000000001E-2</v>
      </c>
      <c r="S1159" s="14">
        <f t="shared" si="113"/>
        <v>50.333333333333336</v>
      </c>
      <c r="T1159" t="s">
        <v>9239</v>
      </c>
      <c r="U1159" t="s">
        <v>9240</v>
      </c>
      <c r="V1159" s="16">
        <f t="shared" si="108"/>
        <v>41918.628240740742</v>
      </c>
      <c r="W1159" s="16">
        <f t="shared" si="109"/>
        <v>41978.669907407406</v>
      </c>
    </row>
    <row r="1160" spans="1:23" ht="30" hidden="1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2">
        <f>IF(H1160="USD", 1, VLOOKUP(H1160,usd[[#All],[targetCurrency]:[inverseRate]],4,FALSE))</f>
        <v>1</v>
      </c>
      <c r="J1160" s="14">
        <f t="shared" si="110"/>
        <v>7500</v>
      </c>
      <c r="K1160" s="14">
        <f t="shared" si="111"/>
        <v>35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8284</v>
      </c>
      <c r="R1160" s="9">
        <f t="shared" si="112"/>
        <v>4.6666666666666671E-3</v>
      </c>
      <c r="S1160" s="14">
        <f t="shared" si="113"/>
        <v>11.666666666666666</v>
      </c>
      <c r="T1160" t="s">
        <v>9239</v>
      </c>
      <c r="U1160" t="s">
        <v>9240</v>
      </c>
      <c r="V1160" s="16">
        <f t="shared" si="108"/>
        <v>41952.09175925926</v>
      </c>
      <c r="W1160" s="16">
        <f t="shared" si="109"/>
        <v>41982.09175925926</v>
      </c>
    </row>
    <row r="1161" spans="1:23" ht="30" hidden="1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2">
        <f>IF(H1161="USD", 1, VLOOKUP(H1161,usd[[#All],[targetCurrency]:[inverseRate]],4,FALSE))</f>
        <v>1</v>
      </c>
      <c r="J1161" s="14">
        <f t="shared" si="110"/>
        <v>6750</v>
      </c>
      <c r="K1161" s="14">
        <f t="shared" si="111"/>
        <v>0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8284</v>
      </c>
      <c r="R1161" s="9">
        <f t="shared" si="112"/>
        <v>0</v>
      </c>
      <c r="S1161" s="14" t="str">
        <f t="shared" si="113"/>
        <v/>
      </c>
      <c r="T1161" t="s">
        <v>9239</v>
      </c>
      <c r="U1161" t="s">
        <v>9240</v>
      </c>
      <c r="V1161" s="16">
        <f t="shared" si="108"/>
        <v>42154.726446759261</v>
      </c>
      <c r="W1161" s="16">
        <f t="shared" si="109"/>
        <v>42185.65625</v>
      </c>
    </row>
    <row r="1162" spans="1:23" ht="30" hidden="1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2">
        <f>IF(H1162="USD", 1, VLOOKUP(H1162,usd[[#All],[targetCurrency]:[inverseRate]],4,FALSE))</f>
        <v>1</v>
      </c>
      <c r="J1162" s="14">
        <f t="shared" si="110"/>
        <v>30000</v>
      </c>
      <c r="K1162" s="14">
        <f t="shared" si="111"/>
        <v>1155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8284</v>
      </c>
      <c r="R1162" s="9">
        <f t="shared" si="112"/>
        <v>3.85E-2</v>
      </c>
      <c r="S1162" s="14">
        <f t="shared" si="113"/>
        <v>60.789473684210527</v>
      </c>
      <c r="T1162" t="s">
        <v>9239</v>
      </c>
      <c r="U1162" t="s">
        <v>9240</v>
      </c>
      <c r="V1162" s="16">
        <f t="shared" si="108"/>
        <v>42061.154930555553</v>
      </c>
      <c r="W1162" s="16">
        <f t="shared" si="109"/>
        <v>42091.113263888888</v>
      </c>
    </row>
    <row r="1163" spans="1:23" ht="30" hidden="1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2">
        <f>IF(H1163="USD", 1, VLOOKUP(H1163,usd[[#All],[targetCurrency]:[inverseRate]],4,FALSE))</f>
        <v>1</v>
      </c>
      <c r="J1163" s="14">
        <f t="shared" si="110"/>
        <v>18000</v>
      </c>
      <c r="K1163" s="14">
        <f t="shared" si="111"/>
        <v>0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8284</v>
      </c>
      <c r="R1163" s="9">
        <f t="shared" si="112"/>
        <v>0</v>
      </c>
      <c r="S1163" s="14" t="str">
        <f t="shared" si="113"/>
        <v/>
      </c>
      <c r="T1163" t="s">
        <v>9239</v>
      </c>
      <c r="U1163" t="s">
        <v>9240</v>
      </c>
      <c r="V1163" s="16">
        <f t="shared" si="108"/>
        <v>42122.629502314812</v>
      </c>
      <c r="W1163" s="16">
        <f t="shared" si="109"/>
        <v>42143.629502314812</v>
      </c>
    </row>
    <row r="1164" spans="1:23" ht="30" hidden="1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2">
        <f>IF(H1164="USD", 1, VLOOKUP(H1164,usd[[#All],[targetCurrency]:[inverseRate]],4,FALSE))</f>
        <v>1</v>
      </c>
      <c r="J1164" s="14">
        <f t="shared" si="110"/>
        <v>60000</v>
      </c>
      <c r="K1164" s="14">
        <f t="shared" si="111"/>
        <v>35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8284</v>
      </c>
      <c r="R1164" s="9">
        <f t="shared" si="112"/>
        <v>5.8333333333333338E-4</v>
      </c>
      <c r="S1164" s="14">
        <f t="shared" si="113"/>
        <v>17.5</v>
      </c>
      <c r="T1164" t="s">
        <v>9239</v>
      </c>
      <c r="U1164" t="s">
        <v>9240</v>
      </c>
      <c r="V1164" s="16">
        <f t="shared" si="108"/>
        <v>41876.683611111112</v>
      </c>
      <c r="W1164" s="16">
        <f t="shared" si="109"/>
        <v>41907.683611111112</v>
      </c>
    </row>
    <row r="1165" spans="1:23" ht="30" hidden="1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2">
        <f>IF(H1165="USD", 1, VLOOKUP(H1165,usd[[#All],[targetCurrency]:[inverseRate]],4,FALSE))</f>
        <v>1</v>
      </c>
      <c r="J1165" s="14">
        <f t="shared" si="110"/>
        <v>5200</v>
      </c>
      <c r="K1165" s="14">
        <f t="shared" si="111"/>
        <v>0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8284</v>
      </c>
      <c r="R1165" s="9">
        <f t="shared" si="112"/>
        <v>0</v>
      </c>
      <c r="S1165" s="14" t="str">
        <f t="shared" si="113"/>
        <v/>
      </c>
      <c r="T1165" t="s">
        <v>9239</v>
      </c>
      <c r="U1165" t="s">
        <v>9240</v>
      </c>
      <c r="V1165" s="16">
        <f t="shared" si="108"/>
        <v>41830.723611111112</v>
      </c>
      <c r="W1165" s="16">
        <f t="shared" si="109"/>
        <v>41860.723611111112</v>
      </c>
    </row>
    <row r="1166" spans="1:23" ht="30" hidden="1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2">
        <f>IF(H1166="USD", 1, VLOOKUP(H1166,usd[[#All],[targetCurrency]:[inverseRate]],4,FALSE))</f>
        <v>1</v>
      </c>
      <c r="J1166" s="14">
        <f t="shared" si="110"/>
        <v>10000</v>
      </c>
      <c r="K1166" s="14">
        <f t="shared" si="111"/>
        <v>0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8284</v>
      </c>
      <c r="R1166" s="9">
        <f t="shared" si="112"/>
        <v>0</v>
      </c>
      <c r="S1166" s="14" t="str">
        <f t="shared" si="113"/>
        <v/>
      </c>
      <c r="T1166" t="s">
        <v>9239</v>
      </c>
      <c r="U1166" t="s">
        <v>9240</v>
      </c>
      <c r="V1166" s="16">
        <f t="shared" si="108"/>
        <v>42509.724328703705</v>
      </c>
      <c r="W1166" s="16">
        <f t="shared" si="109"/>
        <v>42539.724328703705</v>
      </c>
    </row>
    <row r="1167" spans="1:23" ht="30" hidden="1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2">
        <f>IF(H1167="USD", 1, VLOOKUP(H1167,usd[[#All],[targetCurrency]:[inverseRate]],4,FALSE))</f>
        <v>1</v>
      </c>
      <c r="J1167" s="14">
        <f t="shared" si="110"/>
        <v>10000</v>
      </c>
      <c r="K1167" s="14">
        <f t="shared" si="111"/>
        <v>2070.5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8284</v>
      </c>
      <c r="R1167" s="9">
        <f t="shared" si="112"/>
        <v>0.20705000000000001</v>
      </c>
      <c r="S1167" s="14">
        <f t="shared" si="113"/>
        <v>82.82</v>
      </c>
      <c r="T1167" t="s">
        <v>9239</v>
      </c>
      <c r="U1167" t="s">
        <v>9240</v>
      </c>
      <c r="V1167" s="16">
        <f t="shared" si="108"/>
        <v>41792.214467592596</v>
      </c>
      <c r="W1167" s="16">
        <f t="shared" si="109"/>
        <v>41826.214467592596</v>
      </c>
    </row>
    <row r="1168" spans="1:23" ht="30" hidden="1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2">
        <f>IF(H1168="USD", 1, VLOOKUP(H1168,usd[[#All],[targetCurrency]:[inverseRate]],4,FALSE))</f>
        <v>1</v>
      </c>
      <c r="J1168" s="14">
        <f t="shared" si="110"/>
        <v>15000</v>
      </c>
      <c r="K1168" s="14">
        <f t="shared" si="111"/>
        <v>2871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8284</v>
      </c>
      <c r="R1168" s="9">
        <f t="shared" si="112"/>
        <v>0.19139999999999999</v>
      </c>
      <c r="S1168" s="14">
        <f t="shared" si="113"/>
        <v>358.875</v>
      </c>
      <c r="T1168" t="s">
        <v>9239</v>
      </c>
      <c r="U1168" t="s">
        <v>9240</v>
      </c>
      <c r="V1168" s="16">
        <f t="shared" ref="V1168:V1231" si="114">(M1168/86400)+DATE(1970,1,1)</f>
        <v>42150.485439814816</v>
      </c>
      <c r="W1168" s="16">
        <f t="shared" ref="W1168:W1231" si="115">(L1168/86400)+DATE(1970,1,1)</f>
        <v>42181.166666666672</v>
      </c>
    </row>
    <row r="1169" spans="1:23" ht="30" hidden="1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2">
        <f>IF(H1169="USD", 1, VLOOKUP(H1169,usd[[#All],[targetCurrency]:[inverseRate]],4,FALSE))</f>
        <v>1</v>
      </c>
      <c r="J1169" s="14">
        <f t="shared" si="110"/>
        <v>60000</v>
      </c>
      <c r="K1169" s="14">
        <f t="shared" si="111"/>
        <v>979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8284</v>
      </c>
      <c r="R1169" s="9">
        <f t="shared" si="112"/>
        <v>1.6316666666666667E-2</v>
      </c>
      <c r="S1169" s="14">
        <f t="shared" si="113"/>
        <v>61.1875</v>
      </c>
      <c r="T1169" t="s">
        <v>9239</v>
      </c>
      <c r="U1169" t="s">
        <v>9240</v>
      </c>
      <c r="V1169" s="16">
        <f t="shared" si="114"/>
        <v>41863.734895833331</v>
      </c>
      <c r="W1169" s="16">
        <f t="shared" si="115"/>
        <v>41894.734895833331</v>
      </c>
    </row>
    <row r="1170" spans="1:23" ht="30" hidden="1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2">
        <f>IF(H1170="USD", 1, VLOOKUP(H1170,usd[[#All],[targetCurrency]:[inverseRate]],4,FALSE))</f>
        <v>1</v>
      </c>
      <c r="J1170" s="14">
        <f t="shared" si="110"/>
        <v>18000</v>
      </c>
      <c r="K1170" s="14">
        <f t="shared" si="111"/>
        <v>1020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8284</v>
      </c>
      <c r="R1170" s="9">
        <f t="shared" si="112"/>
        <v>5.6666666666666664E-2</v>
      </c>
      <c r="S1170" s="14">
        <f t="shared" si="113"/>
        <v>340</v>
      </c>
      <c r="T1170" t="s">
        <v>9239</v>
      </c>
      <c r="U1170" t="s">
        <v>9240</v>
      </c>
      <c r="V1170" s="16">
        <f t="shared" si="114"/>
        <v>42605.053993055553</v>
      </c>
      <c r="W1170" s="16">
        <f t="shared" si="115"/>
        <v>42635.053993055553</v>
      </c>
    </row>
    <row r="1171" spans="1:23" ht="30" hidden="1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2">
        <f>IF(H1171="USD", 1, VLOOKUP(H1171,usd[[#All],[targetCurrency]:[inverseRate]],4,FALSE))</f>
        <v>1</v>
      </c>
      <c r="J1171" s="14">
        <f t="shared" si="110"/>
        <v>10000</v>
      </c>
      <c r="K1171" s="14">
        <f t="shared" si="111"/>
        <v>17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8284</v>
      </c>
      <c r="R1171" s="9">
        <f t="shared" si="112"/>
        <v>1.6999999999999999E-3</v>
      </c>
      <c r="S1171" s="14">
        <f t="shared" si="113"/>
        <v>5.666666666666667</v>
      </c>
      <c r="T1171" t="s">
        <v>9239</v>
      </c>
      <c r="U1171" t="s">
        <v>9240</v>
      </c>
      <c r="V1171" s="16">
        <f t="shared" si="114"/>
        <v>42027.353738425925</v>
      </c>
      <c r="W1171" s="16">
        <f t="shared" si="115"/>
        <v>42057.353738425925</v>
      </c>
    </row>
    <row r="1172" spans="1:23" ht="30" hidden="1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2">
        <f>IF(H1172="USD", 1, VLOOKUP(H1172,usd[[#All],[targetCurrency]:[inverseRate]],4,FALSE))</f>
        <v>1.29405719</v>
      </c>
      <c r="J1172" s="14">
        <f t="shared" si="110"/>
        <v>32351.429749999999</v>
      </c>
      <c r="K1172" s="14">
        <f t="shared" si="111"/>
        <v>129.405719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8284</v>
      </c>
      <c r="R1172" s="9">
        <f t="shared" si="112"/>
        <v>4.0000000000000001E-3</v>
      </c>
      <c r="S1172" s="14">
        <f t="shared" si="113"/>
        <v>64.702859500000002</v>
      </c>
      <c r="T1172" t="s">
        <v>9239</v>
      </c>
      <c r="U1172" t="s">
        <v>9240</v>
      </c>
      <c r="V1172" s="16">
        <f t="shared" si="114"/>
        <v>42124.893182870372</v>
      </c>
      <c r="W1172" s="16">
        <f t="shared" si="115"/>
        <v>42154.893182870372</v>
      </c>
    </row>
    <row r="1173" spans="1:23" ht="30" hidden="1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2">
        <f>IF(H1173="USD", 1, VLOOKUP(H1173,usd[[#All],[targetCurrency]:[inverseRate]],4,FALSE))</f>
        <v>1</v>
      </c>
      <c r="J1173" s="14">
        <f t="shared" si="110"/>
        <v>25000</v>
      </c>
      <c r="K1173" s="14">
        <f t="shared" si="111"/>
        <v>25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8284</v>
      </c>
      <c r="R1173" s="9">
        <f t="shared" si="112"/>
        <v>1E-3</v>
      </c>
      <c r="S1173" s="14">
        <f t="shared" si="113"/>
        <v>25</v>
      </c>
      <c r="T1173" t="s">
        <v>9239</v>
      </c>
      <c r="U1173" t="s">
        <v>9240</v>
      </c>
      <c r="V1173" s="16">
        <f t="shared" si="114"/>
        <v>41938.804710648146</v>
      </c>
      <c r="W1173" s="16">
        <f t="shared" si="115"/>
        <v>41956.846377314811</v>
      </c>
    </row>
    <row r="1174" spans="1:23" ht="30" hidden="1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2">
        <f>IF(H1174="USD", 1, VLOOKUP(H1174,usd[[#All],[targetCurrency]:[inverseRate]],4,FALSE))</f>
        <v>1</v>
      </c>
      <c r="J1174" s="14">
        <f t="shared" si="110"/>
        <v>9000</v>
      </c>
      <c r="K1174" s="14">
        <f t="shared" si="111"/>
        <v>0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8284</v>
      </c>
      <c r="R1174" s="9">
        <f t="shared" si="112"/>
        <v>0</v>
      </c>
      <c r="S1174" s="14" t="str">
        <f t="shared" si="113"/>
        <v/>
      </c>
      <c r="T1174" t="s">
        <v>9239</v>
      </c>
      <c r="U1174" t="s">
        <v>9240</v>
      </c>
      <c r="V1174" s="16">
        <f t="shared" si="114"/>
        <v>41841.682314814811</v>
      </c>
      <c r="W1174" s="16">
        <f t="shared" si="115"/>
        <v>41871.682314814811</v>
      </c>
    </row>
    <row r="1175" spans="1:23" ht="30" hidden="1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2">
        <f>IF(H1175="USD", 1, VLOOKUP(H1175,usd[[#All],[targetCurrency]:[inverseRate]],4,FALSE))</f>
        <v>1</v>
      </c>
      <c r="J1175" s="14">
        <f t="shared" si="110"/>
        <v>125000</v>
      </c>
      <c r="K1175" s="14">
        <f t="shared" si="111"/>
        <v>30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8284</v>
      </c>
      <c r="R1175" s="9">
        <f t="shared" si="112"/>
        <v>2.4000000000000001E-4</v>
      </c>
      <c r="S1175" s="14">
        <f t="shared" si="113"/>
        <v>30</v>
      </c>
      <c r="T1175" t="s">
        <v>9239</v>
      </c>
      <c r="U1175" t="s">
        <v>9240</v>
      </c>
      <c r="V1175" s="16">
        <f t="shared" si="114"/>
        <v>42184.185844907406</v>
      </c>
      <c r="W1175" s="16">
        <f t="shared" si="115"/>
        <v>42219.185844907406</v>
      </c>
    </row>
    <row r="1176" spans="1:23" ht="30" hidden="1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2">
        <f>IF(H1176="USD", 1, VLOOKUP(H1176,usd[[#All],[targetCurrency]:[inverseRate]],4,FALSE))</f>
        <v>1</v>
      </c>
      <c r="J1176" s="14">
        <f t="shared" si="110"/>
        <v>15000</v>
      </c>
      <c r="K1176" s="14">
        <f t="shared" si="111"/>
        <v>886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8284</v>
      </c>
      <c r="R1176" s="9">
        <f t="shared" si="112"/>
        <v>5.906666666666667E-2</v>
      </c>
      <c r="S1176" s="14">
        <f t="shared" si="113"/>
        <v>46.631578947368418</v>
      </c>
      <c r="T1176" t="s">
        <v>9239</v>
      </c>
      <c r="U1176" t="s">
        <v>9240</v>
      </c>
      <c r="V1176" s="16">
        <f t="shared" si="114"/>
        <v>42468.84174768519</v>
      </c>
      <c r="W1176" s="16">
        <f t="shared" si="115"/>
        <v>42498.84174768519</v>
      </c>
    </row>
    <row r="1177" spans="1:23" ht="30" hidden="1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2">
        <f>IF(H1177="USD", 1, VLOOKUP(H1177,usd[[#All],[targetCurrency]:[inverseRate]],4,FALSE))</f>
        <v>1</v>
      </c>
      <c r="J1177" s="14">
        <f t="shared" si="110"/>
        <v>20000</v>
      </c>
      <c r="K1177" s="14">
        <f t="shared" si="111"/>
        <v>585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8284</v>
      </c>
      <c r="R1177" s="9">
        <f t="shared" si="112"/>
        <v>2.9250000000000002E-2</v>
      </c>
      <c r="S1177" s="14">
        <f t="shared" si="113"/>
        <v>65</v>
      </c>
      <c r="T1177" t="s">
        <v>9239</v>
      </c>
      <c r="U1177" t="s">
        <v>9240</v>
      </c>
      <c r="V1177" s="16">
        <f t="shared" si="114"/>
        <v>42170.728460648148</v>
      </c>
      <c r="W1177" s="16">
        <f t="shared" si="115"/>
        <v>42200.728460648148</v>
      </c>
    </row>
    <row r="1178" spans="1:23" ht="30" hidden="1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2">
        <f>IF(H1178="USD", 1, VLOOKUP(H1178,usd[[#All],[targetCurrency]:[inverseRate]],4,FALSE))</f>
        <v>0.70296422999999997</v>
      </c>
      <c r="J1178" s="14">
        <f t="shared" si="110"/>
        <v>123018.74024999999</v>
      </c>
      <c r="K1178" s="14">
        <f t="shared" si="111"/>
        <v>7.0296422999999999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8284</v>
      </c>
      <c r="R1178" s="9">
        <f t="shared" si="112"/>
        <v>5.7142857142857142E-5</v>
      </c>
      <c r="S1178" s="14">
        <f t="shared" si="113"/>
        <v>7.0296422999999999</v>
      </c>
      <c r="T1178" t="s">
        <v>9239</v>
      </c>
      <c r="U1178" t="s">
        <v>9240</v>
      </c>
      <c r="V1178" s="16">
        <f t="shared" si="114"/>
        <v>42746.019652777773</v>
      </c>
      <c r="W1178" s="16">
        <f t="shared" si="115"/>
        <v>42800.541666666672</v>
      </c>
    </row>
    <row r="1179" spans="1:23" ht="30" hidden="1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2">
        <f>IF(H1179="USD", 1, VLOOKUP(H1179,usd[[#All],[targetCurrency]:[inverseRate]],4,FALSE))</f>
        <v>1.29405719</v>
      </c>
      <c r="J1179" s="14">
        <f t="shared" si="110"/>
        <v>7764.3431399999999</v>
      </c>
      <c r="K1179" s="14">
        <f t="shared" si="111"/>
        <v>0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8284</v>
      </c>
      <c r="R1179" s="9">
        <f t="shared" si="112"/>
        <v>0</v>
      </c>
      <c r="S1179" s="14" t="str">
        <f t="shared" si="113"/>
        <v/>
      </c>
      <c r="T1179" t="s">
        <v>9239</v>
      </c>
      <c r="U1179" t="s">
        <v>9240</v>
      </c>
      <c r="V1179" s="16">
        <f t="shared" si="114"/>
        <v>41897.660833333335</v>
      </c>
      <c r="W1179" s="16">
        <f t="shared" si="115"/>
        <v>41927.660833333335</v>
      </c>
    </row>
    <row r="1180" spans="1:23" ht="30" hidden="1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2">
        <f>IF(H1180="USD", 1, VLOOKUP(H1180,usd[[#All],[targetCurrency]:[inverseRate]],4,FALSE))</f>
        <v>1</v>
      </c>
      <c r="J1180" s="14">
        <f t="shared" si="110"/>
        <v>75000</v>
      </c>
      <c r="K1180" s="14">
        <f t="shared" si="111"/>
        <v>5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8284</v>
      </c>
      <c r="R1180" s="9">
        <f t="shared" si="112"/>
        <v>6.666666666666667E-5</v>
      </c>
      <c r="S1180" s="14">
        <f t="shared" si="113"/>
        <v>5</v>
      </c>
      <c r="T1180" t="s">
        <v>9239</v>
      </c>
      <c r="U1180" t="s">
        <v>9240</v>
      </c>
      <c r="V1180" s="16">
        <f t="shared" si="114"/>
        <v>41837.905694444446</v>
      </c>
      <c r="W1180" s="16">
        <f t="shared" si="115"/>
        <v>41867.905694444446</v>
      </c>
    </row>
    <row r="1181" spans="1:23" ht="30" hidden="1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2">
        <f>IF(H1181="USD", 1, VLOOKUP(H1181,usd[[#All],[targetCurrency]:[inverseRate]],4,FALSE))</f>
        <v>0.75062424999999999</v>
      </c>
      <c r="J1181" s="14">
        <f t="shared" si="110"/>
        <v>45037.455000000002</v>
      </c>
      <c r="K1181" s="14">
        <f t="shared" si="111"/>
        <v>2401.9976000000001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8284</v>
      </c>
      <c r="R1181" s="9">
        <f t="shared" si="112"/>
        <v>5.3333333333333337E-2</v>
      </c>
      <c r="S1181" s="14">
        <f t="shared" si="113"/>
        <v>480.39952000000005</v>
      </c>
      <c r="T1181" t="s">
        <v>9239</v>
      </c>
      <c r="U1181" t="s">
        <v>9240</v>
      </c>
      <c r="V1181" s="16">
        <f t="shared" si="114"/>
        <v>42275.720219907409</v>
      </c>
      <c r="W1181" s="16">
        <f t="shared" si="115"/>
        <v>42305.720219907409</v>
      </c>
    </row>
    <row r="1182" spans="1:23" ht="30" hidden="1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2">
        <f>IF(H1182="USD", 1, VLOOKUP(H1182,usd[[#All],[targetCurrency]:[inverseRate]],4,FALSE))</f>
        <v>1</v>
      </c>
      <c r="J1182" s="14">
        <f t="shared" si="110"/>
        <v>50000</v>
      </c>
      <c r="K1182" s="14">
        <f t="shared" si="111"/>
        <v>5875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8284</v>
      </c>
      <c r="R1182" s="9">
        <f t="shared" si="112"/>
        <v>0.11749999999999999</v>
      </c>
      <c r="S1182" s="14">
        <f t="shared" si="113"/>
        <v>69.117647058823536</v>
      </c>
      <c r="T1182" t="s">
        <v>9239</v>
      </c>
      <c r="U1182" t="s">
        <v>9240</v>
      </c>
      <c r="V1182" s="16">
        <f t="shared" si="114"/>
        <v>41781.806875000002</v>
      </c>
      <c r="W1182" s="16">
        <f t="shared" si="115"/>
        <v>41818.806875000002</v>
      </c>
    </row>
    <row r="1183" spans="1:23" ht="30" hidden="1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2">
        <f>IF(H1183="USD", 1, VLOOKUP(H1183,usd[[#All],[targetCurrency]:[inverseRate]],4,FALSE))</f>
        <v>1</v>
      </c>
      <c r="J1183" s="14">
        <f t="shared" si="110"/>
        <v>50000</v>
      </c>
      <c r="K1183" s="14">
        <f t="shared" si="111"/>
        <v>4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8284</v>
      </c>
      <c r="R1183" s="9">
        <f t="shared" si="112"/>
        <v>8.0000000000000007E-5</v>
      </c>
      <c r="S1183" s="14">
        <f t="shared" si="113"/>
        <v>1.3333333333333333</v>
      </c>
      <c r="T1183" t="s">
        <v>9239</v>
      </c>
      <c r="U1183" t="s">
        <v>9240</v>
      </c>
      <c r="V1183" s="16">
        <f t="shared" si="114"/>
        <v>42034.339363425926</v>
      </c>
      <c r="W1183" s="16">
        <f t="shared" si="115"/>
        <v>42064.339363425926</v>
      </c>
    </row>
    <row r="1184" spans="1:23" ht="30" hidden="1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2">
        <f>IF(H1184="USD", 1, VLOOKUP(H1184,usd[[#All],[targetCurrency]:[inverseRate]],4,FALSE))</f>
        <v>1</v>
      </c>
      <c r="J1184" s="14">
        <f t="shared" si="110"/>
        <v>1000</v>
      </c>
      <c r="K1184" s="14">
        <f t="shared" si="111"/>
        <v>42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8284</v>
      </c>
      <c r="R1184" s="9">
        <f t="shared" si="112"/>
        <v>4.2000000000000003E-2</v>
      </c>
      <c r="S1184" s="14">
        <f t="shared" si="113"/>
        <v>10.5</v>
      </c>
      <c r="T1184" t="s">
        <v>9239</v>
      </c>
      <c r="U1184" t="s">
        <v>9240</v>
      </c>
      <c r="V1184" s="16">
        <f t="shared" si="114"/>
        <v>42728.827407407407</v>
      </c>
      <c r="W1184" s="16">
        <f t="shared" si="115"/>
        <v>42747.695833333331</v>
      </c>
    </row>
    <row r="1185" spans="1:23" ht="30" hidden="1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2">
        <f>IF(H1185="USD", 1, VLOOKUP(H1185,usd[[#All],[targetCurrency]:[inverseRate]],4,FALSE))</f>
        <v>1</v>
      </c>
      <c r="J1185" s="14">
        <f t="shared" si="110"/>
        <v>2500</v>
      </c>
      <c r="K1185" s="14">
        <f t="shared" si="111"/>
        <v>100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8284</v>
      </c>
      <c r="R1185" s="9">
        <f t="shared" si="112"/>
        <v>0.04</v>
      </c>
      <c r="S1185" s="14">
        <f t="shared" si="113"/>
        <v>33.333333333333336</v>
      </c>
      <c r="T1185" t="s">
        <v>9239</v>
      </c>
      <c r="U1185" t="s">
        <v>9240</v>
      </c>
      <c r="V1185" s="16">
        <f t="shared" si="114"/>
        <v>42656.86137731481</v>
      </c>
      <c r="W1185" s="16">
        <f t="shared" si="115"/>
        <v>42676.165972222225</v>
      </c>
    </row>
    <row r="1186" spans="1:23" ht="30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2">
        <f>IF(H1186="USD", 1, VLOOKUP(H1186,usd[[#All],[targetCurrency]:[inverseRate]],4,FALSE))</f>
        <v>1.29405719</v>
      </c>
      <c r="J1186" s="14">
        <f t="shared" si="110"/>
        <v>28469.258180000001</v>
      </c>
      <c r="K1186" s="14">
        <f t="shared" si="111"/>
        <v>29874.60428834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8285</v>
      </c>
      <c r="R1186" s="9">
        <f t="shared" si="112"/>
        <v>1.0493636363636363</v>
      </c>
      <c r="S1186" s="14">
        <f t="shared" si="113"/>
        <v>79.665611435573339</v>
      </c>
      <c r="T1186" t="s">
        <v>9241</v>
      </c>
      <c r="U1186" t="s">
        <v>9242</v>
      </c>
      <c r="V1186" s="16">
        <f t="shared" si="114"/>
        <v>42741.599664351852</v>
      </c>
      <c r="W1186" s="16">
        <f t="shared" si="115"/>
        <v>42772.599664351852</v>
      </c>
    </row>
    <row r="1187" spans="1:23" ht="30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2">
        <f>IF(H1187="USD", 1, VLOOKUP(H1187,usd[[#All],[targetCurrency]:[inverseRate]],4,FALSE))</f>
        <v>1</v>
      </c>
      <c r="J1187" s="14">
        <f t="shared" si="110"/>
        <v>12500</v>
      </c>
      <c r="K1187" s="14">
        <f t="shared" si="111"/>
        <v>13180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8285</v>
      </c>
      <c r="R1187" s="9">
        <f t="shared" si="112"/>
        <v>1.0544</v>
      </c>
      <c r="S1187" s="14">
        <f t="shared" si="113"/>
        <v>118.73873873873873</v>
      </c>
      <c r="T1187" t="s">
        <v>9241</v>
      </c>
      <c r="U1187" t="s">
        <v>9242</v>
      </c>
      <c r="V1187" s="16">
        <f t="shared" si="114"/>
        <v>42130.865150462967</v>
      </c>
      <c r="W1187" s="16">
        <f t="shared" si="115"/>
        <v>42163.166666666672</v>
      </c>
    </row>
    <row r="1188" spans="1:23" ht="30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2">
        <f>IF(H1188="USD", 1, VLOOKUP(H1188,usd[[#All],[targetCurrency]:[inverseRate]],4,FALSE))</f>
        <v>1.29405719</v>
      </c>
      <c r="J1188" s="14">
        <f t="shared" si="110"/>
        <v>9705.4289250000002</v>
      </c>
      <c r="K1188" s="14">
        <f t="shared" si="111"/>
        <v>10358.927805949999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8285</v>
      </c>
      <c r="R1188" s="9">
        <f t="shared" si="112"/>
        <v>1.0673333333333332</v>
      </c>
      <c r="S1188" s="14">
        <f t="shared" si="113"/>
        <v>84.218925251626004</v>
      </c>
      <c r="T1188" t="s">
        <v>9241</v>
      </c>
      <c r="U1188" t="s">
        <v>9242</v>
      </c>
      <c r="V1188" s="16">
        <f t="shared" si="114"/>
        <v>42123.86336805555</v>
      </c>
      <c r="W1188" s="16">
        <f t="shared" si="115"/>
        <v>42156.945833333331</v>
      </c>
    </row>
    <row r="1189" spans="1:23" ht="30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2">
        <f>IF(H1189="USD", 1, VLOOKUP(H1189,usd[[#All],[targetCurrency]:[inverseRate]],4,FALSE))</f>
        <v>1</v>
      </c>
      <c r="J1189" s="14">
        <f t="shared" si="110"/>
        <v>8750</v>
      </c>
      <c r="K1189" s="14">
        <f t="shared" si="111"/>
        <v>9111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8285</v>
      </c>
      <c r="R1189" s="9">
        <f t="shared" si="112"/>
        <v>1.0412571428571429</v>
      </c>
      <c r="S1189" s="14">
        <f t="shared" si="113"/>
        <v>130.15714285714284</v>
      </c>
      <c r="T1189" t="s">
        <v>9241</v>
      </c>
      <c r="U1189" t="s">
        <v>9242</v>
      </c>
      <c r="V1189" s="16">
        <f t="shared" si="114"/>
        <v>42109.894942129627</v>
      </c>
      <c r="W1189" s="16">
        <f t="shared" si="115"/>
        <v>42141.75</v>
      </c>
    </row>
    <row r="1190" spans="1:23" ht="30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2">
        <f>IF(H1190="USD", 1, VLOOKUP(H1190,usd[[#All],[targetCurrency]:[inverseRate]],4,FALSE))</f>
        <v>0.75062424999999999</v>
      </c>
      <c r="J1190" s="14">
        <f t="shared" si="110"/>
        <v>1501.2484999999999</v>
      </c>
      <c r="K1190" s="14">
        <f t="shared" si="111"/>
        <v>2410.2544667500001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8285</v>
      </c>
      <c r="R1190" s="9">
        <f t="shared" si="112"/>
        <v>1.6054999999999999</v>
      </c>
      <c r="S1190" s="14">
        <f t="shared" si="113"/>
        <v>28.355934902941179</v>
      </c>
      <c r="T1190" t="s">
        <v>9241</v>
      </c>
      <c r="U1190" t="s">
        <v>9242</v>
      </c>
      <c r="V1190" s="16">
        <f t="shared" si="114"/>
        <v>42711.700694444444</v>
      </c>
      <c r="W1190" s="16">
        <f t="shared" si="115"/>
        <v>42732.700694444444</v>
      </c>
    </row>
    <row r="1191" spans="1:23" ht="30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2">
        <f>IF(H1191="USD", 1, VLOOKUP(H1191,usd[[#All],[targetCurrency]:[inverseRate]],4,FALSE))</f>
        <v>1</v>
      </c>
      <c r="J1191" s="14">
        <f t="shared" si="110"/>
        <v>9000</v>
      </c>
      <c r="K1191" s="14">
        <f t="shared" si="111"/>
        <v>9700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8285</v>
      </c>
      <c r="R1191" s="9">
        <f t="shared" si="112"/>
        <v>1.0777777777777777</v>
      </c>
      <c r="S1191" s="14">
        <f t="shared" si="113"/>
        <v>112.79069767441861</v>
      </c>
      <c r="T1191" t="s">
        <v>9241</v>
      </c>
      <c r="U1191" t="s">
        <v>9242</v>
      </c>
      <c r="V1191" s="16">
        <f t="shared" si="114"/>
        <v>42529.979108796295</v>
      </c>
      <c r="W1191" s="16">
        <f t="shared" si="115"/>
        <v>42550.979108796295</v>
      </c>
    </row>
    <row r="1192" spans="1:23" ht="30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2">
        <f>IF(H1192="USD", 1, VLOOKUP(H1192,usd[[#All],[targetCurrency]:[inverseRate]],4,FALSE))</f>
        <v>1</v>
      </c>
      <c r="J1192" s="14">
        <f t="shared" si="110"/>
        <v>500</v>
      </c>
      <c r="K1192" s="14">
        <f t="shared" si="111"/>
        <v>675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8285</v>
      </c>
      <c r="R1192" s="9">
        <f t="shared" si="112"/>
        <v>1.35</v>
      </c>
      <c r="S1192" s="14">
        <f t="shared" si="113"/>
        <v>51.92307692307692</v>
      </c>
      <c r="T1192" t="s">
        <v>9241</v>
      </c>
      <c r="U1192" t="s">
        <v>9242</v>
      </c>
      <c r="V1192" s="16">
        <f t="shared" si="114"/>
        <v>41852.665798611109</v>
      </c>
      <c r="W1192" s="16">
        <f t="shared" si="115"/>
        <v>41882.665798611109</v>
      </c>
    </row>
    <row r="1193" spans="1:23" ht="30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2">
        <f>IF(H1193="USD", 1, VLOOKUP(H1193,usd[[#All],[targetCurrency]:[inverseRate]],4,FALSE))</f>
        <v>1</v>
      </c>
      <c r="J1193" s="14">
        <f t="shared" si="110"/>
        <v>2700</v>
      </c>
      <c r="K1193" s="14">
        <f t="shared" si="111"/>
        <v>2945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8285</v>
      </c>
      <c r="R1193" s="9">
        <f t="shared" si="112"/>
        <v>1.0907407407407408</v>
      </c>
      <c r="S1193" s="14">
        <f t="shared" si="113"/>
        <v>89.242424242424249</v>
      </c>
      <c r="T1193" t="s">
        <v>9241</v>
      </c>
      <c r="U1193" t="s">
        <v>9242</v>
      </c>
      <c r="V1193" s="16">
        <f t="shared" si="114"/>
        <v>42419.603703703702</v>
      </c>
      <c r="W1193" s="16">
        <f t="shared" si="115"/>
        <v>42449.562037037038</v>
      </c>
    </row>
    <row r="1194" spans="1:23" ht="30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2">
        <f>IF(H1194="USD", 1, VLOOKUP(H1194,usd[[#All],[targetCurrency]:[inverseRate]],4,FALSE))</f>
        <v>1.29405719</v>
      </c>
      <c r="J1194" s="14">
        <f t="shared" si="110"/>
        <v>129.405719</v>
      </c>
      <c r="K1194" s="14">
        <f t="shared" si="111"/>
        <v>375.27658509999998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8285</v>
      </c>
      <c r="R1194" s="9">
        <f t="shared" si="112"/>
        <v>2.9</v>
      </c>
      <c r="S1194" s="14">
        <f t="shared" si="113"/>
        <v>25.018439006666664</v>
      </c>
      <c r="T1194" t="s">
        <v>9241</v>
      </c>
      <c r="U1194" t="s">
        <v>9242</v>
      </c>
      <c r="V1194" s="16">
        <f t="shared" si="114"/>
        <v>42747.506689814814</v>
      </c>
      <c r="W1194" s="16">
        <f t="shared" si="115"/>
        <v>42777.506689814814</v>
      </c>
    </row>
    <row r="1195" spans="1:23" ht="30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2">
        <f>IF(H1195="USD", 1, VLOOKUP(H1195,usd[[#All],[targetCurrency]:[inverseRate]],4,FALSE))</f>
        <v>1</v>
      </c>
      <c r="J1195" s="14">
        <f t="shared" si="110"/>
        <v>21000</v>
      </c>
      <c r="K1195" s="14">
        <f t="shared" si="111"/>
        <v>21831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8285</v>
      </c>
      <c r="R1195" s="9">
        <f t="shared" si="112"/>
        <v>1.0395714285714286</v>
      </c>
      <c r="S1195" s="14">
        <f t="shared" si="113"/>
        <v>79.967032967032964</v>
      </c>
      <c r="T1195" t="s">
        <v>9241</v>
      </c>
      <c r="U1195" t="s">
        <v>9242</v>
      </c>
      <c r="V1195" s="16">
        <f t="shared" si="114"/>
        <v>42409.776076388887</v>
      </c>
      <c r="W1195" s="16">
        <f t="shared" si="115"/>
        <v>42469.734409722223</v>
      </c>
    </row>
    <row r="1196" spans="1:23" ht="30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2">
        <f>IF(H1196="USD", 1, VLOOKUP(H1196,usd[[#All],[targetCurrency]:[inverseRate]],4,FALSE))</f>
        <v>1.1666915600000001</v>
      </c>
      <c r="J1196" s="14">
        <f t="shared" si="110"/>
        <v>14583.6445</v>
      </c>
      <c r="K1196" s="14">
        <f t="shared" si="111"/>
        <v>46994.336036799999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8285</v>
      </c>
      <c r="R1196" s="9">
        <f t="shared" si="112"/>
        <v>3.2223999999999999</v>
      </c>
      <c r="S1196" s="14">
        <f t="shared" si="113"/>
        <v>65.818397810644257</v>
      </c>
      <c r="T1196" t="s">
        <v>9241</v>
      </c>
      <c r="U1196" t="s">
        <v>9242</v>
      </c>
      <c r="V1196" s="16">
        <f t="shared" si="114"/>
        <v>42072.488182870366</v>
      </c>
      <c r="W1196" s="16">
        <f t="shared" si="115"/>
        <v>42102.488182870366</v>
      </c>
    </row>
    <row r="1197" spans="1:23" ht="30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2">
        <f>IF(H1197="USD", 1, VLOOKUP(H1197,usd[[#All],[targetCurrency]:[inverseRate]],4,FALSE))</f>
        <v>1.1666915600000001</v>
      </c>
      <c r="J1197" s="14">
        <f t="shared" si="110"/>
        <v>11666.9156</v>
      </c>
      <c r="K1197" s="14">
        <f t="shared" si="111"/>
        <v>15750.336060000001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8285</v>
      </c>
      <c r="R1197" s="9">
        <f t="shared" si="112"/>
        <v>1.35</v>
      </c>
      <c r="S1197" s="14">
        <f t="shared" si="113"/>
        <v>92.649035647058838</v>
      </c>
      <c r="T1197" t="s">
        <v>9241</v>
      </c>
      <c r="U1197" t="s">
        <v>9242</v>
      </c>
      <c r="V1197" s="16">
        <f t="shared" si="114"/>
        <v>42298.34783564815</v>
      </c>
      <c r="W1197" s="16">
        <f t="shared" si="115"/>
        <v>42358.375</v>
      </c>
    </row>
    <row r="1198" spans="1:23" ht="30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2">
        <f>IF(H1198="USD", 1, VLOOKUP(H1198,usd[[#All],[targetCurrency]:[inverseRate]],4,FALSE))</f>
        <v>1.29405719</v>
      </c>
      <c r="J1198" s="14">
        <f t="shared" si="110"/>
        <v>18763.829255000001</v>
      </c>
      <c r="K1198" s="14">
        <f t="shared" si="111"/>
        <v>50645.516245029998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8285</v>
      </c>
      <c r="R1198" s="9">
        <f t="shared" si="112"/>
        <v>2.6991034482758622</v>
      </c>
      <c r="S1198" s="14">
        <f t="shared" si="113"/>
        <v>98.917023916074214</v>
      </c>
      <c r="T1198" t="s">
        <v>9241</v>
      </c>
      <c r="U1198" t="s">
        <v>9242</v>
      </c>
      <c r="V1198" s="16">
        <f t="shared" si="114"/>
        <v>42326.818738425922</v>
      </c>
      <c r="W1198" s="16">
        <f t="shared" si="115"/>
        <v>42356.818738425922</v>
      </c>
    </row>
    <row r="1199" spans="1:23" ht="30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2">
        <f>IF(H1199="USD", 1, VLOOKUP(H1199,usd[[#All],[targetCurrency]:[inverseRate]],4,FALSE))</f>
        <v>1</v>
      </c>
      <c r="J1199" s="14">
        <f t="shared" si="110"/>
        <v>15000</v>
      </c>
      <c r="K1199" s="14">
        <f t="shared" si="111"/>
        <v>37994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8285</v>
      </c>
      <c r="R1199" s="9">
        <f t="shared" si="112"/>
        <v>2.5329333333333333</v>
      </c>
      <c r="S1199" s="14">
        <f t="shared" si="113"/>
        <v>121</v>
      </c>
      <c r="T1199" t="s">
        <v>9241</v>
      </c>
      <c r="U1199" t="s">
        <v>9242</v>
      </c>
      <c r="V1199" s="16">
        <f t="shared" si="114"/>
        <v>42503.66474537037</v>
      </c>
      <c r="W1199" s="16">
        <f t="shared" si="115"/>
        <v>42534.249305555553</v>
      </c>
    </row>
    <row r="1200" spans="1:23" ht="30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2">
        <f>IF(H1200="USD", 1, VLOOKUP(H1200,usd[[#All],[targetCurrency]:[inverseRate]],4,FALSE))</f>
        <v>1</v>
      </c>
      <c r="J1200" s="14">
        <f t="shared" si="110"/>
        <v>3500</v>
      </c>
      <c r="K1200" s="14">
        <f t="shared" si="111"/>
        <v>9121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8285</v>
      </c>
      <c r="R1200" s="9">
        <f t="shared" si="112"/>
        <v>2.6059999999999999</v>
      </c>
      <c r="S1200" s="14">
        <f t="shared" si="113"/>
        <v>54.616766467065865</v>
      </c>
      <c r="T1200" t="s">
        <v>9241</v>
      </c>
      <c r="U1200" t="s">
        <v>9242</v>
      </c>
      <c r="V1200" s="16">
        <f t="shared" si="114"/>
        <v>42333.619050925925</v>
      </c>
      <c r="W1200" s="16">
        <f t="shared" si="115"/>
        <v>42369.125</v>
      </c>
    </row>
    <row r="1201" spans="1:23" ht="30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2">
        <f>IF(H1201="USD", 1, VLOOKUP(H1201,usd[[#All],[targetCurrency]:[inverseRate]],4,FALSE))</f>
        <v>1.29405719</v>
      </c>
      <c r="J1201" s="14">
        <f t="shared" si="110"/>
        <v>3439.6040110199997</v>
      </c>
      <c r="K1201" s="14">
        <f t="shared" si="111"/>
        <v>3484.8960126699999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8285</v>
      </c>
      <c r="R1201" s="9">
        <f t="shared" si="112"/>
        <v>1.0131677953348381</v>
      </c>
      <c r="S1201" s="14">
        <f t="shared" si="113"/>
        <v>387.21066807444441</v>
      </c>
      <c r="T1201" t="s">
        <v>9241</v>
      </c>
      <c r="U1201" t="s">
        <v>9242</v>
      </c>
      <c r="V1201" s="16">
        <f t="shared" si="114"/>
        <v>42161.770833333328</v>
      </c>
      <c r="W1201" s="16">
        <f t="shared" si="115"/>
        <v>42193.770833333328</v>
      </c>
    </row>
    <row r="1202" spans="1:23" ht="30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2">
        <f>IF(H1202="USD", 1, VLOOKUP(H1202,usd[[#All],[targetCurrency]:[inverseRate]],4,FALSE))</f>
        <v>1</v>
      </c>
      <c r="J1202" s="14">
        <f t="shared" si="110"/>
        <v>4800</v>
      </c>
      <c r="K1202" s="14">
        <f t="shared" si="111"/>
        <v>6029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8285</v>
      </c>
      <c r="R1202" s="9">
        <f t="shared" si="112"/>
        <v>1.2560416666666667</v>
      </c>
      <c r="S1202" s="14">
        <f t="shared" si="113"/>
        <v>58.533980582524272</v>
      </c>
      <c r="T1202" t="s">
        <v>9241</v>
      </c>
      <c r="U1202" t="s">
        <v>9242</v>
      </c>
      <c r="V1202" s="16">
        <f t="shared" si="114"/>
        <v>42089.477500000001</v>
      </c>
      <c r="W1202" s="16">
        <f t="shared" si="115"/>
        <v>42110.477500000001</v>
      </c>
    </row>
    <row r="1203" spans="1:23" ht="30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2">
        <f>IF(H1203="USD", 1, VLOOKUP(H1203,usd[[#All],[targetCurrency]:[inverseRate]],4,FALSE))</f>
        <v>1.29405719</v>
      </c>
      <c r="J1203" s="14">
        <f t="shared" si="110"/>
        <v>7764.3431399999999</v>
      </c>
      <c r="K1203" s="14">
        <f t="shared" si="111"/>
        <v>7953.6248851813007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8285</v>
      </c>
      <c r="R1203" s="9">
        <f t="shared" si="112"/>
        <v>1.0243783333333334</v>
      </c>
      <c r="S1203" s="14">
        <f t="shared" si="113"/>
        <v>71.654278244876579</v>
      </c>
      <c r="T1203" t="s">
        <v>9241</v>
      </c>
      <c r="U1203" t="s">
        <v>9242</v>
      </c>
      <c r="V1203" s="16">
        <f t="shared" si="114"/>
        <v>42536.60701388889</v>
      </c>
      <c r="W1203" s="16">
        <f t="shared" si="115"/>
        <v>42566.60701388889</v>
      </c>
    </row>
    <row r="1204" spans="1:23" ht="30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2">
        <f>IF(H1204="USD", 1, VLOOKUP(H1204,usd[[#All],[targetCurrency]:[inverseRate]],4,FALSE))</f>
        <v>0.70296422999999997</v>
      </c>
      <c r="J1204" s="14">
        <f t="shared" si="110"/>
        <v>17574.105749999999</v>
      </c>
      <c r="K1204" s="14">
        <f t="shared" si="111"/>
        <v>35015.351260529998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8285</v>
      </c>
      <c r="R1204" s="9">
        <f t="shared" si="112"/>
        <v>1.99244</v>
      </c>
      <c r="S1204" s="14">
        <f t="shared" si="113"/>
        <v>129.20793823073799</v>
      </c>
      <c r="T1204" t="s">
        <v>9241</v>
      </c>
      <c r="U1204" t="s">
        <v>9242</v>
      </c>
      <c r="V1204" s="16">
        <f t="shared" si="114"/>
        <v>42152.288819444446</v>
      </c>
      <c r="W1204" s="16">
        <f t="shared" si="115"/>
        <v>42182.288819444446</v>
      </c>
    </row>
    <row r="1205" spans="1:23" ht="30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2">
        <f>IF(H1205="USD", 1, VLOOKUP(H1205,usd[[#All],[targetCurrency]:[inverseRate]],4,FALSE))</f>
        <v>1</v>
      </c>
      <c r="J1205" s="14">
        <f t="shared" si="110"/>
        <v>16300</v>
      </c>
      <c r="K1205" s="14">
        <f t="shared" si="111"/>
        <v>16700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8285</v>
      </c>
      <c r="R1205" s="9">
        <f t="shared" si="112"/>
        <v>1.0245398773006136</v>
      </c>
      <c r="S1205" s="14">
        <f t="shared" si="113"/>
        <v>165.34653465346534</v>
      </c>
      <c r="T1205" t="s">
        <v>9241</v>
      </c>
      <c r="U1205" t="s">
        <v>9242</v>
      </c>
      <c r="V1205" s="16">
        <f t="shared" si="114"/>
        <v>42125.614895833336</v>
      </c>
      <c r="W1205" s="16">
        <f t="shared" si="115"/>
        <v>42155.614895833336</v>
      </c>
    </row>
    <row r="1206" spans="1:23" ht="30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2">
        <f>IF(H1206="USD", 1, VLOOKUP(H1206,usd[[#All],[targetCurrency]:[inverseRate]],4,FALSE))</f>
        <v>1</v>
      </c>
      <c r="J1206" s="14">
        <f t="shared" si="110"/>
        <v>13000</v>
      </c>
      <c r="K1206" s="14">
        <f t="shared" si="111"/>
        <v>13383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8285</v>
      </c>
      <c r="R1206" s="9">
        <f t="shared" si="112"/>
        <v>1.0294615384615384</v>
      </c>
      <c r="S1206" s="14">
        <f t="shared" si="113"/>
        <v>234.78947368421052</v>
      </c>
      <c r="T1206" t="s">
        <v>9241</v>
      </c>
      <c r="U1206" t="s">
        <v>9242</v>
      </c>
      <c r="V1206" s="16">
        <f t="shared" si="114"/>
        <v>42297.748067129629</v>
      </c>
      <c r="W1206" s="16">
        <f t="shared" si="115"/>
        <v>42342.208333333328</v>
      </c>
    </row>
    <row r="1207" spans="1:23" ht="30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2">
        <f>IF(H1207="USD", 1, VLOOKUP(H1207,usd[[#All],[targetCurrency]:[inverseRate]],4,FALSE))</f>
        <v>1.1666915600000001</v>
      </c>
      <c r="J1207" s="14">
        <f t="shared" si="110"/>
        <v>15166.990280000002</v>
      </c>
      <c r="K1207" s="14">
        <f t="shared" si="111"/>
        <v>15297.65973472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8285</v>
      </c>
      <c r="R1207" s="9">
        <f t="shared" si="112"/>
        <v>1.0086153846153847</v>
      </c>
      <c r="S1207" s="14">
        <f t="shared" si="113"/>
        <v>246.73644733419354</v>
      </c>
      <c r="T1207" t="s">
        <v>9241</v>
      </c>
      <c r="U1207" t="s">
        <v>9242</v>
      </c>
      <c r="V1207" s="16">
        <f t="shared" si="114"/>
        <v>42138.506377314814</v>
      </c>
      <c r="W1207" s="16">
        <f t="shared" si="115"/>
        <v>42168.506377314814</v>
      </c>
    </row>
    <row r="1208" spans="1:23" ht="30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2">
        <f>IF(H1208="USD", 1, VLOOKUP(H1208,usd[[#All],[targetCurrency]:[inverseRate]],4,FALSE))</f>
        <v>1.1666915600000001</v>
      </c>
      <c r="J1208" s="14">
        <f t="shared" si="110"/>
        <v>1050.0224040000001</v>
      </c>
      <c r="K1208" s="14">
        <f t="shared" si="111"/>
        <v>1207.5257646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8285</v>
      </c>
      <c r="R1208" s="9">
        <f t="shared" si="112"/>
        <v>1.1499999999999999</v>
      </c>
      <c r="S1208" s="14">
        <f t="shared" si="113"/>
        <v>37.73518014375</v>
      </c>
      <c r="T1208" t="s">
        <v>9241</v>
      </c>
      <c r="U1208" t="s">
        <v>9242</v>
      </c>
      <c r="V1208" s="16">
        <f t="shared" si="114"/>
        <v>42772.776076388887</v>
      </c>
      <c r="W1208" s="16">
        <f t="shared" si="115"/>
        <v>42805.561805555553</v>
      </c>
    </row>
    <row r="1209" spans="1:23" ht="30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2">
        <f>IF(H1209="USD", 1, VLOOKUP(H1209,usd[[#All],[targetCurrency]:[inverseRate]],4,FALSE))</f>
        <v>1.1666915600000001</v>
      </c>
      <c r="J1209" s="14">
        <f t="shared" si="110"/>
        <v>19483.749052000003</v>
      </c>
      <c r="K1209" s="14">
        <f t="shared" si="111"/>
        <v>20295.766377760003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8285</v>
      </c>
      <c r="R1209" s="9">
        <f t="shared" si="112"/>
        <v>1.0416766467065868</v>
      </c>
      <c r="S1209" s="14">
        <f t="shared" si="113"/>
        <v>143.94160551602837</v>
      </c>
      <c r="T1209" t="s">
        <v>9241</v>
      </c>
      <c r="U1209" t="s">
        <v>9242</v>
      </c>
      <c r="V1209" s="16">
        <f t="shared" si="114"/>
        <v>42430.430243055554</v>
      </c>
      <c r="W1209" s="16">
        <f t="shared" si="115"/>
        <v>42460.416666666672</v>
      </c>
    </row>
    <row r="1210" spans="1:23" ht="30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2">
        <f>IF(H1210="USD", 1, VLOOKUP(H1210,usd[[#All],[targetCurrency]:[inverseRate]],4,FALSE))</f>
        <v>1</v>
      </c>
      <c r="J1210" s="14">
        <f t="shared" si="110"/>
        <v>10000</v>
      </c>
      <c r="K1210" s="14">
        <f t="shared" si="111"/>
        <v>15530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8285</v>
      </c>
      <c r="R1210" s="9">
        <f t="shared" si="112"/>
        <v>1.5529999999999999</v>
      </c>
      <c r="S1210" s="14">
        <f t="shared" si="113"/>
        <v>207.06666666666666</v>
      </c>
      <c r="T1210" t="s">
        <v>9241</v>
      </c>
      <c r="U1210" t="s">
        <v>9242</v>
      </c>
      <c r="V1210" s="16">
        <f t="shared" si="114"/>
        <v>42423.709074074075</v>
      </c>
      <c r="W1210" s="16">
        <f t="shared" si="115"/>
        <v>42453.667407407411</v>
      </c>
    </row>
    <row r="1211" spans="1:23" ht="30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2">
        <f>IF(H1211="USD", 1, VLOOKUP(H1211,usd[[#All],[targetCurrency]:[inverseRate]],4,FALSE))</f>
        <v>1</v>
      </c>
      <c r="J1211" s="14">
        <f t="shared" si="110"/>
        <v>6000</v>
      </c>
      <c r="K1211" s="14">
        <f t="shared" si="111"/>
        <v>6360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8285</v>
      </c>
      <c r="R1211" s="9">
        <f t="shared" si="112"/>
        <v>1.06</v>
      </c>
      <c r="S1211" s="14">
        <f t="shared" si="113"/>
        <v>138.2608695652174</v>
      </c>
      <c r="T1211" t="s">
        <v>9241</v>
      </c>
      <c r="U1211" t="s">
        <v>9242</v>
      </c>
      <c r="V1211" s="16">
        <f t="shared" si="114"/>
        <v>42761.846122685187</v>
      </c>
      <c r="W1211" s="16">
        <f t="shared" si="115"/>
        <v>42791.846122685187</v>
      </c>
    </row>
    <row r="1212" spans="1:23" ht="30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2">
        <f>IF(H1212="USD", 1, VLOOKUP(H1212,usd[[#All],[targetCurrency]:[inverseRate]],4,FALSE))</f>
        <v>0.11241174</v>
      </c>
      <c r="J1212" s="14">
        <f t="shared" si="110"/>
        <v>2248.2347999999997</v>
      </c>
      <c r="K1212" s="14">
        <f t="shared" si="111"/>
        <v>5717.59833162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8285</v>
      </c>
      <c r="R1212" s="9">
        <f t="shared" si="112"/>
        <v>2.5431499999999998</v>
      </c>
      <c r="S1212" s="14">
        <f t="shared" si="113"/>
        <v>55.510663413786411</v>
      </c>
      <c r="T1212" t="s">
        <v>9241</v>
      </c>
      <c r="U1212" t="s">
        <v>9242</v>
      </c>
      <c r="V1212" s="16">
        <f t="shared" si="114"/>
        <v>42132.941805555558</v>
      </c>
      <c r="W1212" s="16">
        <f t="shared" si="115"/>
        <v>42155.875</v>
      </c>
    </row>
    <row r="1213" spans="1:23" ht="30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2">
        <f>IF(H1213="USD", 1, VLOOKUP(H1213,usd[[#All],[targetCurrency]:[inverseRate]],4,FALSE))</f>
        <v>0.75062424999999999</v>
      </c>
      <c r="J1213" s="14">
        <f t="shared" si="110"/>
        <v>750.62424999999996</v>
      </c>
      <c r="K1213" s="14">
        <f t="shared" si="111"/>
        <v>758.88111675000005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8285</v>
      </c>
      <c r="R1213" s="9">
        <f t="shared" si="112"/>
        <v>1.0109999999999999</v>
      </c>
      <c r="S1213" s="14">
        <f t="shared" si="113"/>
        <v>126.480186125</v>
      </c>
      <c r="T1213" t="s">
        <v>9241</v>
      </c>
      <c r="U1213" t="s">
        <v>9242</v>
      </c>
      <c r="V1213" s="16">
        <f t="shared" si="114"/>
        <v>42515.866446759261</v>
      </c>
      <c r="W1213" s="16">
        <f t="shared" si="115"/>
        <v>42530.866446759261</v>
      </c>
    </row>
    <row r="1214" spans="1:23" ht="30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2">
        <f>IF(H1214="USD", 1, VLOOKUP(H1214,usd[[#All],[targetCurrency]:[inverseRate]],4,FALSE))</f>
        <v>1</v>
      </c>
      <c r="J1214" s="14">
        <f t="shared" si="110"/>
        <v>2500</v>
      </c>
      <c r="K1214" s="14">
        <f t="shared" si="111"/>
        <v>3226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8285</v>
      </c>
      <c r="R1214" s="9">
        <f t="shared" si="112"/>
        <v>1.2904</v>
      </c>
      <c r="S1214" s="14">
        <f t="shared" si="113"/>
        <v>38.867469879518069</v>
      </c>
      <c r="T1214" t="s">
        <v>9241</v>
      </c>
      <c r="U1214" t="s">
        <v>9242</v>
      </c>
      <c r="V1214" s="16">
        <f t="shared" si="114"/>
        <v>42318.950173611112</v>
      </c>
      <c r="W1214" s="16">
        <f t="shared" si="115"/>
        <v>42335.041666666672</v>
      </c>
    </row>
    <row r="1215" spans="1:23" ht="30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2">
        <f>IF(H1215="USD", 1, VLOOKUP(H1215,usd[[#All],[targetCurrency]:[inverseRate]],4,FALSE))</f>
        <v>1.29405719</v>
      </c>
      <c r="J1215" s="14">
        <f t="shared" si="110"/>
        <v>8411.3717350000006</v>
      </c>
      <c r="K1215" s="14">
        <f t="shared" si="111"/>
        <v>8599.010027549999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8285</v>
      </c>
      <c r="R1215" s="9">
        <f t="shared" si="112"/>
        <v>1.0223076923076924</v>
      </c>
      <c r="S1215" s="14">
        <f t="shared" si="113"/>
        <v>79.620463218055548</v>
      </c>
      <c r="T1215" t="s">
        <v>9241</v>
      </c>
      <c r="U1215" t="s">
        <v>9242</v>
      </c>
      <c r="V1215" s="16">
        <f t="shared" si="114"/>
        <v>42731.755787037036</v>
      </c>
      <c r="W1215" s="16">
        <f t="shared" si="115"/>
        <v>42766.755787037036</v>
      </c>
    </row>
    <row r="1216" spans="1:23" ht="30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2">
        <f>IF(H1216="USD", 1, VLOOKUP(H1216,usd[[#All],[targetCurrency]:[inverseRate]],4,FALSE))</f>
        <v>1</v>
      </c>
      <c r="J1216" s="14">
        <f t="shared" si="110"/>
        <v>2000</v>
      </c>
      <c r="K1216" s="14">
        <f t="shared" si="111"/>
        <v>2636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8285</v>
      </c>
      <c r="R1216" s="9">
        <f t="shared" si="112"/>
        <v>1.3180000000000001</v>
      </c>
      <c r="S1216" s="14">
        <f t="shared" si="113"/>
        <v>105.44</v>
      </c>
      <c r="T1216" t="s">
        <v>9241</v>
      </c>
      <c r="U1216" t="s">
        <v>9242</v>
      </c>
      <c r="V1216" s="16">
        <f t="shared" si="114"/>
        <v>42104.840335648143</v>
      </c>
      <c r="W1216" s="16">
        <f t="shared" si="115"/>
        <v>42164.840335648143</v>
      </c>
    </row>
    <row r="1217" spans="1:23" ht="30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2">
        <f>IF(H1217="USD", 1, VLOOKUP(H1217,usd[[#All],[targetCurrency]:[inverseRate]],4,FALSE))</f>
        <v>1</v>
      </c>
      <c r="J1217" s="14">
        <f t="shared" si="110"/>
        <v>5000</v>
      </c>
      <c r="K1217" s="14">
        <f t="shared" si="111"/>
        <v>39304.01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8285</v>
      </c>
      <c r="R1217" s="9">
        <f t="shared" si="112"/>
        <v>7.8608020000000005</v>
      </c>
      <c r="S1217" s="14">
        <f t="shared" si="113"/>
        <v>71.592003642987251</v>
      </c>
      <c r="T1217" t="s">
        <v>9241</v>
      </c>
      <c r="U1217" t="s">
        <v>9242</v>
      </c>
      <c r="V1217" s="16">
        <f t="shared" si="114"/>
        <v>41759.923101851848</v>
      </c>
      <c r="W1217" s="16">
        <f t="shared" si="115"/>
        <v>41789.923101851848</v>
      </c>
    </row>
    <row r="1218" spans="1:23" ht="30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2">
        <f>IF(H1218="USD", 1, VLOOKUP(H1218,usd[[#All],[targetCurrency]:[inverseRate]],4,FALSE))</f>
        <v>1</v>
      </c>
      <c r="J1218" s="14">
        <f t="shared" si="110"/>
        <v>14000</v>
      </c>
      <c r="K1218" s="14">
        <f t="shared" si="111"/>
        <v>20398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8285</v>
      </c>
      <c r="R1218" s="9">
        <f t="shared" si="112"/>
        <v>1.4570000000000001</v>
      </c>
      <c r="S1218" s="14">
        <f t="shared" si="113"/>
        <v>91.882882882882882</v>
      </c>
      <c r="T1218" t="s">
        <v>9241</v>
      </c>
      <c r="U1218" t="s">
        <v>9242</v>
      </c>
      <c r="V1218" s="16">
        <f t="shared" si="114"/>
        <v>42247.616400462968</v>
      </c>
      <c r="W1218" s="16">
        <f t="shared" si="115"/>
        <v>42279.960416666669</v>
      </c>
    </row>
    <row r="1219" spans="1:23" ht="30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2">
        <f>IF(H1219="USD", 1, VLOOKUP(H1219,usd[[#All],[targetCurrency]:[inverseRate]],4,FALSE))</f>
        <v>1</v>
      </c>
      <c r="J1219" s="14">
        <f t="shared" ref="J1219:J1282" si="116">$I1219*D1219</f>
        <v>26500</v>
      </c>
      <c r="K1219" s="14">
        <f t="shared" ref="K1219:K1282" si="117">$I1219*E1219</f>
        <v>27189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8285</v>
      </c>
      <c r="R1219" s="9">
        <f t="shared" ref="R1219:R1282" si="118">E1219/D1219</f>
        <v>1.026</v>
      </c>
      <c r="S1219" s="14">
        <f t="shared" ref="S1219:S1282" si="119">IFERROR(K1219/O1219, "")</f>
        <v>148.57377049180329</v>
      </c>
      <c r="T1219" t="s">
        <v>9241</v>
      </c>
      <c r="U1219" t="s">
        <v>9242</v>
      </c>
      <c r="V1219" s="16">
        <f t="shared" si="114"/>
        <v>42535.809490740736</v>
      </c>
      <c r="W1219" s="16">
        <f t="shared" si="115"/>
        <v>42565.809490740736</v>
      </c>
    </row>
    <row r="1220" spans="1:23" ht="30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2">
        <f>IF(H1220="USD", 1, VLOOKUP(H1220,usd[[#All],[targetCurrency]:[inverseRate]],4,FALSE))</f>
        <v>1</v>
      </c>
      <c r="J1220" s="14">
        <f t="shared" si="116"/>
        <v>9000</v>
      </c>
      <c r="K1220" s="14">
        <f t="shared" si="117"/>
        <v>15505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8285</v>
      </c>
      <c r="R1220" s="9">
        <f t="shared" si="118"/>
        <v>1.7227777777777777</v>
      </c>
      <c r="S1220" s="14">
        <f t="shared" si="119"/>
        <v>174.2134831460674</v>
      </c>
      <c r="T1220" t="s">
        <v>9241</v>
      </c>
      <c r="U1220" t="s">
        <v>9242</v>
      </c>
      <c r="V1220" s="16">
        <f t="shared" si="114"/>
        <v>42278.662037037036</v>
      </c>
      <c r="W1220" s="16">
        <f t="shared" si="115"/>
        <v>42309.125</v>
      </c>
    </row>
    <row r="1221" spans="1:23" ht="30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2">
        <f>IF(H1221="USD", 1, VLOOKUP(H1221,usd[[#All],[targetCurrency]:[inverseRate]],4,FALSE))</f>
        <v>1</v>
      </c>
      <c r="J1221" s="14">
        <f t="shared" si="116"/>
        <v>16350</v>
      </c>
      <c r="K1221" s="14">
        <f t="shared" si="117"/>
        <v>26024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8285</v>
      </c>
      <c r="R1221" s="9">
        <f t="shared" si="118"/>
        <v>1.5916819571865444</v>
      </c>
      <c r="S1221" s="14">
        <f t="shared" si="119"/>
        <v>102.86166007905139</v>
      </c>
      <c r="T1221" t="s">
        <v>9241</v>
      </c>
      <c r="U1221" t="s">
        <v>9242</v>
      </c>
      <c r="V1221" s="16">
        <f t="shared" si="114"/>
        <v>42633.461956018524</v>
      </c>
      <c r="W1221" s="16">
        <f t="shared" si="115"/>
        <v>42663.461956018524</v>
      </c>
    </row>
    <row r="1222" spans="1:23" ht="30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2">
        <f>IF(H1222="USD", 1, VLOOKUP(H1222,usd[[#All],[targetCurrency]:[inverseRate]],4,FALSE))</f>
        <v>1.1666915600000001</v>
      </c>
      <c r="J1222" s="14">
        <f t="shared" si="116"/>
        <v>17500.3734</v>
      </c>
      <c r="K1222" s="14">
        <f t="shared" si="117"/>
        <v>18159.5541314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8285</v>
      </c>
      <c r="R1222" s="9">
        <f t="shared" si="118"/>
        <v>1.0376666666666667</v>
      </c>
      <c r="S1222" s="14">
        <f t="shared" si="119"/>
        <v>129.71110093857143</v>
      </c>
      <c r="T1222" t="s">
        <v>9241</v>
      </c>
      <c r="U1222" t="s">
        <v>9242</v>
      </c>
      <c r="V1222" s="16">
        <f t="shared" si="114"/>
        <v>42211.628611111111</v>
      </c>
      <c r="W1222" s="16">
        <f t="shared" si="115"/>
        <v>42241.628611111111</v>
      </c>
    </row>
    <row r="1223" spans="1:23" ht="30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2">
        <f>IF(H1223="USD", 1, VLOOKUP(H1223,usd[[#All],[targetCurrency]:[inverseRate]],4,FALSE))</f>
        <v>1.29405719</v>
      </c>
      <c r="J1223" s="14">
        <f t="shared" si="116"/>
        <v>2846.9258179999997</v>
      </c>
      <c r="K1223" s="14">
        <f t="shared" si="117"/>
        <v>3171.7471132619003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8285</v>
      </c>
      <c r="R1223" s="9">
        <f t="shared" si="118"/>
        <v>1.1140954545454547</v>
      </c>
      <c r="S1223" s="14">
        <f t="shared" si="119"/>
        <v>30.793661293804856</v>
      </c>
      <c r="T1223" t="s">
        <v>9241</v>
      </c>
      <c r="U1223" t="s">
        <v>9242</v>
      </c>
      <c r="V1223" s="16">
        <f t="shared" si="114"/>
        <v>42680.47555555556</v>
      </c>
      <c r="W1223" s="16">
        <f t="shared" si="115"/>
        <v>42708</v>
      </c>
    </row>
    <row r="1224" spans="1:23" ht="30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2">
        <f>IF(H1224="USD", 1, VLOOKUP(H1224,usd[[#All],[targetCurrency]:[inverseRate]],4,FALSE))</f>
        <v>0.75062424999999999</v>
      </c>
      <c r="J1224" s="14">
        <f t="shared" si="116"/>
        <v>3002.4969999999998</v>
      </c>
      <c r="K1224" s="14">
        <f t="shared" si="117"/>
        <v>8418.2509637500007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8285</v>
      </c>
      <c r="R1224" s="9">
        <f t="shared" si="118"/>
        <v>2.80375</v>
      </c>
      <c r="S1224" s="14">
        <f t="shared" si="119"/>
        <v>61.001818577898554</v>
      </c>
      <c r="T1224" t="s">
        <v>9241</v>
      </c>
      <c r="U1224" t="s">
        <v>9242</v>
      </c>
      <c r="V1224" s="16">
        <f t="shared" si="114"/>
        <v>42430.720451388886</v>
      </c>
      <c r="W1224" s="16">
        <f t="shared" si="115"/>
        <v>42461.166666666672</v>
      </c>
    </row>
    <row r="1225" spans="1:23" ht="30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2">
        <f>IF(H1225="USD", 1, VLOOKUP(H1225,usd[[#All],[targetCurrency]:[inverseRate]],4,FALSE))</f>
        <v>1</v>
      </c>
      <c r="J1225" s="14">
        <f t="shared" si="116"/>
        <v>19800</v>
      </c>
      <c r="K1225" s="14">
        <f t="shared" si="117"/>
        <v>22197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8285</v>
      </c>
      <c r="R1225" s="9">
        <f t="shared" si="118"/>
        <v>1.1210606060606061</v>
      </c>
      <c r="S1225" s="14">
        <f t="shared" si="119"/>
        <v>116.21465968586388</v>
      </c>
      <c r="T1225" t="s">
        <v>9241</v>
      </c>
      <c r="U1225" t="s">
        <v>9242</v>
      </c>
      <c r="V1225" s="16">
        <f t="shared" si="114"/>
        <v>42654.177187499998</v>
      </c>
      <c r="W1225" s="16">
        <f t="shared" si="115"/>
        <v>42684.218854166669</v>
      </c>
    </row>
    <row r="1226" spans="1:23" ht="30" hidden="1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2">
        <f>IF(H1226="USD", 1, VLOOKUP(H1226,usd[[#All],[targetCurrency]:[inverseRate]],4,FALSE))</f>
        <v>1</v>
      </c>
      <c r="J1226" s="14">
        <f t="shared" si="116"/>
        <v>15000</v>
      </c>
      <c r="K1226" s="14">
        <f t="shared" si="117"/>
        <v>1060</v>
      </c>
      <c r="L1226">
        <v>1402060302</v>
      </c>
      <c r="M1226">
        <v>1396876302</v>
      </c>
      <c r="N1226" t="b">
        <v>0</v>
      </c>
      <c r="O1226">
        <v>18</v>
      </c>
      <c r="P1226" t="b">
        <v>0</v>
      </c>
      <c r="Q1226" t="s">
        <v>8286</v>
      </c>
      <c r="R1226" s="9">
        <f t="shared" si="118"/>
        <v>7.0666666666666669E-2</v>
      </c>
      <c r="S1226" s="14">
        <f t="shared" si="119"/>
        <v>58.888888888888886</v>
      </c>
      <c r="T1226" t="s">
        <v>9214</v>
      </c>
      <c r="U1226" t="s">
        <v>9243</v>
      </c>
      <c r="V1226" s="16">
        <f t="shared" si="114"/>
        <v>41736.549791666665</v>
      </c>
      <c r="W1226" s="16">
        <f t="shared" si="115"/>
        <v>41796.549791666665</v>
      </c>
    </row>
    <row r="1227" spans="1:23" ht="30" hidden="1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2">
        <f>IF(H1227="USD", 1, VLOOKUP(H1227,usd[[#All],[targetCurrency]:[inverseRate]],4,FALSE))</f>
        <v>1</v>
      </c>
      <c r="J1227" s="14">
        <f t="shared" si="116"/>
        <v>3000</v>
      </c>
      <c r="K1227" s="14">
        <f t="shared" si="117"/>
        <v>132</v>
      </c>
      <c r="L1227">
        <v>1382478278</v>
      </c>
      <c r="M1227">
        <v>1377294278</v>
      </c>
      <c r="N1227" t="b">
        <v>0</v>
      </c>
      <c r="O1227">
        <v>3</v>
      </c>
      <c r="P1227" t="b">
        <v>0</v>
      </c>
      <c r="Q1227" t="s">
        <v>8286</v>
      </c>
      <c r="R1227" s="9">
        <f t="shared" si="118"/>
        <v>4.3999999999999997E-2</v>
      </c>
      <c r="S1227" s="14">
        <f t="shared" si="119"/>
        <v>44</v>
      </c>
      <c r="T1227" t="s">
        <v>9214</v>
      </c>
      <c r="U1227" t="s">
        <v>9243</v>
      </c>
      <c r="V1227" s="16">
        <f t="shared" si="114"/>
        <v>41509.905995370369</v>
      </c>
      <c r="W1227" s="16">
        <f t="shared" si="115"/>
        <v>41569.905995370369</v>
      </c>
    </row>
    <row r="1228" spans="1:23" ht="30" hidden="1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2">
        <f>IF(H1228="USD", 1, VLOOKUP(H1228,usd[[#All],[targetCurrency]:[inverseRate]],4,FALSE))</f>
        <v>1</v>
      </c>
      <c r="J1228" s="14">
        <f t="shared" si="116"/>
        <v>50000</v>
      </c>
      <c r="K1228" s="14">
        <f t="shared" si="117"/>
        <v>1937</v>
      </c>
      <c r="L1228">
        <v>1398042000</v>
      </c>
      <c r="M1228">
        <v>1395089981</v>
      </c>
      <c r="N1228" t="b">
        <v>0</v>
      </c>
      <c r="O1228">
        <v>40</v>
      </c>
      <c r="P1228" t="b">
        <v>0</v>
      </c>
      <c r="Q1228" t="s">
        <v>8286</v>
      </c>
      <c r="R1228" s="9">
        <f t="shared" si="118"/>
        <v>3.8739999999999997E-2</v>
      </c>
      <c r="S1228" s="14">
        <f t="shared" si="119"/>
        <v>48.424999999999997</v>
      </c>
      <c r="T1228" t="s">
        <v>9214</v>
      </c>
      <c r="U1228" t="s">
        <v>9243</v>
      </c>
      <c r="V1228" s="16">
        <f t="shared" si="114"/>
        <v>41715.874780092592</v>
      </c>
      <c r="W1228" s="16">
        <f t="shared" si="115"/>
        <v>41750.041666666664</v>
      </c>
    </row>
    <row r="1229" spans="1:23" ht="30" hidden="1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2">
        <f>IF(H1229="USD", 1, VLOOKUP(H1229,usd[[#All],[targetCurrency]:[inverseRate]],4,FALSE))</f>
        <v>1</v>
      </c>
      <c r="J1229" s="14">
        <f t="shared" si="116"/>
        <v>2000</v>
      </c>
      <c r="K1229" s="14">
        <f t="shared" si="117"/>
        <v>0</v>
      </c>
      <c r="L1229">
        <v>1407394800</v>
      </c>
      <c r="M1229">
        <v>1404770616</v>
      </c>
      <c r="N1229" t="b">
        <v>0</v>
      </c>
      <c r="O1229">
        <v>0</v>
      </c>
      <c r="P1229" t="b">
        <v>0</v>
      </c>
      <c r="Q1229" t="s">
        <v>8286</v>
      </c>
      <c r="R1229" s="9">
        <f t="shared" si="118"/>
        <v>0</v>
      </c>
      <c r="S1229" s="14" t="str">
        <f t="shared" si="119"/>
        <v/>
      </c>
      <c r="T1229" t="s">
        <v>9214</v>
      </c>
      <c r="U1229" t="s">
        <v>9243</v>
      </c>
      <c r="V1229" s="16">
        <f t="shared" si="114"/>
        <v>41827.919166666667</v>
      </c>
      <c r="W1229" s="16">
        <f t="shared" si="115"/>
        <v>41858.291666666664</v>
      </c>
    </row>
    <row r="1230" spans="1:23" ht="30" hidden="1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2">
        <f>IF(H1230="USD", 1, VLOOKUP(H1230,usd[[#All],[targetCurrency]:[inverseRate]],4,FALSE))</f>
        <v>1</v>
      </c>
      <c r="J1230" s="14">
        <f t="shared" si="116"/>
        <v>5000</v>
      </c>
      <c r="K1230" s="14">
        <f t="shared" si="117"/>
        <v>1465</v>
      </c>
      <c r="L1230">
        <v>1317231008</v>
      </c>
      <c r="M1230">
        <v>1312047008</v>
      </c>
      <c r="N1230" t="b">
        <v>0</v>
      </c>
      <c r="O1230">
        <v>24</v>
      </c>
      <c r="P1230" t="b">
        <v>0</v>
      </c>
      <c r="Q1230" t="s">
        <v>8286</v>
      </c>
      <c r="R1230" s="9">
        <f t="shared" si="118"/>
        <v>0.29299999999999998</v>
      </c>
      <c r="S1230" s="14">
        <f t="shared" si="119"/>
        <v>61.041666666666664</v>
      </c>
      <c r="T1230" t="s">
        <v>9214</v>
      </c>
      <c r="U1230" t="s">
        <v>9243</v>
      </c>
      <c r="V1230" s="16">
        <f t="shared" si="114"/>
        <v>40754.729259259257</v>
      </c>
      <c r="W1230" s="16">
        <f t="shared" si="115"/>
        <v>40814.729259259257</v>
      </c>
    </row>
    <row r="1231" spans="1:23" ht="30" hidden="1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2">
        <f>IF(H1231="USD", 1, VLOOKUP(H1231,usd[[#All],[targetCurrency]:[inverseRate]],4,FALSE))</f>
        <v>1</v>
      </c>
      <c r="J1231" s="14">
        <f t="shared" si="116"/>
        <v>2750</v>
      </c>
      <c r="K1231" s="14">
        <f t="shared" si="117"/>
        <v>25</v>
      </c>
      <c r="L1231">
        <v>1334592000</v>
      </c>
      <c r="M1231">
        <v>1331982127</v>
      </c>
      <c r="N1231" t="b">
        <v>0</v>
      </c>
      <c r="O1231">
        <v>1</v>
      </c>
      <c r="P1231" t="b">
        <v>0</v>
      </c>
      <c r="Q1231" t="s">
        <v>8286</v>
      </c>
      <c r="R1231" s="9">
        <f t="shared" si="118"/>
        <v>9.0909090909090905E-3</v>
      </c>
      <c r="S1231" s="14">
        <f t="shared" si="119"/>
        <v>25</v>
      </c>
      <c r="T1231" t="s">
        <v>9214</v>
      </c>
      <c r="U1231" t="s">
        <v>9243</v>
      </c>
      <c r="V1231" s="16">
        <f t="shared" si="114"/>
        <v>40985.459803240738</v>
      </c>
      <c r="W1231" s="16">
        <f t="shared" si="115"/>
        <v>41015.666666666664</v>
      </c>
    </row>
    <row r="1232" spans="1:23" ht="30" hidden="1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2">
        <f>IF(H1232="USD", 1, VLOOKUP(H1232,usd[[#All],[targetCurrency]:[inverseRate]],4,FALSE))</f>
        <v>1</v>
      </c>
      <c r="J1232" s="14">
        <f t="shared" si="116"/>
        <v>500000</v>
      </c>
      <c r="K1232" s="14">
        <f t="shared" si="117"/>
        <v>0</v>
      </c>
      <c r="L1232">
        <v>1298589630</v>
      </c>
      <c r="M1232">
        <v>1295997630</v>
      </c>
      <c r="N1232" t="b">
        <v>0</v>
      </c>
      <c r="O1232">
        <v>0</v>
      </c>
      <c r="P1232" t="b">
        <v>0</v>
      </c>
      <c r="Q1232" t="s">
        <v>8286</v>
      </c>
      <c r="R1232" s="9">
        <f t="shared" si="118"/>
        <v>0</v>
      </c>
      <c r="S1232" s="14" t="str">
        <f t="shared" si="119"/>
        <v/>
      </c>
      <c r="T1232" t="s">
        <v>9214</v>
      </c>
      <c r="U1232" t="s">
        <v>9243</v>
      </c>
      <c r="V1232" s="16">
        <f t="shared" ref="V1232:V1295" si="120">(M1232/86400)+DATE(1970,1,1)</f>
        <v>40568.972569444442</v>
      </c>
      <c r="W1232" s="16">
        <f t="shared" ref="W1232:W1295" si="121">(L1232/86400)+DATE(1970,1,1)</f>
        <v>40598.972569444442</v>
      </c>
    </row>
    <row r="1233" spans="1:23" ht="30" hidden="1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2">
        <f>IF(H1233="USD", 1, VLOOKUP(H1233,usd[[#All],[targetCurrency]:[inverseRate]],4,FALSE))</f>
        <v>1</v>
      </c>
      <c r="J1233" s="14">
        <f t="shared" si="116"/>
        <v>5000</v>
      </c>
      <c r="K1233" s="14">
        <f t="shared" si="117"/>
        <v>0</v>
      </c>
      <c r="L1233">
        <v>1440723600</v>
      </c>
      <c r="M1233">
        <v>1436394968</v>
      </c>
      <c r="N1233" t="b">
        <v>0</v>
      </c>
      <c r="O1233">
        <v>0</v>
      </c>
      <c r="P1233" t="b">
        <v>0</v>
      </c>
      <c r="Q1233" t="s">
        <v>8286</v>
      </c>
      <c r="R1233" s="9">
        <f t="shared" si="118"/>
        <v>0</v>
      </c>
      <c r="S1233" s="14" t="str">
        <f t="shared" si="119"/>
        <v/>
      </c>
      <c r="T1233" t="s">
        <v>9214</v>
      </c>
      <c r="U1233" t="s">
        <v>9243</v>
      </c>
      <c r="V1233" s="16">
        <f t="shared" si="120"/>
        <v>42193.941759259258</v>
      </c>
      <c r="W1233" s="16">
        <f t="shared" si="121"/>
        <v>42244.041666666672</v>
      </c>
    </row>
    <row r="1234" spans="1:23" ht="30" hidden="1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2">
        <f>IF(H1234="USD", 1, VLOOKUP(H1234,usd[[#All],[targetCurrency]:[inverseRate]],4,FALSE))</f>
        <v>1</v>
      </c>
      <c r="J1234" s="14">
        <f t="shared" si="116"/>
        <v>5000</v>
      </c>
      <c r="K1234" s="14">
        <f t="shared" si="117"/>
        <v>40</v>
      </c>
      <c r="L1234">
        <v>1381090870</v>
      </c>
      <c r="M1234">
        <v>1377030070</v>
      </c>
      <c r="N1234" t="b">
        <v>0</v>
      </c>
      <c r="O1234">
        <v>1</v>
      </c>
      <c r="P1234" t="b">
        <v>0</v>
      </c>
      <c r="Q1234" t="s">
        <v>8286</v>
      </c>
      <c r="R1234" s="9">
        <f t="shared" si="118"/>
        <v>8.0000000000000002E-3</v>
      </c>
      <c r="S1234" s="14">
        <f t="shared" si="119"/>
        <v>40</v>
      </c>
      <c r="T1234" t="s">
        <v>9214</v>
      </c>
      <c r="U1234" t="s">
        <v>9243</v>
      </c>
      <c r="V1234" s="16">
        <f t="shared" si="120"/>
        <v>41506.848032407404</v>
      </c>
      <c r="W1234" s="16">
        <f t="shared" si="121"/>
        <v>41553.848032407404</v>
      </c>
    </row>
    <row r="1235" spans="1:23" ht="30" hidden="1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2">
        <f>IF(H1235="USD", 1, VLOOKUP(H1235,usd[[#All],[targetCurrency]:[inverseRate]],4,FALSE))</f>
        <v>1</v>
      </c>
      <c r="J1235" s="14">
        <f t="shared" si="116"/>
        <v>1000</v>
      </c>
      <c r="K1235" s="14">
        <f t="shared" si="117"/>
        <v>116</v>
      </c>
      <c r="L1235">
        <v>1329864374</v>
      </c>
      <c r="M1235">
        <v>1328049974</v>
      </c>
      <c r="N1235" t="b">
        <v>0</v>
      </c>
      <c r="O1235">
        <v>6</v>
      </c>
      <c r="P1235" t="b">
        <v>0</v>
      </c>
      <c r="Q1235" t="s">
        <v>8286</v>
      </c>
      <c r="R1235" s="9">
        <f t="shared" si="118"/>
        <v>0.11600000000000001</v>
      </c>
      <c r="S1235" s="14">
        <f t="shared" si="119"/>
        <v>19.333333333333332</v>
      </c>
      <c r="T1235" t="s">
        <v>9214</v>
      </c>
      <c r="U1235" t="s">
        <v>9243</v>
      </c>
      <c r="V1235" s="16">
        <f t="shared" si="120"/>
        <v>40939.948773148149</v>
      </c>
      <c r="W1235" s="16">
        <f t="shared" si="121"/>
        <v>40960.948773148149</v>
      </c>
    </row>
    <row r="1236" spans="1:23" ht="30" hidden="1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2">
        <f>IF(H1236="USD", 1, VLOOKUP(H1236,usd[[#All],[targetCurrency]:[inverseRate]],4,FALSE))</f>
        <v>1.29405719</v>
      </c>
      <c r="J1236" s="14">
        <f t="shared" si="116"/>
        <v>64702.859499999999</v>
      </c>
      <c r="K1236" s="14">
        <f t="shared" si="117"/>
        <v>0</v>
      </c>
      <c r="L1236">
        <v>1422903342</v>
      </c>
      <c r="M1236">
        <v>1420311342</v>
      </c>
      <c r="N1236" t="b">
        <v>0</v>
      </c>
      <c r="O1236">
        <v>0</v>
      </c>
      <c r="P1236" t="b">
        <v>0</v>
      </c>
      <c r="Q1236" t="s">
        <v>8286</v>
      </c>
      <c r="R1236" s="9">
        <f t="shared" si="118"/>
        <v>0</v>
      </c>
      <c r="S1236" s="14" t="str">
        <f t="shared" si="119"/>
        <v/>
      </c>
      <c r="T1236" t="s">
        <v>9214</v>
      </c>
      <c r="U1236" t="s">
        <v>9243</v>
      </c>
      <c r="V1236" s="16">
        <f t="shared" si="120"/>
        <v>42007.788680555561</v>
      </c>
      <c r="W1236" s="16">
        <f t="shared" si="121"/>
        <v>42037.788680555561</v>
      </c>
    </row>
    <row r="1237" spans="1:23" ht="30" hidden="1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2">
        <f>IF(H1237="USD", 1, VLOOKUP(H1237,usd[[#All],[targetCurrency]:[inverseRate]],4,FALSE))</f>
        <v>1</v>
      </c>
      <c r="J1237" s="14">
        <f t="shared" si="116"/>
        <v>7534</v>
      </c>
      <c r="K1237" s="14">
        <f t="shared" si="117"/>
        <v>210</v>
      </c>
      <c r="L1237">
        <v>1387077299</v>
      </c>
      <c r="M1237">
        <v>1383621299</v>
      </c>
      <c r="N1237" t="b">
        <v>0</v>
      </c>
      <c r="O1237">
        <v>6</v>
      </c>
      <c r="P1237" t="b">
        <v>0</v>
      </c>
      <c r="Q1237" t="s">
        <v>8286</v>
      </c>
      <c r="R1237" s="9">
        <f t="shared" si="118"/>
        <v>2.787363950092912E-2</v>
      </c>
      <c r="S1237" s="14">
        <f t="shared" si="119"/>
        <v>35</v>
      </c>
      <c r="T1237" t="s">
        <v>9214</v>
      </c>
      <c r="U1237" t="s">
        <v>9243</v>
      </c>
      <c r="V1237" s="16">
        <f t="shared" si="120"/>
        <v>41583.135405092595</v>
      </c>
      <c r="W1237" s="16">
        <f t="shared" si="121"/>
        <v>41623.135405092595</v>
      </c>
    </row>
    <row r="1238" spans="1:23" ht="30" hidden="1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2">
        <f>IF(H1238="USD", 1, VLOOKUP(H1238,usd[[#All],[targetCurrency]:[inverseRate]],4,FALSE))</f>
        <v>1</v>
      </c>
      <c r="J1238" s="14">
        <f t="shared" si="116"/>
        <v>2500</v>
      </c>
      <c r="K1238" s="14">
        <f t="shared" si="117"/>
        <v>0</v>
      </c>
      <c r="L1238">
        <v>1343491200</v>
      </c>
      <c r="M1238">
        <v>1342801164</v>
      </c>
      <c r="N1238" t="b">
        <v>0</v>
      </c>
      <c r="O1238">
        <v>0</v>
      </c>
      <c r="P1238" t="b">
        <v>0</v>
      </c>
      <c r="Q1238" t="s">
        <v>8286</v>
      </c>
      <c r="R1238" s="9">
        <f t="shared" si="118"/>
        <v>0</v>
      </c>
      <c r="S1238" s="14" t="str">
        <f t="shared" si="119"/>
        <v/>
      </c>
      <c r="T1238" t="s">
        <v>9214</v>
      </c>
      <c r="U1238" t="s">
        <v>9243</v>
      </c>
      <c r="V1238" s="16">
        <f t="shared" si="120"/>
        <v>41110.680138888885</v>
      </c>
      <c r="W1238" s="16">
        <f t="shared" si="121"/>
        <v>41118.666666666664</v>
      </c>
    </row>
    <row r="1239" spans="1:23" ht="30" hidden="1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2">
        <f>IF(H1239="USD", 1, VLOOKUP(H1239,usd[[#All],[targetCurrency]:[inverseRate]],4,FALSE))</f>
        <v>1</v>
      </c>
      <c r="J1239" s="14">
        <f t="shared" si="116"/>
        <v>25000</v>
      </c>
      <c r="K1239" s="14">
        <f t="shared" si="117"/>
        <v>0</v>
      </c>
      <c r="L1239">
        <v>1345790865</v>
      </c>
      <c r="M1239">
        <v>1344062865</v>
      </c>
      <c r="N1239" t="b">
        <v>0</v>
      </c>
      <c r="O1239">
        <v>0</v>
      </c>
      <c r="P1239" t="b">
        <v>0</v>
      </c>
      <c r="Q1239" t="s">
        <v>8286</v>
      </c>
      <c r="R1239" s="9">
        <f t="shared" si="118"/>
        <v>0</v>
      </c>
      <c r="S1239" s="14" t="str">
        <f t="shared" si="119"/>
        <v/>
      </c>
      <c r="T1239" t="s">
        <v>9214</v>
      </c>
      <c r="U1239" t="s">
        <v>9243</v>
      </c>
      <c r="V1239" s="16">
        <f t="shared" si="120"/>
        <v>41125.283159722225</v>
      </c>
      <c r="W1239" s="16">
        <f t="shared" si="121"/>
        <v>41145.283159722225</v>
      </c>
    </row>
    <row r="1240" spans="1:23" ht="30" hidden="1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2">
        <f>IF(H1240="USD", 1, VLOOKUP(H1240,usd[[#All],[targetCurrency]:[inverseRate]],4,FALSE))</f>
        <v>1</v>
      </c>
      <c r="J1240" s="14">
        <f t="shared" si="116"/>
        <v>1000</v>
      </c>
      <c r="K1240" s="14">
        <f t="shared" si="117"/>
        <v>178</v>
      </c>
      <c r="L1240">
        <v>1312641536</v>
      </c>
      <c r="M1240">
        <v>1310049536</v>
      </c>
      <c r="N1240" t="b">
        <v>0</v>
      </c>
      <c r="O1240">
        <v>3</v>
      </c>
      <c r="P1240" t="b">
        <v>0</v>
      </c>
      <c r="Q1240" t="s">
        <v>8286</v>
      </c>
      <c r="R1240" s="9">
        <f t="shared" si="118"/>
        <v>0.17799999999999999</v>
      </c>
      <c r="S1240" s="14">
        <f t="shared" si="119"/>
        <v>59.333333333333336</v>
      </c>
      <c r="T1240" t="s">
        <v>9214</v>
      </c>
      <c r="U1240" t="s">
        <v>9243</v>
      </c>
      <c r="V1240" s="16">
        <f t="shared" si="120"/>
        <v>40731.61037037037</v>
      </c>
      <c r="W1240" s="16">
        <f t="shared" si="121"/>
        <v>40761.61037037037</v>
      </c>
    </row>
    <row r="1241" spans="1:23" ht="30" hidden="1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2">
        <f>IF(H1241="USD", 1, VLOOKUP(H1241,usd[[#All],[targetCurrency]:[inverseRate]],4,FALSE))</f>
        <v>1</v>
      </c>
      <c r="J1241" s="14">
        <f t="shared" si="116"/>
        <v>2500</v>
      </c>
      <c r="K1241" s="14">
        <f t="shared" si="117"/>
        <v>0</v>
      </c>
      <c r="L1241">
        <v>1325804767</v>
      </c>
      <c r="M1241">
        <v>1323212767</v>
      </c>
      <c r="N1241" t="b">
        <v>0</v>
      </c>
      <c r="O1241">
        <v>0</v>
      </c>
      <c r="P1241" t="b">
        <v>0</v>
      </c>
      <c r="Q1241" t="s">
        <v>8286</v>
      </c>
      <c r="R1241" s="9">
        <f t="shared" si="118"/>
        <v>0</v>
      </c>
      <c r="S1241" s="14" t="str">
        <f t="shared" si="119"/>
        <v/>
      </c>
      <c r="T1241" t="s">
        <v>9214</v>
      </c>
      <c r="U1241" t="s">
        <v>9243</v>
      </c>
      <c r="V1241" s="16">
        <f t="shared" si="120"/>
        <v>40883.962581018517</v>
      </c>
      <c r="W1241" s="16">
        <f t="shared" si="121"/>
        <v>40913.962581018517</v>
      </c>
    </row>
    <row r="1242" spans="1:23" ht="30" hidden="1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2">
        <f>IF(H1242="USD", 1, VLOOKUP(H1242,usd[[#All],[targetCurrency]:[inverseRate]],4,FALSE))</f>
        <v>1</v>
      </c>
      <c r="J1242" s="14">
        <f t="shared" si="116"/>
        <v>8000</v>
      </c>
      <c r="K1242" s="14">
        <f t="shared" si="117"/>
        <v>241</v>
      </c>
      <c r="L1242">
        <v>1373665860</v>
      </c>
      <c r="M1242">
        <v>1368579457</v>
      </c>
      <c r="N1242" t="b">
        <v>0</v>
      </c>
      <c r="O1242">
        <v>8</v>
      </c>
      <c r="P1242" t="b">
        <v>0</v>
      </c>
      <c r="Q1242" t="s">
        <v>8286</v>
      </c>
      <c r="R1242" s="9">
        <f t="shared" si="118"/>
        <v>3.0124999999999999E-2</v>
      </c>
      <c r="S1242" s="14">
        <f t="shared" si="119"/>
        <v>30.125</v>
      </c>
      <c r="T1242" t="s">
        <v>9214</v>
      </c>
      <c r="U1242" t="s">
        <v>9243</v>
      </c>
      <c r="V1242" s="16">
        <f t="shared" si="120"/>
        <v>41409.040011574078</v>
      </c>
      <c r="W1242" s="16">
        <f t="shared" si="121"/>
        <v>41467.910416666666</v>
      </c>
    </row>
    <row r="1243" spans="1:23" ht="30" hidden="1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2">
        <f>IF(H1243="USD", 1, VLOOKUP(H1243,usd[[#All],[targetCurrency]:[inverseRate]],4,FALSE))</f>
        <v>1</v>
      </c>
      <c r="J1243" s="14">
        <f t="shared" si="116"/>
        <v>5000</v>
      </c>
      <c r="K1243" s="14">
        <f t="shared" si="117"/>
        <v>2537</v>
      </c>
      <c r="L1243">
        <v>1414994340</v>
      </c>
      <c r="M1243">
        <v>1413057980</v>
      </c>
      <c r="N1243" t="b">
        <v>0</v>
      </c>
      <c r="O1243">
        <v>34</v>
      </c>
      <c r="P1243" t="b">
        <v>0</v>
      </c>
      <c r="Q1243" t="s">
        <v>8286</v>
      </c>
      <c r="R1243" s="9">
        <f t="shared" si="118"/>
        <v>0.50739999999999996</v>
      </c>
      <c r="S1243" s="14">
        <f t="shared" si="119"/>
        <v>74.617647058823536</v>
      </c>
      <c r="T1243" t="s">
        <v>9214</v>
      </c>
      <c r="U1243" t="s">
        <v>9243</v>
      </c>
      <c r="V1243" s="16">
        <f t="shared" si="120"/>
        <v>41923.837731481479</v>
      </c>
      <c r="W1243" s="16">
        <f t="shared" si="121"/>
        <v>41946.249305555553</v>
      </c>
    </row>
    <row r="1244" spans="1:23" ht="30" hidden="1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2">
        <f>IF(H1244="USD", 1, VLOOKUP(H1244,usd[[#All],[targetCurrency]:[inverseRate]],4,FALSE))</f>
        <v>1</v>
      </c>
      <c r="J1244" s="14">
        <f t="shared" si="116"/>
        <v>911</v>
      </c>
      <c r="K1244" s="14">
        <f t="shared" si="117"/>
        <v>5</v>
      </c>
      <c r="L1244">
        <v>1315747080</v>
      </c>
      <c r="M1244">
        <v>1314417502</v>
      </c>
      <c r="N1244" t="b">
        <v>0</v>
      </c>
      <c r="O1244">
        <v>1</v>
      </c>
      <c r="P1244" t="b">
        <v>0</v>
      </c>
      <c r="Q1244" t="s">
        <v>8286</v>
      </c>
      <c r="R1244" s="9">
        <f t="shared" si="118"/>
        <v>5.4884742041712408E-3</v>
      </c>
      <c r="S1244" s="14">
        <f t="shared" si="119"/>
        <v>5</v>
      </c>
      <c r="T1244" t="s">
        <v>9214</v>
      </c>
      <c r="U1244" t="s">
        <v>9243</v>
      </c>
      <c r="V1244" s="16">
        <f t="shared" si="120"/>
        <v>40782.165532407409</v>
      </c>
      <c r="W1244" s="16">
        <f t="shared" si="121"/>
        <v>40797.554166666669</v>
      </c>
    </row>
    <row r="1245" spans="1:23" ht="30" hidden="1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2">
        <f>IF(H1245="USD", 1, VLOOKUP(H1245,usd[[#All],[targetCurrency]:[inverseRate]],4,FALSE))</f>
        <v>1</v>
      </c>
      <c r="J1245" s="14">
        <f t="shared" si="116"/>
        <v>12000</v>
      </c>
      <c r="K1245" s="14">
        <f t="shared" si="117"/>
        <v>1691</v>
      </c>
      <c r="L1245">
        <v>1310158800</v>
      </c>
      <c r="M1245">
        <v>1304888771</v>
      </c>
      <c r="N1245" t="b">
        <v>0</v>
      </c>
      <c r="O1245">
        <v>38</v>
      </c>
      <c r="P1245" t="b">
        <v>0</v>
      </c>
      <c r="Q1245" t="s">
        <v>8286</v>
      </c>
      <c r="R1245" s="9">
        <f t="shared" si="118"/>
        <v>0.14091666666666666</v>
      </c>
      <c r="S1245" s="14">
        <f t="shared" si="119"/>
        <v>44.5</v>
      </c>
      <c r="T1245" t="s">
        <v>9214</v>
      </c>
      <c r="U1245" t="s">
        <v>9243</v>
      </c>
      <c r="V1245" s="16">
        <f t="shared" si="120"/>
        <v>40671.879293981481</v>
      </c>
      <c r="W1245" s="16">
        <f t="shared" si="121"/>
        <v>40732.875</v>
      </c>
    </row>
    <row r="1246" spans="1:23" ht="30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2">
        <f>IF(H1246="USD", 1, VLOOKUP(H1246,usd[[#All],[targetCurrency]:[inverseRate]],4,FALSE))</f>
        <v>1</v>
      </c>
      <c r="J1246" s="14">
        <f t="shared" si="116"/>
        <v>2000</v>
      </c>
      <c r="K1246" s="14">
        <f t="shared" si="117"/>
        <v>2076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8276</v>
      </c>
      <c r="R1246" s="9">
        <f t="shared" si="118"/>
        <v>1.038</v>
      </c>
      <c r="S1246" s="14">
        <f t="shared" si="119"/>
        <v>46.133333333333333</v>
      </c>
      <c r="T1246" t="s">
        <v>9214</v>
      </c>
      <c r="U1246" t="s">
        <v>9213</v>
      </c>
      <c r="V1246" s="16">
        <f t="shared" si="120"/>
        <v>41355.825497685189</v>
      </c>
      <c r="W1246" s="16">
        <f t="shared" si="121"/>
        <v>41386.875</v>
      </c>
    </row>
    <row r="1247" spans="1:23" ht="30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2">
        <f>IF(H1247="USD", 1, VLOOKUP(H1247,usd[[#All],[targetCurrency]:[inverseRate]],4,FALSE))</f>
        <v>1</v>
      </c>
      <c r="J1247" s="14">
        <f t="shared" si="116"/>
        <v>2000</v>
      </c>
      <c r="K1247" s="14">
        <f t="shared" si="117"/>
        <v>2405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8276</v>
      </c>
      <c r="R1247" s="9">
        <f t="shared" si="118"/>
        <v>1.2024999999999999</v>
      </c>
      <c r="S1247" s="14">
        <f t="shared" si="119"/>
        <v>141.47058823529412</v>
      </c>
      <c r="T1247" t="s">
        <v>9214</v>
      </c>
      <c r="U1247" t="s">
        <v>9213</v>
      </c>
      <c r="V1247" s="16">
        <f t="shared" si="120"/>
        <v>41774.59993055556</v>
      </c>
      <c r="W1247" s="16">
        <f t="shared" si="121"/>
        <v>41804.59993055556</v>
      </c>
    </row>
    <row r="1248" spans="1:23" ht="30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2">
        <f>IF(H1248="USD", 1, VLOOKUP(H1248,usd[[#All],[targetCurrency]:[inverseRate]],4,FALSE))</f>
        <v>1</v>
      </c>
      <c r="J1248" s="14">
        <f t="shared" si="116"/>
        <v>2000</v>
      </c>
      <c r="K1248" s="14">
        <f t="shared" si="117"/>
        <v>2340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8276</v>
      </c>
      <c r="R1248" s="9">
        <f t="shared" si="118"/>
        <v>1.17</v>
      </c>
      <c r="S1248" s="14">
        <f t="shared" si="119"/>
        <v>75.483870967741936</v>
      </c>
      <c r="T1248" t="s">
        <v>9214</v>
      </c>
      <c r="U1248" t="s">
        <v>9213</v>
      </c>
      <c r="V1248" s="16">
        <f t="shared" si="120"/>
        <v>40838.043391203704</v>
      </c>
      <c r="W1248" s="16">
        <f t="shared" si="121"/>
        <v>40883.085057870368</v>
      </c>
    </row>
    <row r="1249" spans="1:23" ht="30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2">
        <f>IF(H1249="USD", 1, VLOOKUP(H1249,usd[[#All],[targetCurrency]:[inverseRate]],4,FALSE))</f>
        <v>1</v>
      </c>
      <c r="J1249" s="14">
        <f t="shared" si="116"/>
        <v>3500</v>
      </c>
      <c r="K1249" s="14">
        <f t="shared" si="117"/>
        <v>4275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8276</v>
      </c>
      <c r="R1249" s="9">
        <f t="shared" si="118"/>
        <v>1.2214285714285715</v>
      </c>
      <c r="S1249" s="14">
        <f t="shared" si="119"/>
        <v>85.5</v>
      </c>
      <c r="T1249" t="s">
        <v>9214</v>
      </c>
      <c r="U1249" t="s">
        <v>9213</v>
      </c>
      <c r="V1249" s="16">
        <f t="shared" si="120"/>
        <v>41370.292303240742</v>
      </c>
      <c r="W1249" s="16">
        <f t="shared" si="121"/>
        <v>41400.292303240742</v>
      </c>
    </row>
    <row r="1250" spans="1:23" ht="30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2">
        <f>IF(H1250="USD", 1, VLOOKUP(H1250,usd[[#All],[targetCurrency]:[inverseRate]],4,FALSE))</f>
        <v>1</v>
      </c>
      <c r="J1250" s="14">
        <f t="shared" si="116"/>
        <v>2500</v>
      </c>
      <c r="K1250" s="14">
        <f t="shared" si="117"/>
        <v>3791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8276</v>
      </c>
      <c r="R1250" s="9">
        <f t="shared" si="118"/>
        <v>1.5164</v>
      </c>
      <c r="S1250" s="14">
        <f t="shared" si="119"/>
        <v>64.254237288135599</v>
      </c>
      <c r="T1250" t="s">
        <v>9214</v>
      </c>
      <c r="U1250" t="s">
        <v>9213</v>
      </c>
      <c r="V1250" s="16">
        <f t="shared" si="120"/>
        <v>41767.656863425924</v>
      </c>
      <c r="W1250" s="16">
        <f t="shared" si="121"/>
        <v>41803.290972222225</v>
      </c>
    </row>
    <row r="1251" spans="1:23" ht="30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2">
        <f>IF(H1251="USD", 1, VLOOKUP(H1251,usd[[#All],[targetCurrency]:[inverseRate]],4,FALSE))</f>
        <v>1</v>
      </c>
      <c r="J1251" s="14">
        <f t="shared" si="116"/>
        <v>5000</v>
      </c>
      <c r="K1251" s="14">
        <f t="shared" si="117"/>
        <v>5222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8276</v>
      </c>
      <c r="R1251" s="9">
        <f t="shared" si="118"/>
        <v>1.0444</v>
      </c>
      <c r="S1251" s="14">
        <f t="shared" si="119"/>
        <v>64.46913580246914</v>
      </c>
      <c r="T1251" t="s">
        <v>9214</v>
      </c>
      <c r="U1251" t="s">
        <v>9213</v>
      </c>
      <c r="V1251" s="16">
        <f t="shared" si="120"/>
        <v>41067.740868055553</v>
      </c>
      <c r="W1251" s="16">
        <f t="shared" si="121"/>
        <v>41097.740868055553</v>
      </c>
    </row>
    <row r="1252" spans="1:23" ht="30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2">
        <f>IF(H1252="USD", 1, VLOOKUP(H1252,usd[[#All],[targetCurrency]:[inverseRate]],4,FALSE))</f>
        <v>1</v>
      </c>
      <c r="J1252" s="14">
        <f t="shared" si="116"/>
        <v>30000</v>
      </c>
      <c r="K1252" s="14">
        <f t="shared" si="117"/>
        <v>60046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8276</v>
      </c>
      <c r="R1252" s="9">
        <f t="shared" si="118"/>
        <v>2.0015333333333332</v>
      </c>
      <c r="S1252" s="14">
        <f t="shared" si="119"/>
        <v>118.2007874015748</v>
      </c>
      <c r="T1252" t="s">
        <v>9214</v>
      </c>
      <c r="U1252" t="s">
        <v>9213</v>
      </c>
      <c r="V1252" s="16">
        <f t="shared" si="120"/>
        <v>41843.64271990741</v>
      </c>
      <c r="W1252" s="16">
        <f t="shared" si="121"/>
        <v>41888.64271990741</v>
      </c>
    </row>
    <row r="1253" spans="1:23" ht="30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2">
        <f>IF(H1253="USD", 1, VLOOKUP(H1253,usd[[#All],[targetCurrency]:[inverseRate]],4,FALSE))</f>
        <v>1</v>
      </c>
      <c r="J1253" s="14">
        <f t="shared" si="116"/>
        <v>6000</v>
      </c>
      <c r="K1253" s="14">
        <f t="shared" si="117"/>
        <v>6108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8276</v>
      </c>
      <c r="R1253" s="9">
        <f t="shared" si="118"/>
        <v>1.018</v>
      </c>
      <c r="S1253" s="14">
        <f t="shared" si="119"/>
        <v>82.540540540540547</v>
      </c>
      <c r="T1253" t="s">
        <v>9214</v>
      </c>
      <c r="U1253" t="s">
        <v>9213</v>
      </c>
      <c r="V1253" s="16">
        <f t="shared" si="120"/>
        <v>40751.814432870371</v>
      </c>
      <c r="W1253" s="16">
        <f t="shared" si="121"/>
        <v>40811.814432870371</v>
      </c>
    </row>
    <row r="1254" spans="1:23" ht="30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2">
        <f>IF(H1254="USD", 1, VLOOKUP(H1254,usd[[#All],[targetCurrency]:[inverseRate]],4,FALSE))</f>
        <v>1</v>
      </c>
      <c r="J1254" s="14">
        <f t="shared" si="116"/>
        <v>3500</v>
      </c>
      <c r="K1254" s="14">
        <f t="shared" si="117"/>
        <v>4818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8276</v>
      </c>
      <c r="R1254" s="9">
        <f t="shared" si="118"/>
        <v>1.3765714285714286</v>
      </c>
      <c r="S1254" s="14">
        <f t="shared" si="119"/>
        <v>34.170212765957444</v>
      </c>
      <c r="T1254" t="s">
        <v>9214</v>
      </c>
      <c r="U1254" t="s">
        <v>9213</v>
      </c>
      <c r="V1254" s="16">
        <f t="shared" si="120"/>
        <v>41543.988067129627</v>
      </c>
      <c r="W1254" s="16">
        <f t="shared" si="121"/>
        <v>41571.988067129627</v>
      </c>
    </row>
    <row r="1255" spans="1:23" ht="30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2">
        <f>IF(H1255="USD", 1, VLOOKUP(H1255,usd[[#All],[targetCurrency]:[inverseRate]],4,FALSE))</f>
        <v>1</v>
      </c>
      <c r="J1255" s="14">
        <f t="shared" si="116"/>
        <v>10</v>
      </c>
      <c r="K1255" s="14">
        <f t="shared" si="117"/>
        <v>30383.32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8276</v>
      </c>
      <c r="R1255" s="9">
        <f t="shared" si="118"/>
        <v>3038.3319999999999</v>
      </c>
      <c r="S1255" s="14">
        <f t="shared" si="119"/>
        <v>42.73322081575246</v>
      </c>
      <c r="T1255" t="s">
        <v>9214</v>
      </c>
      <c r="U1255" t="s">
        <v>9213</v>
      </c>
      <c r="V1255" s="16">
        <f t="shared" si="120"/>
        <v>41855.783645833333</v>
      </c>
      <c r="W1255" s="16">
        <f t="shared" si="121"/>
        <v>41885.783645833333</v>
      </c>
    </row>
    <row r="1256" spans="1:23" ht="30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2">
        <f>IF(H1256="USD", 1, VLOOKUP(H1256,usd[[#All],[targetCurrency]:[inverseRate]],4,FALSE))</f>
        <v>1</v>
      </c>
      <c r="J1256" s="14">
        <f t="shared" si="116"/>
        <v>6700</v>
      </c>
      <c r="K1256" s="14">
        <f t="shared" si="117"/>
        <v>13323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8276</v>
      </c>
      <c r="R1256" s="9">
        <f t="shared" si="118"/>
        <v>1.9885074626865671</v>
      </c>
      <c r="S1256" s="14">
        <f t="shared" si="119"/>
        <v>94.489361702127653</v>
      </c>
      <c r="T1256" t="s">
        <v>9214</v>
      </c>
      <c r="U1256" t="s">
        <v>9213</v>
      </c>
      <c r="V1256" s="16">
        <f t="shared" si="120"/>
        <v>40487.621365740742</v>
      </c>
      <c r="W1256" s="16">
        <f t="shared" si="121"/>
        <v>40544.207638888889</v>
      </c>
    </row>
    <row r="1257" spans="1:23" ht="30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2">
        <f>IF(H1257="USD", 1, VLOOKUP(H1257,usd[[#All],[targetCurrency]:[inverseRate]],4,FALSE))</f>
        <v>1</v>
      </c>
      <c r="J1257" s="14">
        <f t="shared" si="116"/>
        <v>3000</v>
      </c>
      <c r="K1257" s="14">
        <f t="shared" si="117"/>
        <v>6071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8276</v>
      </c>
      <c r="R1257" s="9">
        <f t="shared" si="118"/>
        <v>2.0236666666666667</v>
      </c>
      <c r="S1257" s="14">
        <f t="shared" si="119"/>
        <v>55.697247706422019</v>
      </c>
      <c r="T1257" t="s">
        <v>9214</v>
      </c>
      <c r="U1257" t="s">
        <v>9213</v>
      </c>
      <c r="V1257" s="16">
        <f t="shared" si="120"/>
        <v>41579.845509259263</v>
      </c>
      <c r="W1257" s="16">
        <f t="shared" si="121"/>
        <v>41609.887175925927</v>
      </c>
    </row>
    <row r="1258" spans="1:23" ht="30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2">
        <f>IF(H1258="USD", 1, VLOOKUP(H1258,usd[[#All],[targetCurrency]:[inverseRate]],4,FALSE))</f>
        <v>1</v>
      </c>
      <c r="J1258" s="14">
        <f t="shared" si="116"/>
        <v>30000</v>
      </c>
      <c r="K1258" s="14">
        <f t="shared" si="117"/>
        <v>35389.129999999997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8276</v>
      </c>
      <c r="R1258" s="9">
        <f t="shared" si="118"/>
        <v>1.1796376666666666</v>
      </c>
      <c r="S1258" s="14">
        <f t="shared" si="119"/>
        <v>98.030831024930734</v>
      </c>
      <c r="T1258" t="s">
        <v>9214</v>
      </c>
      <c r="U1258" t="s">
        <v>9213</v>
      </c>
      <c r="V1258" s="16">
        <f t="shared" si="120"/>
        <v>40921.919340277775</v>
      </c>
      <c r="W1258" s="16">
        <f t="shared" si="121"/>
        <v>40951.919340277775</v>
      </c>
    </row>
    <row r="1259" spans="1:23" ht="30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2">
        <f>IF(H1259="USD", 1, VLOOKUP(H1259,usd[[#All],[targetCurrency]:[inverseRate]],4,FALSE))</f>
        <v>1</v>
      </c>
      <c r="J1259" s="14">
        <f t="shared" si="116"/>
        <v>5500</v>
      </c>
      <c r="K1259" s="14">
        <f t="shared" si="117"/>
        <v>16210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8276</v>
      </c>
      <c r="R1259" s="9">
        <f t="shared" si="118"/>
        <v>2.9472727272727273</v>
      </c>
      <c r="S1259" s="14">
        <f t="shared" si="119"/>
        <v>92.102272727272734</v>
      </c>
      <c r="T1259" t="s">
        <v>9214</v>
      </c>
      <c r="U1259" t="s">
        <v>9213</v>
      </c>
      <c r="V1259" s="16">
        <f t="shared" si="120"/>
        <v>40587.085532407407</v>
      </c>
      <c r="W1259" s="16">
        <f t="shared" si="121"/>
        <v>40636.043865740743</v>
      </c>
    </row>
    <row r="1260" spans="1:23" ht="30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2">
        <f>IF(H1260="USD", 1, VLOOKUP(H1260,usd[[#All],[targetCurrency]:[inverseRate]],4,FALSE))</f>
        <v>1</v>
      </c>
      <c r="J1260" s="14">
        <f t="shared" si="116"/>
        <v>12000</v>
      </c>
      <c r="K1260" s="14">
        <f t="shared" si="117"/>
        <v>25577.56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8276</v>
      </c>
      <c r="R1260" s="9">
        <f t="shared" si="118"/>
        <v>2.1314633333333335</v>
      </c>
      <c r="S1260" s="14">
        <f t="shared" si="119"/>
        <v>38.175462686567165</v>
      </c>
      <c r="T1260" t="s">
        <v>9214</v>
      </c>
      <c r="U1260" t="s">
        <v>9213</v>
      </c>
      <c r="V1260" s="16">
        <f t="shared" si="120"/>
        <v>41487.611250000002</v>
      </c>
      <c r="W1260" s="16">
        <f t="shared" si="121"/>
        <v>41517.611250000002</v>
      </c>
    </row>
    <row r="1261" spans="1:23" ht="30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2">
        <f>IF(H1261="USD", 1, VLOOKUP(H1261,usd[[#All],[targetCurrency]:[inverseRate]],4,FALSE))</f>
        <v>1</v>
      </c>
      <c r="J1261" s="14">
        <f t="shared" si="116"/>
        <v>2500</v>
      </c>
      <c r="K1261" s="14">
        <f t="shared" si="117"/>
        <v>2606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8276</v>
      </c>
      <c r="R1261" s="9">
        <f t="shared" si="118"/>
        <v>1.0424</v>
      </c>
      <c r="S1261" s="14">
        <f t="shared" si="119"/>
        <v>27.145833333333332</v>
      </c>
      <c r="T1261" t="s">
        <v>9214</v>
      </c>
      <c r="U1261" t="s">
        <v>9213</v>
      </c>
      <c r="V1261" s="16">
        <f t="shared" si="120"/>
        <v>41766.970648148148</v>
      </c>
      <c r="W1261" s="16">
        <f t="shared" si="121"/>
        <v>41799.165972222225</v>
      </c>
    </row>
    <row r="1262" spans="1:23" ht="30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2">
        <f>IF(H1262="USD", 1, VLOOKUP(H1262,usd[[#All],[targetCurrency]:[inverseRate]],4,FALSE))</f>
        <v>1</v>
      </c>
      <c r="J1262" s="14">
        <f t="shared" si="116"/>
        <v>3300</v>
      </c>
      <c r="K1262" s="14">
        <f t="shared" si="117"/>
        <v>3751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8276</v>
      </c>
      <c r="R1262" s="9">
        <f t="shared" si="118"/>
        <v>1.1366666666666667</v>
      </c>
      <c r="S1262" s="14">
        <f t="shared" si="119"/>
        <v>50.689189189189186</v>
      </c>
      <c r="T1262" t="s">
        <v>9214</v>
      </c>
      <c r="U1262" t="s">
        <v>9213</v>
      </c>
      <c r="V1262" s="16">
        <f t="shared" si="120"/>
        <v>41666.842824074076</v>
      </c>
      <c r="W1262" s="16">
        <f t="shared" si="121"/>
        <v>41696.842824074076</v>
      </c>
    </row>
    <row r="1263" spans="1:23" ht="30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2">
        <f>IF(H1263="USD", 1, VLOOKUP(H1263,usd[[#All],[targetCurrency]:[inverseRate]],4,FALSE))</f>
        <v>1</v>
      </c>
      <c r="J1263" s="14">
        <f t="shared" si="116"/>
        <v>2000</v>
      </c>
      <c r="K1263" s="14">
        <f t="shared" si="117"/>
        <v>2025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8276</v>
      </c>
      <c r="R1263" s="9">
        <f t="shared" si="118"/>
        <v>1.0125</v>
      </c>
      <c r="S1263" s="14">
        <f t="shared" si="119"/>
        <v>38.942307692307693</v>
      </c>
      <c r="T1263" t="s">
        <v>9214</v>
      </c>
      <c r="U1263" t="s">
        <v>9213</v>
      </c>
      <c r="V1263" s="16">
        <f t="shared" si="120"/>
        <v>41638.342905092592</v>
      </c>
      <c r="W1263" s="16">
        <f t="shared" si="121"/>
        <v>41668.342905092592</v>
      </c>
    </row>
    <row r="1264" spans="1:23" ht="30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2">
        <f>IF(H1264="USD", 1, VLOOKUP(H1264,usd[[#All],[targetCurrency]:[inverseRate]],4,FALSE))</f>
        <v>0.75062424999999999</v>
      </c>
      <c r="J1264" s="14">
        <f t="shared" si="116"/>
        <v>4879.0576250000004</v>
      </c>
      <c r="K1264" s="14">
        <f t="shared" si="117"/>
        <v>6119.0888859999995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8276</v>
      </c>
      <c r="R1264" s="9">
        <f t="shared" si="118"/>
        <v>1.2541538461538462</v>
      </c>
      <c r="S1264" s="14">
        <f t="shared" si="119"/>
        <v>58.277037009523802</v>
      </c>
      <c r="T1264" t="s">
        <v>9214</v>
      </c>
      <c r="U1264" t="s">
        <v>9213</v>
      </c>
      <c r="V1264" s="16">
        <f t="shared" si="120"/>
        <v>41656.762638888889</v>
      </c>
      <c r="W1264" s="16">
        <f t="shared" si="121"/>
        <v>41686.762638888889</v>
      </c>
    </row>
    <row r="1265" spans="1:23" ht="30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2">
        <f>IF(H1265="USD", 1, VLOOKUP(H1265,usd[[#All],[targetCurrency]:[inverseRate]],4,FALSE))</f>
        <v>1</v>
      </c>
      <c r="J1265" s="14">
        <f t="shared" si="116"/>
        <v>1500</v>
      </c>
      <c r="K1265" s="14">
        <f t="shared" si="117"/>
        <v>1785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8276</v>
      </c>
      <c r="R1265" s="9">
        <f t="shared" si="118"/>
        <v>1.19</v>
      </c>
      <c r="S1265" s="14">
        <f t="shared" si="119"/>
        <v>43.536585365853661</v>
      </c>
      <c r="T1265" t="s">
        <v>9214</v>
      </c>
      <c r="U1265" t="s">
        <v>9213</v>
      </c>
      <c r="V1265" s="16">
        <f t="shared" si="120"/>
        <v>41692.084143518521</v>
      </c>
      <c r="W1265" s="16">
        <f t="shared" si="121"/>
        <v>41727.041666666664</v>
      </c>
    </row>
    <row r="1266" spans="1:23" ht="30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2">
        <f>IF(H1266="USD", 1, VLOOKUP(H1266,usd[[#All],[targetCurrency]:[inverseRate]],4,FALSE))</f>
        <v>1</v>
      </c>
      <c r="J1266" s="14">
        <f t="shared" si="116"/>
        <v>650</v>
      </c>
      <c r="K1266" s="14">
        <f t="shared" si="117"/>
        <v>1082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8276</v>
      </c>
      <c r="R1266" s="9">
        <f t="shared" si="118"/>
        <v>1.6646153846153846</v>
      </c>
      <c r="S1266" s="14">
        <f t="shared" si="119"/>
        <v>31.823529411764707</v>
      </c>
      <c r="T1266" t="s">
        <v>9214</v>
      </c>
      <c r="U1266" t="s">
        <v>9213</v>
      </c>
      <c r="V1266" s="16">
        <f t="shared" si="120"/>
        <v>41547.662997685184</v>
      </c>
      <c r="W1266" s="16">
        <f t="shared" si="121"/>
        <v>41576.662997685184</v>
      </c>
    </row>
    <row r="1267" spans="1:23" ht="30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2">
        <f>IF(H1267="USD", 1, VLOOKUP(H1267,usd[[#All],[targetCurrency]:[inverseRate]],4,FALSE))</f>
        <v>1</v>
      </c>
      <c r="J1267" s="14">
        <f t="shared" si="116"/>
        <v>3500</v>
      </c>
      <c r="K1267" s="14">
        <f t="shared" si="117"/>
        <v>4170.17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8276</v>
      </c>
      <c r="R1267" s="9">
        <f t="shared" si="118"/>
        <v>1.1914771428571429</v>
      </c>
      <c r="S1267" s="14">
        <f t="shared" si="119"/>
        <v>63.184393939393942</v>
      </c>
      <c r="T1267" t="s">
        <v>9214</v>
      </c>
      <c r="U1267" t="s">
        <v>9213</v>
      </c>
      <c r="V1267" s="16">
        <f t="shared" si="120"/>
        <v>40465.655266203699</v>
      </c>
      <c r="W1267" s="16">
        <f t="shared" si="121"/>
        <v>40512.655266203699</v>
      </c>
    </row>
    <row r="1268" spans="1:23" ht="30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2">
        <f>IF(H1268="USD", 1, VLOOKUP(H1268,usd[[#All],[targetCurrency]:[inverseRate]],4,FALSE))</f>
        <v>1</v>
      </c>
      <c r="J1268" s="14">
        <f t="shared" si="116"/>
        <v>9500</v>
      </c>
      <c r="K1268" s="14">
        <f t="shared" si="117"/>
        <v>9545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8276</v>
      </c>
      <c r="R1268" s="9">
        <f t="shared" si="118"/>
        <v>1.0047368421052632</v>
      </c>
      <c r="S1268" s="14">
        <f t="shared" si="119"/>
        <v>190.9</v>
      </c>
      <c r="T1268" t="s">
        <v>9214</v>
      </c>
      <c r="U1268" t="s">
        <v>9213</v>
      </c>
      <c r="V1268" s="16">
        <f t="shared" si="120"/>
        <v>41620.87667824074</v>
      </c>
      <c r="W1268" s="16">
        <f t="shared" si="121"/>
        <v>41650.87667824074</v>
      </c>
    </row>
    <row r="1269" spans="1:23" ht="30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2">
        <f>IF(H1269="USD", 1, VLOOKUP(H1269,usd[[#All],[targetCurrency]:[inverseRate]],4,FALSE))</f>
        <v>1</v>
      </c>
      <c r="J1269" s="14">
        <f t="shared" si="116"/>
        <v>22000</v>
      </c>
      <c r="K1269" s="14">
        <f t="shared" si="117"/>
        <v>22396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8276</v>
      </c>
      <c r="R1269" s="9">
        <f t="shared" si="118"/>
        <v>1.018</v>
      </c>
      <c r="S1269" s="14">
        <f t="shared" si="119"/>
        <v>140.85534591194968</v>
      </c>
      <c r="T1269" t="s">
        <v>9214</v>
      </c>
      <c r="U1269" t="s">
        <v>9213</v>
      </c>
      <c r="V1269" s="16">
        <f t="shared" si="120"/>
        <v>41449.585162037038</v>
      </c>
      <c r="W1269" s="16">
        <f t="shared" si="121"/>
        <v>41479.585162037038</v>
      </c>
    </row>
    <row r="1270" spans="1:23" ht="30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2">
        <f>IF(H1270="USD", 1, VLOOKUP(H1270,usd[[#All],[targetCurrency]:[inverseRate]],4,FALSE))</f>
        <v>1</v>
      </c>
      <c r="J1270" s="14">
        <f t="shared" si="116"/>
        <v>12000</v>
      </c>
      <c r="K1270" s="14">
        <f t="shared" si="117"/>
        <v>14000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8276</v>
      </c>
      <c r="R1270" s="9">
        <f t="shared" si="118"/>
        <v>1.1666666666666667</v>
      </c>
      <c r="S1270" s="14">
        <f t="shared" si="119"/>
        <v>76.92307692307692</v>
      </c>
      <c r="T1270" t="s">
        <v>9214</v>
      </c>
      <c r="U1270" t="s">
        <v>9213</v>
      </c>
      <c r="V1270" s="16">
        <f t="shared" si="120"/>
        <v>41507.845451388886</v>
      </c>
      <c r="W1270" s="16">
        <f t="shared" si="121"/>
        <v>41537.845451388886</v>
      </c>
    </row>
    <row r="1271" spans="1:23" ht="30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2">
        <f>IF(H1271="USD", 1, VLOOKUP(H1271,usd[[#All],[targetCurrency]:[inverseRate]],4,FALSE))</f>
        <v>1</v>
      </c>
      <c r="J1271" s="14">
        <f t="shared" si="116"/>
        <v>18800</v>
      </c>
      <c r="K1271" s="14">
        <f t="shared" si="117"/>
        <v>20426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8276</v>
      </c>
      <c r="R1271" s="9">
        <f t="shared" si="118"/>
        <v>1.0864893617021276</v>
      </c>
      <c r="S1271" s="14">
        <f t="shared" si="119"/>
        <v>99.15533980582525</v>
      </c>
      <c r="T1271" t="s">
        <v>9214</v>
      </c>
      <c r="U1271" t="s">
        <v>9213</v>
      </c>
      <c r="V1271" s="16">
        <f t="shared" si="120"/>
        <v>42445.823055555556</v>
      </c>
      <c r="W1271" s="16">
        <f t="shared" si="121"/>
        <v>42476</v>
      </c>
    </row>
    <row r="1272" spans="1:23" ht="30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2">
        <f>IF(H1272="USD", 1, VLOOKUP(H1272,usd[[#All],[targetCurrency]:[inverseRate]],4,FALSE))</f>
        <v>1</v>
      </c>
      <c r="J1272" s="14">
        <f t="shared" si="116"/>
        <v>10000</v>
      </c>
      <c r="K1272" s="14">
        <f t="shared" si="117"/>
        <v>11472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8276</v>
      </c>
      <c r="R1272" s="9">
        <f t="shared" si="118"/>
        <v>1.1472</v>
      </c>
      <c r="S1272" s="14">
        <f t="shared" si="119"/>
        <v>67.881656804733723</v>
      </c>
      <c r="T1272" t="s">
        <v>9214</v>
      </c>
      <c r="U1272" t="s">
        <v>9213</v>
      </c>
      <c r="V1272" s="16">
        <f t="shared" si="120"/>
        <v>40933.85696759259</v>
      </c>
      <c r="W1272" s="16">
        <f t="shared" si="121"/>
        <v>40993.815300925926</v>
      </c>
    </row>
    <row r="1273" spans="1:23" ht="30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2">
        <f>IF(H1273="USD", 1, VLOOKUP(H1273,usd[[#All],[targetCurrency]:[inverseRate]],4,FALSE))</f>
        <v>1</v>
      </c>
      <c r="J1273" s="14">
        <f t="shared" si="116"/>
        <v>7500</v>
      </c>
      <c r="K1273" s="14">
        <f t="shared" si="117"/>
        <v>7635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8276</v>
      </c>
      <c r="R1273" s="9">
        <f t="shared" si="118"/>
        <v>1.018</v>
      </c>
      <c r="S1273" s="14">
        <f t="shared" si="119"/>
        <v>246.29032258064515</v>
      </c>
      <c r="T1273" t="s">
        <v>9214</v>
      </c>
      <c r="U1273" t="s">
        <v>9213</v>
      </c>
      <c r="V1273" s="16">
        <f t="shared" si="120"/>
        <v>41561.683553240742</v>
      </c>
      <c r="W1273" s="16">
        <f t="shared" si="121"/>
        <v>41591.725219907406</v>
      </c>
    </row>
    <row r="1274" spans="1:23" ht="30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2">
        <f>IF(H1274="USD", 1, VLOOKUP(H1274,usd[[#All],[targetCurrency]:[inverseRate]],4,FALSE))</f>
        <v>1</v>
      </c>
      <c r="J1274" s="14">
        <f t="shared" si="116"/>
        <v>5000</v>
      </c>
      <c r="K1274" s="14">
        <f t="shared" si="117"/>
        <v>5300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8276</v>
      </c>
      <c r="R1274" s="9">
        <f t="shared" si="118"/>
        <v>1.06</v>
      </c>
      <c r="S1274" s="14">
        <f t="shared" si="119"/>
        <v>189.28571428571428</v>
      </c>
      <c r="T1274" t="s">
        <v>9214</v>
      </c>
      <c r="U1274" t="s">
        <v>9213</v>
      </c>
      <c r="V1274" s="16">
        <f t="shared" si="120"/>
        <v>40274.745127314818</v>
      </c>
      <c r="W1274" s="16">
        <f t="shared" si="121"/>
        <v>40344.166666666664</v>
      </c>
    </row>
    <row r="1275" spans="1:23" ht="30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2">
        <f>IF(H1275="USD", 1, VLOOKUP(H1275,usd[[#All],[targetCurrency]:[inverseRate]],4,FALSE))</f>
        <v>0.75062424999999999</v>
      </c>
      <c r="J1275" s="14">
        <f t="shared" si="116"/>
        <v>3002.4969999999998</v>
      </c>
      <c r="K1275" s="14">
        <f t="shared" si="117"/>
        <v>3107.5843949999999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8276</v>
      </c>
      <c r="R1275" s="9">
        <f t="shared" si="118"/>
        <v>1.0349999999999999</v>
      </c>
      <c r="S1275" s="14">
        <f t="shared" si="119"/>
        <v>57.547859166666662</v>
      </c>
      <c r="T1275" t="s">
        <v>9214</v>
      </c>
      <c r="U1275" t="s">
        <v>9213</v>
      </c>
      <c r="V1275" s="16">
        <f t="shared" si="120"/>
        <v>41852.730219907404</v>
      </c>
      <c r="W1275" s="16">
        <f t="shared" si="121"/>
        <v>41882.730219907404</v>
      </c>
    </row>
    <row r="1276" spans="1:23" ht="30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2">
        <f>IF(H1276="USD", 1, VLOOKUP(H1276,usd[[#All],[targetCurrency]:[inverseRate]],4,FALSE))</f>
        <v>1</v>
      </c>
      <c r="J1276" s="14">
        <f t="shared" si="116"/>
        <v>25000</v>
      </c>
      <c r="K1276" s="14">
        <f t="shared" si="117"/>
        <v>38743.839999999997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8276</v>
      </c>
      <c r="R1276" s="9">
        <f t="shared" si="118"/>
        <v>1.5497535999999998</v>
      </c>
      <c r="S1276" s="14">
        <f t="shared" si="119"/>
        <v>82.963254817987149</v>
      </c>
      <c r="T1276" t="s">
        <v>9214</v>
      </c>
      <c r="U1276" t="s">
        <v>9213</v>
      </c>
      <c r="V1276" s="16">
        <f t="shared" si="120"/>
        <v>41116.690104166664</v>
      </c>
      <c r="W1276" s="16">
        <f t="shared" si="121"/>
        <v>41151.690104166664</v>
      </c>
    </row>
    <row r="1277" spans="1:23" ht="30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2">
        <f>IF(H1277="USD", 1, VLOOKUP(H1277,usd[[#All],[targetCurrency]:[inverseRate]],4,FALSE))</f>
        <v>1</v>
      </c>
      <c r="J1277" s="14">
        <f t="shared" si="116"/>
        <v>15000</v>
      </c>
      <c r="K1277" s="14">
        <f t="shared" si="117"/>
        <v>24321.1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8276</v>
      </c>
      <c r="R1277" s="9">
        <f t="shared" si="118"/>
        <v>1.6214066666666667</v>
      </c>
      <c r="S1277" s="14">
        <f t="shared" si="119"/>
        <v>62.522107969151669</v>
      </c>
      <c r="T1277" t="s">
        <v>9214</v>
      </c>
      <c r="U1277" t="s">
        <v>9213</v>
      </c>
      <c r="V1277" s="16">
        <f t="shared" si="120"/>
        <v>41458.867905092593</v>
      </c>
      <c r="W1277" s="16">
        <f t="shared" si="121"/>
        <v>41493.867905092593</v>
      </c>
    </row>
    <row r="1278" spans="1:23" ht="30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2">
        <f>IF(H1278="USD", 1, VLOOKUP(H1278,usd[[#All],[targetCurrency]:[inverseRate]],4,FALSE))</f>
        <v>1</v>
      </c>
      <c r="J1278" s="14">
        <f t="shared" si="116"/>
        <v>3000</v>
      </c>
      <c r="K1278" s="14">
        <f t="shared" si="117"/>
        <v>3132.63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8276</v>
      </c>
      <c r="R1278" s="9">
        <f t="shared" si="118"/>
        <v>1.0442100000000001</v>
      </c>
      <c r="S1278" s="14">
        <f t="shared" si="119"/>
        <v>46.06808823529412</v>
      </c>
      <c r="T1278" t="s">
        <v>9214</v>
      </c>
      <c r="U1278" t="s">
        <v>9213</v>
      </c>
      <c r="V1278" s="16">
        <f t="shared" si="120"/>
        <v>40007.704247685186</v>
      </c>
      <c r="W1278" s="16">
        <f t="shared" si="121"/>
        <v>40057.166666666664</v>
      </c>
    </row>
    <row r="1279" spans="1:23" ht="30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2">
        <f>IF(H1279="USD", 1, VLOOKUP(H1279,usd[[#All],[targetCurrency]:[inverseRate]],4,FALSE))</f>
        <v>1</v>
      </c>
      <c r="J1279" s="14">
        <f t="shared" si="116"/>
        <v>15000</v>
      </c>
      <c r="K1279" s="14">
        <f t="shared" si="117"/>
        <v>15918.65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8276</v>
      </c>
      <c r="R1279" s="9">
        <f t="shared" si="118"/>
        <v>1.0612433333333333</v>
      </c>
      <c r="S1279" s="14">
        <f t="shared" si="119"/>
        <v>38.543946731234868</v>
      </c>
      <c r="T1279" t="s">
        <v>9214</v>
      </c>
      <c r="U1279" t="s">
        <v>9213</v>
      </c>
      <c r="V1279" s="16">
        <f t="shared" si="120"/>
        <v>41121.561886574076</v>
      </c>
      <c r="W1279" s="16">
        <f t="shared" si="121"/>
        <v>41156.561886574076</v>
      </c>
    </row>
    <row r="1280" spans="1:23" ht="30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2">
        <f>IF(H1280="USD", 1, VLOOKUP(H1280,usd[[#All],[targetCurrency]:[inverseRate]],4,FALSE))</f>
        <v>1</v>
      </c>
      <c r="J1280" s="14">
        <f t="shared" si="116"/>
        <v>6500</v>
      </c>
      <c r="K1280" s="14">
        <f t="shared" si="117"/>
        <v>10071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8276</v>
      </c>
      <c r="R1280" s="9">
        <f t="shared" si="118"/>
        <v>1.5493846153846154</v>
      </c>
      <c r="S1280" s="14">
        <f t="shared" si="119"/>
        <v>53.005263157894738</v>
      </c>
      <c r="T1280" t="s">
        <v>9214</v>
      </c>
      <c r="U1280" t="s">
        <v>9213</v>
      </c>
      <c r="V1280" s="16">
        <f t="shared" si="120"/>
        <v>41786.555162037039</v>
      </c>
      <c r="W1280" s="16">
        <f t="shared" si="121"/>
        <v>41815.083333333336</v>
      </c>
    </row>
    <row r="1281" spans="1:23" ht="30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2">
        <f>IF(H1281="USD", 1, VLOOKUP(H1281,usd[[#All],[targetCurrency]:[inverseRate]],4,FALSE))</f>
        <v>1</v>
      </c>
      <c r="J1281" s="14">
        <f t="shared" si="116"/>
        <v>12516</v>
      </c>
      <c r="K1281" s="14">
        <f t="shared" si="117"/>
        <v>13864.17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8276</v>
      </c>
      <c r="R1281" s="9">
        <f t="shared" si="118"/>
        <v>1.1077157238734421</v>
      </c>
      <c r="S1281" s="14">
        <f t="shared" si="119"/>
        <v>73.355396825396824</v>
      </c>
      <c r="T1281" t="s">
        <v>9214</v>
      </c>
      <c r="U1281" t="s">
        <v>9213</v>
      </c>
      <c r="V1281" s="16">
        <f t="shared" si="120"/>
        <v>41682.099189814813</v>
      </c>
      <c r="W1281" s="16">
        <f t="shared" si="121"/>
        <v>41722.057523148149</v>
      </c>
    </row>
    <row r="1282" spans="1:23" ht="30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2">
        <f>IF(H1282="USD", 1, VLOOKUP(H1282,usd[[#All],[targetCurrency]:[inverseRate]],4,FALSE))</f>
        <v>1</v>
      </c>
      <c r="J1282" s="14">
        <f t="shared" si="116"/>
        <v>15000</v>
      </c>
      <c r="K1282" s="14">
        <f t="shared" si="117"/>
        <v>16636.78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8276</v>
      </c>
      <c r="R1282" s="9">
        <f t="shared" si="118"/>
        <v>1.1091186666666666</v>
      </c>
      <c r="S1282" s="14">
        <f t="shared" si="119"/>
        <v>127.97523076923076</v>
      </c>
      <c r="T1282" t="s">
        <v>9214</v>
      </c>
      <c r="U1282" t="s">
        <v>9213</v>
      </c>
      <c r="V1282" s="16">
        <f t="shared" si="120"/>
        <v>40513.757569444446</v>
      </c>
      <c r="W1282" s="16">
        <f t="shared" si="121"/>
        <v>40603.757569444446</v>
      </c>
    </row>
    <row r="1283" spans="1:23" ht="30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2">
        <f>IF(H1283="USD", 1, VLOOKUP(H1283,usd[[#All],[targetCurrency]:[inverseRate]],4,FALSE))</f>
        <v>1</v>
      </c>
      <c r="J1283" s="14">
        <f t="shared" ref="J1283:J1346" si="122">$I1283*D1283</f>
        <v>7000</v>
      </c>
      <c r="K1283" s="14">
        <f t="shared" ref="K1283:K1346" si="123">$I1283*E1283</f>
        <v>7750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8276</v>
      </c>
      <c r="R1283" s="9">
        <f t="shared" ref="R1283:R1346" si="124">E1283/D1283</f>
        <v>1.1071428571428572</v>
      </c>
      <c r="S1283" s="14">
        <f t="shared" ref="S1283:S1346" si="125">IFERROR(K1283/O1283, "")</f>
        <v>104.72972972972973</v>
      </c>
      <c r="T1283" t="s">
        <v>9214</v>
      </c>
      <c r="U1283" t="s">
        <v>9213</v>
      </c>
      <c r="V1283" s="16">
        <f t="shared" si="120"/>
        <v>41463.743472222224</v>
      </c>
      <c r="W1283" s="16">
        <f t="shared" si="121"/>
        <v>41483.743472222224</v>
      </c>
    </row>
    <row r="1284" spans="1:23" ht="30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2">
        <f>IF(H1284="USD", 1, VLOOKUP(H1284,usd[[#All],[targetCurrency]:[inverseRate]],4,FALSE))</f>
        <v>1</v>
      </c>
      <c r="J1284" s="14">
        <f t="shared" si="122"/>
        <v>15000</v>
      </c>
      <c r="K1284" s="14">
        <f t="shared" si="123"/>
        <v>18542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8276</v>
      </c>
      <c r="R1284" s="9">
        <f t="shared" si="124"/>
        <v>1.2361333333333333</v>
      </c>
      <c r="S1284" s="14">
        <f t="shared" si="125"/>
        <v>67.671532846715323</v>
      </c>
      <c r="T1284" t="s">
        <v>9214</v>
      </c>
      <c r="U1284" t="s">
        <v>9213</v>
      </c>
      <c r="V1284" s="16">
        <f t="shared" si="120"/>
        <v>41586.475173611107</v>
      </c>
      <c r="W1284" s="16">
        <f t="shared" si="121"/>
        <v>41617.207638888889</v>
      </c>
    </row>
    <row r="1285" spans="1:23" ht="30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2">
        <f>IF(H1285="USD", 1, VLOOKUP(H1285,usd[[#All],[targetCurrency]:[inverseRate]],4,FALSE))</f>
        <v>1</v>
      </c>
      <c r="J1285" s="14">
        <f t="shared" si="122"/>
        <v>1000</v>
      </c>
      <c r="K1285" s="14">
        <f t="shared" si="123"/>
        <v>2110.5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8276</v>
      </c>
      <c r="R1285" s="9">
        <f t="shared" si="124"/>
        <v>2.1105</v>
      </c>
      <c r="S1285" s="14">
        <f t="shared" si="125"/>
        <v>95.931818181818187</v>
      </c>
      <c r="T1285" t="s">
        <v>9214</v>
      </c>
      <c r="U1285" t="s">
        <v>9213</v>
      </c>
      <c r="V1285" s="16">
        <f t="shared" si="120"/>
        <v>41320.717465277776</v>
      </c>
      <c r="W1285" s="16">
        <f t="shared" si="121"/>
        <v>41344.166666666664</v>
      </c>
    </row>
    <row r="1286" spans="1:23" ht="30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2">
        <f>IF(H1286="USD", 1, VLOOKUP(H1286,usd[[#All],[targetCurrency]:[inverseRate]],4,FALSE))</f>
        <v>1</v>
      </c>
      <c r="J1286" s="14">
        <f t="shared" si="122"/>
        <v>2000</v>
      </c>
      <c r="K1286" s="14">
        <f t="shared" si="123"/>
        <v>2020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8271</v>
      </c>
      <c r="R1286" s="9">
        <f t="shared" si="124"/>
        <v>1.01</v>
      </c>
      <c r="S1286" s="14">
        <f t="shared" si="125"/>
        <v>65.161290322580641</v>
      </c>
      <c r="T1286" t="s">
        <v>9224</v>
      </c>
      <c r="U1286" t="s">
        <v>9225</v>
      </c>
      <c r="V1286" s="16">
        <f t="shared" si="120"/>
        <v>42712.23474537037</v>
      </c>
      <c r="W1286" s="16">
        <f t="shared" si="121"/>
        <v>42735.707638888889</v>
      </c>
    </row>
    <row r="1287" spans="1:23" ht="30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2">
        <f>IF(H1287="USD", 1, VLOOKUP(H1287,usd[[#All],[targetCurrency]:[inverseRate]],4,FALSE))</f>
        <v>1.29405719</v>
      </c>
      <c r="J1287" s="14">
        <f t="shared" si="122"/>
        <v>2588.11438</v>
      </c>
      <c r="K1287" s="14">
        <f t="shared" si="123"/>
        <v>2630.81826727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8271</v>
      </c>
      <c r="R1287" s="9">
        <f t="shared" si="124"/>
        <v>1.0165</v>
      </c>
      <c r="S1287" s="14">
        <f t="shared" si="125"/>
        <v>41.759020115396822</v>
      </c>
      <c r="T1287" t="s">
        <v>9224</v>
      </c>
      <c r="U1287" t="s">
        <v>9225</v>
      </c>
      <c r="V1287" s="16">
        <f t="shared" si="120"/>
        <v>42160.583043981482</v>
      </c>
      <c r="W1287" s="16">
        <f t="shared" si="121"/>
        <v>42175.583043981482</v>
      </c>
    </row>
    <row r="1288" spans="1:23" ht="30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2">
        <f>IF(H1288="USD", 1, VLOOKUP(H1288,usd[[#All],[targetCurrency]:[inverseRate]],4,FALSE))</f>
        <v>1.29405719</v>
      </c>
      <c r="J1288" s="14">
        <f t="shared" si="122"/>
        <v>1941.085785</v>
      </c>
      <c r="K1288" s="14">
        <f t="shared" si="123"/>
        <v>2102.8429337500002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8271</v>
      </c>
      <c r="R1288" s="9">
        <f t="shared" si="124"/>
        <v>1.0833333333333333</v>
      </c>
      <c r="S1288" s="14">
        <f t="shared" si="125"/>
        <v>105.1421466875</v>
      </c>
      <c r="T1288" t="s">
        <v>9224</v>
      </c>
      <c r="U1288" t="s">
        <v>9225</v>
      </c>
      <c r="V1288" s="16">
        <f t="shared" si="120"/>
        <v>42039.384571759263</v>
      </c>
      <c r="W1288" s="16">
        <f t="shared" si="121"/>
        <v>42052.583333333328</v>
      </c>
    </row>
    <row r="1289" spans="1:23" ht="30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2">
        <f>IF(H1289="USD", 1, VLOOKUP(H1289,usd[[#All],[targetCurrency]:[inverseRate]],4,FALSE))</f>
        <v>1.29405719</v>
      </c>
      <c r="J1289" s="14">
        <f t="shared" si="122"/>
        <v>323.5142975</v>
      </c>
      <c r="K1289" s="14">
        <f t="shared" si="123"/>
        <v>782.90459995000003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8271</v>
      </c>
      <c r="R1289" s="9">
        <f t="shared" si="124"/>
        <v>2.42</v>
      </c>
      <c r="S1289" s="14">
        <f t="shared" si="125"/>
        <v>31.316183998</v>
      </c>
      <c r="T1289" t="s">
        <v>9224</v>
      </c>
      <c r="U1289" t="s">
        <v>9225</v>
      </c>
      <c r="V1289" s="16">
        <f t="shared" si="120"/>
        <v>42107.621018518519</v>
      </c>
      <c r="W1289" s="16">
        <f t="shared" si="121"/>
        <v>42167.621018518519</v>
      </c>
    </row>
    <row r="1290" spans="1:23" ht="30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2">
        <f>IF(H1290="USD", 1, VLOOKUP(H1290,usd[[#All],[targetCurrency]:[inverseRate]],4,FALSE))</f>
        <v>1</v>
      </c>
      <c r="J1290" s="14">
        <f t="shared" si="122"/>
        <v>4000</v>
      </c>
      <c r="K1290" s="14">
        <f t="shared" si="123"/>
        <v>4018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8271</v>
      </c>
      <c r="R1290" s="9">
        <f t="shared" si="124"/>
        <v>1.0044999999999999</v>
      </c>
      <c r="S1290" s="14">
        <f t="shared" si="125"/>
        <v>65.868852459016395</v>
      </c>
      <c r="T1290" t="s">
        <v>9224</v>
      </c>
      <c r="U1290" t="s">
        <v>9225</v>
      </c>
      <c r="V1290" s="16">
        <f t="shared" si="120"/>
        <v>42561.154664351852</v>
      </c>
      <c r="W1290" s="16">
        <f t="shared" si="121"/>
        <v>42592.166666666672</v>
      </c>
    </row>
    <row r="1291" spans="1:23" ht="30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2">
        <f>IF(H1291="USD", 1, VLOOKUP(H1291,usd[[#All],[targetCurrency]:[inverseRate]],4,FALSE))</f>
        <v>1</v>
      </c>
      <c r="J1291" s="14">
        <f t="shared" si="122"/>
        <v>1500</v>
      </c>
      <c r="K1291" s="14">
        <f t="shared" si="123"/>
        <v>1876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8271</v>
      </c>
      <c r="R1291" s="9">
        <f t="shared" si="124"/>
        <v>1.2506666666666666</v>
      </c>
      <c r="S1291" s="14">
        <f t="shared" si="125"/>
        <v>36.07692307692308</v>
      </c>
      <c r="T1291" t="s">
        <v>9224</v>
      </c>
      <c r="U1291" t="s">
        <v>9225</v>
      </c>
      <c r="V1291" s="16">
        <f t="shared" si="120"/>
        <v>42709.134780092594</v>
      </c>
      <c r="W1291" s="16">
        <f t="shared" si="121"/>
        <v>42739.134780092594</v>
      </c>
    </row>
    <row r="1292" spans="1:23" ht="30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2">
        <f>IF(H1292="USD", 1, VLOOKUP(H1292,usd[[#All],[targetCurrency]:[inverseRate]],4,FALSE))</f>
        <v>1</v>
      </c>
      <c r="J1292" s="14">
        <f t="shared" si="122"/>
        <v>3500</v>
      </c>
      <c r="K1292" s="14">
        <f t="shared" si="123"/>
        <v>3800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8271</v>
      </c>
      <c r="R1292" s="9">
        <f t="shared" si="124"/>
        <v>1.0857142857142856</v>
      </c>
      <c r="S1292" s="14">
        <f t="shared" si="125"/>
        <v>44.186046511627907</v>
      </c>
      <c r="T1292" t="s">
        <v>9224</v>
      </c>
      <c r="U1292" t="s">
        <v>9225</v>
      </c>
      <c r="V1292" s="16">
        <f t="shared" si="120"/>
        <v>42086.614942129629</v>
      </c>
      <c r="W1292" s="16">
        <f t="shared" si="121"/>
        <v>42117.290972222225</v>
      </c>
    </row>
    <row r="1293" spans="1:23" ht="30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2">
        <f>IF(H1293="USD", 1, VLOOKUP(H1293,usd[[#All],[targetCurrency]:[inverseRate]],4,FALSE))</f>
        <v>1</v>
      </c>
      <c r="J1293" s="14">
        <f t="shared" si="122"/>
        <v>3000</v>
      </c>
      <c r="K1293" s="14">
        <f t="shared" si="123"/>
        <v>4371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8271</v>
      </c>
      <c r="R1293" s="9">
        <f t="shared" si="124"/>
        <v>1.4570000000000001</v>
      </c>
      <c r="S1293" s="14">
        <f t="shared" si="125"/>
        <v>104.07142857142857</v>
      </c>
      <c r="T1293" t="s">
        <v>9224</v>
      </c>
      <c r="U1293" t="s">
        <v>9225</v>
      </c>
      <c r="V1293" s="16">
        <f t="shared" si="120"/>
        <v>42064.652673611112</v>
      </c>
      <c r="W1293" s="16">
        <f t="shared" si="121"/>
        <v>42101.291666666672</v>
      </c>
    </row>
    <row r="1294" spans="1:23" ht="30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2">
        <f>IF(H1294="USD", 1, VLOOKUP(H1294,usd[[#All],[targetCurrency]:[inverseRate]],4,FALSE))</f>
        <v>1.29405719</v>
      </c>
      <c r="J1294" s="14">
        <f t="shared" si="122"/>
        <v>2199.8972229999999</v>
      </c>
      <c r="K1294" s="14">
        <f t="shared" si="123"/>
        <v>2419.8869452999998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8271</v>
      </c>
      <c r="R1294" s="9">
        <f t="shared" si="124"/>
        <v>1.1000000000000001</v>
      </c>
      <c r="S1294" s="14">
        <f t="shared" si="125"/>
        <v>46.536287409615383</v>
      </c>
      <c r="T1294" t="s">
        <v>9224</v>
      </c>
      <c r="U1294" t="s">
        <v>9225</v>
      </c>
      <c r="V1294" s="16">
        <f t="shared" si="120"/>
        <v>42256.764212962968</v>
      </c>
      <c r="W1294" s="16">
        <f t="shared" si="121"/>
        <v>42283.957638888889</v>
      </c>
    </row>
    <row r="1295" spans="1:23" ht="30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2">
        <f>IF(H1295="USD", 1, VLOOKUP(H1295,usd[[#All],[targetCurrency]:[inverseRate]],4,FALSE))</f>
        <v>1</v>
      </c>
      <c r="J1295" s="14">
        <f t="shared" si="122"/>
        <v>15000</v>
      </c>
      <c r="K1295" s="14">
        <f t="shared" si="123"/>
        <v>15335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8271</v>
      </c>
      <c r="R1295" s="9">
        <f t="shared" si="124"/>
        <v>1.0223333333333333</v>
      </c>
      <c r="S1295" s="14">
        <f t="shared" si="125"/>
        <v>127.79166666666667</v>
      </c>
      <c r="T1295" t="s">
        <v>9224</v>
      </c>
      <c r="U1295" t="s">
        <v>9225</v>
      </c>
      <c r="V1295" s="16">
        <f t="shared" si="120"/>
        <v>42292.701053240744</v>
      </c>
      <c r="W1295" s="16">
        <f t="shared" si="121"/>
        <v>42322.742719907408</v>
      </c>
    </row>
    <row r="1296" spans="1:23" ht="30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2">
        <f>IF(H1296="USD", 1, VLOOKUP(H1296,usd[[#All],[targetCurrency]:[inverseRate]],4,FALSE))</f>
        <v>1.29405719</v>
      </c>
      <c r="J1296" s="14">
        <f t="shared" si="122"/>
        <v>647.028595</v>
      </c>
      <c r="K1296" s="14">
        <f t="shared" si="123"/>
        <v>789.37488589999998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8271</v>
      </c>
      <c r="R1296" s="9">
        <f t="shared" si="124"/>
        <v>1.22</v>
      </c>
      <c r="S1296" s="14">
        <f t="shared" si="125"/>
        <v>35.880676631818183</v>
      </c>
      <c r="T1296" t="s">
        <v>9224</v>
      </c>
      <c r="U1296" t="s">
        <v>9225</v>
      </c>
      <c r="V1296" s="16">
        <f t="shared" ref="V1296:V1359" si="126">(M1296/86400)+DATE(1970,1,1)</f>
        <v>42278.453668981485</v>
      </c>
      <c r="W1296" s="16">
        <f t="shared" ref="W1296:W1359" si="127">(L1296/86400)+DATE(1970,1,1)</f>
        <v>42296.458333333328</v>
      </c>
    </row>
    <row r="1297" spans="1:23" ht="30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2">
        <f>IF(H1297="USD", 1, VLOOKUP(H1297,usd[[#All],[targetCurrency]:[inverseRate]],4,FALSE))</f>
        <v>1.29405719</v>
      </c>
      <c r="J1297" s="14">
        <f t="shared" si="122"/>
        <v>3235.1429749999998</v>
      </c>
      <c r="K1297" s="14">
        <f t="shared" si="123"/>
        <v>3298.55177731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8271</v>
      </c>
      <c r="R1297" s="9">
        <f t="shared" si="124"/>
        <v>1.0196000000000001</v>
      </c>
      <c r="S1297" s="14">
        <f t="shared" si="125"/>
        <v>51.539871520468751</v>
      </c>
      <c r="T1297" t="s">
        <v>9224</v>
      </c>
      <c r="U1297" t="s">
        <v>9225</v>
      </c>
      <c r="V1297" s="16">
        <f t="shared" si="126"/>
        <v>42184.572881944448</v>
      </c>
      <c r="W1297" s="16">
        <f t="shared" si="127"/>
        <v>42214.708333333328</v>
      </c>
    </row>
    <row r="1298" spans="1:23" ht="30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2">
        <f>IF(H1298="USD", 1, VLOOKUP(H1298,usd[[#All],[targetCurrency]:[inverseRate]],4,FALSE))</f>
        <v>1.29405719</v>
      </c>
      <c r="J1298" s="14">
        <f t="shared" si="122"/>
        <v>1099.9486115</v>
      </c>
      <c r="K1298" s="14">
        <f t="shared" si="123"/>
        <v>1552.8686279999999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8271</v>
      </c>
      <c r="R1298" s="9">
        <f t="shared" si="124"/>
        <v>1.411764705882353</v>
      </c>
      <c r="S1298" s="14">
        <f t="shared" si="125"/>
        <v>67.51602730434783</v>
      </c>
      <c r="T1298" t="s">
        <v>9224</v>
      </c>
      <c r="U1298" t="s">
        <v>9225</v>
      </c>
      <c r="V1298" s="16">
        <f t="shared" si="126"/>
        <v>42423.050613425927</v>
      </c>
      <c r="W1298" s="16">
        <f t="shared" si="127"/>
        <v>42443.008946759262</v>
      </c>
    </row>
    <row r="1299" spans="1:23" ht="30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2">
        <f>IF(H1299="USD", 1, VLOOKUP(H1299,usd[[#All],[targetCurrency]:[inverseRate]],4,FALSE))</f>
        <v>1</v>
      </c>
      <c r="J1299" s="14">
        <f t="shared" si="122"/>
        <v>20000</v>
      </c>
      <c r="K1299" s="14">
        <f t="shared" si="123"/>
        <v>21905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8271</v>
      </c>
      <c r="R1299" s="9">
        <f t="shared" si="124"/>
        <v>1.0952500000000001</v>
      </c>
      <c r="S1299" s="14">
        <f t="shared" si="125"/>
        <v>92.037815126050418</v>
      </c>
      <c r="T1299" t="s">
        <v>9224</v>
      </c>
      <c r="U1299" t="s">
        <v>9225</v>
      </c>
      <c r="V1299" s="16">
        <f t="shared" si="126"/>
        <v>42461.747199074074</v>
      </c>
      <c r="W1299" s="16">
        <f t="shared" si="127"/>
        <v>42491.747199074074</v>
      </c>
    </row>
    <row r="1300" spans="1:23" ht="30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2">
        <f>IF(H1300="USD", 1, VLOOKUP(H1300,usd[[#All],[targetCurrency]:[inverseRate]],4,FALSE))</f>
        <v>1.29405719</v>
      </c>
      <c r="J1300" s="14">
        <f t="shared" si="122"/>
        <v>2588.11438</v>
      </c>
      <c r="K1300" s="14">
        <f t="shared" si="123"/>
        <v>2708.4616986699998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8271</v>
      </c>
      <c r="R1300" s="9">
        <f t="shared" si="124"/>
        <v>1.0465</v>
      </c>
      <c r="S1300" s="14">
        <f t="shared" si="125"/>
        <v>82.074596929393934</v>
      </c>
      <c r="T1300" t="s">
        <v>9224</v>
      </c>
      <c r="U1300" t="s">
        <v>9225</v>
      </c>
      <c r="V1300" s="16">
        <f t="shared" si="126"/>
        <v>42458.680925925924</v>
      </c>
      <c r="W1300" s="16">
        <f t="shared" si="127"/>
        <v>42488.680925925924</v>
      </c>
    </row>
    <row r="1301" spans="1:23" ht="30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2">
        <f>IF(H1301="USD", 1, VLOOKUP(H1301,usd[[#All],[targetCurrency]:[inverseRate]],4,FALSE))</f>
        <v>1</v>
      </c>
      <c r="J1301" s="14">
        <f t="shared" si="122"/>
        <v>3500</v>
      </c>
      <c r="K1301" s="14">
        <f t="shared" si="123"/>
        <v>4340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8271</v>
      </c>
      <c r="R1301" s="9">
        <f t="shared" si="124"/>
        <v>1.24</v>
      </c>
      <c r="S1301" s="14">
        <f t="shared" si="125"/>
        <v>135.625</v>
      </c>
      <c r="T1301" t="s">
        <v>9224</v>
      </c>
      <c r="U1301" t="s">
        <v>9225</v>
      </c>
      <c r="V1301" s="16">
        <f t="shared" si="126"/>
        <v>42169.814340277779</v>
      </c>
      <c r="W1301" s="16">
        <f t="shared" si="127"/>
        <v>42199.814340277779</v>
      </c>
    </row>
    <row r="1302" spans="1:23" ht="30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2">
        <f>IF(H1302="USD", 1, VLOOKUP(H1302,usd[[#All],[targetCurrency]:[inverseRate]],4,FALSE))</f>
        <v>1</v>
      </c>
      <c r="J1302" s="14">
        <f t="shared" si="122"/>
        <v>3000</v>
      </c>
      <c r="K1302" s="14">
        <f t="shared" si="123"/>
        <v>4050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8271</v>
      </c>
      <c r="R1302" s="9">
        <f t="shared" si="124"/>
        <v>1.35</v>
      </c>
      <c r="S1302" s="14">
        <f t="shared" si="125"/>
        <v>168.75</v>
      </c>
      <c r="T1302" t="s">
        <v>9224</v>
      </c>
      <c r="U1302" t="s">
        <v>9225</v>
      </c>
      <c r="V1302" s="16">
        <f t="shared" si="126"/>
        <v>42483.675208333334</v>
      </c>
      <c r="W1302" s="16">
        <f t="shared" si="127"/>
        <v>42522.789583333331</v>
      </c>
    </row>
    <row r="1303" spans="1:23" ht="30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2">
        <f>IF(H1303="USD", 1, VLOOKUP(H1303,usd[[#All],[targetCurrency]:[inverseRate]],4,FALSE))</f>
        <v>1</v>
      </c>
      <c r="J1303" s="14">
        <f t="shared" si="122"/>
        <v>2000</v>
      </c>
      <c r="K1303" s="14">
        <f t="shared" si="123"/>
        <v>2055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8271</v>
      </c>
      <c r="R1303" s="9">
        <f t="shared" si="124"/>
        <v>1.0275000000000001</v>
      </c>
      <c r="S1303" s="14">
        <f t="shared" si="125"/>
        <v>70.862068965517238</v>
      </c>
      <c r="T1303" t="s">
        <v>9224</v>
      </c>
      <c r="U1303" t="s">
        <v>9225</v>
      </c>
      <c r="V1303" s="16">
        <f t="shared" si="126"/>
        <v>42195.749745370369</v>
      </c>
      <c r="W1303" s="16">
        <f t="shared" si="127"/>
        <v>42206.125</v>
      </c>
    </row>
    <row r="1304" spans="1:23" ht="30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2">
        <f>IF(H1304="USD", 1, VLOOKUP(H1304,usd[[#All],[targetCurrency]:[inverseRate]],4,FALSE))</f>
        <v>1</v>
      </c>
      <c r="J1304" s="14">
        <f t="shared" si="122"/>
        <v>2500</v>
      </c>
      <c r="K1304" s="14">
        <f t="shared" si="123"/>
        <v>2500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8271</v>
      </c>
      <c r="R1304" s="9">
        <f t="shared" si="124"/>
        <v>1</v>
      </c>
      <c r="S1304" s="14">
        <f t="shared" si="125"/>
        <v>50</v>
      </c>
      <c r="T1304" t="s">
        <v>9224</v>
      </c>
      <c r="U1304" t="s">
        <v>9225</v>
      </c>
      <c r="V1304" s="16">
        <f t="shared" si="126"/>
        <v>42675.057997685188</v>
      </c>
      <c r="W1304" s="16">
        <f t="shared" si="127"/>
        <v>42705.099664351852</v>
      </c>
    </row>
    <row r="1305" spans="1:23" ht="30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2">
        <f>IF(H1305="USD", 1, VLOOKUP(H1305,usd[[#All],[targetCurrency]:[inverseRate]],4,FALSE))</f>
        <v>1.29405719</v>
      </c>
      <c r="J1305" s="14">
        <f t="shared" si="122"/>
        <v>4529.2001650000002</v>
      </c>
      <c r="K1305" s="14">
        <f t="shared" si="123"/>
        <v>5899.7749566447001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8271</v>
      </c>
      <c r="R1305" s="9">
        <f t="shared" si="124"/>
        <v>1.3026085714285716</v>
      </c>
      <c r="S1305" s="14">
        <f t="shared" si="125"/>
        <v>54.627545894858336</v>
      </c>
      <c r="T1305" t="s">
        <v>9224</v>
      </c>
      <c r="U1305" t="s">
        <v>9225</v>
      </c>
      <c r="V1305" s="16">
        <f t="shared" si="126"/>
        <v>42566.441203703704</v>
      </c>
      <c r="W1305" s="16">
        <f t="shared" si="127"/>
        <v>42582.458333333328</v>
      </c>
    </row>
    <row r="1306" spans="1:23" ht="30" hidden="1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2">
        <f>IF(H1306="USD", 1, VLOOKUP(H1306,usd[[#All],[targetCurrency]:[inverseRate]],4,FALSE))</f>
        <v>1.29405719</v>
      </c>
      <c r="J1306" s="14">
        <f t="shared" si="122"/>
        <v>51762.287599999996</v>
      </c>
      <c r="K1306" s="14">
        <f t="shared" si="123"/>
        <v>20512.10051869</v>
      </c>
      <c r="L1306">
        <v>1489376405</v>
      </c>
      <c r="M1306">
        <v>1484196005</v>
      </c>
      <c r="N1306" t="b">
        <v>0</v>
      </c>
      <c r="O1306">
        <v>104</v>
      </c>
      <c r="P1306" t="b">
        <v>0</v>
      </c>
      <c r="Q1306" t="s">
        <v>8273</v>
      </c>
      <c r="R1306" s="9">
        <f t="shared" si="124"/>
        <v>0.39627499999999999</v>
      </c>
      <c r="S1306" s="14">
        <f t="shared" si="125"/>
        <v>197.23173575663461</v>
      </c>
      <c r="T1306" t="s">
        <v>9226</v>
      </c>
      <c r="U1306" t="s">
        <v>9228</v>
      </c>
      <c r="V1306" s="16">
        <f t="shared" si="126"/>
        <v>42747.194502314815</v>
      </c>
      <c r="W1306" s="16">
        <f t="shared" si="127"/>
        <v>42807.152835648143</v>
      </c>
    </row>
    <row r="1307" spans="1:23" ht="30" hidden="1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2">
        <f>IF(H1307="USD", 1, VLOOKUP(H1307,usd[[#All],[targetCurrency]:[inverseRate]],4,FALSE))</f>
        <v>1</v>
      </c>
      <c r="J1307" s="14">
        <f t="shared" si="122"/>
        <v>30000</v>
      </c>
      <c r="K1307" s="14">
        <f t="shared" si="123"/>
        <v>7793</v>
      </c>
      <c r="L1307">
        <v>1469122200</v>
      </c>
      <c r="M1307">
        <v>1466611108</v>
      </c>
      <c r="N1307" t="b">
        <v>0</v>
      </c>
      <c r="O1307">
        <v>86</v>
      </c>
      <c r="P1307" t="b">
        <v>0</v>
      </c>
      <c r="Q1307" t="s">
        <v>8273</v>
      </c>
      <c r="R1307" s="9">
        <f t="shared" si="124"/>
        <v>0.25976666666666665</v>
      </c>
      <c r="S1307" s="14">
        <f t="shared" si="125"/>
        <v>90.616279069767444</v>
      </c>
      <c r="T1307" t="s">
        <v>9226</v>
      </c>
      <c r="U1307" t="s">
        <v>9228</v>
      </c>
      <c r="V1307" s="16">
        <f t="shared" si="126"/>
        <v>42543.665601851855</v>
      </c>
      <c r="W1307" s="16">
        <f t="shared" si="127"/>
        <v>42572.729166666672</v>
      </c>
    </row>
    <row r="1308" spans="1:23" ht="30" hidden="1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2">
        <f>IF(H1308="USD", 1, VLOOKUP(H1308,usd[[#All],[targetCurrency]:[inverseRate]],4,FALSE))</f>
        <v>1</v>
      </c>
      <c r="J1308" s="14">
        <f t="shared" si="122"/>
        <v>110000</v>
      </c>
      <c r="K1308" s="14">
        <f t="shared" si="123"/>
        <v>71771</v>
      </c>
      <c r="L1308">
        <v>1417690734</v>
      </c>
      <c r="M1308">
        <v>1415098734</v>
      </c>
      <c r="N1308" t="b">
        <v>0</v>
      </c>
      <c r="O1308">
        <v>356</v>
      </c>
      <c r="P1308" t="b">
        <v>0</v>
      </c>
      <c r="Q1308" t="s">
        <v>8273</v>
      </c>
      <c r="R1308" s="9">
        <f t="shared" si="124"/>
        <v>0.65246363636363636</v>
      </c>
      <c r="S1308" s="14">
        <f t="shared" si="125"/>
        <v>201.60393258426967</v>
      </c>
      <c r="T1308" t="s">
        <v>9226</v>
      </c>
      <c r="U1308" t="s">
        <v>9228</v>
      </c>
      <c r="V1308" s="16">
        <f t="shared" si="126"/>
        <v>41947.457569444443</v>
      </c>
      <c r="W1308" s="16">
        <f t="shared" si="127"/>
        <v>41977.457569444443</v>
      </c>
    </row>
    <row r="1309" spans="1:23" ht="30" hidden="1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2">
        <f>IF(H1309="USD", 1, VLOOKUP(H1309,usd[[#All],[targetCurrency]:[inverseRate]],4,FALSE))</f>
        <v>1</v>
      </c>
      <c r="J1309" s="14">
        <f t="shared" si="122"/>
        <v>50000</v>
      </c>
      <c r="K1309" s="14">
        <f t="shared" si="123"/>
        <v>5757</v>
      </c>
      <c r="L1309">
        <v>1455710679</v>
      </c>
      <c r="M1309">
        <v>1453118679</v>
      </c>
      <c r="N1309" t="b">
        <v>0</v>
      </c>
      <c r="O1309">
        <v>45</v>
      </c>
      <c r="P1309" t="b">
        <v>0</v>
      </c>
      <c r="Q1309" t="s">
        <v>8273</v>
      </c>
      <c r="R1309" s="9">
        <f t="shared" si="124"/>
        <v>0.11514000000000001</v>
      </c>
      <c r="S1309" s="14">
        <f t="shared" si="125"/>
        <v>127.93333333333334</v>
      </c>
      <c r="T1309" t="s">
        <v>9226</v>
      </c>
      <c r="U1309" t="s">
        <v>9228</v>
      </c>
      <c r="V1309" s="16">
        <f t="shared" si="126"/>
        <v>42387.503229166672</v>
      </c>
      <c r="W1309" s="16">
        <f t="shared" si="127"/>
        <v>42417.503229166672</v>
      </c>
    </row>
    <row r="1310" spans="1:23" ht="30" hidden="1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2">
        <f>IF(H1310="USD", 1, VLOOKUP(H1310,usd[[#All],[targetCurrency]:[inverseRate]],4,FALSE))</f>
        <v>1</v>
      </c>
      <c r="J1310" s="14">
        <f t="shared" si="122"/>
        <v>10000</v>
      </c>
      <c r="K1310" s="14">
        <f t="shared" si="123"/>
        <v>1136</v>
      </c>
      <c r="L1310">
        <v>1475937812</v>
      </c>
      <c r="M1310">
        <v>1472481812</v>
      </c>
      <c r="N1310" t="b">
        <v>0</v>
      </c>
      <c r="O1310">
        <v>38</v>
      </c>
      <c r="P1310" t="b">
        <v>0</v>
      </c>
      <c r="Q1310" t="s">
        <v>8273</v>
      </c>
      <c r="R1310" s="9">
        <f t="shared" si="124"/>
        <v>0.11360000000000001</v>
      </c>
      <c r="S1310" s="14">
        <f t="shared" si="125"/>
        <v>29.894736842105264</v>
      </c>
      <c r="T1310" t="s">
        <v>9226</v>
      </c>
      <c r="U1310" t="s">
        <v>9228</v>
      </c>
      <c r="V1310" s="16">
        <f t="shared" si="126"/>
        <v>42611.613564814819</v>
      </c>
      <c r="W1310" s="16">
        <f t="shared" si="127"/>
        <v>42651.613564814819</v>
      </c>
    </row>
    <row r="1311" spans="1:23" ht="30" hidden="1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2">
        <f>IF(H1311="USD", 1, VLOOKUP(H1311,usd[[#All],[targetCurrency]:[inverseRate]],4,FALSE))</f>
        <v>1</v>
      </c>
      <c r="J1311" s="14">
        <f t="shared" si="122"/>
        <v>11500</v>
      </c>
      <c r="K1311" s="14">
        <f t="shared" si="123"/>
        <v>12879</v>
      </c>
      <c r="L1311">
        <v>1444943468</v>
      </c>
      <c r="M1311">
        <v>1441919468</v>
      </c>
      <c r="N1311" t="b">
        <v>0</v>
      </c>
      <c r="O1311">
        <v>35</v>
      </c>
      <c r="P1311" t="b">
        <v>0</v>
      </c>
      <c r="Q1311" t="s">
        <v>8273</v>
      </c>
      <c r="R1311" s="9">
        <f t="shared" si="124"/>
        <v>1.1199130434782609</v>
      </c>
      <c r="S1311" s="14">
        <f t="shared" si="125"/>
        <v>367.97142857142859</v>
      </c>
      <c r="T1311" t="s">
        <v>9226</v>
      </c>
      <c r="U1311" t="s">
        <v>9228</v>
      </c>
      <c r="V1311" s="16">
        <f t="shared" si="126"/>
        <v>42257.882731481484</v>
      </c>
      <c r="W1311" s="16">
        <f t="shared" si="127"/>
        <v>42292.882731481484</v>
      </c>
    </row>
    <row r="1312" spans="1:23" ht="30" hidden="1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2">
        <f>IF(H1312="USD", 1, VLOOKUP(H1312,usd[[#All],[targetCurrency]:[inverseRate]],4,FALSE))</f>
        <v>1</v>
      </c>
      <c r="J1312" s="14">
        <f t="shared" si="122"/>
        <v>20000</v>
      </c>
      <c r="K1312" s="14">
        <f t="shared" si="123"/>
        <v>3100</v>
      </c>
      <c r="L1312">
        <v>1471622450</v>
      </c>
      <c r="M1312">
        <v>1467734450</v>
      </c>
      <c r="N1312" t="b">
        <v>0</v>
      </c>
      <c r="O1312">
        <v>24</v>
      </c>
      <c r="P1312" t="b">
        <v>0</v>
      </c>
      <c r="Q1312" t="s">
        <v>8273</v>
      </c>
      <c r="R1312" s="9">
        <f t="shared" si="124"/>
        <v>0.155</v>
      </c>
      <c r="S1312" s="14">
        <f t="shared" si="125"/>
        <v>129.16666666666666</v>
      </c>
      <c r="T1312" t="s">
        <v>9226</v>
      </c>
      <c r="U1312" t="s">
        <v>9228</v>
      </c>
      <c r="V1312" s="16">
        <f t="shared" si="126"/>
        <v>42556.667245370365</v>
      </c>
      <c r="W1312" s="16">
        <f t="shared" si="127"/>
        <v>42601.667245370365</v>
      </c>
    </row>
    <row r="1313" spans="1:23" ht="30" hidden="1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2">
        <f>IF(H1313="USD", 1, VLOOKUP(H1313,usd[[#All],[targetCurrency]:[inverseRate]],4,FALSE))</f>
        <v>1</v>
      </c>
      <c r="J1313" s="14">
        <f t="shared" si="122"/>
        <v>250000</v>
      </c>
      <c r="K1313" s="14">
        <f t="shared" si="123"/>
        <v>80070</v>
      </c>
      <c r="L1313">
        <v>1480536919</v>
      </c>
      <c r="M1313">
        <v>1477509319</v>
      </c>
      <c r="N1313" t="b">
        <v>0</v>
      </c>
      <c r="O1313">
        <v>100</v>
      </c>
      <c r="P1313" t="b">
        <v>0</v>
      </c>
      <c r="Q1313" t="s">
        <v>8273</v>
      </c>
      <c r="R1313" s="9">
        <f t="shared" si="124"/>
        <v>0.32028000000000001</v>
      </c>
      <c r="S1313" s="14">
        <f t="shared" si="125"/>
        <v>800.7</v>
      </c>
      <c r="T1313" t="s">
        <v>9226</v>
      </c>
      <c r="U1313" t="s">
        <v>9228</v>
      </c>
      <c r="V1313" s="16">
        <f t="shared" si="126"/>
        <v>42669.802303240736</v>
      </c>
      <c r="W1313" s="16">
        <f t="shared" si="127"/>
        <v>42704.843969907408</v>
      </c>
    </row>
    <row r="1314" spans="1:23" ht="30" hidden="1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2">
        <f>IF(H1314="USD", 1, VLOOKUP(H1314,usd[[#All],[targetCurrency]:[inverseRate]],4,FALSE))</f>
        <v>1</v>
      </c>
      <c r="J1314" s="14">
        <f t="shared" si="122"/>
        <v>4600</v>
      </c>
      <c r="K1314" s="14">
        <f t="shared" si="123"/>
        <v>28</v>
      </c>
      <c r="L1314">
        <v>1429375922</v>
      </c>
      <c r="M1314">
        <v>1426783922</v>
      </c>
      <c r="N1314" t="b">
        <v>0</v>
      </c>
      <c r="O1314">
        <v>1</v>
      </c>
      <c r="P1314" t="b">
        <v>0</v>
      </c>
      <c r="Q1314" t="s">
        <v>8273</v>
      </c>
      <c r="R1314" s="9">
        <f t="shared" si="124"/>
        <v>6.0869565217391303E-3</v>
      </c>
      <c r="S1314" s="14">
        <f t="shared" si="125"/>
        <v>28</v>
      </c>
      <c r="T1314" t="s">
        <v>9226</v>
      </c>
      <c r="U1314" t="s">
        <v>9228</v>
      </c>
      <c r="V1314" s="16">
        <f t="shared" si="126"/>
        <v>42082.702800925923</v>
      </c>
      <c r="W1314" s="16">
        <f t="shared" si="127"/>
        <v>42112.702800925923</v>
      </c>
    </row>
    <row r="1315" spans="1:23" ht="30" hidden="1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2">
        <f>IF(H1315="USD", 1, VLOOKUP(H1315,usd[[#All],[targetCurrency]:[inverseRate]],4,FALSE))</f>
        <v>1</v>
      </c>
      <c r="J1315" s="14">
        <f t="shared" si="122"/>
        <v>40000</v>
      </c>
      <c r="K1315" s="14">
        <f t="shared" si="123"/>
        <v>12446</v>
      </c>
      <c r="L1315">
        <v>1457024514</v>
      </c>
      <c r="M1315">
        <v>1454432514</v>
      </c>
      <c r="N1315" t="b">
        <v>0</v>
      </c>
      <c r="O1315">
        <v>122</v>
      </c>
      <c r="P1315" t="b">
        <v>0</v>
      </c>
      <c r="Q1315" t="s">
        <v>8273</v>
      </c>
      <c r="R1315" s="9">
        <f t="shared" si="124"/>
        <v>0.31114999999999998</v>
      </c>
      <c r="S1315" s="14">
        <f t="shared" si="125"/>
        <v>102.01639344262296</v>
      </c>
      <c r="T1315" t="s">
        <v>9226</v>
      </c>
      <c r="U1315" t="s">
        <v>9228</v>
      </c>
      <c r="V1315" s="16">
        <f t="shared" si="126"/>
        <v>42402.709652777776</v>
      </c>
      <c r="W1315" s="16">
        <f t="shared" si="127"/>
        <v>42432.709652777776</v>
      </c>
    </row>
    <row r="1316" spans="1:23" ht="30" hidden="1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2">
        <f>IF(H1316="USD", 1, VLOOKUP(H1316,usd[[#All],[targetCurrency]:[inverseRate]],4,FALSE))</f>
        <v>1</v>
      </c>
      <c r="J1316" s="14">
        <f t="shared" si="122"/>
        <v>180000</v>
      </c>
      <c r="K1316" s="14">
        <f t="shared" si="123"/>
        <v>2028</v>
      </c>
      <c r="L1316">
        <v>1477065860</v>
      </c>
      <c r="M1316">
        <v>1471881860</v>
      </c>
      <c r="N1316" t="b">
        <v>0</v>
      </c>
      <c r="O1316">
        <v>11</v>
      </c>
      <c r="P1316" t="b">
        <v>0</v>
      </c>
      <c r="Q1316" t="s">
        <v>8273</v>
      </c>
      <c r="R1316" s="9">
        <f t="shared" si="124"/>
        <v>1.1266666666666666E-2</v>
      </c>
      <c r="S1316" s="14">
        <f t="shared" si="125"/>
        <v>184.36363636363637</v>
      </c>
      <c r="T1316" t="s">
        <v>9226</v>
      </c>
      <c r="U1316" t="s">
        <v>9228</v>
      </c>
      <c r="V1316" s="16">
        <f t="shared" si="126"/>
        <v>42604.669675925921</v>
      </c>
      <c r="W1316" s="16">
        <f t="shared" si="127"/>
        <v>42664.669675925921</v>
      </c>
    </row>
    <row r="1317" spans="1:23" ht="30" hidden="1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2">
        <f>IF(H1317="USD", 1, VLOOKUP(H1317,usd[[#All],[targetCurrency]:[inverseRate]],4,FALSE))</f>
        <v>1</v>
      </c>
      <c r="J1317" s="14">
        <f t="shared" si="122"/>
        <v>100000</v>
      </c>
      <c r="K1317" s="14">
        <f t="shared" si="123"/>
        <v>40404</v>
      </c>
      <c r="L1317">
        <v>1446771600</v>
      </c>
      <c r="M1317">
        <v>1443700648</v>
      </c>
      <c r="N1317" t="b">
        <v>0</v>
      </c>
      <c r="O1317">
        <v>248</v>
      </c>
      <c r="P1317" t="b">
        <v>0</v>
      </c>
      <c r="Q1317" t="s">
        <v>8273</v>
      </c>
      <c r="R1317" s="9">
        <f t="shared" si="124"/>
        <v>0.40404000000000001</v>
      </c>
      <c r="S1317" s="14">
        <f t="shared" si="125"/>
        <v>162.91935483870967</v>
      </c>
      <c r="T1317" t="s">
        <v>9226</v>
      </c>
      <c r="U1317" t="s">
        <v>9228</v>
      </c>
      <c r="V1317" s="16">
        <f t="shared" si="126"/>
        <v>42278.498240740737</v>
      </c>
      <c r="W1317" s="16">
        <f t="shared" si="127"/>
        <v>42314.041666666672</v>
      </c>
    </row>
    <row r="1318" spans="1:23" ht="30" hidden="1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2">
        <f>IF(H1318="USD", 1, VLOOKUP(H1318,usd[[#All],[targetCurrency]:[inverseRate]],4,FALSE))</f>
        <v>1</v>
      </c>
      <c r="J1318" s="14">
        <f t="shared" si="122"/>
        <v>75000</v>
      </c>
      <c r="K1318" s="14">
        <f t="shared" si="123"/>
        <v>1</v>
      </c>
      <c r="L1318">
        <v>1456700709</v>
      </c>
      <c r="M1318">
        <v>1453676709</v>
      </c>
      <c r="N1318" t="b">
        <v>0</v>
      </c>
      <c r="O1318">
        <v>1</v>
      </c>
      <c r="P1318" t="b">
        <v>0</v>
      </c>
      <c r="Q1318" t="s">
        <v>8273</v>
      </c>
      <c r="R1318" s="9">
        <f t="shared" si="124"/>
        <v>1.3333333333333333E-5</v>
      </c>
      <c r="S1318" s="14">
        <f t="shared" si="125"/>
        <v>1</v>
      </c>
      <c r="T1318" t="s">
        <v>9226</v>
      </c>
      <c r="U1318" t="s">
        <v>9228</v>
      </c>
      <c r="V1318" s="16">
        <f t="shared" si="126"/>
        <v>42393.961909722224</v>
      </c>
      <c r="W1318" s="16">
        <f t="shared" si="127"/>
        <v>42428.961909722224</v>
      </c>
    </row>
    <row r="1319" spans="1:23" ht="30" hidden="1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2">
        <f>IF(H1319="USD", 1, VLOOKUP(H1319,usd[[#All],[targetCurrency]:[inverseRate]],4,FALSE))</f>
        <v>0.15676623000000001</v>
      </c>
      <c r="J1319" s="14">
        <f t="shared" si="122"/>
        <v>31353.246000000003</v>
      </c>
      <c r="K1319" s="14">
        <f t="shared" si="123"/>
        <v>1797.63835941</v>
      </c>
      <c r="L1319">
        <v>1469109600</v>
      </c>
      <c r="M1319">
        <v>1464586746</v>
      </c>
      <c r="N1319" t="b">
        <v>0</v>
      </c>
      <c r="O1319">
        <v>19</v>
      </c>
      <c r="P1319" t="b">
        <v>0</v>
      </c>
      <c r="Q1319" t="s">
        <v>8273</v>
      </c>
      <c r="R1319" s="9">
        <f t="shared" si="124"/>
        <v>5.7334999999999997E-2</v>
      </c>
      <c r="S1319" s="14">
        <f t="shared" si="125"/>
        <v>94.612545232105262</v>
      </c>
      <c r="T1319" t="s">
        <v>9226</v>
      </c>
      <c r="U1319" t="s">
        <v>9228</v>
      </c>
      <c r="V1319" s="16">
        <f t="shared" si="126"/>
        <v>42520.235486111109</v>
      </c>
      <c r="W1319" s="16">
        <f t="shared" si="127"/>
        <v>42572.583333333328</v>
      </c>
    </row>
    <row r="1320" spans="1:23" ht="30" hidden="1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2">
        <f>IF(H1320="USD", 1, VLOOKUP(H1320,usd[[#All],[targetCurrency]:[inverseRate]],4,FALSE))</f>
        <v>1</v>
      </c>
      <c r="J1320" s="14">
        <f t="shared" si="122"/>
        <v>40000</v>
      </c>
      <c r="K1320" s="14">
        <f t="shared" si="123"/>
        <v>6130</v>
      </c>
      <c r="L1320">
        <v>1420938172</v>
      </c>
      <c r="M1320">
        <v>1418346172</v>
      </c>
      <c r="N1320" t="b">
        <v>0</v>
      </c>
      <c r="O1320">
        <v>135</v>
      </c>
      <c r="P1320" t="b">
        <v>0</v>
      </c>
      <c r="Q1320" t="s">
        <v>8273</v>
      </c>
      <c r="R1320" s="9">
        <f t="shared" si="124"/>
        <v>0.15325</v>
      </c>
      <c r="S1320" s="14">
        <f t="shared" si="125"/>
        <v>45.407407407407405</v>
      </c>
      <c r="T1320" t="s">
        <v>9226</v>
      </c>
      <c r="U1320" t="s">
        <v>9228</v>
      </c>
      <c r="V1320" s="16">
        <f t="shared" si="126"/>
        <v>41985.043657407412</v>
      </c>
      <c r="W1320" s="16">
        <f t="shared" si="127"/>
        <v>42015.043657407412</v>
      </c>
    </row>
    <row r="1321" spans="1:23" ht="30" hidden="1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2">
        <f>IF(H1321="USD", 1, VLOOKUP(H1321,usd[[#All],[targetCurrency]:[inverseRate]],4,FALSE))</f>
        <v>1.29405719</v>
      </c>
      <c r="J1321" s="14">
        <f t="shared" si="122"/>
        <v>7505.5317020000002</v>
      </c>
      <c r="K1321" s="14">
        <f t="shared" si="123"/>
        <v>1133.5940984399999</v>
      </c>
      <c r="L1321">
        <v>1405094400</v>
      </c>
      <c r="M1321">
        <v>1403810965</v>
      </c>
      <c r="N1321" t="b">
        <v>0</v>
      </c>
      <c r="O1321">
        <v>9</v>
      </c>
      <c r="P1321" t="b">
        <v>0</v>
      </c>
      <c r="Q1321" t="s">
        <v>8273</v>
      </c>
      <c r="R1321" s="9">
        <f t="shared" si="124"/>
        <v>0.15103448275862069</v>
      </c>
      <c r="S1321" s="14">
        <f t="shared" si="125"/>
        <v>125.95489982666666</v>
      </c>
      <c r="T1321" t="s">
        <v>9226</v>
      </c>
      <c r="U1321" t="s">
        <v>9228</v>
      </c>
      <c r="V1321" s="16">
        <f t="shared" si="126"/>
        <v>41816.812094907407</v>
      </c>
      <c r="W1321" s="16">
        <f t="shared" si="127"/>
        <v>41831.666666666664</v>
      </c>
    </row>
    <row r="1322" spans="1:23" ht="30" hidden="1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2">
        <f>IF(H1322="USD", 1, VLOOKUP(H1322,usd[[#All],[targetCurrency]:[inverseRate]],4,FALSE))</f>
        <v>1.1666915600000001</v>
      </c>
      <c r="J1322" s="14">
        <f t="shared" si="122"/>
        <v>116669.156</v>
      </c>
      <c r="K1322" s="14">
        <f t="shared" si="123"/>
        <v>586.84585468</v>
      </c>
      <c r="L1322">
        <v>1483138800</v>
      </c>
      <c r="M1322">
        <v>1480610046</v>
      </c>
      <c r="N1322" t="b">
        <v>0</v>
      </c>
      <c r="O1322">
        <v>3</v>
      </c>
      <c r="P1322" t="b">
        <v>0</v>
      </c>
      <c r="Q1322" t="s">
        <v>8273</v>
      </c>
      <c r="R1322" s="9">
        <f t="shared" si="124"/>
        <v>5.0299999999999997E-3</v>
      </c>
      <c r="S1322" s="14">
        <f t="shared" si="125"/>
        <v>195.61528489333332</v>
      </c>
      <c r="T1322" t="s">
        <v>9226</v>
      </c>
      <c r="U1322" t="s">
        <v>9228</v>
      </c>
      <c r="V1322" s="16">
        <f t="shared" si="126"/>
        <v>42705.690347222218</v>
      </c>
      <c r="W1322" s="16">
        <f t="shared" si="127"/>
        <v>42734.958333333328</v>
      </c>
    </row>
    <row r="1323" spans="1:23" ht="30" hidden="1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2">
        <f>IF(H1323="USD", 1, VLOOKUP(H1323,usd[[#All],[targetCurrency]:[inverseRate]],4,FALSE))</f>
        <v>0.11241174</v>
      </c>
      <c r="J1323" s="14">
        <f t="shared" si="122"/>
        <v>51934.223879999998</v>
      </c>
      <c r="K1323" s="14">
        <f t="shared" si="123"/>
        <v>676.60626305999995</v>
      </c>
      <c r="L1323">
        <v>1482515937</v>
      </c>
      <c r="M1323">
        <v>1479923937</v>
      </c>
      <c r="N1323" t="b">
        <v>0</v>
      </c>
      <c r="O1323">
        <v>7</v>
      </c>
      <c r="P1323" t="b">
        <v>0</v>
      </c>
      <c r="Q1323" t="s">
        <v>8273</v>
      </c>
      <c r="R1323" s="9">
        <f t="shared" si="124"/>
        <v>1.3028138528138528E-2</v>
      </c>
      <c r="S1323" s="14">
        <f t="shared" si="125"/>
        <v>96.658037579999998</v>
      </c>
      <c r="T1323" t="s">
        <v>9226</v>
      </c>
      <c r="U1323" t="s">
        <v>9228</v>
      </c>
      <c r="V1323" s="16">
        <f t="shared" si="126"/>
        <v>42697.74927083333</v>
      </c>
      <c r="W1323" s="16">
        <f t="shared" si="127"/>
        <v>42727.74927083333</v>
      </c>
    </row>
    <row r="1324" spans="1:23" ht="30" hidden="1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2">
        <f>IF(H1324="USD", 1, VLOOKUP(H1324,usd[[#All],[targetCurrency]:[inverseRate]],4,FALSE))</f>
        <v>1.29405719</v>
      </c>
      <c r="J1324" s="14">
        <f t="shared" si="122"/>
        <v>45292.001649999998</v>
      </c>
      <c r="K1324" s="14">
        <f t="shared" si="123"/>
        <v>137.17006214</v>
      </c>
      <c r="L1324">
        <v>1432223125</v>
      </c>
      <c r="M1324">
        <v>1429631125</v>
      </c>
      <c r="N1324" t="b">
        <v>0</v>
      </c>
      <c r="O1324">
        <v>4</v>
      </c>
      <c r="P1324" t="b">
        <v>0</v>
      </c>
      <c r="Q1324" t="s">
        <v>8273</v>
      </c>
      <c r="R1324" s="9">
        <f t="shared" si="124"/>
        <v>3.0285714285714286E-3</v>
      </c>
      <c r="S1324" s="14">
        <f t="shared" si="125"/>
        <v>34.292515535</v>
      </c>
      <c r="T1324" t="s">
        <v>9226</v>
      </c>
      <c r="U1324" t="s">
        <v>9228</v>
      </c>
      <c r="V1324" s="16">
        <f t="shared" si="126"/>
        <v>42115.656539351854</v>
      </c>
      <c r="W1324" s="16">
        <f t="shared" si="127"/>
        <v>42145.656539351854</v>
      </c>
    </row>
    <row r="1325" spans="1:23" ht="30" hidden="1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2">
        <f>IF(H1325="USD", 1, VLOOKUP(H1325,usd[[#All],[targetCurrency]:[inverseRate]],4,FALSE))</f>
        <v>1</v>
      </c>
      <c r="J1325" s="14">
        <f t="shared" si="122"/>
        <v>15000</v>
      </c>
      <c r="K1325" s="14">
        <f t="shared" si="123"/>
        <v>1332</v>
      </c>
      <c r="L1325">
        <v>1461653700</v>
      </c>
      <c r="M1325">
        <v>1458665146</v>
      </c>
      <c r="N1325" t="b">
        <v>0</v>
      </c>
      <c r="O1325">
        <v>44</v>
      </c>
      <c r="P1325" t="b">
        <v>0</v>
      </c>
      <c r="Q1325" t="s">
        <v>8273</v>
      </c>
      <c r="R1325" s="9">
        <f t="shared" si="124"/>
        <v>8.8800000000000004E-2</v>
      </c>
      <c r="S1325" s="14">
        <f t="shared" si="125"/>
        <v>30.272727272727273</v>
      </c>
      <c r="T1325" t="s">
        <v>9226</v>
      </c>
      <c r="U1325" t="s">
        <v>9228</v>
      </c>
      <c r="V1325" s="16">
        <f t="shared" si="126"/>
        <v>42451.698449074072</v>
      </c>
      <c r="W1325" s="16">
        <f t="shared" si="127"/>
        <v>42486.288194444445</v>
      </c>
    </row>
    <row r="1326" spans="1:23" ht="30" hidden="1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2">
        <f>IF(H1326="USD", 1, VLOOKUP(H1326,usd[[#All],[targetCurrency]:[inverseRate]],4,FALSE))</f>
        <v>1</v>
      </c>
      <c r="J1326" s="14">
        <f t="shared" si="122"/>
        <v>50000</v>
      </c>
      <c r="K1326" s="14">
        <f t="shared" si="123"/>
        <v>4920</v>
      </c>
      <c r="L1326">
        <v>1476371552</v>
      </c>
      <c r="M1326">
        <v>1473779552</v>
      </c>
      <c r="N1326" t="b">
        <v>0</v>
      </c>
      <c r="O1326">
        <v>90</v>
      </c>
      <c r="P1326" t="b">
        <v>0</v>
      </c>
      <c r="Q1326" t="s">
        <v>8273</v>
      </c>
      <c r="R1326" s="9">
        <f t="shared" si="124"/>
        <v>9.8400000000000001E-2</v>
      </c>
      <c r="S1326" s="14">
        <f t="shared" si="125"/>
        <v>54.666666666666664</v>
      </c>
      <c r="T1326" t="s">
        <v>9226</v>
      </c>
      <c r="U1326" t="s">
        <v>9228</v>
      </c>
      <c r="V1326" s="16">
        <f t="shared" si="126"/>
        <v>42626.633703703701</v>
      </c>
      <c r="W1326" s="16">
        <f t="shared" si="127"/>
        <v>42656.633703703701</v>
      </c>
    </row>
    <row r="1327" spans="1:23" ht="30" hidden="1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2">
        <f>IF(H1327="USD", 1, VLOOKUP(H1327,usd[[#All],[targetCurrency]:[inverseRate]],4,FALSE))</f>
        <v>1</v>
      </c>
      <c r="J1327" s="14">
        <f t="shared" si="122"/>
        <v>20000</v>
      </c>
      <c r="K1327" s="14">
        <f t="shared" si="123"/>
        <v>486</v>
      </c>
      <c r="L1327">
        <v>1483063435</v>
      </c>
      <c r="M1327">
        <v>1480471435</v>
      </c>
      <c r="N1327" t="b">
        <v>0</v>
      </c>
      <c r="O1327">
        <v>8</v>
      </c>
      <c r="P1327" t="b">
        <v>0</v>
      </c>
      <c r="Q1327" t="s">
        <v>8273</v>
      </c>
      <c r="R1327" s="9">
        <f t="shared" si="124"/>
        <v>2.4299999999999999E-2</v>
      </c>
      <c r="S1327" s="14">
        <f t="shared" si="125"/>
        <v>60.75</v>
      </c>
      <c r="T1327" t="s">
        <v>9226</v>
      </c>
      <c r="U1327" t="s">
        <v>9228</v>
      </c>
      <c r="V1327" s="16">
        <f t="shared" si="126"/>
        <v>42704.086053240739</v>
      </c>
      <c r="W1327" s="16">
        <f t="shared" si="127"/>
        <v>42734.086053240739</v>
      </c>
    </row>
    <row r="1328" spans="1:23" ht="30" hidden="1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2">
        <f>IF(H1328="USD", 1, VLOOKUP(H1328,usd[[#All],[targetCurrency]:[inverseRate]],4,FALSE))</f>
        <v>1</v>
      </c>
      <c r="J1328" s="14">
        <f t="shared" si="122"/>
        <v>100000</v>
      </c>
      <c r="K1328" s="14">
        <f t="shared" si="123"/>
        <v>1130</v>
      </c>
      <c r="L1328">
        <v>1421348428</v>
      </c>
      <c r="M1328">
        <v>1417460428</v>
      </c>
      <c r="N1328" t="b">
        <v>0</v>
      </c>
      <c r="O1328">
        <v>11</v>
      </c>
      <c r="P1328" t="b">
        <v>0</v>
      </c>
      <c r="Q1328" t="s">
        <v>8273</v>
      </c>
      <c r="R1328" s="9">
        <f t="shared" si="124"/>
        <v>1.1299999999999999E-2</v>
      </c>
      <c r="S1328" s="14">
        <f t="shared" si="125"/>
        <v>102.72727272727273</v>
      </c>
      <c r="T1328" t="s">
        <v>9226</v>
      </c>
      <c r="U1328" t="s">
        <v>9228</v>
      </c>
      <c r="V1328" s="16">
        <f t="shared" si="126"/>
        <v>41974.791990740741</v>
      </c>
      <c r="W1328" s="16">
        <f t="shared" si="127"/>
        <v>42019.791990740741</v>
      </c>
    </row>
    <row r="1329" spans="1:23" ht="30" hidden="1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2">
        <f>IF(H1329="USD", 1, VLOOKUP(H1329,usd[[#All],[targetCurrency]:[inverseRate]],4,FALSE))</f>
        <v>1</v>
      </c>
      <c r="J1329" s="14">
        <f t="shared" si="122"/>
        <v>48000</v>
      </c>
      <c r="K1329" s="14">
        <f t="shared" si="123"/>
        <v>1705</v>
      </c>
      <c r="L1329">
        <v>1432916235</v>
      </c>
      <c r="M1329">
        <v>1430324235</v>
      </c>
      <c r="N1329" t="b">
        <v>0</v>
      </c>
      <c r="O1329">
        <v>41</v>
      </c>
      <c r="P1329" t="b">
        <v>0</v>
      </c>
      <c r="Q1329" t="s">
        <v>8273</v>
      </c>
      <c r="R1329" s="9">
        <f t="shared" si="124"/>
        <v>3.5520833333333335E-2</v>
      </c>
      <c r="S1329" s="14">
        <f t="shared" si="125"/>
        <v>41.585365853658537</v>
      </c>
      <c r="T1329" t="s">
        <v>9226</v>
      </c>
      <c r="U1329" t="s">
        <v>9228</v>
      </c>
      <c r="V1329" s="16">
        <f t="shared" si="126"/>
        <v>42123.678645833337</v>
      </c>
      <c r="W1329" s="16">
        <f t="shared" si="127"/>
        <v>42153.678645833337</v>
      </c>
    </row>
    <row r="1330" spans="1:23" ht="30" hidden="1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2">
        <f>IF(H1330="USD", 1, VLOOKUP(H1330,usd[[#All],[targetCurrency]:[inverseRate]],4,FALSE))</f>
        <v>1</v>
      </c>
      <c r="J1330" s="14">
        <f t="shared" si="122"/>
        <v>75000</v>
      </c>
      <c r="K1330" s="14">
        <f t="shared" si="123"/>
        <v>1748</v>
      </c>
      <c r="L1330">
        <v>1476458734</v>
      </c>
      <c r="M1330">
        <v>1472570734</v>
      </c>
      <c r="N1330" t="b">
        <v>0</v>
      </c>
      <c r="O1330">
        <v>15</v>
      </c>
      <c r="P1330" t="b">
        <v>0</v>
      </c>
      <c r="Q1330" t="s">
        <v>8273</v>
      </c>
      <c r="R1330" s="9">
        <f t="shared" si="124"/>
        <v>2.3306666666666667E-2</v>
      </c>
      <c r="S1330" s="14">
        <f t="shared" si="125"/>
        <v>116.53333333333333</v>
      </c>
      <c r="T1330" t="s">
        <v>9226</v>
      </c>
      <c r="U1330" t="s">
        <v>9228</v>
      </c>
      <c r="V1330" s="16">
        <f t="shared" si="126"/>
        <v>42612.642754629633</v>
      </c>
      <c r="W1330" s="16">
        <f t="shared" si="127"/>
        <v>42657.642754629633</v>
      </c>
    </row>
    <row r="1331" spans="1:23" ht="30" hidden="1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2">
        <f>IF(H1331="USD", 1, VLOOKUP(H1331,usd[[#All],[targetCurrency]:[inverseRate]],4,FALSE))</f>
        <v>1</v>
      </c>
      <c r="J1331" s="14">
        <f t="shared" si="122"/>
        <v>50000</v>
      </c>
      <c r="K1331" s="14">
        <f t="shared" si="123"/>
        <v>408</v>
      </c>
      <c r="L1331">
        <v>1417501145</v>
      </c>
      <c r="M1331">
        <v>1414041545</v>
      </c>
      <c r="N1331" t="b">
        <v>0</v>
      </c>
      <c r="O1331">
        <v>9</v>
      </c>
      <c r="P1331" t="b">
        <v>0</v>
      </c>
      <c r="Q1331" t="s">
        <v>8273</v>
      </c>
      <c r="R1331" s="9">
        <f t="shared" si="124"/>
        <v>8.1600000000000006E-3</v>
      </c>
      <c r="S1331" s="14">
        <f t="shared" si="125"/>
        <v>45.333333333333336</v>
      </c>
      <c r="T1331" t="s">
        <v>9226</v>
      </c>
      <c r="U1331" t="s">
        <v>9228</v>
      </c>
      <c r="V1331" s="16">
        <f t="shared" si="126"/>
        <v>41935.221585648149</v>
      </c>
      <c r="W1331" s="16">
        <f t="shared" si="127"/>
        <v>41975.263252314813</v>
      </c>
    </row>
    <row r="1332" spans="1:23" ht="30" hidden="1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2">
        <f>IF(H1332="USD", 1, VLOOKUP(H1332,usd[[#All],[targetCurrency]:[inverseRate]],4,FALSE))</f>
        <v>1</v>
      </c>
      <c r="J1332" s="14">
        <f t="shared" si="122"/>
        <v>35000</v>
      </c>
      <c r="K1332" s="14">
        <f t="shared" si="123"/>
        <v>7873</v>
      </c>
      <c r="L1332">
        <v>1467432000</v>
      </c>
      <c r="M1332">
        <v>1464763109</v>
      </c>
      <c r="N1332" t="b">
        <v>0</v>
      </c>
      <c r="O1332">
        <v>50</v>
      </c>
      <c r="P1332" t="b">
        <v>0</v>
      </c>
      <c r="Q1332" t="s">
        <v>8273</v>
      </c>
      <c r="R1332" s="9">
        <f t="shared" si="124"/>
        <v>0.22494285714285714</v>
      </c>
      <c r="S1332" s="14">
        <f t="shared" si="125"/>
        <v>157.46</v>
      </c>
      <c r="T1332" t="s">
        <v>9226</v>
      </c>
      <c r="U1332" t="s">
        <v>9228</v>
      </c>
      <c r="V1332" s="16">
        <f t="shared" si="126"/>
        <v>42522.276724537034</v>
      </c>
      <c r="W1332" s="16">
        <f t="shared" si="127"/>
        <v>42553.166666666672</v>
      </c>
    </row>
    <row r="1333" spans="1:23" ht="30" hidden="1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2">
        <f>IF(H1333="USD", 1, VLOOKUP(H1333,usd[[#All],[targetCurrency]:[inverseRate]],4,FALSE))</f>
        <v>1</v>
      </c>
      <c r="J1333" s="14">
        <f t="shared" si="122"/>
        <v>250000</v>
      </c>
      <c r="K1333" s="14">
        <f t="shared" si="123"/>
        <v>3417</v>
      </c>
      <c r="L1333">
        <v>1471435554</v>
      </c>
      <c r="M1333">
        <v>1468843554</v>
      </c>
      <c r="N1333" t="b">
        <v>0</v>
      </c>
      <c r="O1333">
        <v>34</v>
      </c>
      <c r="P1333" t="b">
        <v>0</v>
      </c>
      <c r="Q1333" t="s">
        <v>8273</v>
      </c>
      <c r="R1333" s="9">
        <f t="shared" si="124"/>
        <v>1.3668E-2</v>
      </c>
      <c r="S1333" s="14">
        <f t="shared" si="125"/>
        <v>100.5</v>
      </c>
      <c r="T1333" t="s">
        <v>9226</v>
      </c>
      <c r="U1333" t="s">
        <v>9228</v>
      </c>
      <c r="V1333" s="16">
        <f t="shared" si="126"/>
        <v>42569.50409722222</v>
      </c>
      <c r="W1333" s="16">
        <f t="shared" si="127"/>
        <v>42599.50409722222</v>
      </c>
    </row>
    <row r="1334" spans="1:23" ht="30" hidden="1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2">
        <f>IF(H1334="USD", 1, VLOOKUP(H1334,usd[[#All],[targetCurrency]:[inverseRate]],4,FALSE))</f>
        <v>1.09120561</v>
      </c>
      <c r="J1334" s="14">
        <f t="shared" si="122"/>
        <v>11037.54474515</v>
      </c>
      <c r="K1334" s="14">
        <f t="shared" si="123"/>
        <v>0</v>
      </c>
      <c r="L1334">
        <v>1485480408</v>
      </c>
      <c r="M1334">
        <v>1482888408</v>
      </c>
      <c r="N1334" t="b">
        <v>0</v>
      </c>
      <c r="O1334">
        <v>0</v>
      </c>
      <c r="P1334" t="b">
        <v>0</v>
      </c>
      <c r="Q1334" t="s">
        <v>8273</v>
      </c>
      <c r="R1334" s="9">
        <f t="shared" si="124"/>
        <v>0</v>
      </c>
      <c r="S1334" s="14" t="str">
        <f t="shared" si="125"/>
        <v/>
      </c>
      <c r="T1334" t="s">
        <v>9226</v>
      </c>
      <c r="U1334" t="s">
        <v>9228</v>
      </c>
      <c r="V1334" s="16">
        <f t="shared" si="126"/>
        <v>42732.060277777782</v>
      </c>
      <c r="W1334" s="16">
        <f t="shared" si="127"/>
        <v>42762.060277777782</v>
      </c>
    </row>
    <row r="1335" spans="1:23" ht="30" hidden="1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2">
        <f>IF(H1335="USD", 1, VLOOKUP(H1335,usd[[#All],[targetCurrency]:[inverseRate]],4,FALSE))</f>
        <v>0.70296422999999997</v>
      </c>
      <c r="J1335" s="14">
        <f t="shared" si="122"/>
        <v>1757.4105749999999</v>
      </c>
      <c r="K1335" s="14">
        <f t="shared" si="123"/>
        <v>0</v>
      </c>
      <c r="L1335">
        <v>1405478025</v>
      </c>
      <c r="M1335">
        <v>1402886025</v>
      </c>
      <c r="N1335" t="b">
        <v>0</v>
      </c>
      <c r="O1335">
        <v>0</v>
      </c>
      <c r="P1335" t="b">
        <v>0</v>
      </c>
      <c r="Q1335" t="s">
        <v>8273</v>
      </c>
      <c r="R1335" s="9">
        <f t="shared" si="124"/>
        <v>0</v>
      </c>
      <c r="S1335" s="14" t="str">
        <f t="shared" si="125"/>
        <v/>
      </c>
      <c r="T1335" t="s">
        <v>9226</v>
      </c>
      <c r="U1335" t="s">
        <v>9228</v>
      </c>
      <c r="V1335" s="16">
        <f t="shared" si="126"/>
        <v>41806.106770833336</v>
      </c>
      <c r="W1335" s="16">
        <f t="shared" si="127"/>
        <v>41836.106770833336</v>
      </c>
    </row>
    <row r="1336" spans="1:23" ht="30" hidden="1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2">
        <f>IF(H1336="USD", 1, VLOOKUP(H1336,usd[[#All],[targetCurrency]:[inverseRate]],4,FALSE))</f>
        <v>1</v>
      </c>
      <c r="J1336" s="14">
        <f t="shared" si="122"/>
        <v>133000</v>
      </c>
      <c r="K1336" s="14">
        <f t="shared" si="123"/>
        <v>14303</v>
      </c>
      <c r="L1336">
        <v>1457721287</v>
      </c>
      <c r="M1336">
        <v>1455129287</v>
      </c>
      <c r="N1336" t="b">
        <v>0</v>
      </c>
      <c r="O1336">
        <v>276</v>
      </c>
      <c r="P1336" t="b">
        <v>0</v>
      </c>
      <c r="Q1336" t="s">
        <v>8273</v>
      </c>
      <c r="R1336" s="9">
        <f t="shared" si="124"/>
        <v>0.10754135338345865</v>
      </c>
      <c r="S1336" s="14">
        <f t="shared" si="125"/>
        <v>51.822463768115945</v>
      </c>
      <c r="T1336" t="s">
        <v>9226</v>
      </c>
      <c r="U1336" t="s">
        <v>9228</v>
      </c>
      <c r="V1336" s="16">
        <f t="shared" si="126"/>
        <v>42410.774155092593</v>
      </c>
      <c r="W1336" s="16">
        <f t="shared" si="127"/>
        <v>42440.774155092593</v>
      </c>
    </row>
    <row r="1337" spans="1:23" ht="30" hidden="1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2">
        <f>IF(H1337="USD", 1, VLOOKUP(H1337,usd[[#All],[targetCurrency]:[inverseRate]],4,FALSE))</f>
        <v>1</v>
      </c>
      <c r="J1337" s="14">
        <f t="shared" si="122"/>
        <v>25000</v>
      </c>
      <c r="K1337" s="14">
        <f t="shared" si="123"/>
        <v>4940</v>
      </c>
      <c r="L1337">
        <v>1449354502</v>
      </c>
      <c r="M1337">
        <v>1446762502</v>
      </c>
      <c r="N1337" t="b">
        <v>0</v>
      </c>
      <c r="O1337">
        <v>16</v>
      </c>
      <c r="P1337" t="b">
        <v>0</v>
      </c>
      <c r="Q1337" t="s">
        <v>8273</v>
      </c>
      <c r="R1337" s="9">
        <f t="shared" si="124"/>
        <v>0.1976</v>
      </c>
      <c r="S1337" s="14">
        <f t="shared" si="125"/>
        <v>308.75</v>
      </c>
      <c r="T1337" t="s">
        <v>9226</v>
      </c>
      <c r="U1337" t="s">
        <v>9228</v>
      </c>
      <c r="V1337" s="16">
        <f t="shared" si="126"/>
        <v>42313.936365740738</v>
      </c>
      <c r="W1337" s="16">
        <f t="shared" si="127"/>
        <v>42343.936365740738</v>
      </c>
    </row>
    <row r="1338" spans="1:23" ht="30" hidden="1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2">
        <f>IF(H1338="USD", 1, VLOOKUP(H1338,usd[[#All],[targetCurrency]:[inverseRate]],4,FALSE))</f>
        <v>1</v>
      </c>
      <c r="J1338" s="14">
        <f t="shared" si="122"/>
        <v>100000</v>
      </c>
      <c r="K1338" s="14">
        <f t="shared" si="123"/>
        <v>84947</v>
      </c>
      <c r="L1338">
        <v>1418849028</v>
      </c>
      <c r="M1338">
        <v>1415825028</v>
      </c>
      <c r="N1338" t="b">
        <v>0</v>
      </c>
      <c r="O1338">
        <v>224</v>
      </c>
      <c r="P1338" t="b">
        <v>0</v>
      </c>
      <c r="Q1338" t="s">
        <v>8273</v>
      </c>
      <c r="R1338" s="9">
        <f t="shared" si="124"/>
        <v>0.84946999999999995</v>
      </c>
      <c r="S1338" s="14">
        <f t="shared" si="125"/>
        <v>379.22767857142856</v>
      </c>
      <c r="T1338" t="s">
        <v>9226</v>
      </c>
      <c r="U1338" t="s">
        <v>9228</v>
      </c>
      <c r="V1338" s="16">
        <f t="shared" si="126"/>
        <v>41955.863750000004</v>
      </c>
      <c r="W1338" s="16">
        <f t="shared" si="127"/>
        <v>41990.863750000004</v>
      </c>
    </row>
    <row r="1339" spans="1:23" ht="30" hidden="1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2">
        <f>IF(H1339="USD", 1, VLOOKUP(H1339,usd[[#All],[targetCurrency]:[inverseRate]],4,FALSE))</f>
        <v>1</v>
      </c>
      <c r="J1339" s="14">
        <f t="shared" si="122"/>
        <v>50000</v>
      </c>
      <c r="K1339" s="14">
        <f t="shared" si="123"/>
        <v>24691</v>
      </c>
      <c r="L1339">
        <v>1488549079</v>
      </c>
      <c r="M1339">
        <v>1485957079</v>
      </c>
      <c r="N1339" t="b">
        <v>0</v>
      </c>
      <c r="O1339">
        <v>140</v>
      </c>
      <c r="P1339" t="b">
        <v>0</v>
      </c>
      <c r="Q1339" t="s">
        <v>8273</v>
      </c>
      <c r="R1339" s="9">
        <f t="shared" si="124"/>
        <v>0.49381999999999998</v>
      </c>
      <c r="S1339" s="14">
        <f t="shared" si="125"/>
        <v>176.36428571428573</v>
      </c>
      <c r="T1339" t="s">
        <v>9226</v>
      </c>
      <c r="U1339" t="s">
        <v>9228</v>
      </c>
      <c r="V1339" s="16">
        <f t="shared" si="126"/>
        <v>42767.577303240745</v>
      </c>
      <c r="W1339" s="16">
        <f t="shared" si="127"/>
        <v>42797.577303240745</v>
      </c>
    </row>
    <row r="1340" spans="1:23" ht="30" hidden="1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2">
        <f>IF(H1340="USD", 1, VLOOKUP(H1340,usd[[#All],[targetCurrency]:[inverseRate]],4,FALSE))</f>
        <v>1</v>
      </c>
      <c r="J1340" s="14">
        <f t="shared" si="122"/>
        <v>30000</v>
      </c>
      <c r="K1340" s="14">
        <f t="shared" si="123"/>
        <v>991</v>
      </c>
      <c r="L1340">
        <v>1438543033</v>
      </c>
      <c r="M1340">
        <v>1435951033</v>
      </c>
      <c r="N1340" t="b">
        <v>0</v>
      </c>
      <c r="O1340">
        <v>15</v>
      </c>
      <c r="P1340" t="b">
        <v>0</v>
      </c>
      <c r="Q1340" t="s">
        <v>8273</v>
      </c>
      <c r="R1340" s="9">
        <f t="shared" si="124"/>
        <v>3.3033333333333331E-2</v>
      </c>
      <c r="S1340" s="14">
        <f t="shared" si="125"/>
        <v>66.066666666666663</v>
      </c>
      <c r="T1340" t="s">
        <v>9226</v>
      </c>
      <c r="U1340" t="s">
        <v>9228</v>
      </c>
      <c r="V1340" s="16">
        <f t="shared" si="126"/>
        <v>42188.803622685184</v>
      </c>
      <c r="W1340" s="16">
        <f t="shared" si="127"/>
        <v>42218.803622685184</v>
      </c>
    </row>
    <row r="1341" spans="1:23" ht="30" hidden="1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2">
        <f>IF(H1341="USD", 1, VLOOKUP(H1341,usd[[#All],[targetCurrency]:[inverseRate]],4,FALSE))</f>
        <v>1</v>
      </c>
      <c r="J1341" s="14">
        <f t="shared" si="122"/>
        <v>50000</v>
      </c>
      <c r="K1341" s="14">
        <f t="shared" si="123"/>
        <v>3317</v>
      </c>
      <c r="L1341">
        <v>1418056315</v>
      </c>
      <c r="M1341">
        <v>1414164715</v>
      </c>
      <c r="N1341" t="b">
        <v>0</v>
      </c>
      <c r="O1341">
        <v>37</v>
      </c>
      <c r="P1341" t="b">
        <v>0</v>
      </c>
      <c r="Q1341" t="s">
        <v>8273</v>
      </c>
      <c r="R1341" s="9">
        <f t="shared" si="124"/>
        <v>6.6339999999999996E-2</v>
      </c>
      <c r="S1341" s="14">
        <f t="shared" si="125"/>
        <v>89.648648648648646</v>
      </c>
      <c r="T1341" t="s">
        <v>9226</v>
      </c>
      <c r="U1341" t="s">
        <v>9228</v>
      </c>
      <c r="V1341" s="16">
        <f t="shared" si="126"/>
        <v>41936.647164351853</v>
      </c>
      <c r="W1341" s="16">
        <f t="shared" si="127"/>
        <v>41981.688831018517</v>
      </c>
    </row>
    <row r="1342" spans="1:23" ht="30" hidden="1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2">
        <f>IF(H1342="USD", 1, VLOOKUP(H1342,usd[[#All],[targetCurrency]:[inverseRate]],4,FALSE))</f>
        <v>1</v>
      </c>
      <c r="J1342" s="14">
        <f t="shared" si="122"/>
        <v>1680</v>
      </c>
      <c r="K1342" s="14">
        <f t="shared" si="123"/>
        <v>0</v>
      </c>
      <c r="L1342">
        <v>1408112253</v>
      </c>
      <c r="M1342">
        <v>1405520253</v>
      </c>
      <c r="N1342" t="b">
        <v>0</v>
      </c>
      <c r="O1342">
        <v>0</v>
      </c>
      <c r="P1342" t="b">
        <v>0</v>
      </c>
      <c r="Q1342" t="s">
        <v>8273</v>
      </c>
      <c r="R1342" s="9">
        <f t="shared" si="124"/>
        <v>0</v>
      </c>
      <c r="S1342" s="14" t="str">
        <f t="shared" si="125"/>
        <v/>
      </c>
      <c r="T1342" t="s">
        <v>9226</v>
      </c>
      <c r="U1342" t="s">
        <v>9228</v>
      </c>
      <c r="V1342" s="16">
        <f t="shared" si="126"/>
        <v>41836.595520833333</v>
      </c>
      <c r="W1342" s="16">
        <f t="shared" si="127"/>
        <v>41866.595520833333</v>
      </c>
    </row>
    <row r="1343" spans="1:23" ht="30" hidden="1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2">
        <f>IF(H1343="USD", 1, VLOOKUP(H1343,usd[[#All],[targetCurrency]:[inverseRate]],4,FALSE))</f>
        <v>1.29405719</v>
      </c>
      <c r="J1343" s="14">
        <f t="shared" si="122"/>
        <v>32351.429749999999</v>
      </c>
      <c r="K1343" s="14">
        <f t="shared" si="123"/>
        <v>22762.465972099999</v>
      </c>
      <c r="L1343">
        <v>1475333917</v>
      </c>
      <c r="M1343">
        <v>1472569117</v>
      </c>
      <c r="N1343" t="b">
        <v>0</v>
      </c>
      <c r="O1343">
        <v>46</v>
      </c>
      <c r="P1343" t="b">
        <v>0</v>
      </c>
      <c r="Q1343" t="s">
        <v>8273</v>
      </c>
      <c r="R1343" s="9">
        <f t="shared" si="124"/>
        <v>0.7036</v>
      </c>
      <c r="S1343" s="14">
        <f t="shared" si="125"/>
        <v>494.83621678478261</v>
      </c>
      <c r="T1343" t="s">
        <v>9226</v>
      </c>
      <c r="U1343" t="s">
        <v>9228</v>
      </c>
      <c r="V1343" s="16">
        <f t="shared" si="126"/>
        <v>42612.624039351853</v>
      </c>
      <c r="W1343" s="16">
        <f t="shared" si="127"/>
        <v>42644.624039351853</v>
      </c>
    </row>
    <row r="1344" spans="1:23" ht="30" hidden="1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2">
        <f>IF(H1344="USD", 1, VLOOKUP(H1344,usd[[#All],[targetCurrency]:[inverseRate]],4,FALSE))</f>
        <v>1</v>
      </c>
      <c r="J1344" s="14">
        <f t="shared" si="122"/>
        <v>50000</v>
      </c>
      <c r="K1344" s="14">
        <f t="shared" si="123"/>
        <v>100</v>
      </c>
      <c r="L1344">
        <v>1437161739</v>
      </c>
      <c r="M1344">
        <v>1434569739</v>
      </c>
      <c r="N1344" t="b">
        <v>0</v>
      </c>
      <c r="O1344">
        <v>1</v>
      </c>
      <c r="P1344" t="b">
        <v>0</v>
      </c>
      <c r="Q1344" t="s">
        <v>8273</v>
      </c>
      <c r="R1344" s="9">
        <f t="shared" si="124"/>
        <v>2E-3</v>
      </c>
      <c r="S1344" s="14">
        <f t="shared" si="125"/>
        <v>100</v>
      </c>
      <c r="T1344" t="s">
        <v>9226</v>
      </c>
      <c r="U1344" t="s">
        <v>9228</v>
      </c>
      <c r="V1344" s="16">
        <f t="shared" si="126"/>
        <v>42172.816423611112</v>
      </c>
      <c r="W1344" s="16">
        <f t="shared" si="127"/>
        <v>42202.816423611112</v>
      </c>
    </row>
    <row r="1345" spans="1:23" ht="30" hidden="1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2">
        <f>IF(H1345="USD", 1, VLOOKUP(H1345,usd[[#All],[targetCurrency]:[inverseRate]],4,FALSE))</f>
        <v>1</v>
      </c>
      <c r="J1345" s="14">
        <f t="shared" si="122"/>
        <v>50000</v>
      </c>
      <c r="K1345" s="14">
        <f t="shared" si="123"/>
        <v>51149</v>
      </c>
      <c r="L1345">
        <v>1471579140</v>
      </c>
      <c r="M1345">
        <v>1466512683</v>
      </c>
      <c r="N1345" t="b">
        <v>0</v>
      </c>
      <c r="O1345">
        <v>323</v>
      </c>
      <c r="P1345" t="b">
        <v>0</v>
      </c>
      <c r="Q1345" t="s">
        <v>8273</v>
      </c>
      <c r="R1345" s="9">
        <f t="shared" si="124"/>
        <v>1.02298</v>
      </c>
      <c r="S1345" s="14">
        <f t="shared" si="125"/>
        <v>158.35603715170279</v>
      </c>
      <c r="T1345" t="s">
        <v>9226</v>
      </c>
      <c r="U1345" t="s">
        <v>9228</v>
      </c>
      <c r="V1345" s="16">
        <f t="shared" si="126"/>
        <v>42542.526423611111</v>
      </c>
      <c r="W1345" s="16">
        <f t="shared" si="127"/>
        <v>42601.165972222225</v>
      </c>
    </row>
    <row r="1346" spans="1:23" ht="30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2">
        <f>IF(H1346="USD", 1, VLOOKUP(H1346,usd[[#All],[targetCurrency]:[inverseRate]],4,FALSE))</f>
        <v>0.75062424999999999</v>
      </c>
      <c r="J1346" s="14">
        <f t="shared" si="122"/>
        <v>1125.936375</v>
      </c>
      <c r="K1346" s="14">
        <f t="shared" si="123"/>
        <v>4253.0370004999995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8274</v>
      </c>
      <c r="R1346" s="9">
        <f t="shared" si="124"/>
        <v>3.7773333333333334</v>
      </c>
      <c r="S1346" s="14">
        <f t="shared" si="125"/>
        <v>30.597388492805752</v>
      </c>
      <c r="T1346" t="s">
        <v>9229</v>
      </c>
      <c r="U1346" t="s">
        <v>9230</v>
      </c>
      <c r="V1346" s="16">
        <f t="shared" si="126"/>
        <v>42522.789803240739</v>
      </c>
      <c r="W1346" s="16">
        <f t="shared" si="127"/>
        <v>42551.789803240739</v>
      </c>
    </row>
    <row r="1347" spans="1:23" ht="30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2">
        <f>IF(H1347="USD", 1, VLOOKUP(H1347,usd[[#All],[targetCurrency]:[inverseRate]],4,FALSE))</f>
        <v>1</v>
      </c>
      <c r="J1347" s="14">
        <f t="shared" ref="J1347:J1410" si="128">$I1347*D1347</f>
        <v>300</v>
      </c>
      <c r="K1347" s="14">
        <f t="shared" ref="K1347:K1410" si="129">$I1347*E1347</f>
        <v>375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8274</v>
      </c>
      <c r="R1347" s="9">
        <f t="shared" ref="R1347:R1410" si="130">E1347/D1347</f>
        <v>1.25</v>
      </c>
      <c r="S1347" s="14">
        <f t="shared" ref="S1347:S1410" si="131">IFERROR(K1347/O1347, "")</f>
        <v>53.571428571428569</v>
      </c>
      <c r="T1347" t="s">
        <v>9229</v>
      </c>
      <c r="U1347" t="s">
        <v>9230</v>
      </c>
      <c r="V1347" s="16">
        <f t="shared" si="126"/>
        <v>41799.814340277779</v>
      </c>
      <c r="W1347" s="16">
        <f t="shared" si="127"/>
        <v>41834.814340277779</v>
      </c>
    </row>
    <row r="1348" spans="1:23" ht="30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2">
        <f>IF(H1348="USD", 1, VLOOKUP(H1348,usd[[#All],[targetCurrency]:[inverseRate]],4,FALSE))</f>
        <v>1</v>
      </c>
      <c r="J1348" s="14">
        <f t="shared" si="128"/>
        <v>4900</v>
      </c>
      <c r="K1348" s="14">
        <f t="shared" si="129"/>
        <v>7219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8274</v>
      </c>
      <c r="R1348" s="9">
        <f t="shared" si="130"/>
        <v>1.473265306122449</v>
      </c>
      <c r="S1348" s="14">
        <f t="shared" si="131"/>
        <v>48.449664429530202</v>
      </c>
      <c r="T1348" t="s">
        <v>9229</v>
      </c>
      <c r="U1348" t="s">
        <v>9230</v>
      </c>
      <c r="V1348" s="16">
        <f t="shared" si="126"/>
        <v>41422.075821759259</v>
      </c>
      <c r="W1348" s="16">
        <f t="shared" si="127"/>
        <v>41452.075821759259</v>
      </c>
    </row>
    <row r="1349" spans="1:23" ht="30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2">
        <f>IF(H1349="USD", 1, VLOOKUP(H1349,usd[[#All],[targetCurrency]:[inverseRate]],4,FALSE))</f>
        <v>1</v>
      </c>
      <c r="J1349" s="14">
        <f t="shared" si="128"/>
        <v>2500</v>
      </c>
      <c r="K1349" s="14">
        <f t="shared" si="129"/>
        <v>2555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8274</v>
      </c>
      <c r="R1349" s="9">
        <f t="shared" si="130"/>
        <v>1.022</v>
      </c>
      <c r="S1349" s="14">
        <f t="shared" si="131"/>
        <v>82.41935483870968</v>
      </c>
      <c r="T1349" t="s">
        <v>9229</v>
      </c>
      <c r="U1349" t="s">
        <v>9230</v>
      </c>
      <c r="V1349" s="16">
        <f t="shared" si="126"/>
        <v>42040.638020833328</v>
      </c>
      <c r="W1349" s="16">
        <f t="shared" si="127"/>
        <v>42070.638020833328</v>
      </c>
    </row>
    <row r="1350" spans="1:23" ht="30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2">
        <f>IF(H1350="USD", 1, VLOOKUP(H1350,usd[[#All],[targetCurrency]:[inverseRate]],4,FALSE))</f>
        <v>1</v>
      </c>
      <c r="J1350" s="14">
        <f t="shared" si="128"/>
        <v>5875</v>
      </c>
      <c r="K1350" s="14">
        <f t="shared" si="129"/>
        <v>5985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8274</v>
      </c>
      <c r="R1350" s="9">
        <f t="shared" si="130"/>
        <v>1.018723404255319</v>
      </c>
      <c r="S1350" s="14">
        <f t="shared" si="131"/>
        <v>230.19230769230768</v>
      </c>
      <c r="T1350" t="s">
        <v>9229</v>
      </c>
      <c r="U1350" t="s">
        <v>9230</v>
      </c>
      <c r="V1350" s="16">
        <f t="shared" si="126"/>
        <v>41963.506168981483</v>
      </c>
      <c r="W1350" s="16">
        <f t="shared" si="127"/>
        <v>41991.506168981483</v>
      </c>
    </row>
    <row r="1351" spans="1:23" ht="30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2">
        <f>IF(H1351="USD", 1, VLOOKUP(H1351,usd[[#All],[targetCurrency]:[inverseRate]],4,FALSE))</f>
        <v>0.75062424999999999</v>
      </c>
      <c r="J1351" s="14">
        <f t="shared" si="128"/>
        <v>3753.1212500000001</v>
      </c>
      <c r="K1351" s="14">
        <f t="shared" si="129"/>
        <v>7663.8735925000001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8274</v>
      </c>
      <c r="R1351" s="9">
        <f t="shared" si="130"/>
        <v>2.0419999999999998</v>
      </c>
      <c r="S1351" s="14">
        <f t="shared" si="131"/>
        <v>44.557404607558141</v>
      </c>
      <c r="T1351" t="s">
        <v>9229</v>
      </c>
      <c r="U1351" t="s">
        <v>9230</v>
      </c>
      <c r="V1351" s="16">
        <f t="shared" si="126"/>
        <v>42317.33258101852</v>
      </c>
      <c r="W1351" s="16">
        <f t="shared" si="127"/>
        <v>42354.290972222225</v>
      </c>
    </row>
    <row r="1352" spans="1:23" ht="30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2">
        <f>IF(H1352="USD", 1, VLOOKUP(H1352,usd[[#All],[targetCurrency]:[inverseRate]],4,FALSE))</f>
        <v>1</v>
      </c>
      <c r="J1352" s="14">
        <f t="shared" si="128"/>
        <v>5000</v>
      </c>
      <c r="K1352" s="14">
        <f t="shared" si="129"/>
        <v>5202.5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8274</v>
      </c>
      <c r="R1352" s="9">
        <f t="shared" si="130"/>
        <v>1.0405</v>
      </c>
      <c r="S1352" s="14">
        <f t="shared" si="131"/>
        <v>66.698717948717942</v>
      </c>
      <c r="T1352" t="s">
        <v>9229</v>
      </c>
      <c r="U1352" t="s">
        <v>9230</v>
      </c>
      <c r="V1352" s="16">
        <f t="shared" si="126"/>
        <v>42334.013124999998</v>
      </c>
      <c r="W1352" s="16">
        <f t="shared" si="127"/>
        <v>42364.013124999998</v>
      </c>
    </row>
    <row r="1353" spans="1:23" ht="30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2">
        <f>IF(H1353="USD", 1, VLOOKUP(H1353,usd[[#All],[targetCurrency]:[inverseRate]],4,FALSE))</f>
        <v>1</v>
      </c>
      <c r="J1353" s="14">
        <f t="shared" si="128"/>
        <v>20000</v>
      </c>
      <c r="K1353" s="14">
        <f t="shared" si="129"/>
        <v>20253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8274</v>
      </c>
      <c r="R1353" s="9">
        <f t="shared" si="130"/>
        <v>1.0126500000000001</v>
      </c>
      <c r="S1353" s="14">
        <f t="shared" si="131"/>
        <v>168.77500000000001</v>
      </c>
      <c r="T1353" t="s">
        <v>9229</v>
      </c>
      <c r="U1353" t="s">
        <v>9230</v>
      </c>
      <c r="V1353" s="16">
        <f t="shared" si="126"/>
        <v>42382.74009259259</v>
      </c>
      <c r="W1353" s="16">
        <f t="shared" si="127"/>
        <v>42412.74009259259</v>
      </c>
    </row>
    <row r="1354" spans="1:23" ht="30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2">
        <f>IF(H1354="USD", 1, VLOOKUP(H1354,usd[[#All],[targetCurrency]:[inverseRate]],4,FALSE))</f>
        <v>1</v>
      </c>
      <c r="J1354" s="14">
        <f t="shared" si="128"/>
        <v>10000</v>
      </c>
      <c r="K1354" s="14">
        <f t="shared" si="129"/>
        <v>13614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8274</v>
      </c>
      <c r="R1354" s="9">
        <f t="shared" si="130"/>
        <v>1.3613999999999999</v>
      </c>
      <c r="S1354" s="14">
        <f t="shared" si="131"/>
        <v>59.973568281938327</v>
      </c>
      <c r="T1354" t="s">
        <v>9229</v>
      </c>
      <c r="U1354" t="s">
        <v>9230</v>
      </c>
      <c r="V1354" s="16">
        <f t="shared" si="126"/>
        <v>42200.578310185185</v>
      </c>
      <c r="W1354" s="16">
        <f t="shared" si="127"/>
        <v>42252.165972222225</v>
      </c>
    </row>
    <row r="1355" spans="1:23" ht="30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2">
        <f>IF(H1355="USD", 1, VLOOKUP(H1355,usd[[#All],[targetCurrency]:[inverseRate]],4,FALSE))</f>
        <v>1</v>
      </c>
      <c r="J1355" s="14">
        <f t="shared" si="128"/>
        <v>1000</v>
      </c>
      <c r="K1355" s="14">
        <f t="shared" si="129"/>
        <v>1336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8274</v>
      </c>
      <c r="R1355" s="9">
        <f t="shared" si="130"/>
        <v>1.3360000000000001</v>
      </c>
      <c r="S1355" s="14">
        <f t="shared" si="131"/>
        <v>31.80952380952381</v>
      </c>
      <c r="T1355" t="s">
        <v>9229</v>
      </c>
      <c r="U1355" t="s">
        <v>9230</v>
      </c>
      <c r="V1355" s="16">
        <f t="shared" si="126"/>
        <v>41309.11791666667</v>
      </c>
      <c r="W1355" s="16">
        <f t="shared" si="127"/>
        <v>41344</v>
      </c>
    </row>
    <row r="1356" spans="1:23" ht="30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2">
        <f>IF(H1356="USD", 1, VLOOKUP(H1356,usd[[#All],[targetCurrency]:[inverseRate]],4,FALSE))</f>
        <v>1.29405719</v>
      </c>
      <c r="J1356" s="14">
        <f t="shared" si="128"/>
        <v>1552.8686279999999</v>
      </c>
      <c r="K1356" s="14">
        <f t="shared" si="129"/>
        <v>2022.6113879699999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8274</v>
      </c>
      <c r="R1356" s="9">
        <f t="shared" si="130"/>
        <v>1.3025</v>
      </c>
      <c r="S1356" s="14">
        <f t="shared" si="131"/>
        <v>31.603302937031248</v>
      </c>
      <c r="T1356" t="s">
        <v>9229</v>
      </c>
      <c r="U1356" t="s">
        <v>9230</v>
      </c>
      <c r="V1356" s="16">
        <f t="shared" si="126"/>
        <v>42502.807627314818</v>
      </c>
      <c r="W1356" s="16">
        <f t="shared" si="127"/>
        <v>42532.807627314818</v>
      </c>
    </row>
    <row r="1357" spans="1:23" ht="30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2">
        <f>IF(H1357="USD", 1, VLOOKUP(H1357,usd[[#All],[targetCurrency]:[inverseRate]],4,FALSE))</f>
        <v>1.29405719</v>
      </c>
      <c r="J1357" s="14">
        <f t="shared" si="128"/>
        <v>3235.1429749999998</v>
      </c>
      <c r="K1357" s="14">
        <f t="shared" si="129"/>
        <v>3968.8734017299998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8274</v>
      </c>
      <c r="R1357" s="9">
        <f t="shared" si="130"/>
        <v>1.2267999999999999</v>
      </c>
      <c r="S1357" s="14">
        <f t="shared" si="131"/>
        <v>32.800606625867765</v>
      </c>
      <c r="T1357" t="s">
        <v>9229</v>
      </c>
      <c r="U1357" t="s">
        <v>9230</v>
      </c>
      <c r="V1357" s="16">
        <f t="shared" si="126"/>
        <v>41213.254687499997</v>
      </c>
      <c r="W1357" s="16">
        <f t="shared" si="127"/>
        <v>41243.416666666664</v>
      </c>
    </row>
    <row r="1358" spans="1:23" ht="30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2">
        <f>IF(H1358="USD", 1, VLOOKUP(H1358,usd[[#All],[targetCurrency]:[inverseRate]],4,FALSE))</f>
        <v>1</v>
      </c>
      <c r="J1358" s="14">
        <f t="shared" si="128"/>
        <v>3400</v>
      </c>
      <c r="K1358" s="14">
        <f t="shared" si="129"/>
        <v>6215.56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8274</v>
      </c>
      <c r="R1358" s="9">
        <f t="shared" si="130"/>
        <v>1.8281058823529412</v>
      </c>
      <c r="S1358" s="14">
        <f t="shared" si="131"/>
        <v>71.443218390804603</v>
      </c>
      <c r="T1358" t="s">
        <v>9229</v>
      </c>
      <c r="U1358" t="s">
        <v>9230</v>
      </c>
      <c r="V1358" s="16">
        <f t="shared" si="126"/>
        <v>41430.038888888885</v>
      </c>
      <c r="W1358" s="16">
        <f t="shared" si="127"/>
        <v>41460.038888888885</v>
      </c>
    </row>
    <row r="1359" spans="1:23" ht="30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2">
        <f>IF(H1359="USD", 1, VLOOKUP(H1359,usd[[#All],[targetCurrency]:[inverseRate]],4,FALSE))</f>
        <v>1</v>
      </c>
      <c r="J1359" s="14">
        <f t="shared" si="128"/>
        <v>2000</v>
      </c>
      <c r="K1359" s="14">
        <f t="shared" si="129"/>
        <v>2506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8274</v>
      </c>
      <c r="R1359" s="9">
        <f t="shared" si="130"/>
        <v>1.2529999999999999</v>
      </c>
      <c r="S1359" s="14">
        <f t="shared" si="131"/>
        <v>38.553846153846152</v>
      </c>
      <c r="T1359" t="s">
        <v>9229</v>
      </c>
      <c r="U1359" t="s">
        <v>9230</v>
      </c>
      <c r="V1359" s="16">
        <f t="shared" si="126"/>
        <v>41304.962233796294</v>
      </c>
      <c r="W1359" s="16">
        <f t="shared" si="127"/>
        <v>41334.249305555553</v>
      </c>
    </row>
    <row r="1360" spans="1:23" ht="30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2">
        <f>IF(H1360="USD", 1, VLOOKUP(H1360,usd[[#All],[targetCurrency]:[inverseRate]],4,FALSE))</f>
        <v>1</v>
      </c>
      <c r="J1360" s="14">
        <f t="shared" si="128"/>
        <v>3000</v>
      </c>
      <c r="K1360" s="14">
        <f t="shared" si="129"/>
        <v>3350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8274</v>
      </c>
      <c r="R1360" s="9">
        <f t="shared" si="130"/>
        <v>1.1166666666666667</v>
      </c>
      <c r="S1360" s="14">
        <f t="shared" si="131"/>
        <v>68.367346938775512</v>
      </c>
      <c r="T1360" t="s">
        <v>9229</v>
      </c>
      <c r="U1360" t="s">
        <v>9230</v>
      </c>
      <c r="V1360" s="16">
        <f t="shared" ref="V1360:V1423" si="132">(M1360/86400)+DATE(1970,1,1)</f>
        <v>40689.570868055554</v>
      </c>
      <c r="W1360" s="16">
        <f t="shared" ref="W1360:W1423" si="133">(L1360/86400)+DATE(1970,1,1)</f>
        <v>40719.570868055554</v>
      </c>
    </row>
    <row r="1361" spans="1:23" ht="30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2">
        <f>IF(H1361="USD", 1, VLOOKUP(H1361,usd[[#All],[targetCurrency]:[inverseRate]],4,FALSE))</f>
        <v>1</v>
      </c>
      <c r="J1361" s="14">
        <f t="shared" si="128"/>
        <v>660</v>
      </c>
      <c r="K1361" s="14">
        <f t="shared" si="129"/>
        <v>764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8274</v>
      </c>
      <c r="R1361" s="9">
        <f t="shared" si="130"/>
        <v>1.1575757575757575</v>
      </c>
      <c r="S1361" s="14">
        <f t="shared" si="131"/>
        <v>40.210526315789473</v>
      </c>
      <c r="T1361" t="s">
        <v>9229</v>
      </c>
      <c r="U1361" t="s">
        <v>9230</v>
      </c>
      <c r="V1361" s="16">
        <f t="shared" si="132"/>
        <v>40668.814699074072</v>
      </c>
      <c r="W1361" s="16">
        <f t="shared" si="133"/>
        <v>40730.814699074072</v>
      </c>
    </row>
    <row r="1362" spans="1:23" ht="30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2">
        <f>IF(H1362="USD", 1, VLOOKUP(H1362,usd[[#All],[targetCurrency]:[inverseRate]],4,FALSE))</f>
        <v>1</v>
      </c>
      <c r="J1362" s="14">
        <f t="shared" si="128"/>
        <v>1500</v>
      </c>
      <c r="K1362" s="14">
        <f t="shared" si="129"/>
        <v>2598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8274</v>
      </c>
      <c r="R1362" s="9">
        <f t="shared" si="130"/>
        <v>1.732</v>
      </c>
      <c r="S1362" s="14">
        <f t="shared" si="131"/>
        <v>32.074074074074076</v>
      </c>
      <c r="T1362" t="s">
        <v>9229</v>
      </c>
      <c r="U1362" t="s">
        <v>9230</v>
      </c>
      <c r="V1362" s="16">
        <f t="shared" si="132"/>
        <v>41095.900694444441</v>
      </c>
      <c r="W1362" s="16">
        <f t="shared" si="133"/>
        <v>41123.900694444441</v>
      </c>
    </row>
    <row r="1363" spans="1:23" ht="30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2">
        <f>IF(H1363="USD", 1, VLOOKUP(H1363,usd[[#All],[targetCurrency]:[inverseRate]],4,FALSE))</f>
        <v>1.29405719</v>
      </c>
      <c r="J1363" s="14">
        <f t="shared" si="128"/>
        <v>7764.3431399999999</v>
      </c>
      <c r="K1363" s="14">
        <f t="shared" si="129"/>
        <v>9781.7782992100001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8274</v>
      </c>
      <c r="R1363" s="9">
        <f t="shared" si="130"/>
        <v>1.2598333333333334</v>
      </c>
      <c r="S1363" s="14">
        <f t="shared" si="131"/>
        <v>37.052190527310607</v>
      </c>
      <c r="T1363" t="s">
        <v>9229</v>
      </c>
      <c r="U1363" t="s">
        <v>9230</v>
      </c>
      <c r="V1363" s="16">
        <f t="shared" si="132"/>
        <v>41781.717268518521</v>
      </c>
      <c r="W1363" s="16">
        <f t="shared" si="133"/>
        <v>41811.717268518521</v>
      </c>
    </row>
    <row r="1364" spans="1:23" ht="30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2">
        <f>IF(H1364="USD", 1, VLOOKUP(H1364,usd[[#All],[targetCurrency]:[inverseRate]],4,FALSE))</f>
        <v>1</v>
      </c>
      <c r="J1364" s="14">
        <f t="shared" si="128"/>
        <v>1000</v>
      </c>
      <c r="K1364" s="14">
        <f t="shared" si="129"/>
        <v>1091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8274</v>
      </c>
      <c r="R1364" s="9">
        <f t="shared" si="130"/>
        <v>1.091</v>
      </c>
      <c r="S1364" s="14">
        <f t="shared" si="131"/>
        <v>43.64</v>
      </c>
      <c r="T1364" t="s">
        <v>9229</v>
      </c>
      <c r="U1364" t="s">
        <v>9230</v>
      </c>
      <c r="V1364" s="16">
        <f t="shared" si="132"/>
        <v>41464.934386574074</v>
      </c>
      <c r="W1364" s="16">
        <f t="shared" si="133"/>
        <v>41524.934386574074</v>
      </c>
    </row>
    <row r="1365" spans="1:23" ht="30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2">
        <f>IF(H1365="USD", 1, VLOOKUP(H1365,usd[[#All],[targetCurrency]:[inverseRate]],4,FALSE))</f>
        <v>1</v>
      </c>
      <c r="J1365" s="14">
        <f t="shared" si="128"/>
        <v>200</v>
      </c>
      <c r="K1365" s="14">
        <f t="shared" si="129"/>
        <v>200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8274</v>
      </c>
      <c r="R1365" s="9">
        <f t="shared" si="130"/>
        <v>1</v>
      </c>
      <c r="S1365" s="14">
        <f t="shared" si="131"/>
        <v>40</v>
      </c>
      <c r="T1365" t="s">
        <v>9229</v>
      </c>
      <c r="U1365" t="s">
        <v>9230</v>
      </c>
      <c r="V1365" s="16">
        <f t="shared" si="132"/>
        <v>42396.8440625</v>
      </c>
      <c r="W1365" s="16">
        <f t="shared" si="133"/>
        <v>42415.332638888889</v>
      </c>
    </row>
    <row r="1366" spans="1:23" ht="30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2">
        <f>IF(H1366="USD", 1, VLOOKUP(H1366,usd[[#All],[targetCurrency]:[inverseRate]],4,FALSE))</f>
        <v>0.15676623000000001</v>
      </c>
      <c r="J1366" s="14">
        <f t="shared" si="128"/>
        <v>6584.1816600000002</v>
      </c>
      <c r="K1366" s="14">
        <f t="shared" si="129"/>
        <v>7811.6612408999999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8276</v>
      </c>
      <c r="R1366" s="9">
        <f t="shared" si="130"/>
        <v>1.1864285714285714</v>
      </c>
      <c r="S1366" s="14">
        <f t="shared" si="131"/>
        <v>54.247647506249997</v>
      </c>
      <c r="T1366" t="s">
        <v>9214</v>
      </c>
      <c r="U1366" t="s">
        <v>9213</v>
      </c>
      <c r="V1366" s="16">
        <f t="shared" si="132"/>
        <v>41951.6956712963</v>
      </c>
      <c r="W1366" s="16">
        <f t="shared" si="133"/>
        <v>42011.6956712963</v>
      </c>
    </row>
    <row r="1367" spans="1:23" ht="30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2">
        <f>IF(H1367="USD", 1, VLOOKUP(H1367,usd[[#All],[targetCurrency]:[inverseRate]],4,FALSE))</f>
        <v>1</v>
      </c>
      <c r="J1367" s="14">
        <f t="shared" si="128"/>
        <v>7500</v>
      </c>
      <c r="K1367" s="14">
        <f t="shared" si="129"/>
        <v>7520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8276</v>
      </c>
      <c r="R1367" s="9">
        <f t="shared" si="130"/>
        <v>1.0026666666666666</v>
      </c>
      <c r="S1367" s="14">
        <f t="shared" si="131"/>
        <v>81.739130434782609</v>
      </c>
      <c r="T1367" t="s">
        <v>9214</v>
      </c>
      <c r="U1367" t="s">
        <v>9213</v>
      </c>
      <c r="V1367" s="16">
        <f t="shared" si="132"/>
        <v>42049.733240740738</v>
      </c>
      <c r="W1367" s="16">
        <f t="shared" si="133"/>
        <v>42079.691574074073</v>
      </c>
    </row>
    <row r="1368" spans="1:23" ht="30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2">
        <f>IF(H1368="USD", 1, VLOOKUP(H1368,usd[[#All],[targetCurrency]:[inverseRate]],4,FALSE))</f>
        <v>1</v>
      </c>
      <c r="J1368" s="14">
        <f t="shared" si="128"/>
        <v>7500</v>
      </c>
      <c r="K1368" s="14">
        <f t="shared" si="129"/>
        <v>9486.69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8276</v>
      </c>
      <c r="R1368" s="9">
        <f t="shared" si="130"/>
        <v>1.2648920000000001</v>
      </c>
      <c r="S1368" s="14">
        <f t="shared" si="131"/>
        <v>64.535306122448986</v>
      </c>
      <c r="T1368" t="s">
        <v>9214</v>
      </c>
      <c r="U1368" t="s">
        <v>9213</v>
      </c>
      <c r="V1368" s="16">
        <f t="shared" si="132"/>
        <v>41924.996099537035</v>
      </c>
      <c r="W1368" s="16">
        <f t="shared" si="133"/>
        <v>41970.037766203706</v>
      </c>
    </row>
    <row r="1369" spans="1:23" ht="30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2">
        <f>IF(H1369="USD", 1, VLOOKUP(H1369,usd[[#All],[targetCurrency]:[inverseRate]],4,FALSE))</f>
        <v>1</v>
      </c>
      <c r="J1369" s="14">
        <f t="shared" si="128"/>
        <v>5000</v>
      </c>
      <c r="K1369" s="14">
        <f t="shared" si="129"/>
        <v>5713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8276</v>
      </c>
      <c r="R1369" s="9">
        <f t="shared" si="130"/>
        <v>1.1426000000000001</v>
      </c>
      <c r="S1369" s="14">
        <f t="shared" si="131"/>
        <v>63.477777777777774</v>
      </c>
      <c r="T1369" t="s">
        <v>9214</v>
      </c>
      <c r="U1369" t="s">
        <v>9213</v>
      </c>
      <c r="V1369" s="16">
        <f t="shared" si="132"/>
        <v>42292.002893518518</v>
      </c>
      <c r="W1369" s="16">
        <f t="shared" si="133"/>
        <v>42322.044560185182</v>
      </c>
    </row>
    <row r="1370" spans="1:23" ht="30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2">
        <f>IF(H1370="USD", 1, VLOOKUP(H1370,usd[[#All],[targetCurrency]:[inverseRate]],4,FALSE))</f>
        <v>1</v>
      </c>
      <c r="J1370" s="14">
        <f t="shared" si="128"/>
        <v>5000</v>
      </c>
      <c r="K1370" s="14">
        <f t="shared" si="129"/>
        <v>5535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8276</v>
      </c>
      <c r="R1370" s="9">
        <f t="shared" si="130"/>
        <v>1.107</v>
      </c>
      <c r="S1370" s="14">
        <f t="shared" si="131"/>
        <v>63.620689655172413</v>
      </c>
      <c r="T1370" t="s">
        <v>9214</v>
      </c>
      <c r="U1370" t="s">
        <v>9213</v>
      </c>
      <c r="V1370" s="16">
        <f t="shared" si="132"/>
        <v>42146.190902777773</v>
      </c>
      <c r="W1370" s="16">
        <f t="shared" si="133"/>
        <v>42170.190902777773</v>
      </c>
    </row>
    <row r="1371" spans="1:23" ht="30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2">
        <f>IF(H1371="USD", 1, VLOOKUP(H1371,usd[[#All],[targetCurrency]:[inverseRate]],4,FALSE))</f>
        <v>1</v>
      </c>
      <c r="J1371" s="14">
        <f t="shared" si="128"/>
        <v>32360</v>
      </c>
      <c r="K1371" s="14">
        <f t="shared" si="129"/>
        <v>34090.629999999997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8276</v>
      </c>
      <c r="R1371" s="9">
        <f t="shared" si="130"/>
        <v>1.0534805315203954</v>
      </c>
      <c r="S1371" s="14">
        <f t="shared" si="131"/>
        <v>83.967068965517228</v>
      </c>
      <c r="T1371" t="s">
        <v>9214</v>
      </c>
      <c r="U1371" t="s">
        <v>9213</v>
      </c>
      <c r="V1371" s="16">
        <f t="shared" si="132"/>
        <v>41710.594282407408</v>
      </c>
      <c r="W1371" s="16">
        <f t="shared" si="133"/>
        <v>41740.594282407408</v>
      </c>
    </row>
    <row r="1372" spans="1:23" ht="30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2">
        <f>IF(H1372="USD", 1, VLOOKUP(H1372,usd[[#All],[targetCurrency]:[inverseRate]],4,FALSE))</f>
        <v>1</v>
      </c>
      <c r="J1372" s="14">
        <f t="shared" si="128"/>
        <v>1500</v>
      </c>
      <c r="K1372" s="14">
        <f t="shared" si="129"/>
        <v>1555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8276</v>
      </c>
      <c r="R1372" s="9">
        <f t="shared" si="130"/>
        <v>1.0366666666666666</v>
      </c>
      <c r="S1372" s="14">
        <f t="shared" si="131"/>
        <v>77.75</v>
      </c>
      <c r="T1372" t="s">
        <v>9214</v>
      </c>
      <c r="U1372" t="s">
        <v>9213</v>
      </c>
      <c r="V1372" s="16">
        <f t="shared" si="132"/>
        <v>41548.00335648148</v>
      </c>
      <c r="W1372" s="16">
        <f t="shared" si="133"/>
        <v>41563.00335648148</v>
      </c>
    </row>
    <row r="1373" spans="1:23" ht="30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2">
        <f>IF(H1373="USD", 1, VLOOKUP(H1373,usd[[#All],[targetCurrency]:[inverseRate]],4,FALSE))</f>
        <v>1</v>
      </c>
      <c r="J1373" s="14">
        <f t="shared" si="128"/>
        <v>6999</v>
      </c>
      <c r="K1373" s="14">
        <f t="shared" si="129"/>
        <v>7495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8276</v>
      </c>
      <c r="R1373" s="9">
        <f t="shared" si="130"/>
        <v>1.0708672667523933</v>
      </c>
      <c r="S1373" s="14">
        <f t="shared" si="131"/>
        <v>107.07142857142857</v>
      </c>
      <c r="T1373" t="s">
        <v>9214</v>
      </c>
      <c r="U1373" t="s">
        <v>9213</v>
      </c>
      <c r="V1373" s="16">
        <f t="shared" si="132"/>
        <v>42101.758587962962</v>
      </c>
      <c r="W1373" s="16">
        <f t="shared" si="133"/>
        <v>42131.758587962962</v>
      </c>
    </row>
    <row r="1374" spans="1:23" ht="30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2">
        <f>IF(H1374="USD", 1, VLOOKUP(H1374,usd[[#All],[targetCurrency]:[inverseRate]],4,FALSE))</f>
        <v>1</v>
      </c>
      <c r="J1374" s="14">
        <f t="shared" si="128"/>
        <v>500</v>
      </c>
      <c r="K1374" s="14">
        <f t="shared" si="129"/>
        <v>620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8276</v>
      </c>
      <c r="R1374" s="9">
        <f t="shared" si="130"/>
        <v>1.24</v>
      </c>
      <c r="S1374" s="14">
        <f t="shared" si="131"/>
        <v>38.75</v>
      </c>
      <c r="T1374" t="s">
        <v>9214</v>
      </c>
      <c r="U1374" t="s">
        <v>9213</v>
      </c>
      <c r="V1374" s="16">
        <f t="shared" si="132"/>
        <v>41072.739953703705</v>
      </c>
      <c r="W1374" s="16">
        <f t="shared" si="133"/>
        <v>41102.739953703705</v>
      </c>
    </row>
    <row r="1375" spans="1:23" ht="30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2">
        <f>IF(H1375="USD", 1, VLOOKUP(H1375,usd[[#All],[targetCurrency]:[inverseRate]],4,FALSE))</f>
        <v>1</v>
      </c>
      <c r="J1375" s="14">
        <f t="shared" si="128"/>
        <v>10000</v>
      </c>
      <c r="K1375" s="14">
        <f t="shared" si="129"/>
        <v>10501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8276</v>
      </c>
      <c r="R1375" s="9">
        <f t="shared" si="130"/>
        <v>1.0501</v>
      </c>
      <c r="S1375" s="14">
        <f t="shared" si="131"/>
        <v>201.94230769230768</v>
      </c>
      <c r="T1375" t="s">
        <v>9214</v>
      </c>
      <c r="U1375" t="s">
        <v>9213</v>
      </c>
      <c r="V1375" s="16">
        <f t="shared" si="132"/>
        <v>42704.95177083333</v>
      </c>
      <c r="W1375" s="16">
        <f t="shared" si="133"/>
        <v>42734.95177083333</v>
      </c>
    </row>
    <row r="1376" spans="1:23" ht="30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2">
        <f>IF(H1376="USD", 1, VLOOKUP(H1376,usd[[#All],[targetCurrency]:[inverseRate]],4,FALSE))</f>
        <v>1</v>
      </c>
      <c r="J1376" s="14">
        <f t="shared" si="128"/>
        <v>1500</v>
      </c>
      <c r="K1376" s="14">
        <f t="shared" si="129"/>
        <v>2842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8276</v>
      </c>
      <c r="R1376" s="9">
        <f t="shared" si="130"/>
        <v>1.8946666666666667</v>
      </c>
      <c r="S1376" s="14">
        <f t="shared" si="131"/>
        <v>43.060606060606062</v>
      </c>
      <c r="T1376" t="s">
        <v>9214</v>
      </c>
      <c r="U1376" t="s">
        <v>9213</v>
      </c>
      <c r="V1376" s="16">
        <f t="shared" si="132"/>
        <v>42424.161898148144</v>
      </c>
      <c r="W1376" s="16">
        <f t="shared" si="133"/>
        <v>42454.12023148148</v>
      </c>
    </row>
    <row r="1377" spans="1:23" ht="30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2">
        <f>IF(H1377="USD", 1, VLOOKUP(H1377,usd[[#All],[targetCurrency]:[inverseRate]],4,FALSE))</f>
        <v>1.1666915600000001</v>
      </c>
      <c r="J1377" s="14">
        <f t="shared" si="128"/>
        <v>4666.7662399999999</v>
      </c>
      <c r="K1377" s="14">
        <f t="shared" si="129"/>
        <v>7995.3372606800003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8276</v>
      </c>
      <c r="R1377" s="9">
        <f t="shared" si="130"/>
        <v>1.7132499999999999</v>
      </c>
      <c r="S1377" s="14">
        <f t="shared" si="131"/>
        <v>73.351717987889913</v>
      </c>
      <c r="T1377" t="s">
        <v>9214</v>
      </c>
      <c r="U1377" t="s">
        <v>9213</v>
      </c>
      <c r="V1377" s="16">
        <f t="shared" si="132"/>
        <v>42720.066192129627</v>
      </c>
      <c r="W1377" s="16">
        <f t="shared" si="133"/>
        <v>42750.066192129627</v>
      </c>
    </row>
    <row r="1378" spans="1:23" ht="30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2">
        <f>IF(H1378="USD", 1, VLOOKUP(H1378,usd[[#All],[targetCurrency]:[inverseRate]],4,FALSE))</f>
        <v>1.29405719</v>
      </c>
      <c r="J1378" s="14">
        <f t="shared" si="128"/>
        <v>4788.0116029999999</v>
      </c>
      <c r="K1378" s="14">
        <f t="shared" si="129"/>
        <v>12089.082268979999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8276</v>
      </c>
      <c r="R1378" s="9">
        <f t="shared" si="130"/>
        <v>2.5248648648648651</v>
      </c>
      <c r="S1378" s="14">
        <f t="shared" si="131"/>
        <v>71.958823029642843</v>
      </c>
      <c r="T1378" t="s">
        <v>9214</v>
      </c>
      <c r="U1378" t="s">
        <v>9213</v>
      </c>
      <c r="V1378" s="16">
        <f t="shared" si="132"/>
        <v>42677.669050925921</v>
      </c>
      <c r="W1378" s="16">
        <f t="shared" si="133"/>
        <v>42707.710717592592</v>
      </c>
    </row>
    <row r="1379" spans="1:23" ht="30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2">
        <f>IF(H1379="USD", 1, VLOOKUP(H1379,usd[[#All],[targetCurrency]:[inverseRate]],4,FALSE))</f>
        <v>1</v>
      </c>
      <c r="J1379" s="14">
        <f t="shared" si="128"/>
        <v>1300</v>
      </c>
      <c r="K1379" s="14">
        <f t="shared" si="129"/>
        <v>1510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8276</v>
      </c>
      <c r="R1379" s="9">
        <f t="shared" si="130"/>
        <v>1.1615384615384616</v>
      </c>
      <c r="S1379" s="14">
        <f t="shared" si="131"/>
        <v>48.70967741935484</v>
      </c>
      <c r="T1379" t="s">
        <v>9214</v>
      </c>
      <c r="U1379" t="s">
        <v>9213</v>
      </c>
      <c r="V1379" s="16">
        <f t="shared" si="132"/>
        <v>42747.219560185185</v>
      </c>
      <c r="W1379" s="16">
        <f t="shared" si="133"/>
        <v>42769.174305555556</v>
      </c>
    </row>
    <row r="1380" spans="1:23" ht="30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2">
        <f>IF(H1380="USD", 1, VLOOKUP(H1380,usd[[#All],[targetCurrency]:[inverseRate]],4,FALSE))</f>
        <v>1.29405719</v>
      </c>
      <c r="J1380" s="14">
        <f t="shared" si="128"/>
        <v>2588.11438</v>
      </c>
      <c r="K1380" s="14">
        <f t="shared" si="129"/>
        <v>5262.9305917299998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8276</v>
      </c>
      <c r="R1380" s="9">
        <f t="shared" si="130"/>
        <v>2.0335000000000001</v>
      </c>
      <c r="S1380" s="14">
        <f t="shared" si="131"/>
        <v>39.570906704736842</v>
      </c>
      <c r="T1380" t="s">
        <v>9214</v>
      </c>
      <c r="U1380" t="s">
        <v>9213</v>
      </c>
      <c r="V1380" s="16">
        <f t="shared" si="132"/>
        <v>42568.759375000001</v>
      </c>
      <c r="W1380" s="16">
        <f t="shared" si="133"/>
        <v>42583.759375000001</v>
      </c>
    </row>
    <row r="1381" spans="1:23" ht="30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2">
        <f>IF(H1381="USD", 1, VLOOKUP(H1381,usd[[#All],[targetCurrency]:[inverseRate]],4,FALSE))</f>
        <v>1</v>
      </c>
      <c r="J1381" s="14">
        <f t="shared" si="128"/>
        <v>10000</v>
      </c>
      <c r="K1381" s="14">
        <f t="shared" si="129"/>
        <v>11160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8276</v>
      </c>
      <c r="R1381" s="9">
        <f t="shared" si="130"/>
        <v>1.1160000000000001</v>
      </c>
      <c r="S1381" s="14">
        <f t="shared" si="131"/>
        <v>73.907284768211923</v>
      </c>
      <c r="T1381" t="s">
        <v>9214</v>
      </c>
      <c r="U1381" t="s">
        <v>9213</v>
      </c>
      <c r="V1381" s="16">
        <f t="shared" si="132"/>
        <v>42130.491620370369</v>
      </c>
      <c r="W1381" s="16">
        <f t="shared" si="133"/>
        <v>42160.491620370369</v>
      </c>
    </row>
    <row r="1382" spans="1:23" ht="30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2">
        <f>IF(H1382="USD", 1, VLOOKUP(H1382,usd[[#All],[targetCurrency]:[inverseRate]],4,FALSE))</f>
        <v>1</v>
      </c>
      <c r="J1382" s="14">
        <f t="shared" si="128"/>
        <v>25</v>
      </c>
      <c r="K1382" s="14">
        <f t="shared" si="129"/>
        <v>106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8276</v>
      </c>
      <c r="R1382" s="9">
        <f t="shared" si="130"/>
        <v>4.24</v>
      </c>
      <c r="S1382" s="14">
        <f t="shared" si="131"/>
        <v>21.2</v>
      </c>
      <c r="T1382" t="s">
        <v>9214</v>
      </c>
      <c r="U1382" t="s">
        <v>9213</v>
      </c>
      <c r="V1382" s="16">
        <f t="shared" si="132"/>
        <v>42141.762800925921</v>
      </c>
      <c r="W1382" s="16">
        <f t="shared" si="133"/>
        <v>42164.083333333328</v>
      </c>
    </row>
    <row r="1383" spans="1:23" ht="30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2">
        <f>IF(H1383="USD", 1, VLOOKUP(H1383,usd[[#All],[targetCurrency]:[inverseRate]],4,FALSE))</f>
        <v>1</v>
      </c>
      <c r="J1383" s="14">
        <f t="shared" si="128"/>
        <v>5000</v>
      </c>
      <c r="K1383" s="14">
        <f t="shared" si="129"/>
        <v>5355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8276</v>
      </c>
      <c r="R1383" s="9">
        <f t="shared" si="130"/>
        <v>1.071</v>
      </c>
      <c r="S1383" s="14">
        <f t="shared" si="131"/>
        <v>73.356164383561648</v>
      </c>
      <c r="T1383" t="s">
        <v>9214</v>
      </c>
      <c r="U1383" t="s">
        <v>9213</v>
      </c>
      <c r="V1383" s="16">
        <f t="shared" si="132"/>
        <v>42703.214409722219</v>
      </c>
      <c r="W1383" s="16">
        <f t="shared" si="133"/>
        <v>42733.214409722219</v>
      </c>
    </row>
    <row r="1384" spans="1:23" ht="30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2">
        <f>IF(H1384="USD", 1, VLOOKUP(H1384,usd[[#All],[targetCurrency]:[inverseRate]],4,FALSE))</f>
        <v>1</v>
      </c>
      <c r="J1384" s="14">
        <f t="shared" si="128"/>
        <v>8000</v>
      </c>
      <c r="K1384" s="14">
        <f t="shared" si="129"/>
        <v>8349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8276</v>
      </c>
      <c r="R1384" s="9">
        <f t="shared" si="130"/>
        <v>1.043625</v>
      </c>
      <c r="S1384" s="14">
        <f t="shared" si="131"/>
        <v>56.412162162162161</v>
      </c>
      <c r="T1384" t="s">
        <v>9214</v>
      </c>
      <c r="U1384" t="s">
        <v>9213</v>
      </c>
      <c r="V1384" s="16">
        <f t="shared" si="132"/>
        <v>41370.800185185188</v>
      </c>
      <c r="W1384" s="16">
        <f t="shared" si="133"/>
        <v>41400.800185185188</v>
      </c>
    </row>
    <row r="1385" spans="1:23" ht="30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2">
        <f>IF(H1385="USD", 1, VLOOKUP(H1385,usd[[#All],[targetCurrency]:[inverseRate]],4,FALSE))</f>
        <v>0.75062424999999999</v>
      </c>
      <c r="J1385" s="14">
        <f t="shared" si="128"/>
        <v>1651.3733500000001</v>
      </c>
      <c r="K1385" s="14">
        <f t="shared" si="129"/>
        <v>3507.6671202500002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8276</v>
      </c>
      <c r="R1385" s="9">
        <f t="shared" si="130"/>
        <v>2.124090909090909</v>
      </c>
      <c r="S1385" s="14">
        <f t="shared" si="131"/>
        <v>37.716850755376349</v>
      </c>
      <c r="T1385" t="s">
        <v>9214</v>
      </c>
      <c r="U1385" t="s">
        <v>9213</v>
      </c>
      <c r="V1385" s="16">
        <f t="shared" si="132"/>
        <v>42707.074976851851</v>
      </c>
      <c r="W1385" s="16">
        <f t="shared" si="133"/>
        <v>42727.074976851851</v>
      </c>
    </row>
    <row r="1386" spans="1:23" ht="30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2">
        <f>IF(H1386="USD", 1, VLOOKUP(H1386,usd[[#All],[targetCurrency]:[inverseRate]],4,FALSE))</f>
        <v>1</v>
      </c>
      <c r="J1386" s="14">
        <f t="shared" si="128"/>
        <v>3500</v>
      </c>
      <c r="K1386" s="14">
        <f t="shared" si="129"/>
        <v>4343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8276</v>
      </c>
      <c r="R1386" s="9">
        <f t="shared" si="130"/>
        <v>1.2408571428571429</v>
      </c>
      <c r="S1386" s="14">
        <f t="shared" si="131"/>
        <v>68.936507936507937</v>
      </c>
      <c r="T1386" t="s">
        <v>9214</v>
      </c>
      <c r="U1386" t="s">
        <v>9213</v>
      </c>
      <c r="V1386" s="16">
        <f t="shared" si="132"/>
        <v>42160.735208333332</v>
      </c>
      <c r="W1386" s="16">
        <f t="shared" si="133"/>
        <v>42190.735208333332</v>
      </c>
    </row>
    <row r="1387" spans="1:23" ht="30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2">
        <f>IF(H1387="USD", 1, VLOOKUP(H1387,usd[[#All],[targetCurrency]:[inverseRate]],4,FALSE))</f>
        <v>1.1666915600000001</v>
      </c>
      <c r="J1387" s="14">
        <f t="shared" si="128"/>
        <v>9333.5324799999999</v>
      </c>
      <c r="K1387" s="14">
        <f t="shared" si="129"/>
        <v>10304.7915367844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8276</v>
      </c>
      <c r="R1387" s="9">
        <f t="shared" si="130"/>
        <v>1.10406125</v>
      </c>
      <c r="S1387" s="14">
        <f t="shared" si="131"/>
        <v>76.901429378988055</v>
      </c>
      <c r="T1387" t="s">
        <v>9214</v>
      </c>
      <c r="U1387" t="s">
        <v>9213</v>
      </c>
      <c r="V1387" s="16">
        <f t="shared" si="132"/>
        <v>42433.688900462963</v>
      </c>
      <c r="W1387" s="16">
        <f t="shared" si="133"/>
        <v>42489.507638888885</v>
      </c>
    </row>
    <row r="1388" spans="1:23" ht="30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2">
        <f>IF(H1388="USD", 1, VLOOKUP(H1388,usd[[#All],[targetCurrency]:[inverseRate]],4,FALSE))</f>
        <v>1</v>
      </c>
      <c r="J1388" s="14">
        <f t="shared" si="128"/>
        <v>400</v>
      </c>
      <c r="K1388" s="14">
        <f t="shared" si="129"/>
        <v>875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8276</v>
      </c>
      <c r="R1388" s="9">
        <f t="shared" si="130"/>
        <v>2.1875</v>
      </c>
      <c r="S1388" s="14">
        <f t="shared" si="131"/>
        <v>62.5</v>
      </c>
      <c r="T1388" t="s">
        <v>9214</v>
      </c>
      <c r="U1388" t="s">
        <v>9213</v>
      </c>
      <c r="V1388" s="16">
        <f t="shared" si="132"/>
        <v>42184.646863425922</v>
      </c>
      <c r="W1388" s="16">
        <f t="shared" si="133"/>
        <v>42214.646863425922</v>
      </c>
    </row>
    <row r="1389" spans="1:23" ht="30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2">
        <f>IF(H1389="USD", 1, VLOOKUP(H1389,usd[[#All],[targetCurrency]:[inverseRate]],4,FALSE))</f>
        <v>1</v>
      </c>
      <c r="J1389" s="14">
        <f t="shared" si="128"/>
        <v>4000</v>
      </c>
      <c r="K1389" s="14">
        <f t="shared" si="129"/>
        <v>5465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8276</v>
      </c>
      <c r="R1389" s="9">
        <f t="shared" si="130"/>
        <v>1.36625</v>
      </c>
      <c r="S1389" s="14">
        <f t="shared" si="131"/>
        <v>70.064102564102569</v>
      </c>
      <c r="T1389" t="s">
        <v>9214</v>
      </c>
      <c r="U1389" t="s">
        <v>9213</v>
      </c>
      <c r="V1389" s="16">
        <f t="shared" si="132"/>
        <v>42126.92123842593</v>
      </c>
      <c r="W1389" s="16">
        <f t="shared" si="133"/>
        <v>42158.1875</v>
      </c>
    </row>
    <row r="1390" spans="1:23" ht="30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2">
        <f>IF(H1390="USD", 1, VLOOKUP(H1390,usd[[#All],[targetCurrency]:[inverseRate]],4,FALSE))</f>
        <v>1</v>
      </c>
      <c r="J1390" s="14">
        <f t="shared" si="128"/>
        <v>5000</v>
      </c>
      <c r="K1390" s="14">
        <f t="shared" si="129"/>
        <v>6740.37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8276</v>
      </c>
      <c r="R1390" s="9">
        <f t="shared" si="130"/>
        <v>1.348074</v>
      </c>
      <c r="S1390" s="14">
        <f t="shared" si="131"/>
        <v>60.181874999999998</v>
      </c>
      <c r="T1390" t="s">
        <v>9214</v>
      </c>
      <c r="U1390" t="s">
        <v>9213</v>
      </c>
      <c r="V1390" s="16">
        <f t="shared" si="132"/>
        <v>42634.614780092597</v>
      </c>
      <c r="W1390" s="16">
        <f t="shared" si="133"/>
        <v>42660.676388888889</v>
      </c>
    </row>
    <row r="1391" spans="1:23" ht="30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2">
        <f>IF(H1391="USD", 1, VLOOKUP(H1391,usd[[#All],[targetCurrency]:[inverseRate]],4,FALSE))</f>
        <v>1.29405719</v>
      </c>
      <c r="J1391" s="14">
        <f t="shared" si="128"/>
        <v>647.028595</v>
      </c>
      <c r="K1391" s="14">
        <f t="shared" si="129"/>
        <v>940.77957713000001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8276</v>
      </c>
      <c r="R1391" s="9">
        <f t="shared" si="130"/>
        <v>1.454</v>
      </c>
      <c r="S1391" s="14">
        <f t="shared" si="131"/>
        <v>27.669987562647059</v>
      </c>
      <c r="T1391" t="s">
        <v>9214</v>
      </c>
      <c r="U1391" t="s">
        <v>9213</v>
      </c>
      <c r="V1391" s="16">
        <f t="shared" si="132"/>
        <v>42565.480983796297</v>
      </c>
      <c r="W1391" s="16">
        <f t="shared" si="133"/>
        <v>42595.480983796297</v>
      </c>
    </row>
    <row r="1392" spans="1:23" ht="30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2">
        <f>IF(H1392="USD", 1, VLOOKUP(H1392,usd[[#All],[targetCurrency]:[inverseRate]],4,FALSE))</f>
        <v>1</v>
      </c>
      <c r="J1392" s="14">
        <f t="shared" si="128"/>
        <v>2800</v>
      </c>
      <c r="K1392" s="14">
        <f t="shared" si="129"/>
        <v>3055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8276</v>
      </c>
      <c r="R1392" s="9">
        <f t="shared" si="130"/>
        <v>1.0910714285714285</v>
      </c>
      <c r="S1392" s="14">
        <f t="shared" si="131"/>
        <v>160.78947368421052</v>
      </c>
      <c r="T1392" t="s">
        <v>9214</v>
      </c>
      <c r="U1392" t="s">
        <v>9213</v>
      </c>
      <c r="V1392" s="16">
        <f t="shared" si="132"/>
        <v>42087.803310185191</v>
      </c>
      <c r="W1392" s="16">
        <f t="shared" si="133"/>
        <v>42121.716666666667</v>
      </c>
    </row>
    <row r="1393" spans="1:23" ht="30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2">
        <f>IF(H1393="USD", 1, VLOOKUP(H1393,usd[[#All],[targetCurrency]:[inverseRate]],4,FALSE))</f>
        <v>1</v>
      </c>
      <c r="J1393" s="14">
        <f t="shared" si="128"/>
        <v>500</v>
      </c>
      <c r="K1393" s="14">
        <f t="shared" si="129"/>
        <v>551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8276</v>
      </c>
      <c r="R1393" s="9">
        <f t="shared" si="130"/>
        <v>1.1020000000000001</v>
      </c>
      <c r="S1393" s="14">
        <f t="shared" si="131"/>
        <v>42.384615384615387</v>
      </c>
      <c r="T1393" t="s">
        <v>9214</v>
      </c>
      <c r="U1393" t="s">
        <v>9213</v>
      </c>
      <c r="V1393" s="16">
        <f t="shared" si="132"/>
        <v>42193.650671296295</v>
      </c>
      <c r="W1393" s="16">
        <f t="shared" si="133"/>
        <v>42238.207638888889</v>
      </c>
    </row>
    <row r="1394" spans="1:23" ht="30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2">
        <f>IF(H1394="USD", 1, VLOOKUP(H1394,usd[[#All],[targetCurrency]:[inverseRate]],4,FALSE))</f>
        <v>1</v>
      </c>
      <c r="J1394" s="14">
        <f t="shared" si="128"/>
        <v>2500</v>
      </c>
      <c r="K1394" s="14">
        <f t="shared" si="129"/>
        <v>2841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8276</v>
      </c>
      <c r="R1394" s="9">
        <f t="shared" si="130"/>
        <v>1.1364000000000001</v>
      </c>
      <c r="S1394" s="14">
        <f t="shared" si="131"/>
        <v>27.317307692307693</v>
      </c>
      <c r="T1394" t="s">
        <v>9214</v>
      </c>
      <c r="U1394" t="s">
        <v>9213</v>
      </c>
      <c r="V1394" s="16">
        <f t="shared" si="132"/>
        <v>42401.154930555553</v>
      </c>
      <c r="W1394" s="16">
        <f t="shared" si="133"/>
        <v>42432.154930555553</v>
      </c>
    </row>
    <row r="1395" spans="1:23" ht="30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2">
        <f>IF(H1395="USD", 1, VLOOKUP(H1395,usd[[#All],[targetCurrency]:[inverseRate]],4,FALSE))</f>
        <v>1</v>
      </c>
      <c r="J1395" s="14">
        <f t="shared" si="128"/>
        <v>10000</v>
      </c>
      <c r="K1395" s="14">
        <f t="shared" si="129"/>
        <v>10235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8276</v>
      </c>
      <c r="R1395" s="9">
        <f t="shared" si="130"/>
        <v>1.0235000000000001</v>
      </c>
      <c r="S1395" s="14">
        <f t="shared" si="131"/>
        <v>196.82692307692307</v>
      </c>
      <c r="T1395" t="s">
        <v>9214</v>
      </c>
      <c r="U1395" t="s">
        <v>9213</v>
      </c>
      <c r="V1395" s="16">
        <f t="shared" si="132"/>
        <v>42553.681979166664</v>
      </c>
      <c r="W1395" s="16">
        <f t="shared" si="133"/>
        <v>42583.681979166664</v>
      </c>
    </row>
    <row r="1396" spans="1:23" ht="30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2">
        <f>IF(H1396="USD", 1, VLOOKUP(H1396,usd[[#All],[targetCurrency]:[inverseRate]],4,FALSE))</f>
        <v>1</v>
      </c>
      <c r="J1396" s="14">
        <f t="shared" si="128"/>
        <v>750</v>
      </c>
      <c r="K1396" s="14">
        <f t="shared" si="129"/>
        <v>916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8276</v>
      </c>
      <c r="R1396" s="9">
        <f t="shared" si="130"/>
        <v>1.2213333333333334</v>
      </c>
      <c r="S1396" s="14">
        <f t="shared" si="131"/>
        <v>53.882352941176471</v>
      </c>
      <c r="T1396" t="s">
        <v>9214</v>
      </c>
      <c r="U1396" t="s">
        <v>9213</v>
      </c>
      <c r="V1396" s="16">
        <f t="shared" si="132"/>
        <v>42752.144976851851</v>
      </c>
      <c r="W1396" s="16">
        <f t="shared" si="133"/>
        <v>42795.125</v>
      </c>
    </row>
    <row r="1397" spans="1:23" ht="30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2">
        <f>IF(H1397="USD", 1, VLOOKUP(H1397,usd[[#All],[targetCurrency]:[inverseRate]],4,FALSE))</f>
        <v>1</v>
      </c>
      <c r="J1397" s="14">
        <f t="shared" si="128"/>
        <v>3500</v>
      </c>
      <c r="K1397" s="14">
        <f t="shared" si="129"/>
        <v>3916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8276</v>
      </c>
      <c r="R1397" s="9">
        <f t="shared" si="130"/>
        <v>1.1188571428571428</v>
      </c>
      <c r="S1397" s="14">
        <f t="shared" si="131"/>
        <v>47.756097560975611</v>
      </c>
      <c r="T1397" t="s">
        <v>9214</v>
      </c>
      <c r="U1397" t="s">
        <v>9213</v>
      </c>
      <c r="V1397" s="16">
        <f t="shared" si="132"/>
        <v>42719.90834490741</v>
      </c>
      <c r="W1397" s="16">
        <f t="shared" si="133"/>
        <v>42749.90834490741</v>
      </c>
    </row>
    <row r="1398" spans="1:23" ht="30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2">
        <f>IF(H1398="USD", 1, VLOOKUP(H1398,usd[[#All],[targetCurrency]:[inverseRate]],4,FALSE))</f>
        <v>1</v>
      </c>
      <c r="J1398" s="14">
        <f t="shared" si="128"/>
        <v>6000</v>
      </c>
      <c r="K1398" s="14">
        <f t="shared" si="129"/>
        <v>6438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8276</v>
      </c>
      <c r="R1398" s="9">
        <f t="shared" si="130"/>
        <v>1.073</v>
      </c>
      <c r="S1398" s="14">
        <f t="shared" si="131"/>
        <v>88.191780821917803</v>
      </c>
      <c r="T1398" t="s">
        <v>9214</v>
      </c>
      <c r="U1398" t="s">
        <v>9213</v>
      </c>
      <c r="V1398" s="16">
        <f t="shared" si="132"/>
        <v>42018.99863425926</v>
      </c>
      <c r="W1398" s="16">
        <f t="shared" si="133"/>
        <v>42048.99863425926</v>
      </c>
    </row>
    <row r="1399" spans="1:23" ht="30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2">
        <f>IF(H1399="USD", 1, VLOOKUP(H1399,usd[[#All],[targetCurrency]:[inverseRate]],4,FALSE))</f>
        <v>1</v>
      </c>
      <c r="J1399" s="14">
        <f t="shared" si="128"/>
        <v>10000</v>
      </c>
      <c r="K1399" s="14">
        <f t="shared" si="129"/>
        <v>11385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8276</v>
      </c>
      <c r="R1399" s="9">
        <f t="shared" si="130"/>
        <v>1.1385000000000001</v>
      </c>
      <c r="S1399" s="14">
        <f t="shared" si="131"/>
        <v>72.056962025316452</v>
      </c>
      <c r="T1399" t="s">
        <v>9214</v>
      </c>
      <c r="U1399" t="s">
        <v>9213</v>
      </c>
      <c r="V1399" s="16">
        <f t="shared" si="132"/>
        <v>42640.917939814812</v>
      </c>
      <c r="W1399" s="16">
        <f t="shared" si="133"/>
        <v>42670.888194444444</v>
      </c>
    </row>
    <row r="1400" spans="1:23" ht="30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2">
        <f>IF(H1400="USD", 1, VLOOKUP(H1400,usd[[#All],[targetCurrency]:[inverseRate]],4,FALSE))</f>
        <v>1</v>
      </c>
      <c r="J1400" s="14">
        <f t="shared" si="128"/>
        <v>4400</v>
      </c>
      <c r="K1400" s="14">
        <f t="shared" si="129"/>
        <v>4826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8276</v>
      </c>
      <c r="R1400" s="9">
        <f t="shared" si="130"/>
        <v>1.0968181818181819</v>
      </c>
      <c r="S1400" s="14">
        <f t="shared" si="131"/>
        <v>74.246153846153845</v>
      </c>
      <c r="T1400" t="s">
        <v>9214</v>
      </c>
      <c r="U1400" t="s">
        <v>9213</v>
      </c>
      <c r="V1400" s="16">
        <f t="shared" si="132"/>
        <v>42526.874236111107</v>
      </c>
      <c r="W1400" s="16">
        <f t="shared" si="133"/>
        <v>42556.874236111107</v>
      </c>
    </row>
    <row r="1401" spans="1:23" ht="30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2">
        <f>IF(H1401="USD", 1, VLOOKUP(H1401,usd[[#All],[targetCurrency]:[inverseRate]],4,FALSE))</f>
        <v>1</v>
      </c>
      <c r="J1401" s="14">
        <f t="shared" si="128"/>
        <v>9000</v>
      </c>
      <c r="K1401" s="14">
        <f t="shared" si="129"/>
        <v>11353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8276</v>
      </c>
      <c r="R1401" s="9">
        <f t="shared" si="130"/>
        <v>1.2614444444444444</v>
      </c>
      <c r="S1401" s="14">
        <f t="shared" si="131"/>
        <v>61.701086956521742</v>
      </c>
      <c r="T1401" t="s">
        <v>9214</v>
      </c>
      <c r="U1401" t="s">
        <v>9213</v>
      </c>
      <c r="V1401" s="16">
        <f t="shared" si="132"/>
        <v>41889.004317129627</v>
      </c>
      <c r="W1401" s="16">
        <f t="shared" si="133"/>
        <v>41919.004317129627</v>
      </c>
    </row>
    <row r="1402" spans="1:23" ht="30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2">
        <f>IF(H1402="USD", 1, VLOOKUP(H1402,usd[[#All],[targetCurrency]:[inverseRate]],4,FALSE))</f>
        <v>1.29405719</v>
      </c>
      <c r="J1402" s="14">
        <f t="shared" si="128"/>
        <v>452.92001649999997</v>
      </c>
      <c r="K1402" s="14">
        <f t="shared" si="129"/>
        <v>758.31751334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8276</v>
      </c>
      <c r="R1402" s="9">
        <f t="shared" si="130"/>
        <v>1.6742857142857144</v>
      </c>
      <c r="S1402" s="14">
        <f t="shared" si="131"/>
        <v>22.303456274705884</v>
      </c>
      <c r="T1402" t="s">
        <v>9214</v>
      </c>
      <c r="U1402" t="s">
        <v>9213</v>
      </c>
      <c r="V1402" s="16">
        <f t="shared" si="132"/>
        <v>42498.341122685189</v>
      </c>
      <c r="W1402" s="16">
        <f t="shared" si="133"/>
        <v>42533.229166666672</v>
      </c>
    </row>
    <row r="1403" spans="1:23" ht="30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2">
        <f>IF(H1403="USD", 1, VLOOKUP(H1403,usd[[#All],[targetCurrency]:[inverseRate]],4,FALSE))</f>
        <v>1</v>
      </c>
      <c r="J1403" s="14">
        <f t="shared" si="128"/>
        <v>2500</v>
      </c>
      <c r="K1403" s="14">
        <f t="shared" si="129"/>
        <v>12413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8276</v>
      </c>
      <c r="R1403" s="9">
        <f t="shared" si="130"/>
        <v>4.9652000000000003</v>
      </c>
      <c r="S1403" s="14">
        <f t="shared" si="131"/>
        <v>51.720833333333331</v>
      </c>
      <c r="T1403" t="s">
        <v>9214</v>
      </c>
      <c r="U1403" t="s">
        <v>9213</v>
      </c>
      <c r="V1403" s="16">
        <f t="shared" si="132"/>
        <v>41399.99622685185</v>
      </c>
      <c r="W1403" s="16">
        <f t="shared" si="133"/>
        <v>41420.99622685185</v>
      </c>
    </row>
    <row r="1404" spans="1:23" ht="30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2">
        <f>IF(H1404="USD", 1, VLOOKUP(H1404,usd[[#All],[targetCurrency]:[inverseRate]],4,FALSE))</f>
        <v>1.29405719</v>
      </c>
      <c r="J1404" s="14">
        <f t="shared" si="128"/>
        <v>3235.1429749999998</v>
      </c>
      <c r="K1404" s="14">
        <f t="shared" si="129"/>
        <v>3531.48207151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8276</v>
      </c>
      <c r="R1404" s="9">
        <f t="shared" si="130"/>
        <v>1.0915999999999999</v>
      </c>
      <c r="S1404" s="14">
        <f t="shared" si="131"/>
        <v>31.252053730176989</v>
      </c>
      <c r="T1404" t="s">
        <v>9214</v>
      </c>
      <c r="U1404" t="s">
        <v>9213</v>
      </c>
      <c r="V1404" s="16">
        <f t="shared" si="132"/>
        <v>42065.053368055553</v>
      </c>
      <c r="W1404" s="16">
        <f t="shared" si="133"/>
        <v>42125.011701388888</v>
      </c>
    </row>
    <row r="1405" spans="1:23" ht="30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2">
        <f>IF(H1405="USD", 1, VLOOKUP(H1405,usd[[#All],[targetCurrency]:[inverseRate]],4,FALSE))</f>
        <v>1</v>
      </c>
      <c r="J1405" s="14">
        <f t="shared" si="128"/>
        <v>4000</v>
      </c>
      <c r="K1405" s="14">
        <f t="shared" si="129"/>
        <v>4103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8276</v>
      </c>
      <c r="R1405" s="9">
        <f t="shared" si="130"/>
        <v>1.0257499999999999</v>
      </c>
      <c r="S1405" s="14">
        <f t="shared" si="131"/>
        <v>62.166666666666664</v>
      </c>
      <c r="T1405" t="s">
        <v>9214</v>
      </c>
      <c r="U1405" t="s">
        <v>9213</v>
      </c>
      <c r="V1405" s="16">
        <f t="shared" si="132"/>
        <v>41451.062905092593</v>
      </c>
      <c r="W1405" s="16">
        <f t="shared" si="133"/>
        <v>41481.062905092593</v>
      </c>
    </row>
    <row r="1406" spans="1:23" ht="30" hidden="1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2">
        <f>IF(H1406="USD", 1, VLOOKUP(H1406,usd[[#All],[targetCurrency]:[inverseRate]],4,FALSE))</f>
        <v>1.29405719</v>
      </c>
      <c r="J1406" s="14">
        <f t="shared" si="128"/>
        <v>18763.829255000001</v>
      </c>
      <c r="K1406" s="14">
        <f t="shared" si="129"/>
        <v>311.86778278999998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8287</v>
      </c>
      <c r="R1406" s="9">
        <f t="shared" si="130"/>
        <v>1.6620689655172414E-2</v>
      </c>
      <c r="S1406" s="14">
        <f t="shared" si="131"/>
        <v>62.373556557999997</v>
      </c>
      <c r="T1406" t="s">
        <v>9229</v>
      </c>
      <c r="U1406" t="s">
        <v>9244</v>
      </c>
      <c r="V1406" s="16">
        <f t="shared" si="132"/>
        <v>42032.510243055556</v>
      </c>
      <c r="W1406" s="16">
        <f t="shared" si="133"/>
        <v>42057.510243055556</v>
      </c>
    </row>
    <row r="1407" spans="1:23" ht="30" hidden="1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2">
        <f>IF(H1407="USD", 1, VLOOKUP(H1407,usd[[#All],[targetCurrency]:[inverseRate]],4,FALSE))</f>
        <v>1</v>
      </c>
      <c r="J1407" s="14">
        <f t="shared" si="128"/>
        <v>25000</v>
      </c>
      <c r="K1407" s="14">
        <f t="shared" si="129"/>
        <v>105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8287</v>
      </c>
      <c r="R1407" s="9">
        <f t="shared" si="130"/>
        <v>4.1999999999999997E-3</v>
      </c>
      <c r="S1407" s="14">
        <f t="shared" si="131"/>
        <v>6.1764705882352944</v>
      </c>
      <c r="T1407" t="s">
        <v>9229</v>
      </c>
      <c r="U1407" t="s">
        <v>9244</v>
      </c>
      <c r="V1407" s="16">
        <f t="shared" si="132"/>
        <v>41941.680567129632</v>
      </c>
      <c r="W1407" s="16">
        <f t="shared" si="133"/>
        <v>41971.722233796296</v>
      </c>
    </row>
    <row r="1408" spans="1:23" ht="30" hidden="1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2">
        <f>IF(H1408="USD", 1, VLOOKUP(H1408,usd[[#All],[targetCurrency]:[inverseRate]],4,FALSE))</f>
        <v>1.1666915600000001</v>
      </c>
      <c r="J1408" s="14">
        <f t="shared" si="128"/>
        <v>14000.298720000001</v>
      </c>
      <c r="K1408" s="14">
        <f t="shared" si="129"/>
        <v>17.500373400000001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8287</v>
      </c>
      <c r="R1408" s="9">
        <f t="shared" si="130"/>
        <v>1.25E-3</v>
      </c>
      <c r="S1408" s="14">
        <f t="shared" si="131"/>
        <v>5.8334578000000006</v>
      </c>
      <c r="T1408" t="s">
        <v>9229</v>
      </c>
      <c r="U1408" t="s">
        <v>9244</v>
      </c>
      <c r="V1408" s="16">
        <f t="shared" si="132"/>
        <v>42297.432951388888</v>
      </c>
      <c r="W1408" s="16">
        <f t="shared" si="133"/>
        <v>42350.416666666672</v>
      </c>
    </row>
    <row r="1409" spans="1:23" ht="30" hidden="1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2">
        <f>IF(H1409="USD", 1, VLOOKUP(H1409,usd[[#All],[targetCurrency]:[inverseRate]],4,FALSE))</f>
        <v>1</v>
      </c>
      <c r="J1409" s="14">
        <f t="shared" si="128"/>
        <v>3000</v>
      </c>
      <c r="K1409" s="14">
        <f t="shared" si="129"/>
        <v>15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8287</v>
      </c>
      <c r="R1409" s="9">
        <f t="shared" si="130"/>
        <v>5.0000000000000001E-3</v>
      </c>
      <c r="S1409" s="14">
        <f t="shared" si="131"/>
        <v>7.5</v>
      </c>
      <c r="T1409" t="s">
        <v>9229</v>
      </c>
      <c r="U1409" t="s">
        <v>9244</v>
      </c>
      <c r="V1409" s="16">
        <f t="shared" si="132"/>
        <v>41838.536782407406</v>
      </c>
      <c r="W1409" s="16">
        <f t="shared" si="133"/>
        <v>41863.536782407406</v>
      </c>
    </row>
    <row r="1410" spans="1:23" ht="30" hidden="1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2">
        <f>IF(H1410="USD", 1, VLOOKUP(H1410,usd[[#All],[targetCurrency]:[inverseRate]],4,FALSE))</f>
        <v>1.29405719</v>
      </c>
      <c r="J1410" s="14">
        <f t="shared" si="128"/>
        <v>1294.05719</v>
      </c>
      <c r="K1410" s="14">
        <f t="shared" si="129"/>
        <v>93.172117679999999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8287</v>
      </c>
      <c r="R1410" s="9">
        <f t="shared" si="130"/>
        <v>7.1999999999999995E-2</v>
      </c>
      <c r="S1410" s="14">
        <f t="shared" si="131"/>
        <v>15.528686280000001</v>
      </c>
      <c r="T1410" t="s">
        <v>9229</v>
      </c>
      <c r="U1410" t="s">
        <v>9244</v>
      </c>
      <c r="V1410" s="16">
        <f t="shared" si="132"/>
        <v>42291.872175925921</v>
      </c>
      <c r="W1410" s="16">
        <f t="shared" si="133"/>
        <v>42321.913842592592</v>
      </c>
    </row>
    <row r="1411" spans="1:23" ht="30" hidden="1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2">
        <f>IF(H1411="USD", 1, VLOOKUP(H1411,usd[[#All],[targetCurrency]:[inverseRate]],4,FALSE))</f>
        <v>1</v>
      </c>
      <c r="J1411" s="14">
        <f t="shared" ref="J1411:J1474" si="134">$I1411*D1411</f>
        <v>4000</v>
      </c>
      <c r="K1411" s="14">
        <f t="shared" ref="K1411:K1474" si="135">$I1411*E1411</f>
        <v>0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8287</v>
      </c>
      <c r="R1411" s="9">
        <f t="shared" ref="R1411:R1474" si="136">E1411/D1411</f>
        <v>0</v>
      </c>
      <c r="S1411" s="14" t="str">
        <f t="shared" ref="S1411:S1474" si="137">IFERROR(K1411/O1411, "")</f>
        <v/>
      </c>
      <c r="T1411" t="s">
        <v>9229</v>
      </c>
      <c r="U1411" t="s">
        <v>9244</v>
      </c>
      <c r="V1411" s="16">
        <f t="shared" si="132"/>
        <v>41945.133506944447</v>
      </c>
      <c r="W1411" s="16">
        <f t="shared" si="133"/>
        <v>42005.175173611111</v>
      </c>
    </row>
    <row r="1412" spans="1:23" ht="30" hidden="1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2">
        <f>IF(H1412="USD", 1, VLOOKUP(H1412,usd[[#All],[targetCurrency]:[inverseRate]],4,FALSE))</f>
        <v>1.1666915600000001</v>
      </c>
      <c r="J1412" s="14">
        <f t="shared" si="134"/>
        <v>7000.1493600000003</v>
      </c>
      <c r="K1412" s="14">
        <f t="shared" si="135"/>
        <v>1.1666915600000001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8287</v>
      </c>
      <c r="R1412" s="9">
        <f t="shared" si="136"/>
        <v>1.6666666666666666E-4</v>
      </c>
      <c r="S1412" s="14">
        <f t="shared" si="137"/>
        <v>1.1666915600000001</v>
      </c>
      <c r="T1412" t="s">
        <v>9229</v>
      </c>
      <c r="U1412" t="s">
        <v>9244</v>
      </c>
      <c r="V1412" s="16">
        <f t="shared" si="132"/>
        <v>42479.318518518514</v>
      </c>
      <c r="W1412" s="16">
        <f t="shared" si="133"/>
        <v>42524.318518518514</v>
      </c>
    </row>
    <row r="1413" spans="1:23" ht="30" hidden="1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2">
        <f>IF(H1413="USD", 1, VLOOKUP(H1413,usd[[#All],[targetCurrency]:[inverseRate]],4,FALSE))</f>
        <v>1.29405719</v>
      </c>
      <c r="J1413" s="14">
        <f t="shared" si="134"/>
        <v>3882.17157</v>
      </c>
      <c r="K1413" s="14">
        <f t="shared" si="135"/>
        <v>9.0584003299999996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8287</v>
      </c>
      <c r="R1413" s="9">
        <f t="shared" si="136"/>
        <v>2.3333333333333335E-3</v>
      </c>
      <c r="S1413" s="14">
        <f t="shared" si="137"/>
        <v>3.0194667766666665</v>
      </c>
      <c r="T1413" t="s">
        <v>9229</v>
      </c>
      <c r="U1413" t="s">
        <v>9244</v>
      </c>
      <c r="V1413" s="16">
        <f t="shared" si="132"/>
        <v>42013.059027777781</v>
      </c>
      <c r="W1413" s="16">
        <f t="shared" si="133"/>
        <v>42041.059027777781</v>
      </c>
    </row>
    <row r="1414" spans="1:23" ht="30" hidden="1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2">
        <f>IF(H1414="USD", 1, VLOOKUP(H1414,usd[[#All],[targetCurrency]:[inverseRate]],4,FALSE))</f>
        <v>1</v>
      </c>
      <c r="J1414" s="14">
        <f t="shared" si="134"/>
        <v>7000</v>
      </c>
      <c r="K1414" s="14">
        <f t="shared" si="135"/>
        <v>320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8287</v>
      </c>
      <c r="R1414" s="9">
        <f t="shared" si="136"/>
        <v>4.5714285714285714E-2</v>
      </c>
      <c r="S1414" s="14">
        <f t="shared" si="137"/>
        <v>24.615384615384617</v>
      </c>
      <c r="T1414" t="s">
        <v>9229</v>
      </c>
      <c r="U1414" t="s">
        <v>9244</v>
      </c>
      <c r="V1414" s="16">
        <f t="shared" si="132"/>
        <v>41947.063645833332</v>
      </c>
      <c r="W1414" s="16">
        <f t="shared" si="133"/>
        <v>41977.063645833332</v>
      </c>
    </row>
    <row r="1415" spans="1:23" ht="30" hidden="1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2">
        <f>IF(H1415="USD", 1, VLOOKUP(H1415,usd[[#All],[targetCurrency]:[inverseRate]],4,FALSE))</f>
        <v>1.1666915600000001</v>
      </c>
      <c r="J1415" s="14">
        <f t="shared" si="134"/>
        <v>2333.38312</v>
      </c>
      <c r="K1415" s="14">
        <f t="shared" si="135"/>
        <v>116.669156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8287</v>
      </c>
      <c r="R1415" s="9">
        <f t="shared" si="136"/>
        <v>0.05</v>
      </c>
      <c r="S1415" s="14">
        <f t="shared" si="137"/>
        <v>116.669156</v>
      </c>
      <c r="T1415" t="s">
        <v>9229</v>
      </c>
      <c r="U1415" t="s">
        <v>9244</v>
      </c>
      <c r="V1415" s="16">
        <f t="shared" si="132"/>
        <v>42360.437152777777</v>
      </c>
      <c r="W1415" s="16">
        <f t="shared" si="133"/>
        <v>42420.437152777777</v>
      </c>
    </row>
    <row r="1416" spans="1:23" ht="30" hidden="1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2">
        <f>IF(H1416="USD", 1, VLOOKUP(H1416,usd[[#All],[targetCurrency]:[inverseRate]],4,FALSE))</f>
        <v>1</v>
      </c>
      <c r="J1416" s="14">
        <f t="shared" si="134"/>
        <v>500</v>
      </c>
      <c r="K1416" s="14">
        <f t="shared" si="135"/>
        <v>1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8287</v>
      </c>
      <c r="R1416" s="9">
        <f t="shared" si="136"/>
        <v>2E-3</v>
      </c>
      <c r="S1416" s="14">
        <f t="shared" si="137"/>
        <v>1</v>
      </c>
      <c r="T1416" t="s">
        <v>9229</v>
      </c>
      <c r="U1416" t="s">
        <v>9244</v>
      </c>
      <c r="V1416" s="16">
        <f t="shared" si="132"/>
        <v>42708.25309027778</v>
      </c>
      <c r="W1416" s="16">
        <f t="shared" si="133"/>
        <v>42738.25309027778</v>
      </c>
    </row>
    <row r="1417" spans="1:23" ht="30" hidden="1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2">
        <f>IF(H1417="USD", 1, VLOOKUP(H1417,usd[[#All],[targetCurrency]:[inverseRate]],4,FALSE))</f>
        <v>1</v>
      </c>
      <c r="J1417" s="14">
        <f t="shared" si="134"/>
        <v>4400</v>
      </c>
      <c r="K1417" s="14">
        <f t="shared" si="135"/>
        <v>800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8287</v>
      </c>
      <c r="R1417" s="9">
        <f t="shared" si="136"/>
        <v>0.18181818181818182</v>
      </c>
      <c r="S1417" s="14">
        <f t="shared" si="137"/>
        <v>88.888888888888886</v>
      </c>
      <c r="T1417" t="s">
        <v>9229</v>
      </c>
      <c r="U1417" t="s">
        <v>9244</v>
      </c>
      <c r="V1417" s="16">
        <f t="shared" si="132"/>
        <v>42192.675821759258</v>
      </c>
      <c r="W1417" s="16">
        <f t="shared" si="133"/>
        <v>42232.675821759258</v>
      </c>
    </row>
    <row r="1418" spans="1:23" ht="30" hidden="1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2">
        <f>IF(H1418="USD", 1, VLOOKUP(H1418,usd[[#All],[targetCurrency]:[inverseRate]],4,FALSE))</f>
        <v>1</v>
      </c>
      <c r="J1418" s="14">
        <f t="shared" si="134"/>
        <v>50000</v>
      </c>
      <c r="K1418" s="14">
        <f t="shared" si="135"/>
        <v>0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8287</v>
      </c>
      <c r="R1418" s="9">
        <f t="shared" si="136"/>
        <v>0</v>
      </c>
      <c r="S1418" s="14" t="str">
        <f t="shared" si="137"/>
        <v/>
      </c>
      <c r="T1418" t="s">
        <v>9229</v>
      </c>
      <c r="U1418" t="s">
        <v>9244</v>
      </c>
      <c r="V1418" s="16">
        <f t="shared" si="132"/>
        <v>42299.926145833335</v>
      </c>
      <c r="W1418" s="16">
        <f t="shared" si="133"/>
        <v>42329.967812499999</v>
      </c>
    </row>
    <row r="1419" spans="1:23" ht="30" hidden="1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2">
        <f>IF(H1419="USD", 1, VLOOKUP(H1419,usd[[#All],[targetCurrency]:[inverseRate]],4,FALSE))</f>
        <v>1</v>
      </c>
      <c r="J1419" s="14">
        <f t="shared" si="134"/>
        <v>4500</v>
      </c>
      <c r="K1419" s="14">
        <f t="shared" si="135"/>
        <v>55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8287</v>
      </c>
      <c r="R1419" s="9">
        <f t="shared" si="136"/>
        <v>1.2222222222222223E-2</v>
      </c>
      <c r="S1419" s="14">
        <f t="shared" si="137"/>
        <v>27.5</v>
      </c>
      <c r="T1419" t="s">
        <v>9229</v>
      </c>
      <c r="U1419" t="s">
        <v>9244</v>
      </c>
      <c r="V1419" s="16">
        <f t="shared" si="132"/>
        <v>42232.15016203704</v>
      </c>
      <c r="W1419" s="16">
        <f t="shared" si="133"/>
        <v>42262.46597222222</v>
      </c>
    </row>
    <row r="1420" spans="1:23" ht="30" hidden="1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2">
        <f>IF(H1420="USD", 1, VLOOKUP(H1420,usd[[#All],[targetCurrency]:[inverseRate]],4,FALSE))</f>
        <v>1.1666915600000001</v>
      </c>
      <c r="J1420" s="14">
        <f t="shared" si="134"/>
        <v>3500.0746800000002</v>
      </c>
      <c r="K1420" s="14">
        <f t="shared" si="135"/>
        <v>7.00014936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8287</v>
      </c>
      <c r="R1420" s="9">
        <f t="shared" si="136"/>
        <v>2E-3</v>
      </c>
      <c r="S1420" s="14">
        <f t="shared" si="137"/>
        <v>7.00014936</v>
      </c>
      <c r="T1420" t="s">
        <v>9229</v>
      </c>
      <c r="U1420" t="s">
        <v>9244</v>
      </c>
      <c r="V1420" s="16">
        <f t="shared" si="132"/>
        <v>42395.456412037034</v>
      </c>
      <c r="W1420" s="16">
        <f t="shared" si="133"/>
        <v>42425.456412037034</v>
      </c>
    </row>
    <row r="1421" spans="1:23" ht="30" hidden="1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2">
        <f>IF(H1421="USD", 1, VLOOKUP(H1421,usd[[#All],[targetCurrency]:[inverseRate]],4,FALSE))</f>
        <v>1</v>
      </c>
      <c r="J1421" s="14">
        <f t="shared" si="134"/>
        <v>6300</v>
      </c>
      <c r="K1421" s="14">
        <f t="shared" si="135"/>
        <v>445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8287</v>
      </c>
      <c r="R1421" s="9">
        <f t="shared" si="136"/>
        <v>7.0634920634920634E-2</v>
      </c>
      <c r="S1421" s="14">
        <f t="shared" si="137"/>
        <v>44.5</v>
      </c>
      <c r="T1421" t="s">
        <v>9229</v>
      </c>
      <c r="U1421" t="s">
        <v>9244</v>
      </c>
      <c r="V1421" s="16">
        <f t="shared" si="132"/>
        <v>42622.456238425926</v>
      </c>
      <c r="W1421" s="16">
        <f t="shared" si="133"/>
        <v>42652.456238425926</v>
      </c>
    </row>
    <row r="1422" spans="1:23" ht="30" hidden="1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2">
        <f>IF(H1422="USD", 1, VLOOKUP(H1422,usd[[#All],[targetCurrency]:[inverseRate]],4,FALSE))</f>
        <v>1</v>
      </c>
      <c r="J1422" s="14">
        <f t="shared" si="134"/>
        <v>110</v>
      </c>
      <c r="K1422" s="14">
        <f t="shared" si="135"/>
        <v>3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8287</v>
      </c>
      <c r="R1422" s="9">
        <f t="shared" si="136"/>
        <v>2.7272727272727271E-2</v>
      </c>
      <c r="S1422" s="14">
        <f t="shared" si="137"/>
        <v>1</v>
      </c>
      <c r="T1422" t="s">
        <v>9229</v>
      </c>
      <c r="U1422" t="s">
        <v>9244</v>
      </c>
      <c r="V1422" s="16">
        <f t="shared" si="132"/>
        <v>42524.667662037042</v>
      </c>
      <c r="W1422" s="16">
        <f t="shared" si="133"/>
        <v>42549.667662037042</v>
      </c>
    </row>
    <row r="1423" spans="1:23" ht="30" hidden="1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2">
        <f>IF(H1423="USD", 1, VLOOKUP(H1423,usd[[#All],[targetCurrency]:[inverseRate]],4,FALSE))</f>
        <v>0.11241174</v>
      </c>
      <c r="J1423" s="14">
        <f t="shared" si="134"/>
        <v>22482.347999999998</v>
      </c>
      <c r="K1423" s="14">
        <f t="shared" si="135"/>
        <v>22.482347999999998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8287</v>
      </c>
      <c r="R1423" s="9">
        <f t="shared" si="136"/>
        <v>1E-3</v>
      </c>
      <c r="S1423" s="14">
        <f t="shared" si="137"/>
        <v>11.241173999999999</v>
      </c>
      <c r="T1423" t="s">
        <v>9229</v>
      </c>
      <c r="U1423" t="s">
        <v>9244</v>
      </c>
      <c r="V1423" s="16">
        <f t="shared" si="132"/>
        <v>42013.915613425925</v>
      </c>
      <c r="W1423" s="16">
        <f t="shared" si="133"/>
        <v>42043.915613425925</v>
      </c>
    </row>
    <row r="1424" spans="1:23" ht="30" hidden="1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2">
        <f>IF(H1424="USD", 1, VLOOKUP(H1424,usd[[#All],[targetCurrency]:[inverseRate]],4,FALSE))</f>
        <v>0.66289350000000002</v>
      </c>
      <c r="J1424" s="14">
        <f t="shared" si="134"/>
        <v>16572.337500000001</v>
      </c>
      <c r="K1424" s="14">
        <f t="shared" si="135"/>
        <v>17.235230999999999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8287</v>
      </c>
      <c r="R1424" s="9">
        <f t="shared" si="136"/>
        <v>1.0399999999999999E-3</v>
      </c>
      <c r="S1424" s="14">
        <f t="shared" si="137"/>
        <v>8.6176154999999994</v>
      </c>
      <c r="T1424" t="s">
        <v>9229</v>
      </c>
      <c r="U1424" t="s">
        <v>9244</v>
      </c>
      <c r="V1424" s="16">
        <f t="shared" ref="V1424:V1487" si="138">(M1424/86400)+DATE(1970,1,1)</f>
        <v>42604.239629629628</v>
      </c>
      <c r="W1424" s="16">
        <f t="shared" ref="W1424:W1487" si="139">(L1424/86400)+DATE(1970,1,1)</f>
        <v>42634.239629629628</v>
      </c>
    </row>
    <row r="1425" spans="1:23" ht="30" hidden="1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2">
        <f>IF(H1425="USD", 1, VLOOKUP(H1425,usd[[#All],[targetCurrency]:[inverseRate]],4,FALSE))</f>
        <v>0.70296422999999997</v>
      </c>
      <c r="J1425" s="14">
        <f t="shared" si="134"/>
        <v>21088.926899999999</v>
      </c>
      <c r="K1425" s="14">
        <f t="shared" si="135"/>
        <v>70.29642299999999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8287</v>
      </c>
      <c r="R1425" s="9">
        <f t="shared" si="136"/>
        <v>3.3333333333333335E-3</v>
      </c>
      <c r="S1425" s="14">
        <f t="shared" si="137"/>
        <v>70.29642299999999</v>
      </c>
      <c r="T1425" t="s">
        <v>9229</v>
      </c>
      <c r="U1425" t="s">
        <v>9244</v>
      </c>
      <c r="V1425" s="16">
        <f t="shared" si="138"/>
        <v>42340.360312500001</v>
      </c>
      <c r="W1425" s="16">
        <f t="shared" si="139"/>
        <v>42370.360312500001</v>
      </c>
    </row>
    <row r="1426" spans="1:23" ht="30" hidden="1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2">
        <f>IF(H1426="USD", 1, VLOOKUP(H1426,usd[[#All],[targetCurrency]:[inverseRate]],4,FALSE))</f>
        <v>1</v>
      </c>
      <c r="J1426" s="14">
        <f t="shared" si="134"/>
        <v>7500</v>
      </c>
      <c r="K1426" s="14">
        <f t="shared" si="135"/>
        <v>1527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8287</v>
      </c>
      <c r="R1426" s="9">
        <f t="shared" si="136"/>
        <v>0.2036</v>
      </c>
      <c r="S1426" s="14">
        <f t="shared" si="137"/>
        <v>109.07142857142857</v>
      </c>
      <c r="T1426" t="s">
        <v>9229</v>
      </c>
      <c r="U1426" t="s">
        <v>9244</v>
      </c>
      <c r="V1426" s="16">
        <f t="shared" si="138"/>
        <v>42676.717615740738</v>
      </c>
      <c r="W1426" s="16">
        <f t="shared" si="139"/>
        <v>42689.759282407409</v>
      </c>
    </row>
    <row r="1427" spans="1:23" ht="30" hidden="1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2">
        <f>IF(H1427="USD", 1, VLOOKUP(H1427,usd[[#All],[targetCurrency]:[inverseRate]],4,FALSE))</f>
        <v>1</v>
      </c>
      <c r="J1427" s="14">
        <f t="shared" si="134"/>
        <v>13000</v>
      </c>
      <c r="K1427" s="14">
        <f t="shared" si="135"/>
        <v>0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8287</v>
      </c>
      <c r="R1427" s="9">
        <f t="shared" si="136"/>
        <v>0</v>
      </c>
      <c r="S1427" s="14" t="str">
        <f t="shared" si="137"/>
        <v/>
      </c>
      <c r="T1427" t="s">
        <v>9229</v>
      </c>
      <c r="U1427" t="s">
        <v>9244</v>
      </c>
      <c r="V1427" s="16">
        <f t="shared" si="138"/>
        <v>42093.131469907406</v>
      </c>
      <c r="W1427" s="16">
        <f t="shared" si="139"/>
        <v>42123.131469907406</v>
      </c>
    </row>
    <row r="1428" spans="1:23" ht="30" hidden="1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2">
        <f>IF(H1428="USD", 1, VLOOKUP(H1428,usd[[#All],[targetCurrency]:[inverseRate]],4,FALSE))</f>
        <v>1.1666915600000001</v>
      </c>
      <c r="J1428" s="14">
        <f t="shared" si="134"/>
        <v>1166.69156</v>
      </c>
      <c r="K1428" s="14">
        <f t="shared" si="135"/>
        <v>0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8287</v>
      </c>
      <c r="R1428" s="9">
        <f t="shared" si="136"/>
        <v>0</v>
      </c>
      <c r="S1428" s="14" t="str">
        <f t="shared" si="137"/>
        <v/>
      </c>
      <c r="T1428" t="s">
        <v>9229</v>
      </c>
      <c r="U1428" t="s">
        <v>9244</v>
      </c>
      <c r="V1428" s="16">
        <f t="shared" si="138"/>
        <v>42180.390277777777</v>
      </c>
      <c r="W1428" s="16">
        <f t="shared" si="139"/>
        <v>42240.390277777777</v>
      </c>
    </row>
    <row r="1429" spans="1:23" ht="30" hidden="1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2">
        <f>IF(H1429="USD", 1, VLOOKUP(H1429,usd[[#All],[targetCurrency]:[inverseRate]],4,FALSE))</f>
        <v>1.1666915600000001</v>
      </c>
      <c r="J1429" s="14">
        <f t="shared" si="134"/>
        <v>5833.4578000000001</v>
      </c>
      <c r="K1429" s="14">
        <f t="shared" si="135"/>
        <v>488.84376364000002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8287</v>
      </c>
      <c r="R1429" s="9">
        <f t="shared" si="136"/>
        <v>8.3799999999999999E-2</v>
      </c>
      <c r="S1429" s="14">
        <f t="shared" si="137"/>
        <v>122.21094091000001</v>
      </c>
      <c r="T1429" t="s">
        <v>9229</v>
      </c>
      <c r="U1429" t="s">
        <v>9244</v>
      </c>
      <c r="V1429" s="16">
        <f t="shared" si="138"/>
        <v>42601.851678240739</v>
      </c>
      <c r="W1429" s="16">
        <f t="shared" si="139"/>
        <v>42631.851678240739</v>
      </c>
    </row>
    <row r="1430" spans="1:23" ht="30" hidden="1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2">
        <f>IF(H1430="USD", 1, VLOOKUP(H1430,usd[[#All],[targetCurrency]:[inverseRate]],4,FALSE))</f>
        <v>1.1666915600000001</v>
      </c>
      <c r="J1430" s="14">
        <f t="shared" si="134"/>
        <v>1166.69156</v>
      </c>
      <c r="K1430" s="14">
        <f t="shared" si="135"/>
        <v>52.501120200000003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8287</v>
      </c>
      <c r="R1430" s="9">
        <f t="shared" si="136"/>
        <v>4.4999999999999998E-2</v>
      </c>
      <c r="S1430" s="14">
        <f t="shared" si="137"/>
        <v>17.500373400000001</v>
      </c>
      <c r="T1430" t="s">
        <v>9229</v>
      </c>
      <c r="U1430" t="s">
        <v>9244</v>
      </c>
      <c r="V1430" s="16">
        <f t="shared" si="138"/>
        <v>42432.379826388889</v>
      </c>
      <c r="W1430" s="16">
        <f t="shared" si="139"/>
        <v>42462.338159722218</v>
      </c>
    </row>
    <row r="1431" spans="1:23" ht="30" hidden="1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2">
        <f>IF(H1431="USD", 1, VLOOKUP(H1431,usd[[#All],[targetCurrency]:[inverseRate]],4,FALSE))</f>
        <v>1</v>
      </c>
      <c r="J1431" s="14">
        <f t="shared" si="134"/>
        <v>10000</v>
      </c>
      <c r="K1431" s="14">
        <f t="shared" si="135"/>
        <v>0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8287</v>
      </c>
      <c r="R1431" s="9">
        <f t="shared" si="136"/>
        <v>0</v>
      </c>
      <c r="S1431" s="14" t="str">
        <f t="shared" si="137"/>
        <v/>
      </c>
      <c r="T1431" t="s">
        <v>9229</v>
      </c>
      <c r="U1431" t="s">
        <v>9244</v>
      </c>
      <c r="V1431" s="16">
        <f t="shared" si="138"/>
        <v>42074.060671296298</v>
      </c>
      <c r="W1431" s="16">
        <f t="shared" si="139"/>
        <v>42104.060671296298</v>
      </c>
    </row>
    <row r="1432" spans="1:23" ht="30" hidden="1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2">
        <f>IF(H1432="USD", 1, VLOOKUP(H1432,usd[[#All],[targetCurrency]:[inverseRate]],4,FALSE))</f>
        <v>1</v>
      </c>
      <c r="J1432" s="14">
        <f t="shared" si="134"/>
        <v>5000</v>
      </c>
      <c r="K1432" s="14">
        <f t="shared" si="135"/>
        <v>403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8287</v>
      </c>
      <c r="R1432" s="9">
        <f t="shared" si="136"/>
        <v>8.0600000000000005E-2</v>
      </c>
      <c r="S1432" s="14">
        <f t="shared" si="137"/>
        <v>80.599999999999994</v>
      </c>
      <c r="T1432" t="s">
        <v>9229</v>
      </c>
      <c r="U1432" t="s">
        <v>9244</v>
      </c>
      <c r="V1432" s="16">
        <f t="shared" si="138"/>
        <v>41961.813518518524</v>
      </c>
      <c r="W1432" s="16">
        <f t="shared" si="139"/>
        <v>41992.813518518524</v>
      </c>
    </row>
    <row r="1433" spans="1:23" ht="30" hidden="1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2">
        <f>IF(H1433="USD", 1, VLOOKUP(H1433,usd[[#All],[targetCurrency]:[inverseRate]],4,FALSE))</f>
        <v>1</v>
      </c>
      <c r="J1433" s="14">
        <f t="shared" si="134"/>
        <v>17000</v>
      </c>
      <c r="K1433" s="14">
        <f t="shared" si="135"/>
        <v>5431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8287</v>
      </c>
      <c r="R1433" s="9">
        <f t="shared" si="136"/>
        <v>0.31947058823529412</v>
      </c>
      <c r="S1433" s="14">
        <f t="shared" si="137"/>
        <v>115.55319148936171</v>
      </c>
      <c r="T1433" t="s">
        <v>9229</v>
      </c>
      <c r="U1433" t="s">
        <v>9244</v>
      </c>
      <c r="V1433" s="16">
        <f t="shared" si="138"/>
        <v>42304.210833333331</v>
      </c>
      <c r="W1433" s="16">
        <f t="shared" si="139"/>
        <v>42334.252500000002</v>
      </c>
    </row>
    <row r="1434" spans="1:23" ht="30" hidden="1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2">
        <f>IF(H1434="USD", 1, VLOOKUP(H1434,usd[[#All],[targetCurrency]:[inverseRate]],4,FALSE))</f>
        <v>1</v>
      </c>
      <c r="J1434" s="14">
        <f t="shared" si="134"/>
        <v>40000</v>
      </c>
      <c r="K1434" s="14">
        <f t="shared" si="135"/>
        <v>0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8287</v>
      </c>
      <c r="R1434" s="9">
        <f t="shared" si="136"/>
        <v>0</v>
      </c>
      <c r="S1434" s="14" t="str">
        <f t="shared" si="137"/>
        <v/>
      </c>
      <c r="T1434" t="s">
        <v>9229</v>
      </c>
      <c r="U1434" t="s">
        <v>9244</v>
      </c>
      <c r="V1434" s="16">
        <f t="shared" si="138"/>
        <v>42175.780416666668</v>
      </c>
      <c r="W1434" s="16">
        <f t="shared" si="139"/>
        <v>42205.780416666668</v>
      </c>
    </row>
    <row r="1435" spans="1:23" ht="30" hidden="1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2">
        <f>IF(H1435="USD", 1, VLOOKUP(H1435,usd[[#All],[targetCurrency]:[inverseRate]],4,FALSE))</f>
        <v>1.1666915600000001</v>
      </c>
      <c r="J1435" s="14">
        <f t="shared" si="134"/>
        <v>14000.298720000001</v>
      </c>
      <c r="K1435" s="14">
        <f t="shared" si="135"/>
        <v>939.18670580000003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8287</v>
      </c>
      <c r="R1435" s="9">
        <f t="shared" si="136"/>
        <v>6.7083333333333328E-2</v>
      </c>
      <c r="S1435" s="14">
        <f t="shared" si="137"/>
        <v>93.918670579999997</v>
      </c>
      <c r="T1435" t="s">
        <v>9229</v>
      </c>
      <c r="U1435" t="s">
        <v>9244</v>
      </c>
      <c r="V1435" s="16">
        <f t="shared" si="138"/>
        <v>42673.625868055555</v>
      </c>
      <c r="W1435" s="16">
        <f t="shared" si="139"/>
        <v>42714.458333333328</v>
      </c>
    </row>
    <row r="1436" spans="1:23" ht="30" hidden="1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2">
        <f>IF(H1436="USD", 1, VLOOKUP(H1436,usd[[#All],[targetCurrency]:[inverseRate]],4,FALSE))</f>
        <v>0.15676623000000001</v>
      </c>
      <c r="J1436" s="14">
        <f t="shared" si="134"/>
        <v>12854.83086</v>
      </c>
      <c r="K1436" s="14">
        <f t="shared" si="135"/>
        <v>1283.9154237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8287</v>
      </c>
      <c r="R1436" s="9">
        <f t="shared" si="136"/>
        <v>9.987804878048781E-2</v>
      </c>
      <c r="S1436" s="14">
        <f t="shared" si="137"/>
        <v>116.71958397272728</v>
      </c>
      <c r="T1436" t="s">
        <v>9229</v>
      </c>
      <c r="U1436" t="s">
        <v>9244</v>
      </c>
      <c r="V1436" s="16">
        <f t="shared" si="138"/>
        <v>42142.767106481479</v>
      </c>
      <c r="W1436" s="16">
        <f t="shared" si="139"/>
        <v>42163.625</v>
      </c>
    </row>
    <row r="1437" spans="1:23" ht="30" hidden="1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2">
        <f>IF(H1437="USD", 1, VLOOKUP(H1437,usd[[#All],[targetCurrency]:[inverseRate]],4,FALSE))</f>
        <v>1.1666915600000001</v>
      </c>
      <c r="J1437" s="14">
        <f t="shared" si="134"/>
        <v>17500.3734</v>
      </c>
      <c r="K1437" s="14">
        <f t="shared" si="135"/>
        <v>17.500373400000001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8287</v>
      </c>
      <c r="R1437" s="9">
        <f t="shared" si="136"/>
        <v>1E-3</v>
      </c>
      <c r="S1437" s="14">
        <f t="shared" si="137"/>
        <v>8.7501867000000004</v>
      </c>
      <c r="T1437" t="s">
        <v>9229</v>
      </c>
      <c r="U1437" t="s">
        <v>9244</v>
      </c>
      <c r="V1437" s="16">
        <f t="shared" si="138"/>
        <v>42258.780324074076</v>
      </c>
      <c r="W1437" s="16">
        <f t="shared" si="139"/>
        <v>42288.780324074076</v>
      </c>
    </row>
    <row r="1438" spans="1:23" ht="30" hidden="1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2">
        <f>IF(H1438="USD", 1, VLOOKUP(H1438,usd[[#All],[targetCurrency]:[inverseRate]],4,FALSE))</f>
        <v>1.1666915600000001</v>
      </c>
      <c r="J1438" s="14">
        <f t="shared" si="134"/>
        <v>11666.9156</v>
      </c>
      <c r="K1438" s="14">
        <f t="shared" si="135"/>
        <v>89.835250120000012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8287</v>
      </c>
      <c r="R1438" s="9">
        <f t="shared" si="136"/>
        <v>7.7000000000000002E-3</v>
      </c>
      <c r="S1438" s="14">
        <f t="shared" si="137"/>
        <v>44.917625060000006</v>
      </c>
      <c r="T1438" t="s">
        <v>9229</v>
      </c>
      <c r="U1438" t="s">
        <v>9244</v>
      </c>
      <c r="V1438" s="16">
        <f t="shared" si="138"/>
        <v>42391.35019675926</v>
      </c>
      <c r="W1438" s="16">
        <f t="shared" si="139"/>
        <v>42421.35019675926</v>
      </c>
    </row>
    <row r="1439" spans="1:23" ht="30" hidden="1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2">
        <f>IF(H1439="USD", 1, VLOOKUP(H1439,usd[[#All],[targetCurrency]:[inverseRate]],4,FALSE))</f>
        <v>1</v>
      </c>
      <c r="J1439" s="14">
        <f t="shared" si="134"/>
        <v>3000</v>
      </c>
      <c r="K1439" s="14">
        <f t="shared" si="135"/>
        <v>807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8287</v>
      </c>
      <c r="R1439" s="9">
        <f t="shared" si="136"/>
        <v>0.26900000000000002</v>
      </c>
      <c r="S1439" s="14">
        <f t="shared" si="137"/>
        <v>36.68181818181818</v>
      </c>
      <c r="T1439" t="s">
        <v>9229</v>
      </c>
      <c r="U1439" t="s">
        <v>9244</v>
      </c>
      <c r="V1439" s="16">
        <f t="shared" si="138"/>
        <v>41796.531701388885</v>
      </c>
      <c r="W1439" s="16">
        <f t="shared" si="139"/>
        <v>41833.207638888889</v>
      </c>
    </row>
    <row r="1440" spans="1:23" ht="30" hidden="1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2">
        <f>IF(H1440="USD", 1, VLOOKUP(H1440,usd[[#All],[targetCurrency]:[inverseRate]],4,FALSE))</f>
        <v>0.15676623000000001</v>
      </c>
      <c r="J1440" s="14">
        <f t="shared" si="134"/>
        <v>3135.3245999999999</v>
      </c>
      <c r="K1440" s="14">
        <f t="shared" si="135"/>
        <v>94.05973800000001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8287</v>
      </c>
      <c r="R1440" s="9">
        <f t="shared" si="136"/>
        <v>0.03</v>
      </c>
      <c r="S1440" s="14">
        <f t="shared" si="137"/>
        <v>11.757467250000001</v>
      </c>
      <c r="T1440" t="s">
        <v>9229</v>
      </c>
      <c r="U1440" t="s">
        <v>9244</v>
      </c>
      <c r="V1440" s="16">
        <f t="shared" si="138"/>
        <v>42457.871516203704</v>
      </c>
      <c r="W1440" s="16">
        <f t="shared" si="139"/>
        <v>42487.579861111109</v>
      </c>
    </row>
    <row r="1441" spans="1:23" ht="30" hidden="1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2">
        <f>IF(H1441="USD", 1, VLOOKUP(H1441,usd[[#All],[targetCurrency]:[inverseRate]],4,FALSE))</f>
        <v>0.75062424999999999</v>
      </c>
      <c r="J1441" s="14">
        <f t="shared" si="134"/>
        <v>2045.45108125</v>
      </c>
      <c r="K1441" s="14">
        <f t="shared" si="135"/>
        <v>135.11236500000001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8287</v>
      </c>
      <c r="R1441" s="9">
        <f t="shared" si="136"/>
        <v>6.6055045871559637E-2</v>
      </c>
      <c r="S1441" s="14">
        <f t="shared" si="137"/>
        <v>22.518727500000001</v>
      </c>
      <c r="T1441" t="s">
        <v>9229</v>
      </c>
      <c r="U1441" t="s">
        <v>9244</v>
      </c>
      <c r="V1441" s="16">
        <f t="shared" si="138"/>
        <v>42040.829872685186</v>
      </c>
      <c r="W1441" s="16">
        <f t="shared" si="139"/>
        <v>42070.829872685186</v>
      </c>
    </row>
    <row r="1442" spans="1:23" ht="30" hidden="1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2">
        <f>IF(H1442="USD", 1, VLOOKUP(H1442,usd[[#All],[targetCurrency]:[inverseRate]],4,FALSE))</f>
        <v>1.1666915600000001</v>
      </c>
      <c r="J1442" s="14">
        <f t="shared" si="134"/>
        <v>15166.990280000002</v>
      </c>
      <c r="K1442" s="14">
        <f t="shared" si="135"/>
        <v>1.1666915600000001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8287</v>
      </c>
      <c r="R1442" s="9">
        <f t="shared" si="136"/>
        <v>7.6923076923076926E-5</v>
      </c>
      <c r="S1442" s="14">
        <f t="shared" si="137"/>
        <v>1.1666915600000001</v>
      </c>
      <c r="T1442" t="s">
        <v>9229</v>
      </c>
      <c r="U1442" t="s">
        <v>9244</v>
      </c>
      <c r="V1442" s="16">
        <f t="shared" si="138"/>
        <v>42486.748414351852</v>
      </c>
      <c r="W1442" s="16">
        <f t="shared" si="139"/>
        <v>42516.748414351852</v>
      </c>
    </row>
    <row r="1443" spans="1:23" ht="30" hidden="1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2">
        <f>IF(H1443="USD", 1, VLOOKUP(H1443,usd[[#All],[targetCurrency]:[inverseRate]],4,FALSE))</f>
        <v>1.29405719</v>
      </c>
      <c r="J1443" s="14">
        <f t="shared" si="134"/>
        <v>232930.2942</v>
      </c>
      <c r="K1443" s="14">
        <f t="shared" si="135"/>
        <v>2613.9955237999998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8287</v>
      </c>
      <c r="R1443" s="9">
        <f t="shared" si="136"/>
        <v>1.1222222222222222E-2</v>
      </c>
      <c r="S1443" s="14">
        <f t="shared" si="137"/>
        <v>871.33184126666663</v>
      </c>
      <c r="T1443" t="s">
        <v>9229</v>
      </c>
      <c r="U1443" t="s">
        <v>9244</v>
      </c>
      <c r="V1443" s="16">
        <f t="shared" si="138"/>
        <v>42198.765844907408</v>
      </c>
      <c r="W1443" s="16">
        <f t="shared" si="139"/>
        <v>42258.765844907408</v>
      </c>
    </row>
    <row r="1444" spans="1:23" ht="30" hidden="1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2">
        <f>IF(H1444="USD", 1, VLOOKUP(H1444,usd[[#All],[targetCurrency]:[inverseRate]],4,FALSE))</f>
        <v>1</v>
      </c>
      <c r="J1444" s="14">
        <f t="shared" si="134"/>
        <v>1500</v>
      </c>
      <c r="K1444" s="14">
        <f t="shared" si="135"/>
        <v>0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8287</v>
      </c>
      <c r="R1444" s="9">
        <f t="shared" si="136"/>
        <v>0</v>
      </c>
      <c r="S1444" s="14" t="str">
        <f t="shared" si="137"/>
        <v/>
      </c>
      <c r="T1444" t="s">
        <v>9229</v>
      </c>
      <c r="U1444" t="s">
        <v>9244</v>
      </c>
      <c r="V1444" s="16">
        <f t="shared" si="138"/>
        <v>42485.64534722222</v>
      </c>
      <c r="W1444" s="16">
        <f t="shared" si="139"/>
        <v>42515.64534722222</v>
      </c>
    </row>
    <row r="1445" spans="1:23" ht="30" hidden="1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2">
        <f>IF(H1445="USD", 1, VLOOKUP(H1445,usd[[#All],[targetCurrency]:[inverseRate]],4,FALSE))</f>
        <v>1.1666915600000001</v>
      </c>
      <c r="J1445" s="14">
        <f t="shared" si="134"/>
        <v>15166.990280000002</v>
      </c>
      <c r="K1445" s="14">
        <f t="shared" si="135"/>
        <v>0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8287</v>
      </c>
      <c r="R1445" s="9">
        <f t="shared" si="136"/>
        <v>0</v>
      </c>
      <c r="S1445" s="14" t="str">
        <f t="shared" si="137"/>
        <v/>
      </c>
      <c r="T1445" t="s">
        <v>9229</v>
      </c>
      <c r="U1445" t="s">
        <v>9244</v>
      </c>
      <c r="V1445" s="16">
        <f t="shared" si="138"/>
        <v>42707.926030092596</v>
      </c>
      <c r="W1445" s="16">
        <f t="shared" si="139"/>
        <v>42737.926030092596</v>
      </c>
    </row>
    <row r="1446" spans="1:23" ht="30" hidden="1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2">
        <f>IF(H1446="USD", 1, VLOOKUP(H1446,usd[[#All],[targetCurrency]:[inverseRate]],4,FALSE))</f>
        <v>1.1666915600000001</v>
      </c>
      <c r="J1446" s="14">
        <f t="shared" si="134"/>
        <v>5775.1232220000002</v>
      </c>
      <c r="K1446" s="14">
        <f t="shared" si="135"/>
        <v>0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8287</v>
      </c>
      <c r="R1446" s="9">
        <f t="shared" si="136"/>
        <v>0</v>
      </c>
      <c r="S1446" s="14" t="str">
        <f t="shared" si="137"/>
        <v/>
      </c>
      <c r="T1446" t="s">
        <v>9229</v>
      </c>
      <c r="U1446" t="s">
        <v>9244</v>
      </c>
      <c r="V1446" s="16">
        <f t="shared" si="138"/>
        <v>42199.873402777783</v>
      </c>
      <c r="W1446" s="16">
        <f t="shared" si="139"/>
        <v>42259.873402777783</v>
      </c>
    </row>
    <row r="1447" spans="1:23" ht="30" hidden="1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2">
        <f>IF(H1447="USD", 1, VLOOKUP(H1447,usd[[#All],[targetCurrency]:[inverseRate]],4,FALSE))</f>
        <v>1.1666915600000001</v>
      </c>
      <c r="J1447" s="14">
        <f t="shared" si="134"/>
        <v>151669.90280000001</v>
      </c>
      <c r="K1447" s="14">
        <f t="shared" si="135"/>
        <v>0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8287</v>
      </c>
      <c r="R1447" s="9">
        <f t="shared" si="136"/>
        <v>0</v>
      </c>
      <c r="S1447" s="14" t="str">
        <f t="shared" si="137"/>
        <v/>
      </c>
      <c r="T1447" t="s">
        <v>9229</v>
      </c>
      <c r="U1447" t="s">
        <v>9244</v>
      </c>
      <c r="V1447" s="16">
        <f t="shared" si="138"/>
        <v>42139.542303240742</v>
      </c>
      <c r="W1447" s="16">
        <f t="shared" si="139"/>
        <v>42169.542303240742</v>
      </c>
    </row>
    <row r="1448" spans="1:23" ht="30" hidden="1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2">
        <f>IF(H1448="USD", 1, VLOOKUP(H1448,usd[[#All],[targetCurrency]:[inverseRate]],4,FALSE))</f>
        <v>1.1666915600000001</v>
      </c>
      <c r="J1448" s="14">
        <f t="shared" si="134"/>
        <v>1050.0224040000001</v>
      </c>
      <c r="K1448" s="14">
        <f t="shared" si="135"/>
        <v>0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8287</v>
      </c>
      <c r="R1448" s="9">
        <f t="shared" si="136"/>
        <v>0</v>
      </c>
      <c r="S1448" s="14" t="str">
        <f t="shared" si="137"/>
        <v/>
      </c>
      <c r="T1448" t="s">
        <v>9229</v>
      </c>
      <c r="U1448" t="s">
        <v>9244</v>
      </c>
      <c r="V1448" s="16">
        <f t="shared" si="138"/>
        <v>42461.447662037041</v>
      </c>
      <c r="W1448" s="16">
        <f t="shared" si="139"/>
        <v>42481.447662037041</v>
      </c>
    </row>
    <row r="1449" spans="1:23" ht="30" hidden="1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2">
        <f>IF(H1449="USD", 1, VLOOKUP(H1449,usd[[#All],[targetCurrency]:[inverseRate]],4,FALSE))</f>
        <v>1</v>
      </c>
      <c r="J1449" s="14">
        <f t="shared" si="134"/>
        <v>500000</v>
      </c>
      <c r="K1449" s="14">
        <f t="shared" si="135"/>
        <v>75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8287</v>
      </c>
      <c r="R1449" s="9">
        <f t="shared" si="136"/>
        <v>1.4999999999999999E-4</v>
      </c>
      <c r="S1449" s="14">
        <f t="shared" si="137"/>
        <v>25</v>
      </c>
      <c r="T1449" t="s">
        <v>9229</v>
      </c>
      <c r="U1449" t="s">
        <v>9244</v>
      </c>
      <c r="V1449" s="16">
        <f t="shared" si="138"/>
        <v>42529.730717592596</v>
      </c>
      <c r="W1449" s="16">
        <f t="shared" si="139"/>
        <v>42559.730717592596</v>
      </c>
    </row>
    <row r="1450" spans="1:23" ht="30" hidden="1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2">
        <f>IF(H1450="USD", 1, VLOOKUP(H1450,usd[[#All],[targetCurrency]:[inverseRate]],4,FALSE))</f>
        <v>0.70296422999999997</v>
      </c>
      <c r="J1450" s="14">
        <f t="shared" si="134"/>
        <v>140592.84599999999</v>
      </c>
      <c r="K1450" s="14">
        <f t="shared" si="135"/>
        <v>0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8287</v>
      </c>
      <c r="R1450" s="9">
        <f t="shared" si="136"/>
        <v>0</v>
      </c>
      <c r="S1450" s="14" t="str">
        <f t="shared" si="137"/>
        <v/>
      </c>
      <c r="T1450" t="s">
        <v>9229</v>
      </c>
      <c r="U1450" t="s">
        <v>9244</v>
      </c>
      <c r="V1450" s="16">
        <f t="shared" si="138"/>
        <v>42115.936550925922</v>
      </c>
      <c r="W1450" s="16">
        <f t="shared" si="139"/>
        <v>42146.225694444445</v>
      </c>
    </row>
    <row r="1451" spans="1:23" ht="30" hidden="1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2">
        <f>IF(H1451="USD", 1, VLOOKUP(H1451,usd[[#All],[targetCurrency]:[inverseRate]],4,FALSE))</f>
        <v>1</v>
      </c>
      <c r="J1451" s="14">
        <f t="shared" si="134"/>
        <v>8888</v>
      </c>
      <c r="K1451" s="14">
        <f t="shared" si="135"/>
        <v>0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8287</v>
      </c>
      <c r="R1451" s="9">
        <f t="shared" si="136"/>
        <v>0</v>
      </c>
      <c r="S1451" s="14" t="str">
        <f t="shared" si="137"/>
        <v/>
      </c>
      <c r="T1451" t="s">
        <v>9229</v>
      </c>
      <c r="U1451" t="s">
        <v>9244</v>
      </c>
      <c r="V1451" s="16">
        <f t="shared" si="138"/>
        <v>42086.811400462961</v>
      </c>
      <c r="W1451" s="16">
        <f t="shared" si="139"/>
        <v>42134.811400462961</v>
      </c>
    </row>
    <row r="1452" spans="1:23" ht="30" hidden="1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2">
        <f>IF(H1452="USD", 1, VLOOKUP(H1452,usd[[#All],[targetCurrency]:[inverseRate]],4,FALSE))</f>
        <v>1</v>
      </c>
      <c r="J1452" s="14">
        <f t="shared" si="134"/>
        <v>100000</v>
      </c>
      <c r="K1452" s="14">
        <f t="shared" si="135"/>
        <v>1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8287</v>
      </c>
      <c r="R1452" s="9">
        <f t="shared" si="136"/>
        <v>1.0000000000000001E-5</v>
      </c>
      <c r="S1452" s="14">
        <f t="shared" si="137"/>
        <v>1</v>
      </c>
      <c r="T1452" t="s">
        <v>9229</v>
      </c>
      <c r="U1452" t="s">
        <v>9244</v>
      </c>
      <c r="V1452" s="16">
        <f t="shared" si="138"/>
        <v>42390.171261574069</v>
      </c>
      <c r="W1452" s="16">
        <f t="shared" si="139"/>
        <v>42420.171261574069</v>
      </c>
    </row>
    <row r="1453" spans="1:23" ht="30" hidden="1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2">
        <f>IF(H1453="USD", 1, VLOOKUP(H1453,usd[[#All],[targetCurrency]:[inverseRate]],4,FALSE))</f>
        <v>1</v>
      </c>
      <c r="J1453" s="14">
        <f t="shared" si="134"/>
        <v>18950</v>
      </c>
      <c r="K1453" s="14">
        <f t="shared" si="135"/>
        <v>2</v>
      </c>
      <c r="L1453">
        <v>1416355259</v>
      </c>
      <c r="M1453">
        <v>1413759659</v>
      </c>
      <c r="N1453" t="b">
        <v>0</v>
      </c>
      <c r="O1453">
        <v>2</v>
      </c>
      <c r="P1453" t="b">
        <v>0</v>
      </c>
      <c r="Q1453" t="s">
        <v>8287</v>
      </c>
      <c r="R1453" s="9">
        <f t="shared" si="136"/>
        <v>1.0554089709762533E-4</v>
      </c>
      <c r="S1453" s="14">
        <f t="shared" si="137"/>
        <v>1</v>
      </c>
      <c r="T1453" t="s">
        <v>9229</v>
      </c>
      <c r="U1453" t="s">
        <v>9244</v>
      </c>
      <c r="V1453" s="16">
        <f t="shared" si="138"/>
        <v>41931.959016203706</v>
      </c>
      <c r="W1453" s="16">
        <f t="shared" si="139"/>
        <v>41962.00068287037</v>
      </c>
    </row>
    <row r="1454" spans="1:23" ht="30" hidden="1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2">
        <f>IF(H1454="USD", 1, VLOOKUP(H1454,usd[[#All],[targetCurrency]:[inverseRate]],4,FALSE))</f>
        <v>1</v>
      </c>
      <c r="J1454" s="14">
        <f t="shared" si="134"/>
        <v>14000</v>
      </c>
      <c r="K1454" s="14">
        <f t="shared" si="135"/>
        <v>0</v>
      </c>
      <c r="L1454">
        <v>1406566363</v>
      </c>
      <c r="M1454">
        <v>1403974363</v>
      </c>
      <c r="N1454" t="b">
        <v>0</v>
      </c>
      <c r="O1454">
        <v>0</v>
      </c>
      <c r="P1454" t="b">
        <v>0</v>
      </c>
      <c r="Q1454" t="s">
        <v>8287</v>
      </c>
      <c r="R1454" s="9">
        <f t="shared" si="136"/>
        <v>0</v>
      </c>
      <c r="S1454" s="14" t="str">
        <f t="shared" si="137"/>
        <v/>
      </c>
      <c r="T1454" t="s">
        <v>9229</v>
      </c>
      <c r="U1454" t="s">
        <v>9244</v>
      </c>
      <c r="V1454" s="16">
        <f t="shared" si="138"/>
        <v>41818.703275462962</v>
      </c>
      <c r="W1454" s="16">
        <f t="shared" si="139"/>
        <v>41848.703275462962</v>
      </c>
    </row>
    <row r="1455" spans="1:23" ht="30" hidden="1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2">
        <f>IF(H1455="USD", 1, VLOOKUP(H1455,usd[[#All],[targetCurrency]:[inverseRate]],4,FALSE))</f>
        <v>1.1666915600000001</v>
      </c>
      <c r="J1455" s="14">
        <f t="shared" si="134"/>
        <v>29167.289000000001</v>
      </c>
      <c r="K1455" s="14">
        <f t="shared" si="135"/>
        <v>0</v>
      </c>
      <c r="L1455">
        <v>1492270947</v>
      </c>
      <c r="M1455">
        <v>1488386547</v>
      </c>
      <c r="N1455" t="b">
        <v>0</v>
      </c>
      <c r="O1455">
        <v>0</v>
      </c>
      <c r="P1455" t="b">
        <v>0</v>
      </c>
      <c r="Q1455" t="s">
        <v>8287</v>
      </c>
      <c r="R1455" s="9">
        <f t="shared" si="136"/>
        <v>0</v>
      </c>
      <c r="S1455" s="14" t="str">
        <f t="shared" si="137"/>
        <v/>
      </c>
      <c r="T1455" t="s">
        <v>9229</v>
      </c>
      <c r="U1455" t="s">
        <v>9244</v>
      </c>
      <c r="V1455" s="16">
        <f t="shared" si="138"/>
        <v>42795.696145833332</v>
      </c>
      <c r="W1455" s="16">
        <f t="shared" si="139"/>
        <v>42840.654479166667</v>
      </c>
    </row>
    <row r="1456" spans="1:23" ht="30" hidden="1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2">
        <f>IF(H1456="USD", 1, VLOOKUP(H1456,usd[[#All],[targetCurrency]:[inverseRate]],4,FALSE))</f>
        <v>1.1666915600000001</v>
      </c>
      <c r="J1456" s="14">
        <f t="shared" si="134"/>
        <v>2041.7102300000001</v>
      </c>
      <c r="K1456" s="14">
        <f t="shared" si="135"/>
        <v>17.500373400000001</v>
      </c>
      <c r="L1456">
        <v>1461535140</v>
      </c>
      <c r="M1456">
        <v>1459716480</v>
      </c>
      <c r="N1456" t="b">
        <v>0</v>
      </c>
      <c r="O1456">
        <v>1</v>
      </c>
      <c r="P1456" t="b">
        <v>0</v>
      </c>
      <c r="Q1456" t="s">
        <v>8287</v>
      </c>
      <c r="R1456" s="9">
        <f t="shared" si="136"/>
        <v>8.5714285714285719E-3</v>
      </c>
      <c r="S1456" s="14">
        <f t="shared" si="137"/>
        <v>17.500373400000001</v>
      </c>
      <c r="T1456" t="s">
        <v>9229</v>
      </c>
      <c r="U1456" t="s">
        <v>9244</v>
      </c>
      <c r="V1456" s="16">
        <f t="shared" si="138"/>
        <v>42463.866666666669</v>
      </c>
      <c r="W1456" s="16">
        <f t="shared" si="139"/>
        <v>42484.915972222225</v>
      </c>
    </row>
    <row r="1457" spans="1:23" ht="30" hidden="1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2">
        <f>IF(H1457="USD", 1, VLOOKUP(H1457,usd[[#All],[targetCurrency]:[inverseRate]],4,FALSE))</f>
        <v>1</v>
      </c>
      <c r="J1457" s="14">
        <f t="shared" si="134"/>
        <v>15000</v>
      </c>
      <c r="K1457" s="14">
        <f t="shared" si="135"/>
        <v>1575</v>
      </c>
      <c r="L1457">
        <v>1409924340</v>
      </c>
      <c r="M1457">
        <v>1405181320</v>
      </c>
      <c r="N1457" t="b">
        <v>0</v>
      </c>
      <c r="O1457">
        <v>7</v>
      </c>
      <c r="P1457" t="b">
        <v>0</v>
      </c>
      <c r="Q1457" t="s">
        <v>8287</v>
      </c>
      <c r="R1457" s="9">
        <f t="shared" si="136"/>
        <v>0.105</v>
      </c>
      <c r="S1457" s="14">
        <f t="shared" si="137"/>
        <v>225</v>
      </c>
      <c r="T1457" t="s">
        <v>9229</v>
      </c>
      <c r="U1457" t="s">
        <v>9244</v>
      </c>
      <c r="V1457" s="16">
        <f t="shared" si="138"/>
        <v>41832.672685185185</v>
      </c>
      <c r="W1457" s="16">
        <f t="shared" si="139"/>
        <v>41887.568749999999</v>
      </c>
    </row>
    <row r="1458" spans="1:23" ht="30" hidden="1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2">
        <f>IF(H1458="USD", 1, VLOOKUP(H1458,usd[[#All],[targetCurrency]:[inverseRate]],4,FALSE))</f>
        <v>1.1666915600000001</v>
      </c>
      <c r="J1458" s="14">
        <f t="shared" si="134"/>
        <v>5833.4578000000001</v>
      </c>
      <c r="K1458" s="14">
        <f t="shared" si="135"/>
        <v>169.17027620000002</v>
      </c>
      <c r="L1458">
        <v>1483459365</v>
      </c>
      <c r="M1458">
        <v>1480867365</v>
      </c>
      <c r="N1458" t="b">
        <v>0</v>
      </c>
      <c r="O1458">
        <v>3</v>
      </c>
      <c r="P1458" t="b">
        <v>0</v>
      </c>
      <c r="Q1458" t="s">
        <v>8287</v>
      </c>
      <c r="R1458" s="9">
        <f t="shared" si="136"/>
        <v>2.9000000000000001E-2</v>
      </c>
      <c r="S1458" s="14">
        <f t="shared" si="137"/>
        <v>56.390092066666675</v>
      </c>
      <c r="T1458" t="s">
        <v>9229</v>
      </c>
      <c r="U1458" t="s">
        <v>9244</v>
      </c>
      <c r="V1458" s="16">
        <f t="shared" si="138"/>
        <v>42708.668576388889</v>
      </c>
      <c r="W1458" s="16">
        <f t="shared" si="139"/>
        <v>42738.668576388889</v>
      </c>
    </row>
    <row r="1459" spans="1:23" ht="30" hidden="1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2">
        <f>IF(H1459="USD", 1, VLOOKUP(H1459,usd[[#All],[targetCurrency]:[inverseRate]],4,FALSE))</f>
        <v>1</v>
      </c>
      <c r="J1459" s="14">
        <f t="shared" si="134"/>
        <v>6000</v>
      </c>
      <c r="K1459" s="14">
        <f t="shared" si="135"/>
        <v>0</v>
      </c>
      <c r="L1459">
        <v>1447281044</v>
      </c>
      <c r="M1459">
        <v>1444685444</v>
      </c>
      <c r="N1459" t="b">
        <v>0</v>
      </c>
      <c r="O1459">
        <v>0</v>
      </c>
      <c r="P1459" t="b">
        <v>0</v>
      </c>
      <c r="Q1459" t="s">
        <v>8287</v>
      </c>
      <c r="R1459" s="9">
        <f t="shared" si="136"/>
        <v>0</v>
      </c>
      <c r="S1459" s="14" t="str">
        <f t="shared" si="137"/>
        <v/>
      </c>
      <c r="T1459" t="s">
        <v>9229</v>
      </c>
      <c r="U1459" t="s">
        <v>9244</v>
      </c>
      <c r="V1459" s="16">
        <f t="shared" si="138"/>
        <v>42289.89634259259</v>
      </c>
      <c r="W1459" s="16">
        <f t="shared" si="139"/>
        <v>42319.938009259262</v>
      </c>
    </row>
    <row r="1460" spans="1:23" ht="30" hidden="1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2">
        <f>IF(H1460="USD", 1, VLOOKUP(H1460,usd[[#All],[targetCurrency]:[inverseRate]],4,FALSE))</f>
        <v>1</v>
      </c>
      <c r="J1460" s="14">
        <f t="shared" si="134"/>
        <v>5000</v>
      </c>
      <c r="K1460" s="14">
        <f t="shared" si="135"/>
        <v>0</v>
      </c>
      <c r="L1460">
        <v>1407729600</v>
      </c>
      <c r="M1460">
        <v>1405097760</v>
      </c>
      <c r="N1460" t="b">
        <v>0</v>
      </c>
      <c r="O1460">
        <v>0</v>
      </c>
      <c r="P1460" t="b">
        <v>0</v>
      </c>
      <c r="Q1460" t="s">
        <v>8287</v>
      </c>
      <c r="R1460" s="9">
        <f t="shared" si="136"/>
        <v>0</v>
      </c>
      <c r="S1460" s="14" t="str">
        <f t="shared" si="137"/>
        <v/>
      </c>
      <c r="T1460" t="s">
        <v>9229</v>
      </c>
      <c r="U1460" t="s">
        <v>9244</v>
      </c>
      <c r="V1460" s="16">
        <f t="shared" si="138"/>
        <v>41831.705555555556</v>
      </c>
      <c r="W1460" s="16">
        <f t="shared" si="139"/>
        <v>41862.166666666664</v>
      </c>
    </row>
    <row r="1461" spans="1:23" ht="30" hidden="1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2">
        <f>IF(H1461="USD", 1, VLOOKUP(H1461,usd[[#All],[targetCurrency]:[inverseRate]],4,FALSE))</f>
        <v>0.15676623000000001</v>
      </c>
      <c r="J1461" s="14">
        <f t="shared" si="134"/>
        <v>5800.3505100000002</v>
      </c>
      <c r="K1461" s="14">
        <f t="shared" si="135"/>
        <v>0</v>
      </c>
      <c r="L1461">
        <v>1449077100</v>
      </c>
      <c r="M1461">
        <v>1446612896</v>
      </c>
      <c r="N1461" t="b">
        <v>0</v>
      </c>
      <c r="O1461">
        <v>0</v>
      </c>
      <c r="P1461" t="b">
        <v>0</v>
      </c>
      <c r="Q1461" t="s">
        <v>8287</v>
      </c>
      <c r="R1461" s="9">
        <f t="shared" si="136"/>
        <v>0</v>
      </c>
      <c r="S1461" s="14" t="str">
        <f t="shared" si="137"/>
        <v/>
      </c>
      <c r="T1461" t="s">
        <v>9229</v>
      </c>
      <c r="U1461" t="s">
        <v>9244</v>
      </c>
      <c r="V1461" s="16">
        <f t="shared" si="138"/>
        <v>42312.204814814817</v>
      </c>
      <c r="W1461" s="16">
        <f t="shared" si="139"/>
        <v>42340.725694444445</v>
      </c>
    </row>
    <row r="1462" spans="1:23" ht="30" hidden="1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2">
        <f>IF(H1462="USD", 1, VLOOKUP(H1462,usd[[#All],[targetCurrency]:[inverseRate]],4,FALSE))</f>
        <v>1</v>
      </c>
      <c r="J1462" s="14">
        <f t="shared" si="134"/>
        <v>25000000</v>
      </c>
      <c r="K1462" s="14">
        <f t="shared" si="135"/>
        <v>0</v>
      </c>
      <c r="L1462">
        <v>1417391100</v>
      </c>
      <c r="M1462">
        <v>1412371898</v>
      </c>
      <c r="N1462" t="b">
        <v>0</v>
      </c>
      <c r="O1462">
        <v>0</v>
      </c>
      <c r="P1462" t="b">
        <v>0</v>
      </c>
      <c r="Q1462" t="s">
        <v>8287</v>
      </c>
      <c r="R1462" s="9">
        <f t="shared" si="136"/>
        <v>0</v>
      </c>
      <c r="S1462" s="14" t="str">
        <f t="shared" si="137"/>
        <v/>
      </c>
      <c r="T1462" t="s">
        <v>9229</v>
      </c>
      <c r="U1462" t="s">
        <v>9244</v>
      </c>
      <c r="V1462" s="16">
        <f t="shared" si="138"/>
        <v>41915.896967592591</v>
      </c>
      <c r="W1462" s="16">
        <f t="shared" si="139"/>
        <v>41973.989583333328</v>
      </c>
    </row>
    <row r="1463" spans="1:23" ht="30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2">
        <f>IF(H1463="USD", 1, VLOOKUP(H1463,usd[[#All],[targetCurrency]:[inverseRate]],4,FALSE))</f>
        <v>1</v>
      </c>
      <c r="J1463" s="14">
        <f t="shared" si="134"/>
        <v>15000</v>
      </c>
      <c r="K1463" s="14">
        <f t="shared" si="135"/>
        <v>15186.69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8288</v>
      </c>
      <c r="R1463" s="9">
        <f t="shared" si="136"/>
        <v>1.012446</v>
      </c>
      <c r="S1463" s="14">
        <f t="shared" si="137"/>
        <v>44.66673529411765</v>
      </c>
      <c r="T1463" t="s">
        <v>9229</v>
      </c>
      <c r="U1463" t="s">
        <v>9245</v>
      </c>
      <c r="V1463" s="16">
        <f t="shared" si="138"/>
        <v>41899.645300925928</v>
      </c>
      <c r="W1463" s="16">
        <f t="shared" si="139"/>
        <v>41933</v>
      </c>
    </row>
    <row r="1464" spans="1:23" ht="30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2">
        <f>IF(H1464="USD", 1, VLOOKUP(H1464,usd[[#All],[targetCurrency]:[inverseRate]],4,FALSE))</f>
        <v>1</v>
      </c>
      <c r="J1464" s="14">
        <f t="shared" si="134"/>
        <v>4000</v>
      </c>
      <c r="K1464" s="14">
        <f t="shared" si="135"/>
        <v>4340.7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8288</v>
      </c>
      <c r="R1464" s="9">
        <f t="shared" si="136"/>
        <v>1.085175</v>
      </c>
      <c r="S1464" s="14">
        <f t="shared" si="137"/>
        <v>28.937999999999999</v>
      </c>
      <c r="T1464" t="s">
        <v>9229</v>
      </c>
      <c r="U1464" t="s">
        <v>9245</v>
      </c>
      <c r="V1464" s="16">
        <f t="shared" si="138"/>
        <v>41344.662858796299</v>
      </c>
      <c r="W1464" s="16">
        <f t="shared" si="139"/>
        <v>41374.662858796299</v>
      </c>
    </row>
    <row r="1465" spans="1:23" ht="30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2">
        <f>IF(H1465="USD", 1, VLOOKUP(H1465,usd[[#All],[targetCurrency]:[inverseRate]],4,FALSE))</f>
        <v>1</v>
      </c>
      <c r="J1465" s="14">
        <f t="shared" si="134"/>
        <v>600</v>
      </c>
      <c r="K1465" s="14">
        <f t="shared" si="135"/>
        <v>886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8288</v>
      </c>
      <c r="R1465" s="9">
        <f t="shared" si="136"/>
        <v>1.4766666666666666</v>
      </c>
      <c r="S1465" s="14">
        <f t="shared" si="137"/>
        <v>35.44</v>
      </c>
      <c r="T1465" t="s">
        <v>9229</v>
      </c>
      <c r="U1465" t="s">
        <v>9245</v>
      </c>
      <c r="V1465" s="16">
        <f t="shared" si="138"/>
        <v>41326.911319444444</v>
      </c>
      <c r="W1465" s="16">
        <f t="shared" si="139"/>
        <v>41371.869652777779</v>
      </c>
    </row>
    <row r="1466" spans="1:23" ht="30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2">
        <f>IF(H1466="USD", 1, VLOOKUP(H1466,usd[[#All],[targetCurrency]:[inverseRate]],4,FALSE))</f>
        <v>1</v>
      </c>
      <c r="J1466" s="14">
        <f t="shared" si="134"/>
        <v>5000</v>
      </c>
      <c r="K1466" s="14">
        <f t="shared" si="135"/>
        <v>8160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8288</v>
      </c>
      <c r="R1466" s="9">
        <f t="shared" si="136"/>
        <v>1.6319999999999999</v>
      </c>
      <c r="S1466" s="14">
        <f t="shared" si="137"/>
        <v>34.871794871794869</v>
      </c>
      <c r="T1466" t="s">
        <v>9229</v>
      </c>
      <c r="U1466" t="s">
        <v>9245</v>
      </c>
      <c r="V1466" s="16">
        <f t="shared" si="138"/>
        <v>41291.661550925928</v>
      </c>
      <c r="W1466" s="16">
        <f t="shared" si="139"/>
        <v>41321.661550925928</v>
      </c>
    </row>
    <row r="1467" spans="1:23" ht="30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2">
        <f>IF(H1467="USD", 1, VLOOKUP(H1467,usd[[#All],[targetCurrency]:[inverseRate]],4,FALSE))</f>
        <v>1</v>
      </c>
      <c r="J1467" s="14">
        <f t="shared" si="134"/>
        <v>30000</v>
      </c>
      <c r="K1467" s="14">
        <f t="shared" si="135"/>
        <v>136924.35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8288</v>
      </c>
      <c r="R1467" s="9">
        <f t="shared" si="136"/>
        <v>4.5641449999999999</v>
      </c>
      <c r="S1467" s="14">
        <f t="shared" si="137"/>
        <v>52.622732513451197</v>
      </c>
      <c r="T1467" t="s">
        <v>9229</v>
      </c>
      <c r="U1467" t="s">
        <v>9245</v>
      </c>
      <c r="V1467" s="16">
        <f t="shared" si="138"/>
        <v>40959.734398148146</v>
      </c>
      <c r="W1467" s="16">
        <f t="shared" si="139"/>
        <v>40990.125</v>
      </c>
    </row>
    <row r="1468" spans="1:23" ht="30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2">
        <f>IF(H1468="USD", 1, VLOOKUP(H1468,usd[[#All],[targetCurrency]:[inverseRate]],4,FALSE))</f>
        <v>1</v>
      </c>
      <c r="J1468" s="14">
        <f t="shared" si="134"/>
        <v>16000</v>
      </c>
      <c r="K1468" s="14">
        <f t="shared" si="135"/>
        <v>17260.37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8288</v>
      </c>
      <c r="R1468" s="9">
        <f t="shared" si="136"/>
        <v>1.0787731249999999</v>
      </c>
      <c r="S1468" s="14">
        <f t="shared" si="137"/>
        <v>69.598266129032254</v>
      </c>
      <c r="T1468" t="s">
        <v>9229</v>
      </c>
      <c r="U1468" t="s">
        <v>9245</v>
      </c>
      <c r="V1468" s="16">
        <f t="shared" si="138"/>
        <v>42340.172060185185</v>
      </c>
      <c r="W1468" s="16">
        <f t="shared" si="139"/>
        <v>42381.208333333328</v>
      </c>
    </row>
    <row r="1469" spans="1:23" ht="30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2">
        <f>IF(H1469="USD", 1, VLOOKUP(H1469,usd[[#All],[targetCurrency]:[inverseRate]],4,FALSE))</f>
        <v>1</v>
      </c>
      <c r="J1469" s="14">
        <f t="shared" si="134"/>
        <v>40000</v>
      </c>
      <c r="K1469" s="14">
        <f t="shared" si="135"/>
        <v>46032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8288</v>
      </c>
      <c r="R1469" s="9">
        <f t="shared" si="136"/>
        <v>1.1508</v>
      </c>
      <c r="S1469" s="14">
        <f t="shared" si="137"/>
        <v>76.72</v>
      </c>
      <c r="T1469" t="s">
        <v>9229</v>
      </c>
      <c r="U1469" t="s">
        <v>9245</v>
      </c>
      <c r="V1469" s="16">
        <f t="shared" si="138"/>
        <v>40933.80190972222</v>
      </c>
      <c r="W1469" s="16">
        <f t="shared" si="139"/>
        <v>40993.760243055556</v>
      </c>
    </row>
    <row r="1470" spans="1:23" ht="30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2">
        <f>IF(H1470="USD", 1, VLOOKUP(H1470,usd[[#All],[targetCurrency]:[inverseRate]],4,FALSE))</f>
        <v>1</v>
      </c>
      <c r="J1470" s="14">
        <f t="shared" si="134"/>
        <v>9500</v>
      </c>
      <c r="K1470" s="14">
        <f t="shared" si="135"/>
        <v>9725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8288</v>
      </c>
      <c r="R1470" s="9">
        <f t="shared" si="136"/>
        <v>1.0236842105263158</v>
      </c>
      <c r="S1470" s="14">
        <f t="shared" si="137"/>
        <v>33.191126279863482</v>
      </c>
      <c r="T1470" t="s">
        <v>9229</v>
      </c>
      <c r="U1470" t="s">
        <v>9245</v>
      </c>
      <c r="V1470" s="16">
        <f t="shared" si="138"/>
        <v>40646.014456018514</v>
      </c>
      <c r="W1470" s="16">
        <f t="shared" si="139"/>
        <v>40706.014456018514</v>
      </c>
    </row>
    <row r="1471" spans="1:23" ht="30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2">
        <f>IF(H1471="USD", 1, VLOOKUP(H1471,usd[[#All],[targetCurrency]:[inverseRate]],4,FALSE))</f>
        <v>1</v>
      </c>
      <c r="J1471" s="14">
        <f t="shared" si="134"/>
        <v>44250</v>
      </c>
      <c r="K1471" s="14">
        <f t="shared" si="135"/>
        <v>47978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8288</v>
      </c>
      <c r="R1471" s="9">
        <f t="shared" si="136"/>
        <v>1.0842485875706214</v>
      </c>
      <c r="S1471" s="14">
        <f t="shared" si="137"/>
        <v>149.46417445482865</v>
      </c>
      <c r="T1471" t="s">
        <v>9229</v>
      </c>
      <c r="U1471" t="s">
        <v>9245</v>
      </c>
      <c r="V1471" s="16">
        <f t="shared" si="138"/>
        <v>41290.598483796297</v>
      </c>
      <c r="W1471" s="16">
        <f t="shared" si="139"/>
        <v>41320.598483796297</v>
      </c>
    </row>
    <row r="1472" spans="1:23" ht="30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2">
        <f>IF(H1472="USD", 1, VLOOKUP(H1472,usd[[#All],[targetCurrency]:[inverseRate]],4,FALSE))</f>
        <v>1</v>
      </c>
      <c r="J1472" s="14">
        <f t="shared" si="134"/>
        <v>1500</v>
      </c>
      <c r="K1472" s="14">
        <f t="shared" si="135"/>
        <v>1877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8288</v>
      </c>
      <c r="R1472" s="9">
        <f t="shared" si="136"/>
        <v>1.2513333333333334</v>
      </c>
      <c r="S1472" s="14">
        <f t="shared" si="137"/>
        <v>23.172839506172838</v>
      </c>
      <c r="T1472" t="s">
        <v>9229</v>
      </c>
      <c r="U1472" t="s">
        <v>9245</v>
      </c>
      <c r="V1472" s="16">
        <f t="shared" si="138"/>
        <v>41250.827118055553</v>
      </c>
      <c r="W1472" s="16">
        <f t="shared" si="139"/>
        <v>41271.827118055553</v>
      </c>
    </row>
    <row r="1473" spans="1:23" ht="30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2">
        <f>IF(H1473="USD", 1, VLOOKUP(H1473,usd[[#All],[targetCurrency]:[inverseRate]],4,FALSE))</f>
        <v>1</v>
      </c>
      <c r="J1473" s="14">
        <f t="shared" si="134"/>
        <v>32000</v>
      </c>
      <c r="K1473" s="14">
        <f t="shared" si="135"/>
        <v>33229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8288</v>
      </c>
      <c r="R1473" s="9">
        <f t="shared" si="136"/>
        <v>1.03840625</v>
      </c>
      <c r="S1473" s="14">
        <f t="shared" si="137"/>
        <v>96.877551020408163</v>
      </c>
      <c r="T1473" t="s">
        <v>9229</v>
      </c>
      <c r="U1473" t="s">
        <v>9245</v>
      </c>
      <c r="V1473" s="16">
        <f t="shared" si="138"/>
        <v>42073.957569444443</v>
      </c>
      <c r="W1473" s="16">
        <f t="shared" si="139"/>
        <v>42103.957569444443</v>
      </c>
    </row>
    <row r="1474" spans="1:23" ht="30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2">
        <f>IF(H1474="USD", 1, VLOOKUP(H1474,usd[[#All],[targetCurrency]:[inverseRate]],4,FALSE))</f>
        <v>1</v>
      </c>
      <c r="J1474" s="14">
        <f t="shared" si="134"/>
        <v>25000</v>
      </c>
      <c r="K1474" s="14">
        <f t="shared" si="135"/>
        <v>34676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8288</v>
      </c>
      <c r="R1474" s="9">
        <f t="shared" si="136"/>
        <v>1.3870400000000001</v>
      </c>
      <c r="S1474" s="14">
        <f t="shared" si="137"/>
        <v>103.20238095238095</v>
      </c>
      <c r="T1474" t="s">
        <v>9229</v>
      </c>
      <c r="U1474" t="s">
        <v>9245</v>
      </c>
      <c r="V1474" s="16">
        <f t="shared" si="138"/>
        <v>41533.542858796296</v>
      </c>
      <c r="W1474" s="16">
        <f t="shared" si="139"/>
        <v>41563.542858796296</v>
      </c>
    </row>
    <row r="1475" spans="1:23" ht="30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2">
        <f>IF(H1475="USD", 1, VLOOKUP(H1475,usd[[#All],[targetCurrency]:[inverseRate]],4,FALSE))</f>
        <v>1</v>
      </c>
      <c r="J1475" s="14">
        <f t="shared" ref="J1475:J1538" si="140">$I1475*D1475</f>
        <v>1500</v>
      </c>
      <c r="K1475" s="14">
        <f t="shared" ref="K1475:K1538" si="141">$I1475*E1475</f>
        <v>1807.74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8288</v>
      </c>
      <c r="R1475" s="9">
        <f t="shared" ref="R1475:R1538" si="142">E1475/D1475</f>
        <v>1.20516</v>
      </c>
      <c r="S1475" s="14">
        <f t="shared" ref="S1475:S1538" si="143">IFERROR(K1475/O1475, "")</f>
        <v>38.462553191489363</v>
      </c>
      <c r="T1475" t="s">
        <v>9229</v>
      </c>
      <c r="U1475" t="s">
        <v>9245</v>
      </c>
      <c r="V1475" s="16">
        <f t="shared" si="138"/>
        <v>40939.979618055557</v>
      </c>
      <c r="W1475" s="16">
        <f t="shared" si="139"/>
        <v>40969.979618055557</v>
      </c>
    </row>
    <row r="1476" spans="1:23" ht="30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2">
        <f>IF(H1476="USD", 1, VLOOKUP(H1476,usd[[#All],[targetCurrency]:[inverseRate]],4,FALSE))</f>
        <v>1</v>
      </c>
      <c r="J1476" s="14">
        <f t="shared" si="140"/>
        <v>3000</v>
      </c>
      <c r="K1476" s="14">
        <f t="shared" si="141"/>
        <v>3368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8288</v>
      </c>
      <c r="R1476" s="9">
        <f t="shared" si="142"/>
        <v>1.1226666666666667</v>
      </c>
      <c r="S1476" s="14">
        <f t="shared" si="143"/>
        <v>44.315789473684212</v>
      </c>
      <c r="T1476" t="s">
        <v>9229</v>
      </c>
      <c r="U1476" t="s">
        <v>9245</v>
      </c>
      <c r="V1476" s="16">
        <f t="shared" si="138"/>
        <v>41500.72791666667</v>
      </c>
      <c r="W1476" s="16">
        <f t="shared" si="139"/>
        <v>41530.72791666667</v>
      </c>
    </row>
    <row r="1477" spans="1:23" ht="30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2">
        <f>IF(H1477="USD", 1, VLOOKUP(H1477,usd[[#All],[targetCurrency]:[inverseRate]],4,FALSE))</f>
        <v>1</v>
      </c>
      <c r="J1477" s="14">
        <f t="shared" si="140"/>
        <v>15000</v>
      </c>
      <c r="K1477" s="14">
        <f t="shared" si="141"/>
        <v>28300.45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8288</v>
      </c>
      <c r="R1477" s="9">
        <f t="shared" si="142"/>
        <v>1.8866966666666667</v>
      </c>
      <c r="S1477" s="14">
        <f t="shared" si="143"/>
        <v>64.173356009070289</v>
      </c>
      <c r="T1477" t="s">
        <v>9229</v>
      </c>
      <c r="U1477" t="s">
        <v>9245</v>
      </c>
      <c r="V1477" s="16">
        <f t="shared" si="138"/>
        <v>41960.722951388889</v>
      </c>
      <c r="W1477" s="16">
        <f t="shared" si="139"/>
        <v>41993.207638888889</v>
      </c>
    </row>
    <row r="1478" spans="1:23" ht="30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2">
        <f>IF(H1478="USD", 1, VLOOKUP(H1478,usd[[#All],[targetCurrency]:[inverseRate]],4,FALSE))</f>
        <v>1</v>
      </c>
      <c r="J1478" s="14">
        <f t="shared" si="140"/>
        <v>6000</v>
      </c>
      <c r="K1478" s="14">
        <f t="shared" si="141"/>
        <v>39693.279999999999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8288</v>
      </c>
      <c r="R1478" s="9">
        <f t="shared" si="142"/>
        <v>6.6155466666666669</v>
      </c>
      <c r="S1478" s="14">
        <f t="shared" si="143"/>
        <v>43.333275109170302</v>
      </c>
      <c r="T1478" t="s">
        <v>9229</v>
      </c>
      <c r="U1478" t="s">
        <v>9245</v>
      </c>
      <c r="V1478" s="16">
        <f t="shared" si="138"/>
        <v>40766.041921296295</v>
      </c>
      <c r="W1478" s="16">
        <f t="shared" si="139"/>
        <v>40796.041921296295</v>
      </c>
    </row>
    <row r="1479" spans="1:23" ht="30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2">
        <f>IF(H1479="USD", 1, VLOOKUP(H1479,usd[[#All],[targetCurrency]:[inverseRate]],4,FALSE))</f>
        <v>1</v>
      </c>
      <c r="J1479" s="14">
        <f t="shared" si="140"/>
        <v>30000</v>
      </c>
      <c r="K1479" s="14">
        <f t="shared" si="141"/>
        <v>33393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8288</v>
      </c>
      <c r="R1479" s="9">
        <f t="shared" si="142"/>
        <v>1.1131</v>
      </c>
      <c r="S1479" s="14">
        <f t="shared" si="143"/>
        <v>90.495934959349597</v>
      </c>
      <c r="T1479" t="s">
        <v>9229</v>
      </c>
      <c r="U1479" t="s">
        <v>9245</v>
      </c>
      <c r="V1479" s="16">
        <f t="shared" si="138"/>
        <v>40840.615787037037</v>
      </c>
      <c r="W1479" s="16">
        <f t="shared" si="139"/>
        <v>40900.125</v>
      </c>
    </row>
    <row r="1480" spans="1:23" ht="30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2">
        <f>IF(H1480="USD", 1, VLOOKUP(H1480,usd[[#All],[targetCurrency]:[inverseRate]],4,FALSE))</f>
        <v>1</v>
      </c>
      <c r="J1480" s="14">
        <f t="shared" si="140"/>
        <v>50000</v>
      </c>
      <c r="K1480" s="14">
        <f t="shared" si="141"/>
        <v>590807.11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8288</v>
      </c>
      <c r="R1480" s="9">
        <f t="shared" si="142"/>
        <v>11.8161422</v>
      </c>
      <c r="S1480" s="14">
        <f t="shared" si="143"/>
        <v>29.187190495010373</v>
      </c>
      <c r="T1480" t="s">
        <v>9229</v>
      </c>
      <c r="U1480" t="s">
        <v>9245</v>
      </c>
      <c r="V1480" s="16">
        <f t="shared" si="138"/>
        <v>41394.871678240743</v>
      </c>
      <c r="W1480" s="16">
        <f t="shared" si="139"/>
        <v>41408.871678240743</v>
      </c>
    </row>
    <row r="1481" spans="1:23" ht="30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2">
        <f>IF(H1481="USD", 1, VLOOKUP(H1481,usd[[#All],[targetCurrency]:[inverseRate]],4,FALSE))</f>
        <v>1</v>
      </c>
      <c r="J1481" s="14">
        <f t="shared" si="140"/>
        <v>1600</v>
      </c>
      <c r="K1481" s="14">
        <f t="shared" si="141"/>
        <v>2198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8288</v>
      </c>
      <c r="R1481" s="9">
        <f t="shared" si="142"/>
        <v>1.37375</v>
      </c>
      <c r="S1481" s="14">
        <f t="shared" si="143"/>
        <v>30.95774647887324</v>
      </c>
      <c r="T1481" t="s">
        <v>9229</v>
      </c>
      <c r="U1481" t="s">
        <v>9245</v>
      </c>
      <c r="V1481" s="16">
        <f t="shared" si="138"/>
        <v>41754.745243055557</v>
      </c>
      <c r="W1481" s="16">
        <f t="shared" si="139"/>
        <v>41769.165972222225</v>
      </c>
    </row>
    <row r="1482" spans="1:23" ht="30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2">
        <f>IF(H1482="USD", 1, VLOOKUP(H1482,usd[[#All],[targetCurrency]:[inverseRate]],4,FALSE))</f>
        <v>1</v>
      </c>
      <c r="J1482" s="14">
        <f t="shared" si="140"/>
        <v>50000</v>
      </c>
      <c r="K1482" s="14">
        <f t="shared" si="141"/>
        <v>58520.2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8288</v>
      </c>
      <c r="R1482" s="9">
        <f t="shared" si="142"/>
        <v>1.170404</v>
      </c>
      <c r="S1482" s="14">
        <f t="shared" si="143"/>
        <v>92.157795275590544</v>
      </c>
      <c r="T1482" t="s">
        <v>9229</v>
      </c>
      <c r="U1482" t="s">
        <v>9245</v>
      </c>
      <c r="V1482" s="16">
        <f t="shared" si="138"/>
        <v>41464.934016203704</v>
      </c>
      <c r="W1482" s="16">
        <f t="shared" si="139"/>
        <v>41481.708333333336</v>
      </c>
    </row>
    <row r="1483" spans="1:23" ht="30" hidden="1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2">
        <f>IF(H1483="USD", 1, VLOOKUP(H1483,usd[[#All],[targetCurrency]:[inverseRate]],4,FALSE))</f>
        <v>0.75062424999999999</v>
      </c>
      <c r="J1483" s="14">
        <f t="shared" si="140"/>
        <v>3753.1212500000001</v>
      </c>
      <c r="K1483" s="14">
        <f t="shared" si="141"/>
        <v>78.815546249999997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8275</v>
      </c>
      <c r="R1483" s="9">
        <f t="shared" si="142"/>
        <v>2.1000000000000001E-2</v>
      </c>
      <c r="S1483" s="14">
        <f t="shared" si="143"/>
        <v>13.135924375</v>
      </c>
      <c r="T1483" t="s">
        <v>9229</v>
      </c>
      <c r="U1483" t="s">
        <v>9212</v>
      </c>
      <c r="V1483" s="16">
        <f t="shared" si="138"/>
        <v>41550.922974537039</v>
      </c>
      <c r="W1483" s="16">
        <f t="shared" si="139"/>
        <v>41580.922974537039</v>
      </c>
    </row>
    <row r="1484" spans="1:23" ht="30" hidden="1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2">
        <f>IF(H1484="USD", 1, VLOOKUP(H1484,usd[[#All],[targetCurrency]:[inverseRate]],4,FALSE))</f>
        <v>1</v>
      </c>
      <c r="J1484" s="14">
        <f t="shared" si="140"/>
        <v>5000</v>
      </c>
      <c r="K1484" s="14">
        <f t="shared" si="141"/>
        <v>5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8275</v>
      </c>
      <c r="R1484" s="9">
        <f t="shared" si="142"/>
        <v>1E-3</v>
      </c>
      <c r="S1484" s="14">
        <f t="shared" si="143"/>
        <v>5</v>
      </c>
      <c r="T1484" t="s">
        <v>9229</v>
      </c>
      <c r="U1484" t="s">
        <v>9212</v>
      </c>
      <c r="V1484" s="16">
        <f t="shared" si="138"/>
        <v>41136.858055555553</v>
      </c>
      <c r="W1484" s="16">
        <f t="shared" si="139"/>
        <v>41159.327083333337</v>
      </c>
    </row>
    <row r="1485" spans="1:23" ht="30" hidden="1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2">
        <f>IF(H1485="USD", 1, VLOOKUP(H1485,usd[[#All],[targetCurrency]:[inverseRate]],4,FALSE))</f>
        <v>1</v>
      </c>
      <c r="J1485" s="14">
        <f t="shared" si="140"/>
        <v>7000</v>
      </c>
      <c r="K1485" s="14">
        <f t="shared" si="141"/>
        <v>50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8275</v>
      </c>
      <c r="R1485" s="9">
        <f t="shared" si="142"/>
        <v>7.1428571428571426E-3</v>
      </c>
      <c r="S1485" s="14">
        <f t="shared" si="143"/>
        <v>25</v>
      </c>
      <c r="T1485" t="s">
        <v>9229</v>
      </c>
      <c r="U1485" t="s">
        <v>9212</v>
      </c>
      <c r="V1485" s="16">
        <f t="shared" si="138"/>
        <v>42548.192997685182</v>
      </c>
      <c r="W1485" s="16">
        <f t="shared" si="139"/>
        <v>42573.192997685182</v>
      </c>
    </row>
    <row r="1486" spans="1:23" ht="30" hidden="1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2">
        <f>IF(H1486="USD", 1, VLOOKUP(H1486,usd[[#All],[targetCurrency]:[inverseRate]],4,FALSE))</f>
        <v>1</v>
      </c>
      <c r="J1486" s="14">
        <f t="shared" si="140"/>
        <v>2000</v>
      </c>
      <c r="K1486" s="14">
        <f t="shared" si="141"/>
        <v>0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8275</v>
      </c>
      <c r="R1486" s="9">
        <f t="shared" si="142"/>
        <v>0</v>
      </c>
      <c r="S1486" s="14" t="str">
        <f t="shared" si="143"/>
        <v/>
      </c>
      <c r="T1486" t="s">
        <v>9229</v>
      </c>
      <c r="U1486" t="s">
        <v>9212</v>
      </c>
      <c r="V1486" s="16">
        <f t="shared" si="138"/>
        <v>41053.200960648144</v>
      </c>
      <c r="W1486" s="16">
        <f t="shared" si="139"/>
        <v>41111.618750000001</v>
      </c>
    </row>
    <row r="1487" spans="1:23" ht="30" hidden="1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2">
        <f>IF(H1487="USD", 1, VLOOKUP(H1487,usd[[#All],[targetCurrency]:[inverseRate]],4,FALSE))</f>
        <v>1</v>
      </c>
      <c r="J1487" s="14">
        <f t="shared" si="140"/>
        <v>6700</v>
      </c>
      <c r="K1487" s="14">
        <f t="shared" si="141"/>
        <v>150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8275</v>
      </c>
      <c r="R1487" s="9">
        <f t="shared" si="142"/>
        <v>2.2388059701492536E-2</v>
      </c>
      <c r="S1487" s="14">
        <f t="shared" si="143"/>
        <v>50</v>
      </c>
      <c r="T1487" t="s">
        <v>9229</v>
      </c>
      <c r="U1487" t="s">
        <v>9212</v>
      </c>
      <c r="V1487" s="16">
        <f t="shared" si="138"/>
        <v>42130.795983796299</v>
      </c>
      <c r="W1487" s="16">
        <f t="shared" si="139"/>
        <v>42175.795983796299</v>
      </c>
    </row>
    <row r="1488" spans="1:23" ht="30" hidden="1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2">
        <f>IF(H1488="USD", 1, VLOOKUP(H1488,usd[[#All],[targetCurrency]:[inverseRate]],4,FALSE))</f>
        <v>1</v>
      </c>
      <c r="J1488" s="14">
        <f t="shared" si="140"/>
        <v>20000</v>
      </c>
      <c r="K1488" s="14">
        <f t="shared" si="141"/>
        <v>48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8275</v>
      </c>
      <c r="R1488" s="9">
        <f t="shared" si="142"/>
        <v>2.3999999999999998E-3</v>
      </c>
      <c r="S1488" s="14">
        <f t="shared" si="143"/>
        <v>16</v>
      </c>
      <c r="T1488" t="s">
        <v>9229</v>
      </c>
      <c r="U1488" t="s">
        <v>9212</v>
      </c>
      <c r="V1488" s="16">
        <f t="shared" ref="V1488:V1551" si="144">(M1488/86400)+DATE(1970,1,1)</f>
        <v>42032.168530092589</v>
      </c>
      <c r="W1488" s="16">
        <f t="shared" ref="W1488:W1551" si="145">(L1488/86400)+DATE(1970,1,1)</f>
        <v>42062.168530092589</v>
      </c>
    </row>
    <row r="1489" spans="1:23" ht="30" hidden="1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2">
        <f>IF(H1489="USD", 1, VLOOKUP(H1489,usd[[#All],[targetCurrency]:[inverseRate]],4,FALSE))</f>
        <v>1</v>
      </c>
      <c r="J1489" s="14">
        <f t="shared" si="140"/>
        <v>10000</v>
      </c>
      <c r="K1489" s="14">
        <f t="shared" si="141"/>
        <v>0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8275</v>
      </c>
      <c r="R1489" s="9">
        <f t="shared" si="142"/>
        <v>0</v>
      </c>
      <c r="S1489" s="14" t="str">
        <f t="shared" si="143"/>
        <v/>
      </c>
      <c r="T1489" t="s">
        <v>9229</v>
      </c>
      <c r="U1489" t="s">
        <v>9212</v>
      </c>
      <c r="V1489" s="16">
        <f t="shared" si="144"/>
        <v>42554.917488425926</v>
      </c>
      <c r="W1489" s="16">
        <f t="shared" si="145"/>
        <v>42584.917488425926</v>
      </c>
    </row>
    <row r="1490" spans="1:23" ht="30" hidden="1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2">
        <f>IF(H1490="USD", 1, VLOOKUP(H1490,usd[[#All],[targetCurrency]:[inverseRate]],4,FALSE))</f>
        <v>0.70296422999999997</v>
      </c>
      <c r="J1490" s="14">
        <f t="shared" si="140"/>
        <v>10544.463449999999</v>
      </c>
      <c r="K1490" s="14">
        <f t="shared" si="141"/>
        <v>253.06712279999999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8275</v>
      </c>
      <c r="R1490" s="9">
        <f t="shared" si="142"/>
        <v>2.4E-2</v>
      </c>
      <c r="S1490" s="14">
        <f t="shared" si="143"/>
        <v>42.177853800000001</v>
      </c>
      <c r="T1490" t="s">
        <v>9229</v>
      </c>
      <c r="U1490" t="s">
        <v>9212</v>
      </c>
      <c r="V1490" s="16">
        <f t="shared" si="144"/>
        <v>41614.563194444447</v>
      </c>
      <c r="W1490" s="16">
        <f t="shared" si="145"/>
        <v>41644.563194444447</v>
      </c>
    </row>
    <row r="1491" spans="1:23" ht="30" hidden="1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2">
        <f>IF(H1491="USD", 1, VLOOKUP(H1491,usd[[#All],[targetCurrency]:[inverseRate]],4,FALSE))</f>
        <v>1</v>
      </c>
      <c r="J1491" s="14">
        <f t="shared" si="140"/>
        <v>5000</v>
      </c>
      <c r="K1491" s="14">
        <f t="shared" si="141"/>
        <v>0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8275</v>
      </c>
      <c r="R1491" s="9">
        <f t="shared" si="142"/>
        <v>0</v>
      </c>
      <c r="S1491" s="14" t="str">
        <f t="shared" si="143"/>
        <v/>
      </c>
      <c r="T1491" t="s">
        <v>9229</v>
      </c>
      <c r="U1491" t="s">
        <v>9212</v>
      </c>
      <c r="V1491" s="16">
        <f t="shared" si="144"/>
        <v>41198.611712962964</v>
      </c>
      <c r="W1491" s="16">
        <f t="shared" si="145"/>
        <v>41228.653379629628</v>
      </c>
    </row>
    <row r="1492" spans="1:23" ht="30" hidden="1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2">
        <f>IF(H1492="USD", 1, VLOOKUP(H1492,usd[[#All],[targetCurrency]:[inverseRate]],4,FALSE))</f>
        <v>1</v>
      </c>
      <c r="J1492" s="14">
        <f t="shared" si="140"/>
        <v>2900</v>
      </c>
      <c r="K1492" s="14">
        <f t="shared" si="141"/>
        <v>895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8275</v>
      </c>
      <c r="R1492" s="9">
        <f t="shared" si="142"/>
        <v>0.30862068965517242</v>
      </c>
      <c r="S1492" s="14">
        <f t="shared" si="143"/>
        <v>47.10526315789474</v>
      </c>
      <c r="T1492" t="s">
        <v>9229</v>
      </c>
      <c r="U1492" t="s">
        <v>9212</v>
      </c>
      <c r="V1492" s="16">
        <f t="shared" si="144"/>
        <v>41520.561041666668</v>
      </c>
      <c r="W1492" s="16">
        <f t="shared" si="145"/>
        <v>41549.561041666668</v>
      </c>
    </row>
    <row r="1493" spans="1:23" ht="30" hidden="1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2">
        <f>IF(H1493="USD", 1, VLOOKUP(H1493,usd[[#All],[targetCurrency]:[inverseRate]],4,FALSE))</f>
        <v>1</v>
      </c>
      <c r="J1493" s="14">
        <f t="shared" si="140"/>
        <v>1200</v>
      </c>
      <c r="K1493" s="14">
        <f t="shared" si="141"/>
        <v>100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8275</v>
      </c>
      <c r="R1493" s="9">
        <f t="shared" si="142"/>
        <v>8.3333333333333329E-2</v>
      </c>
      <c r="S1493" s="14">
        <f t="shared" si="143"/>
        <v>100</v>
      </c>
      <c r="T1493" t="s">
        <v>9229</v>
      </c>
      <c r="U1493" t="s">
        <v>9212</v>
      </c>
      <c r="V1493" s="16">
        <f t="shared" si="144"/>
        <v>41991.713460648149</v>
      </c>
      <c r="W1493" s="16">
        <f t="shared" si="145"/>
        <v>42050.651388888888</v>
      </c>
    </row>
    <row r="1494" spans="1:23" ht="30" hidden="1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2">
        <f>IF(H1494="USD", 1, VLOOKUP(H1494,usd[[#All],[targetCurrency]:[inverseRate]],4,FALSE))</f>
        <v>1</v>
      </c>
      <c r="J1494" s="14">
        <f t="shared" si="140"/>
        <v>4000</v>
      </c>
      <c r="K1494" s="14">
        <f t="shared" si="141"/>
        <v>30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8275</v>
      </c>
      <c r="R1494" s="9">
        <f t="shared" si="142"/>
        <v>7.4999999999999997E-3</v>
      </c>
      <c r="S1494" s="14">
        <f t="shared" si="143"/>
        <v>15</v>
      </c>
      <c r="T1494" t="s">
        <v>9229</v>
      </c>
      <c r="U1494" t="s">
        <v>9212</v>
      </c>
      <c r="V1494" s="16">
        <f t="shared" si="144"/>
        <v>40682.884791666671</v>
      </c>
      <c r="W1494" s="16">
        <f t="shared" si="145"/>
        <v>40712.884791666671</v>
      </c>
    </row>
    <row r="1495" spans="1:23" ht="30" hidden="1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2">
        <f>IF(H1495="USD", 1, VLOOKUP(H1495,usd[[#All],[targetCurrency]:[inverseRate]],4,FALSE))</f>
        <v>1</v>
      </c>
      <c r="J1495" s="14">
        <f t="shared" si="140"/>
        <v>2400</v>
      </c>
      <c r="K1495" s="14">
        <f t="shared" si="141"/>
        <v>0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8275</v>
      </c>
      <c r="R1495" s="9">
        <f t="shared" si="142"/>
        <v>0</v>
      </c>
      <c r="S1495" s="14" t="str">
        <f t="shared" si="143"/>
        <v/>
      </c>
      <c r="T1495" t="s">
        <v>9229</v>
      </c>
      <c r="U1495" t="s">
        <v>9212</v>
      </c>
      <c r="V1495" s="16">
        <f t="shared" si="144"/>
        <v>41411.866608796292</v>
      </c>
      <c r="W1495" s="16">
        <f t="shared" si="145"/>
        <v>41441.866608796292</v>
      </c>
    </row>
    <row r="1496" spans="1:23" ht="30" hidden="1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2">
        <f>IF(H1496="USD", 1, VLOOKUP(H1496,usd[[#All],[targetCurrency]:[inverseRate]],4,FALSE))</f>
        <v>1</v>
      </c>
      <c r="J1496" s="14">
        <f t="shared" si="140"/>
        <v>5000</v>
      </c>
      <c r="K1496" s="14">
        <f t="shared" si="141"/>
        <v>445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8275</v>
      </c>
      <c r="R1496" s="9">
        <f t="shared" si="142"/>
        <v>8.8999999999999996E-2</v>
      </c>
      <c r="S1496" s="14">
        <f t="shared" si="143"/>
        <v>40.454545454545453</v>
      </c>
      <c r="T1496" t="s">
        <v>9229</v>
      </c>
      <c r="U1496" t="s">
        <v>9212</v>
      </c>
      <c r="V1496" s="16">
        <f t="shared" si="144"/>
        <v>42067.722372685181</v>
      </c>
      <c r="W1496" s="16">
        <f t="shared" si="145"/>
        <v>42097.651388888888</v>
      </c>
    </row>
    <row r="1497" spans="1:23" ht="30" hidden="1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2">
        <f>IF(H1497="USD", 1, VLOOKUP(H1497,usd[[#All],[targetCurrency]:[inverseRate]],4,FALSE))</f>
        <v>1</v>
      </c>
      <c r="J1497" s="14">
        <f t="shared" si="140"/>
        <v>2000</v>
      </c>
      <c r="K1497" s="14">
        <f t="shared" si="141"/>
        <v>0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8275</v>
      </c>
      <c r="R1497" s="9">
        <f t="shared" si="142"/>
        <v>0</v>
      </c>
      <c r="S1497" s="14" t="str">
        <f t="shared" si="143"/>
        <v/>
      </c>
      <c r="T1497" t="s">
        <v>9229</v>
      </c>
      <c r="U1497" t="s">
        <v>9212</v>
      </c>
      <c r="V1497" s="16">
        <f t="shared" si="144"/>
        <v>40752.789710648147</v>
      </c>
      <c r="W1497" s="16">
        <f t="shared" si="145"/>
        <v>40782.789710648147</v>
      </c>
    </row>
    <row r="1498" spans="1:23" ht="30" hidden="1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2">
        <f>IF(H1498="USD", 1, VLOOKUP(H1498,usd[[#All],[targetCurrency]:[inverseRate]],4,FALSE))</f>
        <v>1</v>
      </c>
      <c r="J1498" s="14">
        <f t="shared" si="140"/>
        <v>1500</v>
      </c>
      <c r="K1498" s="14">
        <f t="shared" si="141"/>
        <v>0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8275</v>
      </c>
      <c r="R1498" s="9">
        <f t="shared" si="142"/>
        <v>0</v>
      </c>
      <c r="S1498" s="14" t="str">
        <f t="shared" si="143"/>
        <v/>
      </c>
      <c r="T1498" t="s">
        <v>9229</v>
      </c>
      <c r="U1498" t="s">
        <v>9212</v>
      </c>
      <c r="V1498" s="16">
        <f t="shared" si="144"/>
        <v>41838.475219907406</v>
      </c>
      <c r="W1498" s="16">
        <f t="shared" si="145"/>
        <v>41898.475219907406</v>
      </c>
    </row>
    <row r="1499" spans="1:23" ht="30" hidden="1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2">
        <f>IF(H1499="USD", 1, VLOOKUP(H1499,usd[[#All],[targetCurrency]:[inverseRate]],4,FALSE))</f>
        <v>1</v>
      </c>
      <c r="J1499" s="14">
        <f t="shared" si="140"/>
        <v>15000</v>
      </c>
      <c r="K1499" s="14">
        <f t="shared" si="141"/>
        <v>1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8275</v>
      </c>
      <c r="R1499" s="9">
        <f t="shared" si="142"/>
        <v>6.666666666666667E-5</v>
      </c>
      <c r="S1499" s="14">
        <f t="shared" si="143"/>
        <v>1</v>
      </c>
      <c r="T1499" t="s">
        <v>9229</v>
      </c>
      <c r="U1499" t="s">
        <v>9212</v>
      </c>
      <c r="V1499" s="16">
        <f t="shared" si="144"/>
        <v>41444.64261574074</v>
      </c>
      <c r="W1499" s="16">
        <f t="shared" si="145"/>
        <v>41486.821527777778</v>
      </c>
    </row>
    <row r="1500" spans="1:23" ht="30" hidden="1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2">
        <f>IF(H1500="USD", 1, VLOOKUP(H1500,usd[[#All],[targetCurrency]:[inverseRate]],4,FALSE))</f>
        <v>1</v>
      </c>
      <c r="J1500" s="14">
        <f t="shared" si="140"/>
        <v>3000</v>
      </c>
      <c r="K1500" s="14">
        <f t="shared" si="141"/>
        <v>57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8275</v>
      </c>
      <c r="R1500" s="9">
        <f t="shared" si="142"/>
        <v>1.9E-2</v>
      </c>
      <c r="S1500" s="14">
        <f t="shared" si="143"/>
        <v>19</v>
      </c>
      <c r="T1500" t="s">
        <v>9229</v>
      </c>
      <c r="U1500" t="s">
        <v>9212</v>
      </c>
      <c r="V1500" s="16">
        <f t="shared" si="144"/>
        <v>41840.983541666668</v>
      </c>
      <c r="W1500" s="16">
        <f t="shared" si="145"/>
        <v>41885.983541666668</v>
      </c>
    </row>
    <row r="1501" spans="1:23" ht="30" hidden="1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2">
        <f>IF(H1501="USD", 1, VLOOKUP(H1501,usd[[#All],[targetCurrency]:[inverseRate]],4,FALSE))</f>
        <v>1</v>
      </c>
      <c r="J1501" s="14">
        <f t="shared" si="140"/>
        <v>2000</v>
      </c>
      <c r="K1501" s="14">
        <f t="shared" si="141"/>
        <v>5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8275</v>
      </c>
      <c r="R1501" s="9">
        <f t="shared" si="142"/>
        <v>2.5000000000000001E-3</v>
      </c>
      <c r="S1501" s="14">
        <f t="shared" si="143"/>
        <v>5</v>
      </c>
      <c r="T1501" t="s">
        <v>9229</v>
      </c>
      <c r="U1501" t="s">
        <v>9212</v>
      </c>
      <c r="V1501" s="16">
        <f t="shared" si="144"/>
        <v>42527.007326388892</v>
      </c>
      <c r="W1501" s="16">
        <f t="shared" si="145"/>
        <v>42587.007326388892</v>
      </c>
    </row>
    <row r="1502" spans="1:23" ht="30" hidden="1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2">
        <f>IF(H1502="USD", 1, VLOOKUP(H1502,usd[[#All],[targetCurrency]:[inverseRate]],4,FALSE))</f>
        <v>1</v>
      </c>
      <c r="J1502" s="14">
        <f t="shared" si="140"/>
        <v>2800</v>
      </c>
      <c r="K1502" s="14">
        <f t="shared" si="141"/>
        <v>701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8275</v>
      </c>
      <c r="R1502" s="9">
        <f t="shared" si="142"/>
        <v>0.25035714285714283</v>
      </c>
      <c r="S1502" s="14">
        <f t="shared" si="143"/>
        <v>46.733333333333334</v>
      </c>
      <c r="T1502" t="s">
        <v>9229</v>
      </c>
      <c r="U1502" t="s">
        <v>9212</v>
      </c>
      <c r="V1502" s="16">
        <f t="shared" si="144"/>
        <v>41365.904594907406</v>
      </c>
      <c r="W1502" s="16">
        <f t="shared" si="145"/>
        <v>41395.904594907406</v>
      </c>
    </row>
    <row r="1503" spans="1:23" ht="30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2">
        <f>IF(H1503="USD", 1, VLOOKUP(H1503,usd[[#All],[targetCurrency]:[inverseRate]],4,FALSE))</f>
        <v>0.75062424999999999</v>
      </c>
      <c r="J1503" s="14">
        <f t="shared" si="140"/>
        <v>39032.461000000003</v>
      </c>
      <c r="K1503" s="14">
        <f t="shared" si="141"/>
        <v>64922.992631000001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8285</v>
      </c>
      <c r="R1503" s="9">
        <f t="shared" si="142"/>
        <v>1.6633076923076924</v>
      </c>
      <c r="S1503" s="14">
        <f t="shared" si="143"/>
        <v>73.35931370734464</v>
      </c>
      <c r="T1503" t="s">
        <v>9241</v>
      </c>
      <c r="U1503" t="s">
        <v>9242</v>
      </c>
      <c r="V1503" s="16">
        <f t="shared" si="144"/>
        <v>42163.583599537036</v>
      </c>
      <c r="W1503" s="16">
        <f t="shared" si="145"/>
        <v>42193.583599537036</v>
      </c>
    </row>
    <row r="1504" spans="1:23" ht="30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2">
        <f>IF(H1504="USD", 1, VLOOKUP(H1504,usd[[#All],[targetCurrency]:[inverseRate]],4,FALSE))</f>
        <v>1.29405719</v>
      </c>
      <c r="J1504" s="14">
        <f t="shared" si="140"/>
        <v>28469.258180000001</v>
      </c>
      <c r="K1504" s="14">
        <f t="shared" si="141"/>
        <v>28880.768366419998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8285</v>
      </c>
      <c r="R1504" s="9">
        <f t="shared" si="142"/>
        <v>1.0144545454545455</v>
      </c>
      <c r="S1504" s="14">
        <f t="shared" si="143"/>
        <v>87.783490475440729</v>
      </c>
      <c r="T1504" t="s">
        <v>9241</v>
      </c>
      <c r="U1504" t="s">
        <v>9242</v>
      </c>
      <c r="V1504" s="16">
        <f t="shared" si="144"/>
        <v>42426.542592592596</v>
      </c>
      <c r="W1504" s="16">
        <f t="shared" si="145"/>
        <v>42454.916666666672</v>
      </c>
    </row>
    <row r="1505" spans="1:23" ht="30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2">
        <f>IF(H1505="USD", 1, VLOOKUP(H1505,usd[[#All],[targetCurrency]:[inverseRate]],4,FALSE))</f>
        <v>1.1666915600000001</v>
      </c>
      <c r="J1505" s="14">
        <f t="shared" si="140"/>
        <v>4375.0933500000001</v>
      </c>
      <c r="K1505" s="14">
        <f t="shared" si="141"/>
        <v>4720.3523833507998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8285</v>
      </c>
      <c r="R1505" s="9">
        <f t="shared" si="142"/>
        <v>1.0789146666666667</v>
      </c>
      <c r="S1505" s="14">
        <f t="shared" si="143"/>
        <v>66.483836385222531</v>
      </c>
      <c r="T1505" t="s">
        <v>9241</v>
      </c>
      <c r="U1505" t="s">
        <v>9242</v>
      </c>
      <c r="V1505" s="16">
        <f t="shared" si="144"/>
        <v>42606.347233796296</v>
      </c>
      <c r="W1505" s="16">
        <f t="shared" si="145"/>
        <v>42666.347233796296</v>
      </c>
    </row>
    <row r="1506" spans="1:23" ht="30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2">
        <f>IF(H1506="USD", 1, VLOOKUP(H1506,usd[[#All],[targetCurrency]:[inverseRate]],4,FALSE))</f>
        <v>1.29405719</v>
      </c>
      <c r="J1506" s="14">
        <f t="shared" si="140"/>
        <v>8411.3717350000006</v>
      </c>
      <c r="K1506" s="14">
        <f t="shared" si="141"/>
        <v>23378.437194539998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8285</v>
      </c>
      <c r="R1506" s="9">
        <f t="shared" si="142"/>
        <v>2.7793846153846156</v>
      </c>
      <c r="S1506" s="14">
        <f t="shared" si="143"/>
        <v>86.908688455539021</v>
      </c>
      <c r="T1506" t="s">
        <v>9241</v>
      </c>
      <c r="U1506" t="s">
        <v>9242</v>
      </c>
      <c r="V1506" s="16">
        <f t="shared" si="144"/>
        <v>41772.657685185186</v>
      </c>
      <c r="W1506" s="16">
        <f t="shared" si="145"/>
        <v>41800.356249999997</v>
      </c>
    </row>
    <row r="1507" spans="1:23" ht="30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2">
        <f>IF(H1507="USD", 1, VLOOKUP(H1507,usd[[#All],[targetCurrency]:[inverseRate]],4,FALSE))</f>
        <v>1.1666915600000001</v>
      </c>
      <c r="J1507" s="14">
        <f t="shared" si="140"/>
        <v>18667.06496</v>
      </c>
      <c r="K1507" s="14">
        <f t="shared" si="141"/>
        <v>19335.579223880002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8285</v>
      </c>
      <c r="R1507" s="9">
        <f t="shared" si="142"/>
        <v>1.0358125</v>
      </c>
      <c r="S1507" s="14">
        <f t="shared" si="143"/>
        <v>56.04515717066667</v>
      </c>
      <c r="T1507" t="s">
        <v>9241</v>
      </c>
      <c r="U1507" t="s">
        <v>9242</v>
      </c>
      <c r="V1507" s="16">
        <f t="shared" si="144"/>
        <v>42414.44332175926</v>
      </c>
      <c r="W1507" s="16">
        <f t="shared" si="145"/>
        <v>42451.834027777775</v>
      </c>
    </row>
    <row r="1508" spans="1:23" ht="30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2">
        <f>IF(H1508="USD", 1, VLOOKUP(H1508,usd[[#All],[targetCurrency]:[inverseRate]],4,FALSE))</f>
        <v>1.29405719</v>
      </c>
      <c r="J1508" s="14">
        <f t="shared" si="140"/>
        <v>1941.085785</v>
      </c>
      <c r="K1508" s="14">
        <f t="shared" si="141"/>
        <v>2162.3695644899999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8285</v>
      </c>
      <c r="R1508" s="9">
        <f t="shared" si="142"/>
        <v>1.1140000000000001</v>
      </c>
      <c r="S1508" s="14">
        <f t="shared" si="143"/>
        <v>50.287664290465116</v>
      </c>
      <c r="T1508" t="s">
        <v>9241</v>
      </c>
      <c r="U1508" t="s">
        <v>9242</v>
      </c>
      <c r="V1508" s="16">
        <f t="shared" si="144"/>
        <v>41814.785925925928</v>
      </c>
      <c r="W1508" s="16">
        <f t="shared" si="145"/>
        <v>41844.785925925928</v>
      </c>
    </row>
    <row r="1509" spans="1:23" ht="30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2">
        <f>IF(H1509="USD", 1, VLOOKUP(H1509,usd[[#All],[targetCurrency]:[inverseRate]],4,FALSE))</f>
        <v>1</v>
      </c>
      <c r="J1509" s="14">
        <f t="shared" si="140"/>
        <v>1200</v>
      </c>
      <c r="K1509" s="14">
        <f t="shared" si="141"/>
        <v>2580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8285</v>
      </c>
      <c r="R1509" s="9">
        <f t="shared" si="142"/>
        <v>2.15</v>
      </c>
      <c r="S1509" s="14">
        <f t="shared" si="143"/>
        <v>78.181818181818187</v>
      </c>
      <c r="T1509" t="s">
        <v>9241</v>
      </c>
      <c r="U1509" t="s">
        <v>9242</v>
      </c>
      <c r="V1509" s="16">
        <f t="shared" si="144"/>
        <v>40254.450335648144</v>
      </c>
      <c r="W1509" s="16">
        <f t="shared" si="145"/>
        <v>40313.340277777781</v>
      </c>
    </row>
    <row r="1510" spans="1:23" ht="30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2">
        <f>IF(H1510="USD", 1, VLOOKUP(H1510,usd[[#All],[targetCurrency]:[inverseRate]],4,FALSE))</f>
        <v>1</v>
      </c>
      <c r="J1510" s="14">
        <f t="shared" si="140"/>
        <v>18500</v>
      </c>
      <c r="K1510" s="14">
        <f t="shared" si="141"/>
        <v>20491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8285</v>
      </c>
      <c r="R1510" s="9">
        <f t="shared" si="142"/>
        <v>1.1076216216216217</v>
      </c>
      <c r="S1510" s="14">
        <f t="shared" si="143"/>
        <v>97.113744075829388</v>
      </c>
      <c r="T1510" t="s">
        <v>9241</v>
      </c>
      <c r="U1510" t="s">
        <v>9242</v>
      </c>
      <c r="V1510" s="16">
        <f t="shared" si="144"/>
        <v>41786.614363425928</v>
      </c>
      <c r="W1510" s="16">
        <f t="shared" si="145"/>
        <v>41817.614363425928</v>
      </c>
    </row>
    <row r="1511" spans="1:23" ht="30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2">
        <f>IF(H1511="USD", 1, VLOOKUP(H1511,usd[[#All],[targetCurrency]:[inverseRate]],4,FALSE))</f>
        <v>1.1666915600000001</v>
      </c>
      <c r="J1511" s="14">
        <f t="shared" si="140"/>
        <v>20417.102300000002</v>
      </c>
      <c r="K1511" s="14">
        <f t="shared" si="141"/>
        <v>25243.961955863204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8285</v>
      </c>
      <c r="R1511" s="9">
        <f t="shared" si="142"/>
        <v>1.2364125714285714</v>
      </c>
      <c r="S1511" s="14">
        <f t="shared" si="143"/>
        <v>128.7957242646082</v>
      </c>
      <c r="T1511" t="s">
        <v>9241</v>
      </c>
      <c r="U1511" t="s">
        <v>9242</v>
      </c>
      <c r="V1511" s="16">
        <f t="shared" si="144"/>
        <v>42751.533391203702</v>
      </c>
      <c r="W1511" s="16">
        <f t="shared" si="145"/>
        <v>42780.957638888889</v>
      </c>
    </row>
    <row r="1512" spans="1:23" ht="30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2">
        <f>IF(H1512="USD", 1, VLOOKUP(H1512,usd[[#All],[targetCurrency]:[inverseRate]],4,FALSE))</f>
        <v>1.29405719</v>
      </c>
      <c r="J1512" s="14">
        <f t="shared" si="140"/>
        <v>20704.91504</v>
      </c>
      <c r="K1512" s="14">
        <f t="shared" si="141"/>
        <v>20919.210910663998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8285</v>
      </c>
      <c r="R1512" s="9">
        <f t="shared" si="142"/>
        <v>1.0103500000000001</v>
      </c>
      <c r="S1512" s="14">
        <f t="shared" si="143"/>
        <v>51.652372618923451</v>
      </c>
      <c r="T1512" t="s">
        <v>9241</v>
      </c>
      <c r="U1512" t="s">
        <v>9242</v>
      </c>
      <c r="V1512" s="16">
        <f t="shared" si="144"/>
        <v>41809.385162037041</v>
      </c>
      <c r="W1512" s="16">
        <f t="shared" si="145"/>
        <v>41839.385162037041</v>
      </c>
    </row>
    <row r="1513" spans="1:23" ht="30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2">
        <f>IF(H1513="USD", 1, VLOOKUP(H1513,usd[[#All],[targetCurrency]:[inverseRate]],4,FALSE))</f>
        <v>1</v>
      </c>
      <c r="J1513" s="14">
        <f t="shared" si="140"/>
        <v>14000</v>
      </c>
      <c r="K1513" s="14">
        <f t="shared" si="141"/>
        <v>15651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8285</v>
      </c>
      <c r="R1513" s="9">
        <f t="shared" si="142"/>
        <v>1.1179285714285714</v>
      </c>
      <c r="S1513" s="14">
        <f t="shared" si="143"/>
        <v>75.975728155339809</v>
      </c>
      <c r="T1513" t="s">
        <v>9241</v>
      </c>
      <c r="U1513" t="s">
        <v>9242</v>
      </c>
      <c r="V1513" s="16">
        <f t="shared" si="144"/>
        <v>42296.583379629628</v>
      </c>
      <c r="W1513" s="16">
        <f t="shared" si="145"/>
        <v>42326.625046296293</v>
      </c>
    </row>
    <row r="1514" spans="1:23" ht="30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2">
        <f>IF(H1514="USD", 1, VLOOKUP(H1514,usd[[#All],[targetCurrency]:[inverseRate]],4,FALSE))</f>
        <v>1</v>
      </c>
      <c r="J1514" s="14">
        <f t="shared" si="140"/>
        <v>3500</v>
      </c>
      <c r="K1514" s="14">
        <f t="shared" si="141"/>
        <v>19557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8285</v>
      </c>
      <c r="R1514" s="9">
        <f t="shared" si="142"/>
        <v>5.5877142857142861</v>
      </c>
      <c r="S1514" s="14">
        <f t="shared" si="143"/>
        <v>58.379104477611939</v>
      </c>
      <c r="T1514" t="s">
        <v>9241</v>
      </c>
      <c r="U1514" t="s">
        <v>9242</v>
      </c>
      <c r="V1514" s="16">
        <f t="shared" si="144"/>
        <v>42741.684479166666</v>
      </c>
      <c r="W1514" s="16">
        <f t="shared" si="145"/>
        <v>42771.684479166666</v>
      </c>
    </row>
    <row r="1515" spans="1:23" ht="30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2">
        <f>IF(H1515="USD", 1, VLOOKUP(H1515,usd[[#All],[targetCurrency]:[inverseRate]],4,FALSE))</f>
        <v>1.29405719</v>
      </c>
      <c r="J1515" s="14">
        <f t="shared" si="140"/>
        <v>10352.45752</v>
      </c>
      <c r="K1515" s="14">
        <f t="shared" si="141"/>
        <v>15530.627365785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8285</v>
      </c>
      <c r="R1515" s="9">
        <f t="shared" si="142"/>
        <v>1.5001875</v>
      </c>
      <c r="S1515" s="14">
        <f t="shared" si="143"/>
        <v>72.235476119930226</v>
      </c>
      <c r="T1515" t="s">
        <v>9241</v>
      </c>
      <c r="U1515" t="s">
        <v>9242</v>
      </c>
      <c r="V1515" s="16">
        <f t="shared" si="144"/>
        <v>41806.637337962966</v>
      </c>
      <c r="W1515" s="16">
        <f t="shared" si="145"/>
        <v>41836.637337962966</v>
      </c>
    </row>
    <row r="1516" spans="1:23" ht="30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2">
        <f>IF(H1516="USD", 1, VLOOKUP(H1516,usd[[#All],[targetCurrency]:[inverseRate]],4,FALSE))</f>
        <v>1</v>
      </c>
      <c r="J1516" s="14">
        <f t="shared" si="140"/>
        <v>25000</v>
      </c>
      <c r="K1516" s="14">
        <f t="shared" si="141"/>
        <v>26619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8285</v>
      </c>
      <c r="R1516" s="9">
        <f t="shared" si="142"/>
        <v>1.0647599999999999</v>
      </c>
      <c r="S1516" s="14">
        <f t="shared" si="143"/>
        <v>151.24431818181819</v>
      </c>
      <c r="T1516" t="s">
        <v>9241</v>
      </c>
      <c r="U1516" t="s">
        <v>9242</v>
      </c>
      <c r="V1516" s="16">
        <f t="shared" si="144"/>
        <v>42234.597685185188</v>
      </c>
      <c r="W1516" s="16">
        <f t="shared" si="145"/>
        <v>42274.597685185188</v>
      </c>
    </row>
    <row r="1517" spans="1:23" ht="30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2">
        <f>IF(H1517="USD", 1, VLOOKUP(H1517,usd[[#All],[targetCurrency]:[inverseRate]],4,FALSE))</f>
        <v>0.10503195999999999</v>
      </c>
      <c r="J1517" s="14">
        <f t="shared" si="140"/>
        <v>31509.588</v>
      </c>
      <c r="K1517" s="14">
        <f t="shared" si="141"/>
        <v>49529.606281319997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8285</v>
      </c>
      <c r="R1517" s="9">
        <f t="shared" si="142"/>
        <v>1.57189</v>
      </c>
      <c r="S1517" s="14">
        <f t="shared" si="143"/>
        <v>89.242533840216211</v>
      </c>
      <c r="T1517" t="s">
        <v>9241</v>
      </c>
      <c r="U1517" t="s">
        <v>9242</v>
      </c>
      <c r="V1517" s="16">
        <f t="shared" si="144"/>
        <v>42415.253437499996</v>
      </c>
      <c r="W1517" s="16">
        <f t="shared" si="145"/>
        <v>42445.211770833332</v>
      </c>
    </row>
    <row r="1518" spans="1:23" ht="30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2">
        <f>IF(H1518="USD", 1, VLOOKUP(H1518,usd[[#All],[targetCurrency]:[inverseRate]],4,FALSE))</f>
        <v>1</v>
      </c>
      <c r="J1518" s="14">
        <f t="shared" si="140"/>
        <v>17000</v>
      </c>
      <c r="K1518" s="14">
        <f t="shared" si="141"/>
        <v>18472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8285</v>
      </c>
      <c r="R1518" s="9">
        <f t="shared" si="142"/>
        <v>1.0865882352941176</v>
      </c>
      <c r="S1518" s="14">
        <f t="shared" si="143"/>
        <v>159.24137931034483</v>
      </c>
      <c r="T1518" t="s">
        <v>9241</v>
      </c>
      <c r="U1518" t="s">
        <v>9242</v>
      </c>
      <c r="V1518" s="16">
        <f t="shared" si="144"/>
        <v>42619.466342592597</v>
      </c>
      <c r="W1518" s="16">
        <f t="shared" si="145"/>
        <v>42649.583333333328</v>
      </c>
    </row>
    <row r="1519" spans="1:23" ht="30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2">
        <f>IF(H1519="USD", 1, VLOOKUP(H1519,usd[[#All],[targetCurrency]:[inverseRate]],4,FALSE))</f>
        <v>1</v>
      </c>
      <c r="J1519" s="14">
        <f t="shared" si="140"/>
        <v>15000</v>
      </c>
      <c r="K1519" s="14">
        <f t="shared" si="141"/>
        <v>24297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8285</v>
      </c>
      <c r="R1519" s="9">
        <f t="shared" si="142"/>
        <v>1.6197999999999999</v>
      </c>
      <c r="S1519" s="14">
        <f t="shared" si="143"/>
        <v>39.507317073170732</v>
      </c>
      <c r="T1519" t="s">
        <v>9241</v>
      </c>
      <c r="U1519" t="s">
        <v>9242</v>
      </c>
      <c r="V1519" s="16">
        <f t="shared" si="144"/>
        <v>41948.56658564815</v>
      </c>
      <c r="W1519" s="16">
        <f t="shared" si="145"/>
        <v>41979.25</v>
      </c>
    </row>
    <row r="1520" spans="1:23" ht="30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2">
        <f>IF(H1520="USD", 1, VLOOKUP(H1520,usd[[#All],[targetCurrency]:[inverseRate]],4,FALSE))</f>
        <v>1</v>
      </c>
      <c r="J1520" s="14">
        <f t="shared" si="140"/>
        <v>15000</v>
      </c>
      <c r="K1520" s="14">
        <f t="shared" si="141"/>
        <v>30805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8285</v>
      </c>
      <c r="R1520" s="9">
        <f t="shared" si="142"/>
        <v>2.0536666666666665</v>
      </c>
      <c r="S1520" s="14">
        <f t="shared" si="143"/>
        <v>130.52966101694915</v>
      </c>
      <c r="T1520" t="s">
        <v>9241</v>
      </c>
      <c r="U1520" t="s">
        <v>9242</v>
      </c>
      <c r="V1520" s="16">
        <f t="shared" si="144"/>
        <v>41760.8200462963</v>
      </c>
      <c r="W1520" s="16">
        <f t="shared" si="145"/>
        <v>41790.8200462963</v>
      </c>
    </row>
    <row r="1521" spans="1:23" ht="30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2">
        <f>IF(H1521="USD", 1, VLOOKUP(H1521,usd[[#All],[targetCurrency]:[inverseRate]],4,FALSE))</f>
        <v>1</v>
      </c>
      <c r="J1521" s="14">
        <f t="shared" si="140"/>
        <v>9000</v>
      </c>
      <c r="K1521" s="14">
        <f t="shared" si="141"/>
        <v>9302.75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8285</v>
      </c>
      <c r="R1521" s="9">
        <f t="shared" si="142"/>
        <v>1.033638888888889</v>
      </c>
      <c r="S1521" s="14">
        <f t="shared" si="143"/>
        <v>64.156896551724131</v>
      </c>
      <c r="T1521" t="s">
        <v>9241</v>
      </c>
      <c r="U1521" t="s">
        <v>9242</v>
      </c>
      <c r="V1521" s="16">
        <f t="shared" si="144"/>
        <v>41782.741701388892</v>
      </c>
      <c r="W1521" s="16">
        <f t="shared" si="145"/>
        <v>41810.915972222225</v>
      </c>
    </row>
    <row r="1522" spans="1:23" ht="30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2">
        <f>IF(H1522="USD", 1, VLOOKUP(H1522,usd[[#All],[targetCurrency]:[inverseRate]],4,FALSE))</f>
        <v>1</v>
      </c>
      <c r="J1522" s="14">
        <f t="shared" si="140"/>
        <v>18000</v>
      </c>
      <c r="K1522" s="14">
        <f t="shared" si="141"/>
        <v>18625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8285</v>
      </c>
      <c r="R1522" s="9">
        <f t="shared" si="142"/>
        <v>1.0347222222222223</v>
      </c>
      <c r="S1522" s="14">
        <f t="shared" si="143"/>
        <v>111.52694610778443</v>
      </c>
      <c r="T1522" t="s">
        <v>9241</v>
      </c>
      <c r="U1522" t="s">
        <v>9242</v>
      </c>
      <c r="V1522" s="16">
        <f t="shared" si="144"/>
        <v>41955.857789351852</v>
      </c>
      <c r="W1522" s="16">
        <f t="shared" si="145"/>
        <v>41992.166666666672</v>
      </c>
    </row>
    <row r="1523" spans="1:23" ht="30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2">
        <f>IF(H1523="USD", 1, VLOOKUP(H1523,usd[[#All],[targetCurrency]:[inverseRate]],4,FALSE))</f>
        <v>1</v>
      </c>
      <c r="J1523" s="14">
        <f t="shared" si="140"/>
        <v>37500</v>
      </c>
      <c r="K1523" s="14">
        <f t="shared" si="141"/>
        <v>40055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8285</v>
      </c>
      <c r="R1523" s="9">
        <f t="shared" si="142"/>
        <v>1.0681333333333334</v>
      </c>
      <c r="S1523" s="14">
        <f t="shared" si="143"/>
        <v>170.44680851063831</v>
      </c>
      <c r="T1523" t="s">
        <v>9241</v>
      </c>
      <c r="U1523" t="s">
        <v>9242</v>
      </c>
      <c r="V1523" s="16">
        <f t="shared" si="144"/>
        <v>42493.167719907404</v>
      </c>
      <c r="W1523" s="16">
        <f t="shared" si="145"/>
        <v>42528.167719907404</v>
      </c>
    </row>
    <row r="1524" spans="1:23" ht="30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2">
        <f>IF(H1524="USD", 1, VLOOKUP(H1524,usd[[#All],[targetCurrency]:[inverseRate]],4,FALSE))</f>
        <v>1</v>
      </c>
      <c r="J1524" s="14">
        <f t="shared" si="140"/>
        <v>43500</v>
      </c>
      <c r="K1524" s="14">
        <f t="shared" si="141"/>
        <v>60450.1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8285</v>
      </c>
      <c r="R1524" s="9">
        <f t="shared" si="142"/>
        <v>1.3896574712643677</v>
      </c>
      <c r="S1524" s="14">
        <f t="shared" si="143"/>
        <v>133.7391592920354</v>
      </c>
      <c r="T1524" t="s">
        <v>9241</v>
      </c>
      <c r="U1524" t="s">
        <v>9242</v>
      </c>
      <c r="V1524" s="16">
        <f t="shared" si="144"/>
        <v>41899.830312500002</v>
      </c>
      <c r="W1524" s="16">
        <f t="shared" si="145"/>
        <v>41929.830312500002</v>
      </c>
    </row>
    <row r="1525" spans="1:23" ht="30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2">
        <f>IF(H1525="USD", 1, VLOOKUP(H1525,usd[[#All],[targetCurrency]:[inverseRate]],4,FALSE))</f>
        <v>1</v>
      </c>
      <c r="J1525" s="14">
        <f t="shared" si="140"/>
        <v>18500</v>
      </c>
      <c r="K1525" s="14">
        <f t="shared" si="141"/>
        <v>23096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8285</v>
      </c>
      <c r="R1525" s="9">
        <f t="shared" si="142"/>
        <v>1.2484324324324325</v>
      </c>
      <c r="S1525" s="14">
        <f t="shared" si="143"/>
        <v>95.834024896265561</v>
      </c>
      <c r="T1525" t="s">
        <v>9241</v>
      </c>
      <c r="U1525" t="s">
        <v>9242</v>
      </c>
      <c r="V1525" s="16">
        <f t="shared" si="144"/>
        <v>41964.751342592594</v>
      </c>
      <c r="W1525" s="16">
        <f t="shared" si="145"/>
        <v>41996</v>
      </c>
    </row>
    <row r="1526" spans="1:23" ht="30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2">
        <f>IF(H1526="USD", 1, VLOOKUP(H1526,usd[[#All],[targetCurrency]:[inverseRate]],4,FALSE))</f>
        <v>0.11241174</v>
      </c>
      <c r="J1526" s="14">
        <f t="shared" si="140"/>
        <v>337.23521999999997</v>
      </c>
      <c r="K1526" s="14">
        <f t="shared" si="141"/>
        <v>698.07690539999999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8285</v>
      </c>
      <c r="R1526" s="9">
        <f t="shared" si="142"/>
        <v>2.0699999999999998</v>
      </c>
      <c r="S1526" s="14">
        <f t="shared" si="143"/>
        <v>24.931318049999998</v>
      </c>
      <c r="T1526" t="s">
        <v>9241</v>
      </c>
      <c r="U1526" t="s">
        <v>9242</v>
      </c>
      <c r="V1526" s="16">
        <f t="shared" si="144"/>
        <v>42756.501041666663</v>
      </c>
      <c r="W1526" s="16">
        <f t="shared" si="145"/>
        <v>42786.501041666663</v>
      </c>
    </row>
    <row r="1527" spans="1:23" ht="30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2">
        <f>IF(H1527="USD", 1, VLOOKUP(H1527,usd[[#All],[targetCurrency]:[inverseRate]],4,FALSE))</f>
        <v>1</v>
      </c>
      <c r="J1527" s="14">
        <f t="shared" si="140"/>
        <v>2600</v>
      </c>
      <c r="K1527" s="14">
        <f t="shared" si="141"/>
        <v>4524.1499999999996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8285</v>
      </c>
      <c r="R1527" s="9">
        <f t="shared" si="142"/>
        <v>1.7400576923076922</v>
      </c>
      <c r="S1527" s="14">
        <f t="shared" si="143"/>
        <v>32.315357142857138</v>
      </c>
      <c r="T1527" t="s">
        <v>9241</v>
      </c>
      <c r="U1527" t="s">
        <v>9242</v>
      </c>
      <c r="V1527" s="16">
        <f t="shared" si="144"/>
        <v>42570.702986111108</v>
      </c>
      <c r="W1527" s="16">
        <f t="shared" si="145"/>
        <v>42600.702986111108</v>
      </c>
    </row>
    <row r="1528" spans="1:23" ht="30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2">
        <f>IF(H1528="USD", 1, VLOOKUP(H1528,usd[[#All],[targetCurrency]:[inverseRate]],4,FALSE))</f>
        <v>1</v>
      </c>
      <c r="J1528" s="14">
        <f t="shared" si="140"/>
        <v>23000</v>
      </c>
      <c r="K1528" s="14">
        <f t="shared" si="141"/>
        <v>27675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8285</v>
      </c>
      <c r="R1528" s="9">
        <f t="shared" si="142"/>
        <v>1.2032608695652174</v>
      </c>
      <c r="S1528" s="14">
        <f t="shared" si="143"/>
        <v>98.839285714285708</v>
      </c>
      <c r="T1528" t="s">
        <v>9241</v>
      </c>
      <c r="U1528" t="s">
        <v>9242</v>
      </c>
      <c r="V1528" s="16">
        <f t="shared" si="144"/>
        <v>42339.276006944448</v>
      </c>
      <c r="W1528" s="16">
        <f t="shared" si="145"/>
        <v>42388.276006944448</v>
      </c>
    </row>
    <row r="1529" spans="1:23" ht="30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2">
        <f>IF(H1529="USD", 1, VLOOKUP(H1529,usd[[#All],[targetCurrency]:[inverseRate]],4,FALSE))</f>
        <v>1</v>
      </c>
      <c r="J1529" s="14">
        <f t="shared" si="140"/>
        <v>3500</v>
      </c>
      <c r="K1529" s="14">
        <f t="shared" si="141"/>
        <v>3865.55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8285</v>
      </c>
      <c r="R1529" s="9">
        <f t="shared" si="142"/>
        <v>1.1044428571428573</v>
      </c>
      <c r="S1529" s="14">
        <f t="shared" si="143"/>
        <v>55.222142857142863</v>
      </c>
      <c r="T1529" t="s">
        <v>9241</v>
      </c>
      <c r="U1529" t="s">
        <v>9242</v>
      </c>
      <c r="V1529" s="16">
        <f t="shared" si="144"/>
        <v>42780.600532407407</v>
      </c>
      <c r="W1529" s="16">
        <f t="shared" si="145"/>
        <v>42808.558865740742</v>
      </c>
    </row>
    <row r="1530" spans="1:23" ht="30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2">
        <f>IF(H1530="USD", 1, VLOOKUP(H1530,usd[[#All],[targetCurrency]:[inverseRate]],4,FALSE))</f>
        <v>1</v>
      </c>
      <c r="J1530" s="14">
        <f t="shared" si="140"/>
        <v>3000</v>
      </c>
      <c r="K1530" s="14">
        <f t="shared" si="141"/>
        <v>8447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8285</v>
      </c>
      <c r="R1530" s="9">
        <f t="shared" si="142"/>
        <v>2.8156666666666665</v>
      </c>
      <c r="S1530" s="14">
        <f t="shared" si="143"/>
        <v>52.793750000000003</v>
      </c>
      <c r="T1530" t="s">
        <v>9241</v>
      </c>
      <c r="U1530" t="s">
        <v>9242</v>
      </c>
      <c r="V1530" s="16">
        <f t="shared" si="144"/>
        <v>42736.732893518521</v>
      </c>
      <c r="W1530" s="16">
        <f t="shared" si="145"/>
        <v>42767</v>
      </c>
    </row>
    <row r="1531" spans="1:23" ht="30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2">
        <f>IF(H1531="USD", 1, VLOOKUP(H1531,usd[[#All],[targetCurrency]:[inverseRate]],4,FALSE))</f>
        <v>1</v>
      </c>
      <c r="J1531" s="14">
        <f t="shared" si="140"/>
        <v>19000</v>
      </c>
      <c r="K1531" s="14">
        <f t="shared" si="141"/>
        <v>19129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8285</v>
      </c>
      <c r="R1531" s="9">
        <f t="shared" si="142"/>
        <v>1.0067894736842105</v>
      </c>
      <c r="S1531" s="14">
        <f t="shared" si="143"/>
        <v>135.66666666666666</v>
      </c>
      <c r="T1531" t="s">
        <v>9241</v>
      </c>
      <c r="U1531" t="s">
        <v>9242</v>
      </c>
      <c r="V1531" s="16">
        <f t="shared" si="144"/>
        <v>42052.628703703704</v>
      </c>
      <c r="W1531" s="16">
        <f t="shared" si="145"/>
        <v>42082.587037037039</v>
      </c>
    </row>
    <row r="1532" spans="1:23" ht="30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2">
        <f>IF(H1532="USD", 1, VLOOKUP(H1532,usd[[#All],[targetCurrency]:[inverseRate]],4,FALSE))</f>
        <v>1</v>
      </c>
      <c r="J1532" s="14">
        <f t="shared" si="140"/>
        <v>35000</v>
      </c>
      <c r="K1532" s="14">
        <f t="shared" si="141"/>
        <v>47189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8285</v>
      </c>
      <c r="R1532" s="9">
        <f t="shared" si="142"/>
        <v>1.3482571428571428</v>
      </c>
      <c r="S1532" s="14">
        <f t="shared" si="143"/>
        <v>53.991990846681922</v>
      </c>
      <c r="T1532" t="s">
        <v>9241</v>
      </c>
      <c r="U1532" t="s">
        <v>9242</v>
      </c>
      <c r="V1532" s="16">
        <f t="shared" si="144"/>
        <v>42275.76730324074</v>
      </c>
      <c r="W1532" s="16">
        <f t="shared" si="145"/>
        <v>42300.76730324074</v>
      </c>
    </row>
    <row r="1533" spans="1:23" ht="30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2">
        <f>IF(H1533="USD", 1, VLOOKUP(H1533,usd[[#All],[targetCurrency]:[inverseRate]],4,FALSE))</f>
        <v>1</v>
      </c>
      <c r="J1533" s="14">
        <f t="shared" si="140"/>
        <v>2350</v>
      </c>
      <c r="K1533" s="14">
        <f t="shared" si="141"/>
        <v>4135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8285</v>
      </c>
      <c r="R1533" s="9">
        <f t="shared" si="142"/>
        <v>1.7595744680851064</v>
      </c>
      <c r="S1533" s="14">
        <f t="shared" si="143"/>
        <v>56.643835616438359</v>
      </c>
      <c r="T1533" t="s">
        <v>9241</v>
      </c>
      <c r="U1533" t="s">
        <v>9242</v>
      </c>
      <c r="V1533" s="16">
        <f t="shared" si="144"/>
        <v>41941.802384259259</v>
      </c>
      <c r="W1533" s="16">
        <f t="shared" si="145"/>
        <v>41974.125</v>
      </c>
    </row>
    <row r="1534" spans="1:23" ht="30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2">
        <f>IF(H1534="USD", 1, VLOOKUP(H1534,usd[[#All],[targetCurrency]:[inverseRate]],4,FALSE))</f>
        <v>0.70296422999999997</v>
      </c>
      <c r="J1534" s="14">
        <f t="shared" si="140"/>
        <v>3514.8211499999998</v>
      </c>
      <c r="K1534" s="14">
        <f t="shared" si="141"/>
        <v>17012.437330230001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8285</v>
      </c>
      <c r="R1534" s="9">
        <f t="shared" si="142"/>
        <v>4.8402000000000003</v>
      </c>
      <c r="S1534" s="14">
        <f t="shared" si="143"/>
        <v>57.865433096020411</v>
      </c>
      <c r="T1534" t="s">
        <v>9241</v>
      </c>
      <c r="U1534" t="s">
        <v>9242</v>
      </c>
      <c r="V1534" s="16">
        <f t="shared" si="144"/>
        <v>42391.475289351853</v>
      </c>
      <c r="W1534" s="16">
        <f t="shared" si="145"/>
        <v>42415.625</v>
      </c>
    </row>
    <row r="1535" spans="1:23" ht="30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2">
        <f>IF(H1535="USD", 1, VLOOKUP(H1535,usd[[#All],[targetCurrency]:[inverseRate]],4,FALSE))</f>
        <v>1</v>
      </c>
      <c r="J1535" s="14">
        <f t="shared" si="140"/>
        <v>45000</v>
      </c>
      <c r="K1535" s="14">
        <f t="shared" si="141"/>
        <v>65313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8285</v>
      </c>
      <c r="R1535" s="9">
        <f t="shared" si="142"/>
        <v>1.4514</v>
      </c>
      <c r="S1535" s="14">
        <f t="shared" si="143"/>
        <v>88.26081081081081</v>
      </c>
      <c r="T1535" t="s">
        <v>9241</v>
      </c>
      <c r="U1535" t="s">
        <v>9242</v>
      </c>
      <c r="V1535" s="16">
        <f t="shared" si="144"/>
        <v>42443.00204861111</v>
      </c>
      <c r="W1535" s="16">
        <f t="shared" si="145"/>
        <v>42492.165972222225</v>
      </c>
    </row>
    <row r="1536" spans="1:23" ht="30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2">
        <f>IF(H1536="USD", 1, VLOOKUP(H1536,usd[[#All],[targetCurrency]:[inverseRate]],4,FALSE))</f>
        <v>1</v>
      </c>
      <c r="J1536" s="14">
        <f t="shared" si="140"/>
        <v>7500</v>
      </c>
      <c r="K1536" s="14">
        <f t="shared" si="141"/>
        <v>31330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8285</v>
      </c>
      <c r="R1536" s="9">
        <f t="shared" si="142"/>
        <v>4.1773333333333333</v>
      </c>
      <c r="S1536" s="14">
        <f t="shared" si="143"/>
        <v>84.905149051490511</v>
      </c>
      <c r="T1536" t="s">
        <v>9241</v>
      </c>
      <c r="U1536" t="s">
        <v>9242</v>
      </c>
      <c r="V1536" s="16">
        <f t="shared" si="144"/>
        <v>42221.674328703702</v>
      </c>
      <c r="W1536" s="16">
        <f t="shared" si="145"/>
        <v>42251.674328703702</v>
      </c>
    </row>
    <row r="1537" spans="1:23" ht="30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2">
        <f>IF(H1537="USD", 1, VLOOKUP(H1537,usd[[#All],[targetCurrency]:[inverseRate]],4,FALSE))</f>
        <v>1</v>
      </c>
      <c r="J1537" s="14">
        <f t="shared" si="140"/>
        <v>4000</v>
      </c>
      <c r="K1537" s="14">
        <f t="shared" si="141"/>
        <v>5297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8285</v>
      </c>
      <c r="R1537" s="9">
        <f t="shared" si="142"/>
        <v>1.3242499999999999</v>
      </c>
      <c r="S1537" s="14">
        <f t="shared" si="143"/>
        <v>48.154545454545456</v>
      </c>
      <c r="T1537" t="s">
        <v>9241</v>
      </c>
      <c r="U1537" t="s">
        <v>9242</v>
      </c>
      <c r="V1537" s="16">
        <f t="shared" si="144"/>
        <v>42484.829062500001</v>
      </c>
      <c r="W1537" s="16">
        <f t="shared" si="145"/>
        <v>42513.916666666672</v>
      </c>
    </row>
    <row r="1538" spans="1:23" ht="30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2">
        <f>IF(H1538="USD", 1, VLOOKUP(H1538,usd[[#All],[targetCurrency]:[inverseRate]],4,FALSE))</f>
        <v>1</v>
      </c>
      <c r="J1538" s="14">
        <f t="shared" si="140"/>
        <v>12000</v>
      </c>
      <c r="K1538" s="14">
        <f t="shared" si="141"/>
        <v>30037.01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8285</v>
      </c>
      <c r="R1538" s="9">
        <f t="shared" si="142"/>
        <v>2.5030841666666666</v>
      </c>
      <c r="S1538" s="14">
        <f t="shared" si="143"/>
        <v>66.015406593406595</v>
      </c>
      <c r="T1538" t="s">
        <v>9241</v>
      </c>
      <c r="U1538" t="s">
        <v>9242</v>
      </c>
      <c r="V1538" s="16">
        <f t="shared" si="144"/>
        <v>42213.802199074074</v>
      </c>
      <c r="W1538" s="16">
        <f t="shared" si="145"/>
        <v>42243.802199074074</v>
      </c>
    </row>
    <row r="1539" spans="1:23" ht="30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2">
        <f>IF(H1539="USD", 1, VLOOKUP(H1539,usd[[#All],[targetCurrency]:[inverseRate]],4,FALSE))</f>
        <v>1.1666915600000001</v>
      </c>
      <c r="J1539" s="14">
        <f t="shared" ref="J1539:J1602" si="146">$I1539*D1539</f>
        <v>14000.298720000001</v>
      </c>
      <c r="K1539" s="14">
        <f t="shared" ref="K1539:K1602" si="147">$I1539*E1539</f>
        <v>25186.537397280001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8285</v>
      </c>
      <c r="R1539" s="9">
        <f t="shared" ref="R1539:R1602" si="148">E1539/D1539</f>
        <v>1.7989999999999999</v>
      </c>
      <c r="S1539" s="14">
        <f t="shared" ref="S1539:S1602" si="149">IFERROR(K1539/O1539, "")</f>
        <v>112.439899095</v>
      </c>
      <c r="T1539" t="s">
        <v>9241</v>
      </c>
      <c r="U1539" t="s">
        <v>9242</v>
      </c>
      <c r="V1539" s="16">
        <f t="shared" si="144"/>
        <v>42552.315127314811</v>
      </c>
      <c r="W1539" s="16">
        <f t="shared" si="145"/>
        <v>42588.75</v>
      </c>
    </row>
    <row r="1540" spans="1:23" ht="30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2">
        <f>IF(H1540="USD", 1, VLOOKUP(H1540,usd[[#All],[targetCurrency]:[inverseRate]],4,FALSE))</f>
        <v>1</v>
      </c>
      <c r="J1540" s="14">
        <f t="shared" si="146"/>
        <v>7000</v>
      </c>
      <c r="K1540" s="14">
        <f t="shared" si="147"/>
        <v>7184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8285</v>
      </c>
      <c r="R1540" s="9">
        <f t="shared" si="148"/>
        <v>1.0262857142857142</v>
      </c>
      <c r="S1540" s="14">
        <f t="shared" si="149"/>
        <v>156.17391304347825</v>
      </c>
      <c r="T1540" t="s">
        <v>9241</v>
      </c>
      <c r="U1540" t="s">
        <v>9242</v>
      </c>
      <c r="V1540" s="16">
        <f t="shared" si="144"/>
        <v>41981.782060185185</v>
      </c>
      <c r="W1540" s="16">
        <f t="shared" si="145"/>
        <v>42026.782060185185</v>
      </c>
    </row>
    <row r="1541" spans="1:23" ht="30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2">
        <f>IF(H1541="USD", 1, VLOOKUP(H1541,usd[[#All],[targetCurrency]:[inverseRate]],4,FALSE))</f>
        <v>1</v>
      </c>
      <c r="J1541" s="14">
        <f t="shared" si="146"/>
        <v>20000</v>
      </c>
      <c r="K1541" s="14">
        <f t="shared" si="147"/>
        <v>27197.22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8285</v>
      </c>
      <c r="R1541" s="9">
        <f t="shared" si="148"/>
        <v>1.359861</v>
      </c>
      <c r="S1541" s="14">
        <f t="shared" si="149"/>
        <v>95.764859154929582</v>
      </c>
      <c r="T1541" t="s">
        <v>9241</v>
      </c>
      <c r="U1541" t="s">
        <v>9242</v>
      </c>
      <c r="V1541" s="16">
        <f t="shared" si="144"/>
        <v>42705.91920138889</v>
      </c>
      <c r="W1541" s="16">
        <f t="shared" si="145"/>
        <v>42738.91920138889</v>
      </c>
    </row>
    <row r="1542" spans="1:23" ht="30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2">
        <f>IF(H1542="USD", 1, VLOOKUP(H1542,usd[[#All],[targetCurrency]:[inverseRate]],4,FALSE))</f>
        <v>1</v>
      </c>
      <c r="J1542" s="14">
        <f t="shared" si="146"/>
        <v>15000</v>
      </c>
      <c r="K1542" s="14">
        <f t="shared" si="147"/>
        <v>17680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8285</v>
      </c>
      <c r="R1542" s="9">
        <f t="shared" si="148"/>
        <v>1.1786666666666668</v>
      </c>
      <c r="S1542" s="14">
        <f t="shared" si="149"/>
        <v>180.40816326530611</v>
      </c>
      <c r="T1542" t="s">
        <v>9241</v>
      </c>
      <c r="U1542" t="s">
        <v>9242</v>
      </c>
      <c r="V1542" s="16">
        <f t="shared" si="144"/>
        <v>41939.00712962963</v>
      </c>
      <c r="W1542" s="16">
        <f t="shared" si="145"/>
        <v>41969.052083333328</v>
      </c>
    </row>
    <row r="1543" spans="1:23" ht="30" hidden="1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2">
        <f>IF(H1543="USD", 1, VLOOKUP(H1543,usd[[#All],[targetCurrency]:[inverseRate]],4,FALSE))</f>
        <v>1</v>
      </c>
      <c r="J1543" s="14">
        <f t="shared" si="146"/>
        <v>18000</v>
      </c>
      <c r="K1543" s="14">
        <f t="shared" si="147"/>
        <v>6</v>
      </c>
      <c r="L1543">
        <v>1420045538</v>
      </c>
      <c r="M1543">
        <v>1417453538</v>
      </c>
      <c r="N1543" t="b">
        <v>0</v>
      </c>
      <c r="O1543">
        <v>2</v>
      </c>
      <c r="P1543" t="b">
        <v>0</v>
      </c>
      <c r="Q1543" t="s">
        <v>8289</v>
      </c>
      <c r="R1543" s="9">
        <f t="shared" si="148"/>
        <v>3.3333333333333332E-4</v>
      </c>
      <c r="S1543" s="14">
        <f t="shared" si="149"/>
        <v>3</v>
      </c>
      <c r="T1543" t="s">
        <v>9241</v>
      </c>
      <c r="U1543" t="s">
        <v>9246</v>
      </c>
      <c r="V1543" s="16">
        <f t="shared" si="144"/>
        <v>41974.712245370371</v>
      </c>
      <c r="W1543" s="16">
        <f t="shared" si="145"/>
        <v>42004.712245370371</v>
      </c>
    </row>
    <row r="1544" spans="1:23" ht="30" hidden="1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2">
        <f>IF(H1544="USD", 1, VLOOKUP(H1544,usd[[#All],[targetCurrency]:[inverseRate]],4,FALSE))</f>
        <v>0.75062424999999999</v>
      </c>
      <c r="J1544" s="14">
        <f t="shared" si="146"/>
        <v>375.31212499999998</v>
      </c>
      <c r="K1544" s="14">
        <f t="shared" si="147"/>
        <v>15.012485</v>
      </c>
      <c r="L1544">
        <v>1435708500</v>
      </c>
      <c r="M1544">
        <v>1434412500</v>
      </c>
      <c r="N1544" t="b">
        <v>0</v>
      </c>
      <c r="O1544">
        <v>1</v>
      </c>
      <c r="P1544" t="b">
        <v>0</v>
      </c>
      <c r="Q1544" t="s">
        <v>8289</v>
      </c>
      <c r="R1544" s="9">
        <f t="shared" si="148"/>
        <v>0.04</v>
      </c>
      <c r="S1544" s="14">
        <f t="shared" si="149"/>
        <v>15.012485</v>
      </c>
      <c r="T1544" t="s">
        <v>9241</v>
      </c>
      <c r="U1544" t="s">
        <v>9246</v>
      </c>
      <c r="V1544" s="16">
        <f t="shared" si="144"/>
        <v>42170.996527777781</v>
      </c>
      <c r="W1544" s="16">
        <f t="shared" si="145"/>
        <v>42185.996527777781</v>
      </c>
    </row>
    <row r="1545" spans="1:23" ht="30" hidden="1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2">
        <f>IF(H1545="USD", 1, VLOOKUP(H1545,usd[[#All],[targetCurrency]:[inverseRate]],4,FALSE))</f>
        <v>1</v>
      </c>
      <c r="J1545" s="14">
        <f t="shared" si="146"/>
        <v>2250</v>
      </c>
      <c r="K1545" s="14">
        <f t="shared" si="147"/>
        <v>10</v>
      </c>
      <c r="L1545">
        <v>1416662034</v>
      </c>
      <c r="M1545">
        <v>1414066434</v>
      </c>
      <c r="N1545" t="b">
        <v>0</v>
      </c>
      <c r="O1545">
        <v>1</v>
      </c>
      <c r="P1545" t="b">
        <v>0</v>
      </c>
      <c r="Q1545" t="s">
        <v>8289</v>
      </c>
      <c r="R1545" s="9">
        <f t="shared" si="148"/>
        <v>4.4444444444444444E-3</v>
      </c>
      <c r="S1545" s="14">
        <f t="shared" si="149"/>
        <v>10</v>
      </c>
      <c r="T1545" t="s">
        <v>9241</v>
      </c>
      <c r="U1545" t="s">
        <v>9246</v>
      </c>
      <c r="V1545" s="16">
        <f t="shared" si="144"/>
        <v>41935.509652777779</v>
      </c>
      <c r="W1545" s="16">
        <f t="shared" si="145"/>
        <v>41965.551319444443</v>
      </c>
    </row>
    <row r="1546" spans="1:23" ht="30" hidden="1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2">
        <f>IF(H1546="USD", 1, VLOOKUP(H1546,usd[[#All],[targetCurrency]:[inverseRate]],4,FALSE))</f>
        <v>1</v>
      </c>
      <c r="J1546" s="14">
        <f t="shared" si="146"/>
        <v>1000</v>
      </c>
      <c r="K1546" s="14">
        <f t="shared" si="147"/>
        <v>0</v>
      </c>
      <c r="L1546">
        <v>1427847480</v>
      </c>
      <c r="M1546">
        <v>1424222024</v>
      </c>
      <c r="N1546" t="b">
        <v>0</v>
      </c>
      <c r="O1546">
        <v>0</v>
      </c>
      <c r="P1546" t="b">
        <v>0</v>
      </c>
      <c r="Q1546" t="s">
        <v>8289</v>
      </c>
      <c r="R1546" s="9">
        <f t="shared" si="148"/>
        <v>0</v>
      </c>
      <c r="S1546" s="14" t="str">
        <f t="shared" si="149"/>
        <v/>
      </c>
      <c r="T1546" t="s">
        <v>9241</v>
      </c>
      <c r="U1546" t="s">
        <v>9246</v>
      </c>
      <c r="V1546" s="16">
        <f t="shared" si="144"/>
        <v>42053.051203703704</v>
      </c>
      <c r="W1546" s="16">
        <f t="shared" si="145"/>
        <v>42095.012499999997</v>
      </c>
    </row>
    <row r="1547" spans="1:23" ht="30" hidden="1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2">
        <f>IF(H1547="USD", 1, VLOOKUP(H1547,usd[[#All],[targetCurrency]:[inverseRate]],4,FALSE))</f>
        <v>1</v>
      </c>
      <c r="J1547" s="14">
        <f t="shared" si="146"/>
        <v>3000</v>
      </c>
      <c r="K1547" s="14">
        <f t="shared" si="147"/>
        <v>1</v>
      </c>
      <c r="L1547">
        <v>1425330960</v>
      </c>
      <c r="M1547">
        <v>1422393234</v>
      </c>
      <c r="N1547" t="b">
        <v>0</v>
      </c>
      <c r="O1547">
        <v>1</v>
      </c>
      <c r="P1547" t="b">
        <v>0</v>
      </c>
      <c r="Q1547" t="s">
        <v>8289</v>
      </c>
      <c r="R1547" s="9">
        <f t="shared" si="148"/>
        <v>3.3333333333333332E-4</v>
      </c>
      <c r="S1547" s="14">
        <f t="shared" si="149"/>
        <v>1</v>
      </c>
      <c r="T1547" t="s">
        <v>9241</v>
      </c>
      <c r="U1547" t="s">
        <v>9246</v>
      </c>
      <c r="V1547" s="16">
        <f t="shared" si="144"/>
        <v>42031.884652777779</v>
      </c>
      <c r="W1547" s="16">
        <f t="shared" si="145"/>
        <v>42065.886111111111</v>
      </c>
    </row>
    <row r="1548" spans="1:23" ht="30" hidden="1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2">
        <f>IF(H1548="USD", 1, VLOOKUP(H1548,usd[[#All],[targetCurrency]:[inverseRate]],4,FALSE))</f>
        <v>1.29405719</v>
      </c>
      <c r="J1548" s="14">
        <f t="shared" si="146"/>
        <v>1294.05719</v>
      </c>
      <c r="K1548" s="14">
        <f t="shared" si="147"/>
        <v>373.98252790999999</v>
      </c>
      <c r="L1548">
        <v>1410930399</v>
      </c>
      <c r="M1548">
        <v>1405746399</v>
      </c>
      <c r="N1548" t="b">
        <v>0</v>
      </c>
      <c r="O1548">
        <v>11</v>
      </c>
      <c r="P1548" t="b">
        <v>0</v>
      </c>
      <c r="Q1548" t="s">
        <v>8289</v>
      </c>
      <c r="R1548" s="9">
        <f t="shared" si="148"/>
        <v>0.28899999999999998</v>
      </c>
      <c r="S1548" s="14">
        <f t="shared" si="149"/>
        <v>33.99841162818182</v>
      </c>
      <c r="T1548" t="s">
        <v>9241</v>
      </c>
      <c r="U1548" t="s">
        <v>9246</v>
      </c>
      <c r="V1548" s="16">
        <f t="shared" si="144"/>
        <v>41839.212951388887</v>
      </c>
      <c r="W1548" s="16">
        <f t="shared" si="145"/>
        <v>41899.212951388887</v>
      </c>
    </row>
    <row r="1549" spans="1:23" ht="30" hidden="1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2">
        <f>IF(H1549="USD", 1, VLOOKUP(H1549,usd[[#All],[targetCurrency]:[inverseRate]],4,FALSE))</f>
        <v>1</v>
      </c>
      <c r="J1549" s="14">
        <f t="shared" si="146"/>
        <v>20</v>
      </c>
      <c r="K1549" s="14">
        <f t="shared" si="147"/>
        <v>0</v>
      </c>
      <c r="L1549">
        <v>1487844882</v>
      </c>
      <c r="M1549">
        <v>1487240082</v>
      </c>
      <c r="N1549" t="b">
        <v>0</v>
      </c>
      <c r="O1549">
        <v>0</v>
      </c>
      <c r="P1549" t="b">
        <v>0</v>
      </c>
      <c r="Q1549" t="s">
        <v>8289</v>
      </c>
      <c r="R1549" s="9">
        <f t="shared" si="148"/>
        <v>0</v>
      </c>
      <c r="S1549" s="14" t="str">
        <f t="shared" si="149"/>
        <v/>
      </c>
      <c r="T1549" t="s">
        <v>9241</v>
      </c>
      <c r="U1549" t="s">
        <v>9246</v>
      </c>
      <c r="V1549" s="16">
        <f t="shared" si="144"/>
        <v>42782.426875000005</v>
      </c>
      <c r="W1549" s="16">
        <f t="shared" si="145"/>
        <v>42789.426875000005</v>
      </c>
    </row>
    <row r="1550" spans="1:23" ht="30" hidden="1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2">
        <f>IF(H1550="USD", 1, VLOOKUP(H1550,usd[[#All],[targetCurrency]:[inverseRate]],4,FALSE))</f>
        <v>1</v>
      </c>
      <c r="J1550" s="14">
        <f t="shared" si="146"/>
        <v>700</v>
      </c>
      <c r="K1550" s="14">
        <f t="shared" si="147"/>
        <v>60</v>
      </c>
      <c r="L1550">
        <v>1447020620</v>
      </c>
      <c r="M1550">
        <v>1444425020</v>
      </c>
      <c r="N1550" t="b">
        <v>0</v>
      </c>
      <c r="O1550">
        <v>1</v>
      </c>
      <c r="P1550" t="b">
        <v>0</v>
      </c>
      <c r="Q1550" t="s">
        <v>8289</v>
      </c>
      <c r="R1550" s="9">
        <f t="shared" si="148"/>
        <v>8.5714285714285715E-2</v>
      </c>
      <c r="S1550" s="14">
        <f t="shared" si="149"/>
        <v>60</v>
      </c>
      <c r="T1550" t="s">
        <v>9241</v>
      </c>
      <c r="U1550" t="s">
        <v>9246</v>
      </c>
      <c r="V1550" s="16">
        <f t="shared" si="144"/>
        <v>42286.88217592593</v>
      </c>
      <c r="W1550" s="16">
        <f t="shared" si="145"/>
        <v>42316.923842592594</v>
      </c>
    </row>
    <row r="1551" spans="1:23" ht="30" hidden="1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2">
        <f>IF(H1551="USD", 1, VLOOKUP(H1551,usd[[#All],[targetCurrency]:[inverseRate]],4,FALSE))</f>
        <v>1</v>
      </c>
      <c r="J1551" s="14">
        <f t="shared" si="146"/>
        <v>500</v>
      </c>
      <c r="K1551" s="14">
        <f t="shared" si="147"/>
        <v>170</v>
      </c>
      <c r="L1551">
        <v>1446524159</v>
      </c>
      <c r="M1551">
        <v>1443928559</v>
      </c>
      <c r="N1551" t="b">
        <v>0</v>
      </c>
      <c r="O1551">
        <v>6</v>
      </c>
      <c r="P1551" t="b">
        <v>0</v>
      </c>
      <c r="Q1551" t="s">
        <v>8289</v>
      </c>
      <c r="R1551" s="9">
        <f t="shared" si="148"/>
        <v>0.34</v>
      </c>
      <c r="S1551" s="14">
        <f t="shared" si="149"/>
        <v>28.333333333333332</v>
      </c>
      <c r="T1551" t="s">
        <v>9241</v>
      </c>
      <c r="U1551" t="s">
        <v>9246</v>
      </c>
      <c r="V1551" s="16">
        <f t="shared" si="144"/>
        <v>42281.136099537034</v>
      </c>
      <c r="W1551" s="16">
        <f t="shared" si="145"/>
        <v>42311.177766203706</v>
      </c>
    </row>
    <row r="1552" spans="1:23" ht="30" hidden="1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2">
        <f>IF(H1552="USD", 1, VLOOKUP(H1552,usd[[#All],[targetCurrency]:[inverseRate]],4,FALSE))</f>
        <v>1.29405719</v>
      </c>
      <c r="J1552" s="14">
        <f t="shared" si="146"/>
        <v>970.54289249999999</v>
      </c>
      <c r="K1552" s="14">
        <f t="shared" si="147"/>
        <v>130.69977618999999</v>
      </c>
      <c r="L1552">
        <v>1463050034</v>
      </c>
      <c r="M1552">
        <v>1460458034</v>
      </c>
      <c r="N1552" t="b">
        <v>0</v>
      </c>
      <c r="O1552">
        <v>7</v>
      </c>
      <c r="P1552" t="b">
        <v>0</v>
      </c>
      <c r="Q1552" t="s">
        <v>8289</v>
      </c>
      <c r="R1552" s="9">
        <f t="shared" si="148"/>
        <v>0.13466666666666666</v>
      </c>
      <c r="S1552" s="14">
        <f t="shared" si="149"/>
        <v>18.671396598571427</v>
      </c>
      <c r="T1552" t="s">
        <v>9241</v>
      </c>
      <c r="U1552" t="s">
        <v>9246</v>
      </c>
      <c r="V1552" s="16">
        <f t="shared" ref="V1552:V1615" si="150">(M1552/86400)+DATE(1970,1,1)</f>
        <v>42472.449467592596</v>
      </c>
      <c r="W1552" s="16">
        <f t="shared" ref="W1552:W1615" si="151">(L1552/86400)+DATE(1970,1,1)</f>
        <v>42502.449467592596</v>
      </c>
    </row>
    <row r="1553" spans="1:23" ht="30" hidden="1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2">
        <f>IF(H1553="USD", 1, VLOOKUP(H1553,usd[[#All],[targetCurrency]:[inverseRate]],4,FALSE))</f>
        <v>1</v>
      </c>
      <c r="J1553" s="14">
        <f t="shared" si="146"/>
        <v>3500</v>
      </c>
      <c r="K1553" s="14">
        <f t="shared" si="147"/>
        <v>0</v>
      </c>
      <c r="L1553">
        <v>1432756039</v>
      </c>
      <c r="M1553">
        <v>1430164039</v>
      </c>
      <c r="N1553" t="b">
        <v>0</v>
      </c>
      <c r="O1553">
        <v>0</v>
      </c>
      <c r="P1553" t="b">
        <v>0</v>
      </c>
      <c r="Q1553" t="s">
        <v>8289</v>
      </c>
      <c r="R1553" s="9">
        <f t="shared" si="148"/>
        <v>0</v>
      </c>
      <c r="S1553" s="14" t="str">
        <f t="shared" si="149"/>
        <v/>
      </c>
      <c r="T1553" t="s">
        <v>9241</v>
      </c>
      <c r="U1553" t="s">
        <v>9246</v>
      </c>
      <c r="V1553" s="16">
        <f t="shared" si="150"/>
        <v>42121.824525462958</v>
      </c>
      <c r="W1553" s="16">
        <f t="shared" si="151"/>
        <v>42151.824525462958</v>
      </c>
    </row>
    <row r="1554" spans="1:23" ht="30" hidden="1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2">
        <f>IF(H1554="USD", 1, VLOOKUP(H1554,usd[[#All],[targetCurrency]:[inverseRate]],4,FALSE))</f>
        <v>1</v>
      </c>
      <c r="J1554" s="14">
        <f t="shared" si="146"/>
        <v>4300</v>
      </c>
      <c r="K1554" s="14">
        <f t="shared" si="147"/>
        <v>2115</v>
      </c>
      <c r="L1554">
        <v>1412135940</v>
      </c>
      <c r="M1554">
        <v>1410366708</v>
      </c>
      <c r="N1554" t="b">
        <v>0</v>
      </c>
      <c r="O1554">
        <v>16</v>
      </c>
      <c r="P1554" t="b">
        <v>0</v>
      </c>
      <c r="Q1554" t="s">
        <v>8289</v>
      </c>
      <c r="R1554" s="9">
        <f t="shared" si="148"/>
        <v>0.49186046511627907</v>
      </c>
      <c r="S1554" s="14">
        <f t="shared" si="149"/>
        <v>132.1875</v>
      </c>
      <c r="T1554" t="s">
        <v>9241</v>
      </c>
      <c r="U1554" t="s">
        <v>9246</v>
      </c>
      <c r="V1554" s="16">
        <f t="shared" si="150"/>
        <v>41892.688750000001</v>
      </c>
      <c r="W1554" s="16">
        <f t="shared" si="151"/>
        <v>41913.165972222225</v>
      </c>
    </row>
    <row r="1555" spans="1:23" ht="30" hidden="1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2">
        <f>IF(H1555="USD", 1, VLOOKUP(H1555,usd[[#All],[targetCurrency]:[inverseRate]],4,FALSE))</f>
        <v>1</v>
      </c>
      <c r="J1555" s="14">
        <f t="shared" si="146"/>
        <v>6000</v>
      </c>
      <c r="K1555" s="14">
        <f t="shared" si="147"/>
        <v>0</v>
      </c>
      <c r="L1555">
        <v>1441176447</v>
      </c>
      <c r="M1555">
        <v>1438584447</v>
      </c>
      <c r="N1555" t="b">
        <v>0</v>
      </c>
      <c r="O1555">
        <v>0</v>
      </c>
      <c r="P1555" t="b">
        <v>0</v>
      </c>
      <c r="Q1555" t="s">
        <v>8289</v>
      </c>
      <c r="R1555" s="9">
        <f t="shared" si="148"/>
        <v>0</v>
      </c>
      <c r="S1555" s="14" t="str">
        <f t="shared" si="149"/>
        <v/>
      </c>
      <c r="T1555" t="s">
        <v>9241</v>
      </c>
      <c r="U1555" t="s">
        <v>9246</v>
      </c>
      <c r="V1555" s="16">
        <f t="shared" si="150"/>
        <v>42219.282951388886</v>
      </c>
      <c r="W1555" s="16">
        <f t="shared" si="151"/>
        <v>42249.282951388886</v>
      </c>
    </row>
    <row r="1556" spans="1:23" ht="30" hidden="1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2">
        <f>IF(H1556="USD", 1, VLOOKUP(H1556,usd[[#All],[targetCurrency]:[inverseRate]],4,FALSE))</f>
        <v>0.70296422999999997</v>
      </c>
      <c r="J1556" s="14">
        <f t="shared" si="146"/>
        <v>14059.284599999999</v>
      </c>
      <c r="K1556" s="14">
        <f t="shared" si="147"/>
        <v>0</v>
      </c>
      <c r="L1556">
        <v>1438495390</v>
      </c>
      <c r="M1556">
        <v>1435903390</v>
      </c>
      <c r="N1556" t="b">
        <v>0</v>
      </c>
      <c r="O1556">
        <v>0</v>
      </c>
      <c r="P1556" t="b">
        <v>0</v>
      </c>
      <c r="Q1556" t="s">
        <v>8289</v>
      </c>
      <c r="R1556" s="9">
        <f t="shared" si="148"/>
        <v>0</v>
      </c>
      <c r="S1556" s="14" t="str">
        <f t="shared" si="149"/>
        <v/>
      </c>
      <c r="T1556" t="s">
        <v>9241</v>
      </c>
      <c r="U1556" t="s">
        <v>9246</v>
      </c>
      <c r="V1556" s="16">
        <f t="shared" si="150"/>
        <v>42188.252199074079</v>
      </c>
      <c r="W1556" s="16">
        <f t="shared" si="151"/>
        <v>42218.252199074079</v>
      </c>
    </row>
    <row r="1557" spans="1:23" ht="30" hidden="1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2">
        <f>IF(H1557="USD", 1, VLOOKUP(H1557,usd[[#All],[targetCurrency]:[inverseRate]],4,FALSE))</f>
        <v>1</v>
      </c>
      <c r="J1557" s="14">
        <f t="shared" si="146"/>
        <v>750</v>
      </c>
      <c r="K1557" s="14">
        <f t="shared" si="147"/>
        <v>0</v>
      </c>
      <c r="L1557">
        <v>1442509200</v>
      </c>
      <c r="M1557">
        <v>1440513832</v>
      </c>
      <c r="N1557" t="b">
        <v>0</v>
      </c>
      <c r="O1557">
        <v>0</v>
      </c>
      <c r="P1557" t="b">
        <v>0</v>
      </c>
      <c r="Q1557" t="s">
        <v>8289</v>
      </c>
      <c r="R1557" s="9">
        <f t="shared" si="148"/>
        <v>0</v>
      </c>
      <c r="S1557" s="14" t="str">
        <f t="shared" si="149"/>
        <v/>
      </c>
      <c r="T1557" t="s">
        <v>9241</v>
      </c>
      <c r="U1557" t="s">
        <v>9246</v>
      </c>
      <c r="V1557" s="16">
        <f t="shared" si="150"/>
        <v>42241.613796296297</v>
      </c>
      <c r="W1557" s="16">
        <f t="shared" si="151"/>
        <v>42264.708333333328</v>
      </c>
    </row>
    <row r="1558" spans="1:23" ht="30" hidden="1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2">
        <f>IF(H1558="USD", 1, VLOOKUP(H1558,usd[[#All],[targetCurrency]:[inverseRate]],4,FALSE))</f>
        <v>0.75062424999999999</v>
      </c>
      <c r="J1558" s="14">
        <f t="shared" si="146"/>
        <v>1125.936375</v>
      </c>
      <c r="K1558" s="14">
        <f t="shared" si="147"/>
        <v>508.17261724999997</v>
      </c>
      <c r="L1558">
        <v>1467603624</v>
      </c>
      <c r="M1558">
        <v>1465011624</v>
      </c>
      <c r="N1558" t="b">
        <v>0</v>
      </c>
      <c r="O1558">
        <v>12</v>
      </c>
      <c r="P1558" t="b">
        <v>0</v>
      </c>
      <c r="Q1558" t="s">
        <v>8289</v>
      </c>
      <c r="R1558" s="9">
        <f t="shared" si="148"/>
        <v>0.45133333333333331</v>
      </c>
      <c r="S1558" s="14">
        <f t="shared" si="149"/>
        <v>42.347718104166667</v>
      </c>
      <c r="T1558" t="s">
        <v>9241</v>
      </c>
      <c r="U1558" t="s">
        <v>9246</v>
      </c>
      <c r="V1558" s="16">
        <f t="shared" si="150"/>
        <v>42525.153055555551</v>
      </c>
      <c r="W1558" s="16">
        <f t="shared" si="151"/>
        <v>42555.153055555551</v>
      </c>
    </row>
    <row r="1559" spans="1:23" ht="30" hidden="1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2">
        <f>IF(H1559="USD", 1, VLOOKUP(H1559,usd[[#All],[targetCurrency]:[inverseRate]],4,FALSE))</f>
        <v>1</v>
      </c>
      <c r="J1559" s="14">
        <f t="shared" si="146"/>
        <v>2500</v>
      </c>
      <c r="K1559" s="14">
        <f t="shared" si="147"/>
        <v>100</v>
      </c>
      <c r="L1559">
        <v>1411227633</v>
      </c>
      <c r="M1559">
        <v>1408549233</v>
      </c>
      <c r="N1559" t="b">
        <v>0</v>
      </c>
      <c r="O1559">
        <v>1</v>
      </c>
      <c r="P1559" t="b">
        <v>0</v>
      </c>
      <c r="Q1559" t="s">
        <v>8289</v>
      </c>
      <c r="R1559" s="9">
        <f t="shared" si="148"/>
        <v>0.04</v>
      </c>
      <c r="S1559" s="14">
        <f t="shared" si="149"/>
        <v>100</v>
      </c>
      <c r="T1559" t="s">
        <v>9241</v>
      </c>
      <c r="U1559" t="s">
        <v>9246</v>
      </c>
      <c r="V1559" s="16">
        <f t="shared" si="150"/>
        <v>41871.65315972222</v>
      </c>
      <c r="W1559" s="16">
        <f t="shared" si="151"/>
        <v>41902.65315972222</v>
      </c>
    </row>
    <row r="1560" spans="1:23" ht="30" hidden="1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2">
        <f>IF(H1560="USD", 1, VLOOKUP(H1560,usd[[#All],[targetCurrency]:[inverseRate]],4,FALSE))</f>
        <v>1.29405719</v>
      </c>
      <c r="J1560" s="14">
        <f t="shared" si="146"/>
        <v>970.54289249999999</v>
      </c>
      <c r="K1560" s="14">
        <f t="shared" si="147"/>
        <v>45.292001649999996</v>
      </c>
      <c r="L1560">
        <v>1440763920</v>
      </c>
      <c r="M1560">
        <v>1435656759</v>
      </c>
      <c r="N1560" t="b">
        <v>0</v>
      </c>
      <c r="O1560">
        <v>3</v>
      </c>
      <c r="P1560" t="b">
        <v>0</v>
      </c>
      <c r="Q1560" t="s">
        <v>8289</v>
      </c>
      <c r="R1560" s="9">
        <f t="shared" si="148"/>
        <v>4.6666666666666669E-2</v>
      </c>
      <c r="S1560" s="14">
        <f t="shared" si="149"/>
        <v>15.097333883333333</v>
      </c>
      <c r="T1560" t="s">
        <v>9241</v>
      </c>
      <c r="U1560" t="s">
        <v>9246</v>
      </c>
      <c r="V1560" s="16">
        <f t="shared" si="150"/>
        <v>42185.397673611107</v>
      </c>
      <c r="W1560" s="16">
        <f t="shared" si="151"/>
        <v>42244.508333333331</v>
      </c>
    </row>
    <row r="1561" spans="1:23" ht="30" hidden="1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2">
        <f>IF(H1561="USD", 1, VLOOKUP(H1561,usd[[#All],[targetCurrency]:[inverseRate]],4,FALSE))</f>
        <v>1</v>
      </c>
      <c r="J1561" s="14">
        <f t="shared" si="146"/>
        <v>15000</v>
      </c>
      <c r="K1561" s="14">
        <f t="shared" si="147"/>
        <v>50</v>
      </c>
      <c r="L1561">
        <v>1430270199</v>
      </c>
      <c r="M1561">
        <v>1428974199</v>
      </c>
      <c r="N1561" t="b">
        <v>0</v>
      </c>
      <c r="O1561">
        <v>1</v>
      </c>
      <c r="P1561" t="b">
        <v>0</v>
      </c>
      <c r="Q1561" t="s">
        <v>8289</v>
      </c>
      <c r="R1561" s="9">
        <f t="shared" si="148"/>
        <v>3.3333333333333335E-3</v>
      </c>
      <c r="S1561" s="14">
        <f t="shared" si="149"/>
        <v>50</v>
      </c>
      <c r="T1561" t="s">
        <v>9241</v>
      </c>
      <c r="U1561" t="s">
        <v>9246</v>
      </c>
      <c r="V1561" s="16">
        <f t="shared" si="150"/>
        <v>42108.053229166668</v>
      </c>
      <c r="W1561" s="16">
        <f t="shared" si="151"/>
        <v>42123.053229166668</v>
      </c>
    </row>
    <row r="1562" spans="1:23" ht="30" hidden="1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2">
        <f>IF(H1562="USD", 1, VLOOKUP(H1562,usd[[#All],[targetCurrency]:[inverseRate]],4,FALSE))</f>
        <v>1</v>
      </c>
      <c r="J1562" s="14">
        <f t="shared" si="146"/>
        <v>2500</v>
      </c>
      <c r="K1562" s="14">
        <f t="shared" si="147"/>
        <v>94</v>
      </c>
      <c r="L1562">
        <v>1415842193</v>
      </c>
      <c r="M1562">
        <v>1414110593</v>
      </c>
      <c r="N1562" t="b">
        <v>0</v>
      </c>
      <c r="O1562">
        <v>4</v>
      </c>
      <c r="P1562" t="b">
        <v>0</v>
      </c>
      <c r="Q1562" t="s">
        <v>8289</v>
      </c>
      <c r="R1562" s="9">
        <f t="shared" si="148"/>
        <v>3.7600000000000001E-2</v>
      </c>
      <c r="S1562" s="14">
        <f t="shared" si="149"/>
        <v>23.5</v>
      </c>
      <c r="T1562" t="s">
        <v>9241</v>
      </c>
      <c r="U1562" t="s">
        <v>9246</v>
      </c>
      <c r="V1562" s="16">
        <f t="shared" si="150"/>
        <v>41936.020752314813</v>
      </c>
      <c r="W1562" s="16">
        <f t="shared" si="151"/>
        <v>41956.062418981484</v>
      </c>
    </row>
    <row r="1563" spans="1:23" ht="30" hidden="1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2">
        <f>IF(H1563="USD", 1, VLOOKUP(H1563,usd[[#All],[targetCurrency]:[inverseRate]],4,FALSE))</f>
        <v>1</v>
      </c>
      <c r="J1563" s="14">
        <f t="shared" si="146"/>
        <v>10000</v>
      </c>
      <c r="K1563" s="14">
        <f t="shared" si="147"/>
        <v>67</v>
      </c>
      <c r="L1563">
        <v>1383789603</v>
      </c>
      <c r="M1563">
        <v>1381194003</v>
      </c>
      <c r="N1563" t="b">
        <v>0</v>
      </c>
      <c r="O1563">
        <v>1</v>
      </c>
      <c r="P1563" t="b">
        <v>0</v>
      </c>
      <c r="Q1563" t="s">
        <v>8290</v>
      </c>
      <c r="R1563" s="9">
        <f t="shared" si="148"/>
        <v>6.7000000000000002E-3</v>
      </c>
      <c r="S1563" s="14">
        <f t="shared" si="149"/>
        <v>67</v>
      </c>
      <c r="T1563" t="s">
        <v>9229</v>
      </c>
      <c r="U1563" t="s">
        <v>9247</v>
      </c>
      <c r="V1563" s="16">
        <f t="shared" si="150"/>
        <v>41555.041701388887</v>
      </c>
      <c r="W1563" s="16">
        <f t="shared" si="151"/>
        <v>41585.083368055552</v>
      </c>
    </row>
    <row r="1564" spans="1:23" ht="30" hidden="1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2">
        <f>IF(H1564="USD", 1, VLOOKUP(H1564,usd[[#All],[targetCurrency]:[inverseRate]],4,FALSE))</f>
        <v>1</v>
      </c>
      <c r="J1564" s="14">
        <f t="shared" si="146"/>
        <v>4000</v>
      </c>
      <c r="K1564" s="14">
        <f t="shared" si="147"/>
        <v>0</v>
      </c>
      <c r="L1564">
        <v>1259715000</v>
      </c>
      <c r="M1564">
        <v>1253712916</v>
      </c>
      <c r="N1564" t="b">
        <v>0</v>
      </c>
      <c r="O1564">
        <v>0</v>
      </c>
      <c r="P1564" t="b">
        <v>0</v>
      </c>
      <c r="Q1564" t="s">
        <v>8290</v>
      </c>
      <c r="R1564" s="9">
        <f t="shared" si="148"/>
        <v>0</v>
      </c>
      <c r="S1564" s="14" t="str">
        <f t="shared" si="149"/>
        <v/>
      </c>
      <c r="T1564" t="s">
        <v>9229</v>
      </c>
      <c r="U1564" t="s">
        <v>9247</v>
      </c>
      <c r="V1564" s="16">
        <f t="shared" si="150"/>
        <v>40079.566157407404</v>
      </c>
      <c r="W1564" s="16">
        <f t="shared" si="151"/>
        <v>40149.034722222219</v>
      </c>
    </row>
    <row r="1565" spans="1:23" ht="30" hidden="1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2">
        <f>IF(H1565="USD", 1, VLOOKUP(H1565,usd[[#All],[targetCurrency]:[inverseRate]],4,FALSE))</f>
        <v>1.29405719</v>
      </c>
      <c r="J1565" s="14">
        <f t="shared" si="146"/>
        <v>7764.3431399999999</v>
      </c>
      <c r="K1565" s="14">
        <f t="shared" si="147"/>
        <v>109.99486114999999</v>
      </c>
      <c r="L1565">
        <v>1394815751</v>
      </c>
      <c r="M1565">
        <v>1389635351</v>
      </c>
      <c r="N1565" t="b">
        <v>0</v>
      </c>
      <c r="O1565">
        <v>2</v>
      </c>
      <c r="P1565" t="b">
        <v>0</v>
      </c>
      <c r="Q1565" t="s">
        <v>8290</v>
      </c>
      <c r="R1565" s="9">
        <f t="shared" si="148"/>
        <v>1.4166666666666666E-2</v>
      </c>
      <c r="S1565" s="14">
        <f t="shared" si="149"/>
        <v>54.997430574999996</v>
      </c>
      <c r="T1565" t="s">
        <v>9229</v>
      </c>
      <c r="U1565" t="s">
        <v>9247</v>
      </c>
      <c r="V1565" s="16">
        <f t="shared" si="150"/>
        <v>41652.742488425924</v>
      </c>
      <c r="W1565" s="16">
        <f t="shared" si="151"/>
        <v>41712.700821759259</v>
      </c>
    </row>
    <row r="1566" spans="1:23" ht="30" hidden="1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2">
        <f>IF(H1566="USD", 1, VLOOKUP(H1566,usd[[#All],[targetCurrency]:[inverseRate]],4,FALSE))</f>
        <v>1</v>
      </c>
      <c r="J1566" s="14">
        <f t="shared" si="146"/>
        <v>10000</v>
      </c>
      <c r="K1566" s="14">
        <f t="shared" si="147"/>
        <v>10</v>
      </c>
      <c r="L1566">
        <v>1432843500</v>
      </c>
      <c r="M1566">
        <v>1430124509</v>
      </c>
      <c r="N1566" t="b">
        <v>0</v>
      </c>
      <c r="O1566">
        <v>1</v>
      </c>
      <c r="P1566" t="b">
        <v>0</v>
      </c>
      <c r="Q1566" t="s">
        <v>8290</v>
      </c>
      <c r="R1566" s="9">
        <f t="shared" si="148"/>
        <v>1E-3</v>
      </c>
      <c r="S1566" s="14">
        <f t="shared" si="149"/>
        <v>10</v>
      </c>
      <c r="T1566" t="s">
        <v>9229</v>
      </c>
      <c r="U1566" t="s">
        <v>9247</v>
      </c>
      <c r="V1566" s="16">
        <f t="shared" si="150"/>
        <v>42121.367002314815</v>
      </c>
      <c r="W1566" s="16">
        <f t="shared" si="151"/>
        <v>42152.836805555555</v>
      </c>
    </row>
    <row r="1567" spans="1:23" ht="30" hidden="1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2">
        <f>IF(H1567="USD", 1, VLOOKUP(H1567,usd[[#All],[targetCurrency]:[inverseRate]],4,FALSE))</f>
        <v>1</v>
      </c>
      <c r="J1567" s="14">
        <f t="shared" si="146"/>
        <v>4000</v>
      </c>
      <c r="K1567" s="14">
        <f t="shared" si="147"/>
        <v>100</v>
      </c>
      <c r="L1567">
        <v>1307554261</v>
      </c>
      <c r="M1567">
        <v>1304962261</v>
      </c>
      <c r="N1567" t="b">
        <v>0</v>
      </c>
      <c r="O1567">
        <v>1</v>
      </c>
      <c r="P1567" t="b">
        <v>0</v>
      </c>
      <c r="Q1567" t="s">
        <v>8290</v>
      </c>
      <c r="R1567" s="9">
        <f t="shared" si="148"/>
        <v>2.5000000000000001E-2</v>
      </c>
      <c r="S1567" s="14">
        <f t="shared" si="149"/>
        <v>100</v>
      </c>
      <c r="T1567" t="s">
        <v>9229</v>
      </c>
      <c r="U1567" t="s">
        <v>9247</v>
      </c>
      <c r="V1567" s="16">
        <f t="shared" si="150"/>
        <v>40672.729872685188</v>
      </c>
      <c r="W1567" s="16">
        <f t="shared" si="151"/>
        <v>40702.729872685188</v>
      </c>
    </row>
    <row r="1568" spans="1:23" ht="30" hidden="1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2">
        <f>IF(H1568="USD", 1, VLOOKUP(H1568,usd[[#All],[targetCurrency]:[inverseRate]],4,FALSE))</f>
        <v>1</v>
      </c>
      <c r="J1568" s="14">
        <f t="shared" si="146"/>
        <v>30000</v>
      </c>
      <c r="K1568" s="14">
        <f t="shared" si="147"/>
        <v>6375</v>
      </c>
      <c r="L1568">
        <v>1469656800</v>
      </c>
      <c r="M1568">
        <v>1467151204</v>
      </c>
      <c r="N1568" t="b">
        <v>0</v>
      </c>
      <c r="O1568">
        <v>59</v>
      </c>
      <c r="P1568" t="b">
        <v>0</v>
      </c>
      <c r="Q1568" t="s">
        <v>8290</v>
      </c>
      <c r="R1568" s="9">
        <f t="shared" si="148"/>
        <v>0.21249999999999999</v>
      </c>
      <c r="S1568" s="14">
        <f t="shared" si="149"/>
        <v>108.05084745762711</v>
      </c>
      <c r="T1568" t="s">
        <v>9229</v>
      </c>
      <c r="U1568" t="s">
        <v>9247</v>
      </c>
      <c r="V1568" s="16">
        <f t="shared" si="150"/>
        <v>42549.916712962964</v>
      </c>
      <c r="W1568" s="16">
        <f t="shared" si="151"/>
        <v>42578.916666666672</v>
      </c>
    </row>
    <row r="1569" spans="1:23" ht="30" hidden="1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2">
        <f>IF(H1569="USD", 1, VLOOKUP(H1569,usd[[#All],[targetCurrency]:[inverseRate]],4,FALSE))</f>
        <v>1</v>
      </c>
      <c r="J1569" s="14">
        <f t="shared" si="146"/>
        <v>8500</v>
      </c>
      <c r="K1569" s="14">
        <f t="shared" si="147"/>
        <v>350</v>
      </c>
      <c r="L1569">
        <v>1392595200</v>
      </c>
      <c r="M1569">
        <v>1391293745</v>
      </c>
      <c r="N1569" t="b">
        <v>0</v>
      </c>
      <c r="O1569">
        <v>13</v>
      </c>
      <c r="P1569" t="b">
        <v>0</v>
      </c>
      <c r="Q1569" t="s">
        <v>8290</v>
      </c>
      <c r="R1569" s="9">
        <f t="shared" si="148"/>
        <v>4.1176470588235294E-2</v>
      </c>
      <c r="S1569" s="14">
        <f t="shared" si="149"/>
        <v>26.923076923076923</v>
      </c>
      <c r="T1569" t="s">
        <v>9229</v>
      </c>
      <c r="U1569" t="s">
        <v>9247</v>
      </c>
      <c r="V1569" s="16">
        <f t="shared" si="150"/>
        <v>41671.93686342593</v>
      </c>
      <c r="W1569" s="16">
        <f t="shared" si="151"/>
        <v>41687</v>
      </c>
    </row>
    <row r="1570" spans="1:23" ht="30" hidden="1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2">
        <f>IF(H1570="USD", 1, VLOOKUP(H1570,usd[[#All],[targetCurrency]:[inverseRate]],4,FALSE))</f>
        <v>1</v>
      </c>
      <c r="J1570" s="14">
        <f t="shared" si="146"/>
        <v>25000</v>
      </c>
      <c r="K1570" s="14">
        <f t="shared" si="147"/>
        <v>3410</v>
      </c>
      <c r="L1570">
        <v>1419384585</v>
      </c>
      <c r="M1570">
        <v>1416360585</v>
      </c>
      <c r="N1570" t="b">
        <v>0</v>
      </c>
      <c r="O1570">
        <v>22</v>
      </c>
      <c r="P1570" t="b">
        <v>0</v>
      </c>
      <c r="Q1570" t="s">
        <v>8290</v>
      </c>
      <c r="R1570" s="9">
        <f t="shared" si="148"/>
        <v>0.13639999999999999</v>
      </c>
      <c r="S1570" s="14">
        <f t="shared" si="149"/>
        <v>155</v>
      </c>
      <c r="T1570" t="s">
        <v>9229</v>
      </c>
      <c r="U1570" t="s">
        <v>9247</v>
      </c>
      <c r="V1570" s="16">
        <f t="shared" si="150"/>
        <v>41962.062326388885</v>
      </c>
      <c r="W1570" s="16">
        <f t="shared" si="151"/>
        <v>41997.062326388885</v>
      </c>
    </row>
    <row r="1571" spans="1:23" ht="30" hidden="1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2">
        <f>IF(H1571="USD", 1, VLOOKUP(H1571,usd[[#All],[targetCurrency]:[inverseRate]],4,FALSE))</f>
        <v>1</v>
      </c>
      <c r="J1571" s="14">
        <f t="shared" si="146"/>
        <v>30000</v>
      </c>
      <c r="K1571" s="14">
        <f t="shared" si="147"/>
        <v>0</v>
      </c>
      <c r="L1571">
        <v>1369498714</v>
      </c>
      <c r="M1571">
        <v>1366906714</v>
      </c>
      <c r="N1571" t="b">
        <v>0</v>
      </c>
      <c r="O1571">
        <v>0</v>
      </c>
      <c r="P1571" t="b">
        <v>0</v>
      </c>
      <c r="Q1571" t="s">
        <v>8290</v>
      </c>
      <c r="R1571" s="9">
        <f t="shared" si="148"/>
        <v>0</v>
      </c>
      <c r="S1571" s="14" t="str">
        <f t="shared" si="149"/>
        <v/>
      </c>
      <c r="T1571" t="s">
        <v>9229</v>
      </c>
      <c r="U1571" t="s">
        <v>9247</v>
      </c>
      <c r="V1571" s="16">
        <f t="shared" si="150"/>
        <v>41389.679560185185</v>
      </c>
      <c r="W1571" s="16">
        <f t="shared" si="151"/>
        <v>41419.679560185185</v>
      </c>
    </row>
    <row r="1572" spans="1:23" ht="30" hidden="1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2">
        <f>IF(H1572="USD", 1, VLOOKUP(H1572,usd[[#All],[targetCurrency]:[inverseRate]],4,FALSE))</f>
        <v>1</v>
      </c>
      <c r="J1572" s="14">
        <f t="shared" si="146"/>
        <v>6000</v>
      </c>
      <c r="K1572" s="14">
        <f t="shared" si="147"/>
        <v>2484</v>
      </c>
      <c r="L1572">
        <v>1460140282</v>
      </c>
      <c r="M1572">
        <v>1457551882</v>
      </c>
      <c r="N1572" t="b">
        <v>0</v>
      </c>
      <c r="O1572">
        <v>52</v>
      </c>
      <c r="P1572" t="b">
        <v>0</v>
      </c>
      <c r="Q1572" t="s">
        <v>8290</v>
      </c>
      <c r="R1572" s="9">
        <f t="shared" si="148"/>
        <v>0.41399999999999998</v>
      </c>
      <c r="S1572" s="14">
        <f t="shared" si="149"/>
        <v>47.769230769230766</v>
      </c>
      <c r="T1572" t="s">
        <v>9229</v>
      </c>
      <c r="U1572" t="s">
        <v>9247</v>
      </c>
      <c r="V1572" s="16">
        <f t="shared" si="150"/>
        <v>42438.813449074078</v>
      </c>
      <c r="W1572" s="16">
        <f t="shared" si="151"/>
        <v>42468.771782407406</v>
      </c>
    </row>
    <row r="1573" spans="1:23" ht="30" hidden="1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2">
        <f>IF(H1573="USD", 1, VLOOKUP(H1573,usd[[#All],[targetCurrency]:[inverseRate]],4,FALSE))</f>
        <v>1.29405719</v>
      </c>
      <c r="J1573" s="14">
        <f t="shared" si="146"/>
        <v>15658.091999</v>
      </c>
      <c r="K1573" s="14">
        <f t="shared" si="147"/>
        <v>103.5245752</v>
      </c>
      <c r="L1573">
        <v>1434738483</v>
      </c>
      <c r="M1573">
        <v>1432146483</v>
      </c>
      <c r="N1573" t="b">
        <v>0</v>
      </c>
      <c r="O1573">
        <v>4</v>
      </c>
      <c r="P1573" t="b">
        <v>0</v>
      </c>
      <c r="Q1573" t="s">
        <v>8290</v>
      </c>
      <c r="R1573" s="9">
        <f t="shared" si="148"/>
        <v>6.6115702479338841E-3</v>
      </c>
      <c r="S1573" s="14">
        <f t="shared" si="149"/>
        <v>25.8811438</v>
      </c>
      <c r="T1573" t="s">
        <v>9229</v>
      </c>
      <c r="U1573" t="s">
        <v>9247</v>
      </c>
      <c r="V1573" s="16">
        <f t="shared" si="150"/>
        <v>42144.769479166665</v>
      </c>
      <c r="W1573" s="16">
        <f t="shared" si="151"/>
        <v>42174.769479166665</v>
      </c>
    </row>
    <row r="1574" spans="1:23" ht="30" hidden="1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2">
        <f>IF(H1574="USD", 1, VLOOKUP(H1574,usd[[#All],[targetCurrency]:[inverseRate]],4,FALSE))</f>
        <v>1.29405719</v>
      </c>
      <c r="J1574" s="14">
        <f t="shared" si="146"/>
        <v>3235.1429749999998</v>
      </c>
      <c r="K1574" s="14">
        <f t="shared" si="147"/>
        <v>161.75714875</v>
      </c>
      <c r="L1574">
        <v>1456703940</v>
      </c>
      <c r="M1574">
        <v>1454546859</v>
      </c>
      <c r="N1574" t="b">
        <v>0</v>
      </c>
      <c r="O1574">
        <v>3</v>
      </c>
      <c r="P1574" t="b">
        <v>0</v>
      </c>
      <c r="Q1574" t="s">
        <v>8290</v>
      </c>
      <c r="R1574" s="9">
        <f t="shared" si="148"/>
        <v>0.05</v>
      </c>
      <c r="S1574" s="14">
        <f t="shared" si="149"/>
        <v>53.919049583333333</v>
      </c>
      <c r="T1574" t="s">
        <v>9229</v>
      </c>
      <c r="U1574" t="s">
        <v>9247</v>
      </c>
      <c r="V1574" s="16">
        <f t="shared" si="150"/>
        <v>42404.033090277779</v>
      </c>
      <c r="W1574" s="16">
        <f t="shared" si="151"/>
        <v>42428.999305555553</v>
      </c>
    </row>
    <row r="1575" spans="1:23" ht="30" hidden="1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2">
        <f>IF(H1575="USD", 1, VLOOKUP(H1575,usd[[#All],[targetCurrency]:[inverseRate]],4,FALSE))</f>
        <v>0.75062424999999999</v>
      </c>
      <c r="J1575" s="14">
        <f t="shared" si="146"/>
        <v>6755.6182499999995</v>
      </c>
      <c r="K1575" s="14">
        <f t="shared" si="147"/>
        <v>167.38920775</v>
      </c>
      <c r="L1575">
        <v>1491019140</v>
      </c>
      <c r="M1575">
        <v>1487548802</v>
      </c>
      <c r="N1575" t="b">
        <v>0</v>
      </c>
      <c r="O1575">
        <v>3</v>
      </c>
      <c r="P1575" t="b">
        <v>0</v>
      </c>
      <c r="Q1575" t="s">
        <v>8290</v>
      </c>
      <c r="R1575" s="9">
        <f t="shared" si="148"/>
        <v>2.4777777777777777E-2</v>
      </c>
      <c r="S1575" s="14">
        <f t="shared" si="149"/>
        <v>55.796402583333332</v>
      </c>
      <c r="T1575" t="s">
        <v>9229</v>
      </c>
      <c r="U1575" t="s">
        <v>9247</v>
      </c>
      <c r="V1575" s="16">
        <f t="shared" si="150"/>
        <v>42786.000023148154</v>
      </c>
      <c r="W1575" s="16">
        <f t="shared" si="151"/>
        <v>42826.165972222225</v>
      </c>
    </row>
    <row r="1576" spans="1:23" ht="30" hidden="1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2">
        <f>IF(H1576="USD", 1, VLOOKUP(H1576,usd[[#All],[targetCurrency]:[inverseRate]],4,FALSE))</f>
        <v>1</v>
      </c>
      <c r="J1576" s="14">
        <f t="shared" si="146"/>
        <v>10000</v>
      </c>
      <c r="K1576" s="14">
        <f t="shared" si="147"/>
        <v>506</v>
      </c>
      <c r="L1576">
        <v>1424211329</v>
      </c>
      <c r="M1576">
        <v>1421187329</v>
      </c>
      <c r="N1576" t="b">
        <v>0</v>
      </c>
      <c r="O1576">
        <v>6</v>
      </c>
      <c r="P1576" t="b">
        <v>0</v>
      </c>
      <c r="Q1576" t="s">
        <v>8290</v>
      </c>
      <c r="R1576" s="9">
        <f t="shared" si="148"/>
        <v>5.0599999999999999E-2</v>
      </c>
      <c r="S1576" s="14">
        <f t="shared" si="149"/>
        <v>84.333333333333329</v>
      </c>
      <c r="T1576" t="s">
        <v>9229</v>
      </c>
      <c r="U1576" t="s">
        <v>9247</v>
      </c>
      <c r="V1576" s="16">
        <f t="shared" si="150"/>
        <v>42017.927418981482</v>
      </c>
      <c r="W1576" s="16">
        <f t="shared" si="151"/>
        <v>42052.927418981482</v>
      </c>
    </row>
    <row r="1577" spans="1:23" ht="30" hidden="1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2">
        <f>IF(H1577="USD", 1, VLOOKUP(H1577,usd[[#All],[targetCurrency]:[inverseRate]],4,FALSE))</f>
        <v>1</v>
      </c>
      <c r="J1577" s="14">
        <f t="shared" si="146"/>
        <v>10000</v>
      </c>
      <c r="K1577" s="14">
        <f t="shared" si="147"/>
        <v>2291</v>
      </c>
      <c r="L1577">
        <v>1404909296</v>
      </c>
      <c r="M1577">
        <v>1402317296</v>
      </c>
      <c r="N1577" t="b">
        <v>0</v>
      </c>
      <c r="O1577">
        <v>35</v>
      </c>
      <c r="P1577" t="b">
        <v>0</v>
      </c>
      <c r="Q1577" t="s">
        <v>8290</v>
      </c>
      <c r="R1577" s="9">
        <f t="shared" si="148"/>
        <v>0.2291</v>
      </c>
      <c r="S1577" s="14">
        <f t="shared" si="149"/>
        <v>65.457142857142856</v>
      </c>
      <c r="T1577" t="s">
        <v>9229</v>
      </c>
      <c r="U1577" t="s">
        <v>9247</v>
      </c>
      <c r="V1577" s="16">
        <f t="shared" si="150"/>
        <v>41799.524259259255</v>
      </c>
      <c r="W1577" s="16">
        <f t="shared" si="151"/>
        <v>41829.524259259255</v>
      </c>
    </row>
    <row r="1578" spans="1:23" ht="30" hidden="1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2">
        <f>IF(H1578="USD", 1, VLOOKUP(H1578,usd[[#All],[targetCurrency]:[inverseRate]],4,FALSE))</f>
        <v>1</v>
      </c>
      <c r="J1578" s="14">
        <f t="shared" si="146"/>
        <v>5000</v>
      </c>
      <c r="K1578" s="14">
        <f t="shared" si="147"/>
        <v>650</v>
      </c>
      <c r="L1578">
        <v>1435698368</v>
      </c>
      <c r="M1578">
        <v>1431810368</v>
      </c>
      <c r="N1578" t="b">
        <v>0</v>
      </c>
      <c r="O1578">
        <v>10</v>
      </c>
      <c r="P1578" t="b">
        <v>0</v>
      </c>
      <c r="Q1578" t="s">
        <v>8290</v>
      </c>
      <c r="R1578" s="9">
        <f t="shared" si="148"/>
        <v>0.13</v>
      </c>
      <c r="S1578" s="14">
        <f t="shared" si="149"/>
        <v>65</v>
      </c>
      <c r="T1578" t="s">
        <v>9229</v>
      </c>
      <c r="U1578" t="s">
        <v>9247</v>
      </c>
      <c r="V1578" s="16">
        <f t="shared" si="150"/>
        <v>42140.879259259258</v>
      </c>
      <c r="W1578" s="16">
        <f t="shared" si="151"/>
        <v>42185.879259259258</v>
      </c>
    </row>
    <row r="1579" spans="1:23" ht="30" hidden="1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2">
        <f>IF(H1579="USD", 1, VLOOKUP(H1579,usd[[#All],[targetCurrency]:[inverseRate]],4,FALSE))</f>
        <v>1</v>
      </c>
      <c r="J1579" s="14">
        <f t="shared" si="146"/>
        <v>10000</v>
      </c>
      <c r="K1579" s="14">
        <f t="shared" si="147"/>
        <v>55</v>
      </c>
      <c r="L1579">
        <v>1343161248</v>
      </c>
      <c r="M1579">
        <v>1337977248</v>
      </c>
      <c r="N1579" t="b">
        <v>0</v>
      </c>
      <c r="O1579">
        <v>2</v>
      </c>
      <c r="P1579" t="b">
        <v>0</v>
      </c>
      <c r="Q1579" t="s">
        <v>8290</v>
      </c>
      <c r="R1579" s="9">
        <f t="shared" si="148"/>
        <v>5.4999999999999997E-3</v>
      </c>
      <c r="S1579" s="14">
        <f t="shared" si="149"/>
        <v>27.5</v>
      </c>
      <c r="T1579" t="s">
        <v>9229</v>
      </c>
      <c r="U1579" t="s">
        <v>9247</v>
      </c>
      <c r="V1579" s="16">
        <f t="shared" si="150"/>
        <v>41054.847777777773</v>
      </c>
      <c r="W1579" s="16">
        <f t="shared" si="151"/>
        <v>41114.847777777773</v>
      </c>
    </row>
    <row r="1580" spans="1:23" ht="30" hidden="1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2">
        <f>IF(H1580="USD", 1, VLOOKUP(H1580,usd[[#All],[targetCurrency]:[inverseRate]],4,FALSE))</f>
        <v>1</v>
      </c>
      <c r="J1580" s="14">
        <f t="shared" si="146"/>
        <v>1897</v>
      </c>
      <c r="K1580" s="14">
        <f t="shared" si="147"/>
        <v>205</v>
      </c>
      <c r="L1580">
        <v>1283392800</v>
      </c>
      <c r="M1580">
        <v>1281317691</v>
      </c>
      <c r="N1580" t="b">
        <v>0</v>
      </c>
      <c r="O1580">
        <v>4</v>
      </c>
      <c r="P1580" t="b">
        <v>0</v>
      </c>
      <c r="Q1580" t="s">
        <v>8290</v>
      </c>
      <c r="R1580" s="9">
        <f t="shared" si="148"/>
        <v>0.10806536636794939</v>
      </c>
      <c r="S1580" s="14">
        <f t="shared" si="149"/>
        <v>51.25</v>
      </c>
      <c r="T1580" t="s">
        <v>9229</v>
      </c>
      <c r="U1580" t="s">
        <v>9247</v>
      </c>
      <c r="V1580" s="16">
        <f t="shared" si="150"/>
        <v>40399.065868055557</v>
      </c>
      <c r="W1580" s="16">
        <f t="shared" si="151"/>
        <v>40423.083333333336</v>
      </c>
    </row>
    <row r="1581" spans="1:23" ht="30" hidden="1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2">
        <f>IF(H1581="USD", 1, VLOOKUP(H1581,usd[[#All],[targetCurrency]:[inverseRate]],4,FALSE))</f>
        <v>1</v>
      </c>
      <c r="J1581" s="14">
        <f t="shared" si="146"/>
        <v>3333</v>
      </c>
      <c r="K1581" s="14">
        <f t="shared" si="147"/>
        <v>28</v>
      </c>
      <c r="L1581">
        <v>1377734091</v>
      </c>
      <c r="M1581">
        <v>1374882891</v>
      </c>
      <c r="N1581" t="b">
        <v>0</v>
      </c>
      <c r="O1581">
        <v>2</v>
      </c>
      <c r="P1581" t="b">
        <v>0</v>
      </c>
      <c r="Q1581" t="s">
        <v>8290</v>
      </c>
      <c r="R1581" s="9">
        <f t="shared" si="148"/>
        <v>8.4008400840084006E-3</v>
      </c>
      <c r="S1581" s="14">
        <f t="shared" si="149"/>
        <v>14</v>
      </c>
      <c r="T1581" t="s">
        <v>9229</v>
      </c>
      <c r="U1581" t="s">
        <v>9247</v>
      </c>
      <c r="V1581" s="16">
        <f t="shared" si="150"/>
        <v>41481.996423611112</v>
      </c>
      <c r="W1581" s="16">
        <f t="shared" si="151"/>
        <v>41514.996423611112</v>
      </c>
    </row>
    <row r="1582" spans="1:23" ht="30" hidden="1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2">
        <f>IF(H1582="USD", 1, VLOOKUP(H1582,usd[[#All],[targetCurrency]:[inverseRate]],4,FALSE))</f>
        <v>1</v>
      </c>
      <c r="J1582" s="14">
        <f t="shared" si="146"/>
        <v>1750</v>
      </c>
      <c r="K1582" s="14">
        <f t="shared" si="147"/>
        <v>0</v>
      </c>
      <c r="L1582">
        <v>1337562726</v>
      </c>
      <c r="M1582">
        <v>1332378726</v>
      </c>
      <c r="N1582" t="b">
        <v>0</v>
      </c>
      <c r="O1582">
        <v>0</v>
      </c>
      <c r="P1582" t="b">
        <v>0</v>
      </c>
      <c r="Q1582" t="s">
        <v>8290</v>
      </c>
      <c r="R1582" s="9">
        <f t="shared" si="148"/>
        <v>0</v>
      </c>
      <c r="S1582" s="14" t="str">
        <f t="shared" si="149"/>
        <v/>
      </c>
      <c r="T1582" t="s">
        <v>9229</v>
      </c>
      <c r="U1582" t="s">
        <v>9247</v>
      </c>
      <c r="V1582" s="16">
        <f t="shared" si="150"/>
        <v>40990.050069444442</v>
      </c>
      <c r="W1582" s="16">
        <f t="shared" si="151"/>
        <v>41050.050069444442</v>
      </c>
    </row>
    <row r="1583" spans="1:23" ht="30" hidden="1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2">
        <f>IF(H1583="USD", 1, VLOOKUP(H1583,usd[[#All],[targetCurrency]:[inverseRate]],4,FALSE))</f>
        <v>1.29405719</v>
      </c>
      <c r="J1583" s="14">
        <f t="shared" si="146"/>
        <v>1294.05719</v>
      </c>
      <c r="K1583" s="14">
        <f t="shared" si="147"/>
        <v>6.4702859500000001</v>
      </c>
      <c r="L1583">
        <v>1450521990</v>
      </c>
      <c r="M1583">
        <v>1447757190</v>
      </c>
      <c r="N1583" t="b">
        <v>0</v>
      </c>
      <c r="O1583">
        <v>1</v>
      </c>
      <c r="P1583" t="b">
        <v>0</v>
      </c>
      <c r="Q1583" t="s">
        <v>8291</v>
      </c>
      <c r="R1583" s="9">
        <f t="shared" si="148"/>
        <v>5.0000000000000001E-3</v>
      </c>
      <c r="S1583" s="14">
        <f t="shared" si="149"/>
        <v>6.4702859500000001</v>
      </c>
      <c r="T1583" t="s">
        <v>9241</v>
      </c>
      <c r="U1583" t="s">
        <v>9248</v>
      </c>
      <c r="V1583" s="16">
        <f t="shared" si="150"/>
        <v>42325.448958333334</v>
      </c>
      <c r="W1583" s="16">
        <f t="shared" si="151"/>
        <v>42357.448958333334</v>
      </c>
    </row>
    <row r="1584" spans="1:23" ht="30" hidden="1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2">
        <f>IF(H1584="USD", 1, VLOOKUP(H1584,usd[[#All],[targetCurrency]:[inverseRate]],4,FALSE))</f>
        <v>1</v>
      </c>
      <c r="J1584" s="14">
        <f t="shared" si="146"/>
        <v>1000</v>
      </c>
      <c r="K1584" s="14">
        <f t="shared" si="147"/>
        <v>93</v>
      </c>
      <c r="L1584">
        <v>1445894400</v>
      </c>
      <c r="M1584">
        <v>1440961053</v>
      </c>
      <c r="N1584" t="b">
        <v>0</v>
      </c>
      <c r="O1584">
        <v>3</v>
      </c>
      <c r="P1584" t="b">
        <v>0</v>
      </c>
      <c r="Q1584" t="s">
        <v>8291</v>
      </c>
      <c r="R1584" s="9">
        <f t="shared" si="148"/>
        <v>9.2999999999999999E-2</v>
      </c>
      <c r="S1584" s="14">
        <f t="shared" si="149"/>
        <v>31</v>
      </c>
      <c r="T1584" t="s">
        <v>9241</v>
      </c>
      <c r="U1584" t="s">
        <v>9248</v>
      </c>
      <c r="V1584" s="16">
        <f t="shared" si="150"/>
        <v>42246.789965277778</v>
      </c>
      <c r="W1584" s="16">
        <f t="shared" si="151"/>
        <v>42303.888888888891</v>
      </c>
    </row>
    <row r="1585" spans="1:23" ht="30" hidden="1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2">
        <f>IF(H1585="USD", 1, VLOOKUP(H1585,usd[[#All],[targetCurrency]:[inverseRate]],4,FALSE))</f>
        <v>1.29405719</v>
      </c>
      <c r="J1585" s="14">
        <f t="shared" si="146"/>
        <v>25881.143799999998</v>
      </c>
      <c r="K1585" s="14">
        <f t="shared" si="147"/>
        <v>19.410857849999999</v>
      </c>
      <c r="L1585">
        <v>1411681391</v>
      </c>
      <c r="M1585">
        <v>1409089391</v>
      </c>
      <c r="N1585" t="b">
        <v>0</v>
      </c>
      <c r="O1585">
        <v>1</v>
      </c>
      <c r="P1585" t="b">
        <v>0</v>
      </c>
      <c r="Q1585" t="s">
        <v>8291</v>
      </c>
      <c r="R1585" s="9">
        <f t="shared" si="148"/>
        <v>7.5000000000000002E-4</v>
      </c>
      <c r="S1585" s="14">
        <f t="shared" si="149"/>
        <v>19.410857849999999</v>
      </c>
      <c r="T1585" t="s">
        <v>9241</v>
      </c>
      <c r="U1585" t="s">
        <v>9248</v>
      </c>
      <c r="V1585" s="16">
        <f t="shared" si="150"/>
        <v>41877.904988425929</v>
      </c>
      <c r="W1585" s="16">
        <f t="shared" si="151"/>
        <v>41907.904988425929</v>
      </c>
    </row>
    <row r="1586" spans="1:23" ht="30" hidden="1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2">
        <f>IF(H1586="USD", 1, VLOOKUP(H1586,usd[[#All],[targetCurrency]:[inverseRate]],4,FALSE))</f>
        <v>1</v>
      </c>
      <c r="J1586" s="14">
        <f t="shared" si="146"/>
        <v>1200</v>
      </c>
      <c r="K1586" s="14">
        <f t="shared" si="147"/>
        <v>0</v>
      </c>
      <c r="L1586">
        <v>1401464101</v>
      </c>
      <c r="M1586">
        <v>1400600101</v>
      </c>
      <c r="N1586" t="b">
        <v>0</v>
      </c>
      <c r="O1586">
        <v>0</v>
      </c>
      <c r="P1586" t="b">
        <v>0</v>
      </c>
      <c r="Q1586" t="s">
        <v>8291</v>
      </c>
      <c r="R1586" s="9">
        <f t="shared" si="148"/>
        <v>0</v>
      </c>
      <c r="S1586" s="14" t="str">
        <f t="shared" si="149"/>
        <v/>
      </c>
      <c r="T1586" t="s">
        <v>9241</v>
      </c>
      <c r="U1586" t="s">
        <v>9248</v>
      </c>
      <c r="V1586" s="16">
        <f t="shared" si="150"/>
        <v>41779.649317129632</v>
      </c>
      <c r="W1586" s="16">
        <f t="shared" si="151"/>
        <v>41789.649317129632</v>
      </c>
    </row>
    <row r="1587" spans="1:23" ht="30" hidden="1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2">
        <f>IF(H1587="USD", 1, VLOOKUP(H1587,usd[[#All],[targetCurrency]:[inverseRate]],4,FALSE))</f>
        <v>0.75062424999999999</v>
      </c>
      <c r="J1587" s="14">
        <f t="shared" si="146"/>
        <v>1501.2484999999999</v>
      </c>
      <c r="K1587" s="14">
        <f t="shared" si="147"/>
        <v>1185.9863149999999</v>
      </c>
      <c r="L1587">
        <v>1482663600</v>
      </c>
      <c r="M1587">
        <v>1480800568</v>
      </c>
      <c r="N1587" t="b">
        <v>0</v>
      </c>
      <c r="O1587">
        <v>12</v>
      </c>
      <c r="P1587" t="b">
        <v>0</v>
      </c>
      <c r="Q1587" t="s">
        <v>8291</v>
      </c>
      <c r="R1587" s="9">
        <f t="shared" si="148"/>
        <v>0.79</v>
      </c>
      <c r="S1587" s="14">
        <f t="shared" si="149"/>
        <v>98.832192916666656</v>
      </c>
      <c r="T1587" t="s">
        <v>9241</v>
      </c>
      <c r="U1587" t="s">
        <v>9248</v>
      </c>
      <c r="V1587" s="16">
        <f t="shared" si="150"/>
        <v>42707.895462962959</v>
      </c>
      <c r="W1587" s="16">
        <f t="shared" si="151"/>
        <v>42729.458333333328</v>
      </c>
    </row>
    <row r="1588" spans="1:23" ht="30" hidden="1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2">
        <f>IF(H1588="USD", 1, VLOOKUP(H1588,usd[[#All],[targetCurrency]:[inverseRate]],4,FALSE))</f>
        <v>1</v>
      </c>
      <c r="J1588" s="14">
        <f t="shared" si="146"/>
        <v>1500</v>
      </c>
      <c r="K1588" s="14">
        <f t="shared" si="147"/>
        <v>0</v>
      </c>
      <c r="L1588">
        <v>1428197422</v>
      </c>
      <c r="M1588">
        <v>1425609022</v>
      </c>
      <c r="N1588" t="b">
        <v>0</v>
      </c>
      <c r="O1588">
        <v>0</v>
      </c>
      <c r="P1588" t="b">
        <v>0</v>
      </c>
      <c r="Q1588" t="s">
        <v>8291</v>
      </c>
      <c r="R1588" s="9">
        <f t="shared" si="148"/>
        <v>0</v>
      </c>
      <c r="S1588" s="14" t="str">
        <f t="shared" si="149"/>
        <v/>
      </c>
      <c r="T1588" t="s">
        <v>9241</v>
      </c>
      <c r="U1588" t="s">
        <v>9248</v>
      </c>
      <c r="V1588" s="16">
        <f t="shared" si="150"/>
        <v>42069.104421296295</v>
      </c>
      <c r="W1588" s="16">
        <f t="shared" si="151"/>
        <v>42099.062754629631</v>
      </c>
    </row>
    <row r="1589" spans="1:23" ht="30" hidden="1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2">
        <f>IF(H1589="USD", 1, VLOOKUP(H1589,usd[[#All],[targetCurrency]:[inverseRate]],4,FALSE))</f>
        <v>1</v>
      </c>
      <c r="J1589" s="14">
        <f t="shared" si="146"/>
        <v>7500</v>
      </c>
      <c r="K1589" s="14">
        <f t="shared" si="147"/>
        <v>1</v>
      </c>
      <c r="L1589">
        <v>1418510965</v>
      </c>
      <c r="M1589">
        <v>1415918965</v>
      </c>
      <c r="N1589" t="b">
        <v>0</v>
      </c>
      <c r="O1589">
        <v>1</v>
      </c>
      <c r="P1589" t="b">
        <v>0</v>
      </c>
      <c r="Q1589" t="s">
        <v>8291</v>
      </c>
      <c r="R1589" s="9">
        <f t="shared" si="148"/>
        <v>1.3333333333333334E-4</v>
      </c>
      <c r="S1589" s="14">
        <f t="shared" si="149"/>
        <v>1</v>
      </c>
      <c r="T1589" t="s">
        <v>9241</v>
      </c>
      <c r="U1589" t="s">
        <v>9248</v>
      </c>
      <c r="V1589" s="16">
        <f t="shared" si="150"/>
        <v>41956.950983796298</v>
      </c>
      <c r="W1589" s="16">
        <f t="shared" si="151"/>
        <v>41986.950983796298</v>
      </c>
    </row>
    <row r="1590" spans="1:23" ht="30" hidden="1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2">
        <f>IF(H1590="USD", 1, VLOOKUP(H1590,usd[[#All],[targetCurrency]:[inverseRate]],4,FALSE))</f>
        <v>1</v>
      </c>
      <c r="J1590" s="14">
        <f t="shared" si="146"/>
        <v>516</v>
      </c>
      <c r="K1590" s="14">
        <f t="shared" si="147"/>
        <v>0</v>
      </c>
      <c r="L1590">
        <v>1422735120</v>
      </c>
      <c r="M1590">
        <v>1420091999</v>
      </c>
      <c r="N1590" t="b">
        <v>0</v>
      </c>
      <c r="O1590">
        <v>0</v>
      </c>
      <c r="P1590" t="b">
        <v>0</v>
      </c>
      <c r="Q1590" t="s">
        <v>8291</v>
      </c>
      <c r="R1590" s="9">
        <f t="shared" si="148"/>
        <v>0</v>
      </c>
      <c r="S1590" s="14" t="str">
        <f t="shared" si="149"/>
        <v/>
      </c>
      <c r="T1590" t="s">
        <v>9241</v>
      </c>
      <c r="U1590" t="s">
        <v>9248</v>
      </c>
      <c r="V1590" s="16">
        <f t="shared" si="150"/>
        <v>42005.24998842593</v>
      </c>
      <c r="W1590" s="16">
        <f t="shared" si="151"/>
        <v>42035.841666666667</v>
      </c>
    </row>
    <row r="1591" spans="1:23" ht="30" hidden="1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2">
        <f>IF(H1591="USD", 1, VLOOKUP(H1591,usd[[#All],[targetCurrency]:[inverseRate]],4,FALSE))</f>
        <v>1</v>
      </c>
      <c r="J1591" s="14">
        <f t="shared" si="146"/>
        <v>1200</v>
      </c>
      <c r="K1591" s="14">
        <f t="shared" si="147"/>
        <v>0</v>
      </c>
      <c r="L1591">
        <v>1444433886</v>
      </c>
      <c r="M1591">
        <v>1441841886</v>
      </c>
      <c r="N1591" t="b">
        <v>0</v>
      </c>
      <c r="O1591">
        <v>0</v>
      </c>
      <c r="P1591" t="b">
        <v>0</v>
      </c>
      <c r="Q1591" t="s">
        <v>8291</v>
      </c>
      <c r="R1591" s="9">
        <f t="shared" si="148"/>
        <v>0</v>
      </c>
      <c r="S1591" s="14" t="str">
        <f t="shared" si="149"/>
        <v/>
      </c>
      <c r="T1591" t="s">
        <v>9241</v>
      </c>
      <c r="U1591" t="s">
        <v>9248</v>
      </c>
      <c r="V1591" s="16">
        <f t="shared" si="150"/>
        <v>42256.984791666662</v>
      </c>
      <c r="W1591" s="16">
        <f t="shared" si="151"/>
        <v>42286.984791666662</v>
      </c>
    </row>
    <row r="1592" spans="1:23" ht="30" hidden="1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2">
        <f>IF(H1592="USD", 1, VLOOKUP(H1592,usd[[#All],[targetCurrency]:[inverseRate]],4,FALSE))</f>
        <v>1.1666915600000001</v>
      </c>
      <c r="J1592" s="14">
        <f t="shared" si="146"/>
        <v>70001.493600000002</v>
      </c>
      <c r="K1592" s="14">
        <f t="shared" si="147"/>
        <v>1190.0253912000001</v>
      </c>
      <c r="L1592">
        <v>1443040464</v>
      </c>
      <c r="M1592">
        <v>1440448464</v>
      </c>
      <c r="N1592" t="b">
        <v>0</v>
      </c>
      <c r="O1592">
        <v>2</v>
      </c>
      <c r="P1592" t="b">
        <v>0</v>
      </c>
      <c r="Q1592" t="s">
        <v>8291</v>
      </c>
      <c r="R1592" s="9">
        <f t="shared" si="148"/>
        <v>1.7000000000000001E-2</v>
      </c>
      <c r="S1592" s="14">
        <f t="shared" si="149"/>
        <v>595.01269560000003</v>
      </c>
      <c r="T1592" t="s">
        <v>9241</v>
      </c>
      <c r="U1592" t="s">
        <v>9248</v>
      </c>
      <c r="V1592" s="16">
        <f t="shared" si="150"/>
        <v>42240.857222222221</v>
      </c>
      <c r="W1592" s="16">
        <f t="shared" si="151"/>
        <v>42270.857222222221</v>
      </c>
    </row>
    <row r="1593" spans="1:23" ht="30" hidden="1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2">
        <f>IF(H1593="USD", 1, VLOOKUP(H1593,usd[[#All],[targetCurrency]:[inverseRate]],4,FALSE))</f>
        <v>1.29405719</v>
      </c>
      <c r="J1593" s="14">
        <f t="shared" si="146"/>
        <v>18116.800660000001</v>
      </c>
      <c r="K1593" s="14">
        <f t="shared" si="147"/>
        <v>5295.2820214799995</v>
      </c>
      <c r="L1593">
        <v>1459700741</v>
      </c>
      <c r="M1593">
        <v>1457112341</v>
      </c>
      <c r="N1593" t="b">
        <v>0</v>
      </c>
      <c r="O1593">
        <v>92</v>
      </c>
      <c r="P1593" t="b">
        <v>0</v>
      </c>
      <c r="Q1593" t="s">
        <v>8291</v>
      </c>
      <c r="R1593" s="9">
        <f t="shared" si="148"/>
        <v>0.29228571428571426</v>
      </c>
      <c r="S1593" s="14">
        <f t="shared" si="149"/>
        <v>57.557413276956517</v>
      </c>
      <c r="T1593" t="s">
        <v>9241</v>
      </c>
      <c r="U1593" t="s">
        <v>9248</v>
      </c>
      <c r="V1593" s="16">
        <f t="shared" si="150"/>
        <v>42433.726168981477</v>
      </c>
      <c r="W1593" s="16">
        <f t="shared" si="151"/>
        <v>42463.68450231482</v>
      </c>
    </row>
    <row r="1594" spans="1:23" ht="30" hidden="1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2">
        <f>IF(H1594="USD", 1, VLOOKUP(H1594,usd[[#All],[targetCurrency]:[inverseRate]],4,FALSE))</f>
        <v>1</v>
      </c>
      <c r="J1594" s="14">
        <f t="shared" si="146"/>
        <v>25</v>
      </c>
      <c r="K1594" s="14">
        <f t="shared" si="147"/>
        <v>0</v>
      </c>
      <c r="L1594">
        <v>1427503485</v>
      </c>
      <c r="M1594">
        <v>1423619085</v>
      </c>
      <c r="N1594" t="b">
        <v>0</v>
      </c>
      <c r="O1594">
        <v>0</v>
      </c>
      <c r="P1594" t="b">
        <v>0</v>
      </c>
      <c r="Q1594" t="s">
        <v>8291</v>
      </c>
      <c r="R1594" s="9">
        <f t="shared" si="148"/>
        <v>0</v>
      </c>
      <c r="S1594" s="14" t="str">
        <f t="shared" si="149"/>
        <v/>
      </c>
      <c r="T1594" t="s">
        <v>9241</v>
      </c>
      <c r="U1594" t="s">
        <v>9248</v>
      </c>
      <c r="V1594" s="16">
        <f t="shared" si="150"/>
        <v>42046.072743055556</v>
      </c>
      <c r="W1594" s="16">
        <f t="shared" si="151"/>
        <v>42091.031076388885</v>
      </c>
    </row>
    <row r="1595" spans="1:23" ht="30" hidden="1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2">
        <f>IF(H1595="USD", 1, VLOOKUP(H1595,usd[[#All],[targetCurrency]:[inverseRate]],4,FALSE))</f>
        <v>1</v>
      </c>
      <c r="J1595" s="14">
        <f t="shared" si="146"/>
        <v>22000</v>
      </c>
      <c r="K1595" s="14">
        <f t="shared" si="147"/>
        <v>3</v>
      </c>
      <c r="L1595">
        <v>1425154655</v>
      </c>
      <c r="M1595">
        <v>1422562655</v>
      </c>
      <c r="N1595" t="b">
        <v>0</v>
      </c>
      <c r="O1595">
        <v>3</v>
      </c>
      <c r="P1595" t="b">
        <v>0</v>
      </c>
      <c r="Q1595" t="s">
        <v>8291</v>
      </c>
      <c r="R1595" s="9">
        <f t="shared" si="148"/>
        <v>1.3636363636363637E-4</v>
      </c>
      <c r="S1595" s="14">
        <f t="shared" si="149"/>
        <v>1</v>
      </c>
      <c r="T1595" t="s">
        <v>9241</v>
      </c>
      <c r="U1595" t="s">
        <v>9248</v>
      </c>
      <c r="V1595" s="16">
        <f t="shared" si="150"/>
        <v>42033.845543981486</v>
      </c>
      <c r="W1595" s="16">
        <f t="shared" si="151"/>
        <v>42063.845543981486</v>
      </c>
    </row>
    <row r="1596" spans="1:23" ht="30" hidden="1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2">
        <f>IF(H1596="USD", 1, VLOOKUP(H1596,usd[[#All],[targetCurrency]:[inverseRate]],4,FALSE))</f>
        <v>1</v>
      </c>
      <c r="J1596" s="14">
        <f t="shared" si="146"/>
        <v>1000</v>
      </c>
      <c r="K1596" s="14">
        <f t="shared" si="147"/>
        <v>205</v>
      </c>
      <c r="L1596">
        <v>1463329260</v>
      </c>
      <c r="M1596">
        <v>1458147982</v>
      </c>
      <c r="N1596" t="b">
        <v>0</v>
      </c>
      <c r="O1596">
        <v>10</v>
      </c>
      <c r="P1596" t="b">
        <v>0</v>
      </c>
      <c r="Q1596" t="s">
        <v>8291</v>
      </c>
      <c r="R1596" s="9">
        <f t="shared" si="148"/>
        <v>0.20499999999999999</v>
      </c>
      <c r="S1596" s="14">
        <f t="shared" si="149"/>
        <v>20.5</v>
      </c>
      <c r="T1596" t="s">
        <v>9241</v>
      </c>
      <c r="U1596" t="s">
        <v>9248</v>
      </c>
      <c r="V1596" s="16">
        <f t="shared" si="150"/>
        <v>42445.712754629625</v>
      </c>
      <c r="W1596" s="16">
        <f t="shared" si="151"/>
        <v>42505.681250000001</v>
      </c>
    </row>
    <row r="1597" spans="1:23" ht="30" hidden="1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2">
        <f>IF(H1597="USD", 1, VLOOKUP(H1597,usd[[#All],[targetCurrency]:[inverseRate]],4,FALSE))</f>
        <v>1</v>
      </c>
      <c r="J1597" s="14">
        <f t="shared" si="146"/>
        <v>100000</v>
      </c>
      <c r="K1597" s="14">
        <f t="shared" si="147"/>
        <v>280</v>
      </c>
      <c r="L1597">
        <v>1403122380</v>
      </c>
      <c r="M1597">
        <v>1400634728</v>
      </c>
      <c r="N1597" t="b">
        <v>0</v>
      </c>
      <c r="O1597">
        <v>7</v>
      </c>
      <c r="P1597" t="b">
        <v>0</v>
      </c>
      <c r="Q1597" t="s">
        <v>8291</v>
      </c>
      <c r="R1597" s="9">
        <f t="shared" si="148"/>
        <v>2.8E-3</v>
      </c>
      <c r="S1597" s="14">
        <f t="shared" si="149"/>
        <v>40</v>
      </c>
      <c r="T1597" t="s">
        <v>9241</v>
      </c>
      <c r="U1597" t="s">
        <v>9248</v>
      </c>
      <c r="V1597" s="16">
        <f t="shared" si="150"/>
        <v>41780.050092592595</v>
      </c>
      <c r="W1597" s="16">
        <f t="shared" si="151"/>
        <v>41808.842361111107</v>
      </c>
    </row>
    <row r="1598" spans="1:23" ht="30" hidden="1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2">
        <f>IF(H1598="USD", 1, VLOOKUP(H1598,usd[[#All],[targetCurrency]:[inverseRate]],4,FALSE))</f>
        <v>1.29405719</v>
      </c>
      <c r="J1598" s="14">
        <f t="shared" si="146"/>
        <v>4205.6858675000003</v>
      </c>
      <c r="K1598" s="14">
        <f t="shared" si="147"/>
        <v>97.054289249999997</v>
      </c>
      <c r="L1598">
        <v>1418469569</v>
      </c>
      <c r="M1598">
        <v>1414577969</v>
      </c>
      <c r="N1598" t="b">
        <v>0</v>
      </c>
      <c r="O1598">
        <v>3</v>
      </c>
      <c r="P1598" t="b">
        <v>0</v>
      </c>
      <c r="Q1598" t="s">
        <v>8291</v>
      </c>
      <c r="R1598" s="9">
        <f t="shared" si="148"/>
        <v>2.3076923076923078E-2</v>
      </c>
      <c r="S1598" s="14">
        <f t="shared" si="149"/>
        <v>32.351429750000001</v>
      </c>
      <c r="T1598" t="s">
        <v>9241</v>
      </c>
      <c r="U1598" t="s">
        <v>9248</v>
      </c>
      <c r="V1598" s="16">
        <f t="shared" si="150"/>
        <v>41941.430196759262</v>
      </c>
      <c r="W1598" s="16">
        <f t="shared" si="151"/>
        <v>41986.471863425926</v>
      </c>
    </row>
    <row r="1599" spans="1:23" ht="30" hidden="1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2">
        <f>IF(H1599="USD", 1, VLOOKUP(H1599,usd[[#All],[targetCurrency]:[inverseRate]],4,FALSE))</f>
        <v>1</v>
      </c>
      <c r="J1599" s="14">
        <f t="shared" si="146"/>
        <v>15000</v>
      </c>
      <c r="K1599" s="14">
        <f t="shared" si="147"/>
        <v>0</v>
      </c>
      <c r="L1599">
        <v>1474360197</v>
      </c>
      <c r="M1599">
        <v>1471768197</v>
      </c>
      <c r="N1599" t="b">
        <v>0</v>
      </c>
      <c r="O1599">
        <v>0</v>
      </c>
      <c r="P1599" t="b">
        <v>0</v>
      </c>
      <c r="Q1599" t="s">
        <v>8291</v>
      </c>
      <c r="R1599" s="9">
        <f t="shared" si="148"/>
        <v>0</v>
      </c>
      <c r="S1599" s="14" t="str">
        <f t="shared" si="149"/>
        <v/>
      </c>
      <c r="T1599" t="s">
        <v>9241</v>
      </c>
      <c r="U1599" t="s">
        <v>9248</v>
      </c>
      <c r="V1599" s="16">
        <f t="shared" si="150"/>
        <v>42603.354131944448</v>
      </c>
      <c r="W1599" s="16">
        <f t="shared" si="151"/>
        <v>42633.354131944448</v>
      </c>
    </row>
    <row r="1600" spans="1:23" ht="30" hidden="1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2">
        <f>IF(H1600="USD", 1, VLOOKUP(H1600,usd[[#All],[targetCurrency]:[inverseRate]],4,FALSE))</f>
        <v>1</v>
      </c>
      <c r="J1600" s="14">
        <f t="shared" si="146"/>
        <v>800</v>
      </c>
      <c r="K1600" s="14">
        <f t="shared" si="147"/>
        <v>1</v>
      </c>
      <c r="L1600">
        <v>1437926458</v>
      </c>
      <c r="M1600">
        <v>1432742458</v>
      </c>
      <c r="N1600" t="b">
        <v>0</v>
      </c>
      <c r="O1600">
        <v>1</v>
      </c>
      <c r="P1600" t="b">
        <v>0</v>
      </c>
      <c r="Q1600" t="s">
        <v>8291</v>
      </c>
      <c r="R1600" s="9">
        <f t="shared" si="148"/>
        <v>1.25E-3</v>
      </c>
      <c r="S1600" s="14">
        <f t="shared" si="149"/>
        <v>1</v>
      </c>
      <c r="T1600" t="s">
        <v>9241</v>
      </c>
      <c r="U1600" t="s">
        <v>9248</v>
      </c>
      <c r="V1600" s="16">
        <f t="shared" si="150"/>
        <v>42151.667337962965</v>
      </c>
      <c r="W1600" s="16">
        <f t="shared" si="151"/>
        <v>42211.667337962965</v>
      </c>
    </row>
    <row r="1601" spans="1:23" ht="30" hidden="1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2">
        <f>IF(H1601="USD", 1, VLOOKUP(H1601,usd[[#All],[targetCurrency]:[inverseRate]],4,FALSE))</f>
        <v>1.29405719</v>
      </c>
      <c r="J1601" s="14">
        <f t="shared" si="146"/>
        <v>647.028595</v>
      </c>
      <c r="K1601" s="14">
        <f t="shared" si="147"/>
        <v>0</v>
      </c>
      <c r="L1601">
        <v>1460116576</v>
      </c>
      <c r="M1601">
        <v>1457528176</v>
      </c>
      <c r="N1601" t="b">
        <v>0</v>
      </c>
      <c r="O1601">
        <v>0</v>
      </c>
      <c r="P1601" t="b">
        <v>0</v>
      </c>
      <c r="Q1601" t="s">
        <v>8291</v>
      </c>
      <c r="R1601" s="9">
        <f t="shared" si="148"/>
        <v>0</v>
      </c>
      <c r="S1601" s="14" t="str">
        <f t="shared" si="149"/>
        <v/>
      </c>
      <c r="T1601" t="s">
        <v>9241</v>
      </c>
      <c r="U1601" t="s">
        <v>9248</v>
      </c>
      <c r="V1601" s="16">
        <f t="shared" si="150"/>
        <v>42438.53907407407</v>
      </c>
      <c r="W1601" s="16">
        <f t="shared" si="151"/>
        <v>42468.497407407413</v>
      </c>
    </row>
    <row r="1602" spans="1:23" ht="30" hidden="1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2">
        <f>IF(H1602="USD", 1, VLOOKUP(H1602,usd[[#All],[targetCurrency]:[inverseRate]],4,FALSE))</f>
        <v>1</v>
      </c>
      <c r="J1602" s="14">
        <f t="shared" si="146"/>
        <v>5000</v>
      </c>
      <c r="K1602" s="14">
        <f t="shared" si="147"/>
        <v>367</v>
      </c>
      <c r="L1602">
        <v>1405401060</v>
      </c>
      <c r="M1602">
        <v>1401585752</v>
      </c>
      <c r="N1602" t="b">
        <v>0</v>
      </c>
      <c r="O1602">
        <v>9</v>
      </c>
      <c r="P1602" t="b">
        <v>0</v>
      </c>
      <c r="Q1602" t="s">
        <v>8291</v>
      </c>
      <c r="R1602" s="9">
        <f t="shared" si="148"/>
        <v>7.3400000000000007E-2</v>
      </c>
      <c r="S1602" s="14">
        <f t="shared" si="149"/>
        <v>40.777777777777779</v>
      </c>
      <c r="T1602" t="s">
        <v>9241</v>
      </c>
      <c r="U1602" t="s">
        <v>9248</v>
      </c>
      <c r="V1602" s="16">
        <f t="shared" si="150"/>
        <v>41791.057314814811</v>
      </c>
      <c r="W1602" s="16">
        <f t="shared" si="151"/>
        <v>41835.21597222222</v>
      </c>
    </row>
    <row r="1603" spans="1:23" ht="30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2">
        <f>IF(H1603="USD", 1, VLOOKUP(H1603,usd[[#All],[targetCurrency]:[inverseRate]],4,FALSE))</f>
        <v>1</v>
      </c>
      <c r="J1603" s="14">
        <f t="shared" ref="J1603:J1666" si="152">$I1603*D1603</f>
        <v>2500</v>
      </c>
      <c r="K1603" s="14">
        <f t="shared" ref="K1603:K1666" si="153">$I1603*E1603</f>
        <v>2706.23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8276</v>
      </c>
      <c r="R1603" s="9">
        <f t="shared" ref="R1603:R1666" si="154">E1603/D1603</f>
        <v>1.082492</v>
      </c>
      <c r="S1603" s="14">
        <f t="shared" ref="S1603:S1666" si="155">IFERROR(K1603/O1603, "")</f>
        <v>48.325535714285714</v>
      </c>
      <c r="T1603" t="s">
        <v>9214</v>
      </c>
      <c r="U1603" t="s">
        <v>9213</v>
      </c>
      <c r="V1603" s="16">
        <f t="shared" si="150"/>
        <v>40638.092974537038</v>
      </c>
      <c r="W1603" s="16">
        <f t="shared" si="151"/>
        <v>40668.092974537038</v>
      </c>
    </row>
    <row r="1604" spans="1:23" ht="30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2">
        <f>IF(H1604="USD", 1, VLOOKUP(H1604,usd[[#All],[targetCurrency]:[inverseRate]],4,FALSE))</f>
        <v>1</v>
      </c>
      <c r="J1604" s="14">
        <f t="shared" si="152"/>
        <v>1500</v>
      </c>
      <c r="K1604" s="14">
        <f t="shared" si="153"/>
        <v>1502.5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8276</v>
      </c>
      <c r="R1604" s="9">
        <f t="shared" si="154"/>
        <v>1.0016666666666667</v>
      </c>
      <c r="S1604" s="14">
        <f t="shared" si="155"/>
        <v>46.953125</v>
      </c>
      <c r="T1604" t="s">
        <v>9214</v>
      </c>
      <c r="U1604" t="s">
        <v>9213</v>
      </c>
      <c r="V1604" s="16">
        <f t="shared" si="150"/>
        <v>40788.297650462962</v>
      </c>
      <c r="W1604" s="16">
        <f t="shared" si="151"/>
        <v>40830.958333333336</v>
      </c>
    </row>
    <row r="1605" spans="1:23" ht="30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2">
        <f>IF(H1605="USD", 1, VLOOKUP(H1605,usd[[#All],[targetCurrency]:[inverseRate]],4,FALSE))</f>
        <v>1</v>
      </c>
      <c r="J1605" s="14">
        <f t="shared" si="152"/>
        <v>2000</v>
      </c>
      <c r="K1605" s="14">
        <f t="shared" si="153"/>
        <v>2000.66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8276</v>
      </c>
      <c r="R1605" s="9">
        <f t="shared" si="154"/>
        <v>1.0003299999999999</v>
      </c>
      <c r="S1605" s="14">
        <f t="shared" si="155"/>
        <v>66.688666666666663</v>
      </c>
      <c r="T1605" t="s">
        <v>9214</v>
      </c>
      <c r="U1605" t="s">
        <v>9213</v>
      </c>
      <c r="V1605" s="16">
        <f t="shared" si="150"/>
        <v>40876.169664351852</v>
      </c>
      <c r="W1605" s="16">
        <f t="shared" si="151"/>
        <v>40936.169664351852</v>
      </c>
    </row>
    <row r="1606" spans="1:23" ht="30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2">
        <f>IF(H1606="USD", 1, VLOOKUP(H1606,usd[[#All],[targetCurrency]:[inverseRate]],4,FALSE))</f>
        <v>1</v>
      </c>
      <c r="J1606" s="14">
        <f t="shared" si="152"/>
        <v>2800</v>
      </c>
      <c r="K1606" s="14">
        <f t="shared" si="153"/>
        <v>3419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8276</v>
      </c>
      <c r="R1606" s="9">
        <f t="shared" si="154"/>
        <v>1.2210714285714286</v>
      </c>
      <c r="S1606" s="14">
        <f t="shared" si="155"/>
        <v>48.842857142857142</v>
      </c>
      <c r="T1606" t="s">
        <v>9214</v>
      </c>
      <c r="U1606" t="s">
        <v>9213</v>
      </c>
      <c r="V1606" s="16">
        <f t="shared" si="150"/>
        <v>40945.845312500001</v>
      </c>
      <c r="W1606" s="16">
        <f t="shared" si="151"/>
        <v>40985.803645833337</v>
      </c>
    </row>
    <row r="1607" spans="1:23" ht="30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2">
        <f>IF(H1607="USD", 1, VLOOKUP(H1607,usd[[#All],[targetCurrency]:[inverseRate]],4,FALSE))</f>
        <v>1</v>
      </c>
      <c r="J1607" s="14">
        <f t="shared" si="152"/>
        <v>6000</v>
      </c>
      <c r="K1607" s="14">
        <f t="shared" si="153"/>
        <v>6041.6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8276</v>
      </c>
      <c r="R1607" s="9">
        <f t="shared" si="154"/>
        <v>1.0069333333333335</v>
      </c>
      <c r="S1607" s="14">
        <f t="shared" si="155"/>
        <v>137.30909090909091</v>
      </c>
      <c r="T1607" t="s">
        <v>9214</v>
      </c>
      <c r="U1607" t="s">
        <v>9213</v>
      </c>
      <c r="V1607" s="16">
        <f t="shared" si="150"/>
        <v>40747.012881944444</v>
      </c>
      <c r="W1607" s="16">
        <f t="shared" si="151"/>
        <v>40756.291666666664</v>
      </c>
    </row>
    <row r="1608" spans="1:23" ht="30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2">
        <f>IF(H1608="USD", 1, VLOOKUP(H1608,usd[[#All],[targetCurrency]:[inverseRate]],4,FALSE))</f>
        <v>1</v>
      </c>
      <c r="J1608" s="14">
        <f t="shared" si="152"/>
        <v>8000</v>
      </c>
      <c r="K1608" s="14">
        <f t="shared" si="153"/>
        <v>8080.33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8276</v>
      </c>
      <c r="R1608" s="9">
        <f t="shared" si="154"/>
        <v>1.01004125</v>
      </c>
      <c r="S1608" s="14">
        <f t="shared" si="155"/>
        <v>87.829673913043479</v>
      </c>
      <c r="T1608" t="s">
        <v>9214</v>
      </c>
      <c r="U1608" t="s">
        <v>9213</v>
      </c>
      <c r="V1608" s="16">
        <f t="shared" si="150"/>
        <v>40536.111550925925</v>
      </c>
      <c r="W1608" s="16">
        <f t="shared" si="151"/>
        <v>40626.069884259261</v>
      </c>
    </row>
    <row r="1609" spans="1:23" ht="30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2">
        <f>IF(H1609="USD", 1, VLOOKUP(H1609,usd[[#All],[targetCurrency]:[inverseRate]],4,FALSE))</f>
        <v>1</v>
      </c>
      <c r="J1609" s="14">
        <f t="shared" si="152"/>
        <v>10000</v>
      </c>
      <c r="K1609" s="14">
        <f t="shared" si="153"/>
        <v>14511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8276</v>
      </c>
      <c r="R1609" s="9">
        <f t="shared" si="154"/>
        <v>1.4511000000000001</v>
      </c>
      <c r="S1609" s="14">
        <f t="shared" si="155"/>
        <v>70.785365853658533</v>
      </c>
      <c r="T1609" t="s">
        <v>9214</v>
      </c>
      <c r="U1609" t="s">
        <v>9213</v>
      </c>
      <c r="V1609" s="16">
        <f t="shared" si="150"/>
        <v>41053.80846064815</v>
      </c>
      <c r="W1609" s="16">
        <f t="shared" si="151"/>
        <v>41074.80846064815</v>
      </c>
    </row>
    <row r="1610" spans="1:23" ht="30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2">
        <f>IF(H1610="USD", 1, VLOOKUP(H1610,usd[[#All],[targetCurrency]:[inverseRate]],4,FALSE))</f>
        <v>1</v>
      </c>
      <c r="J1610" s="14">
        <f t="shared" si="152"/>
        <v>1200</v>
      </c>
      <c r="K1610" s="14">
        <f t="shared" si="153"/>
        <v>1215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8276</v>
      </c>
      <c r="R1610" s="9">
        <f t="shared" si="154"/>
        <v>1.0125</v>
      </c>
      <c r="S1610" s="14">
        <f t="shared" si="155"/>
        <v>52.826086956521742</v>
      </c>
      <c r="T1610" t="s">
        <v>9214</v>
      </c>
      <c r="U1610" t="s">
        <v>9213</v>
      </c>
      <c r="V1610" s="16">
        <f t="shared" si="150"/>
        <v>41607.83085648148</v>
      </c>
      <c r="W1610" s="16">
        <f t="shared" si="151"/>
        <v>41640.226388888885</v>
      </c>
    </row>
    <row r="1611" spans="1:23" ht="30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2">
        <f>IF(H1611="USD", 1, VLOOKUP(H1611,usd[[#All],[targetCurrency]:[inverseRate]],4,FALSE))</f>
        <v>1</v>
      </c>
      <c r="J1611" s="14">
        <f t="shared" si="152"/>
        <v>1500</v>
      </c>
      <c r="K1611" s="14">
        <f t="shared" si="153"/>
        <v>1775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8276</v>
      </c>
      <c r="R1611" s="9">
        <f t="shared" si="154"/>
        <v>1.1833333333333333</v>
      </c>
      <c r="S1611" s="14">
        <f t="shared" si="155"/>
        <v>443.75</v>
      </c>
      <c r="T1611" t="s">
        <v>9214</v>
      </c>
      <c r="U1611" t="s">
        <v>9213</v>
      </c>
      <c r="V1611" s="16">
        <f t="shared" si="150"/>
        <v>40796.001261574071</v>
      </c>
      <c r="W1611" s="16">
        <f t="shared" si="151"/>
        <v>40849.333333333336</v>
      </c>
    </row>
    <row r="1612" spans="1:23" ht="30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2">
        <f>IF(H1612="USD", 1, VLOOKUP(H1612,usd[[#All],[targetCurrency]:[inverseRate]],4,FALSE))</f>
        <v>1</v>
      </c>
      <c r="J1612" s="14">
        <f t="shared" si="152"/>
        <v>2000</v>
      </c>
      <c r="K1612" s="14">
        <f t="shared" si="153"/>
        <v>5437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8276</v>
      </c>
      <c r="R1612" s="9">
        <f t="shared" si="154"/>
        <v>2.7185000000000001</v>
      </c>
      <c r="S1612" s="14">
        <f t="shared" si="155"/>
        <v>48.544642857142854</v>
      </c>
      <c r="T1612" t="s">
        <v>9214</v>
      </c>
      <c r="U1612" t="s">
        <v>9213</v>
      </c>
      <c r="V1612" s="16">
        <f t="shared" si="150"/>
        <v>41228.924884259257</v>
      </c>
      <c r="W1612" s="16">
        <f t="shared" si="151"/>
        <v>41258.924884259257</v>
      </c>
    </row>
    <row r="1613" spans="1:23" ht="30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2">
        <f>IF(H1613="USD", 1, VLOOKUP(H1613,usd[[#All],[targetCurrency]:[inverseRate]],4,FALSE))</f>
        <v>1</v>
      </c>
      <c r="J1613" s="14">
        <f t="shared" si="152"/>
        <v>800</v>
      </c>
      <c r="K1613" s="14">
        <f t="shared" si="153"/>
        <v>1001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8276</v>
      </c>
      <c r="R1613" s="9">
        <f t="shared" si="154"/>
        <v>1.25125</v>
      </c>
      <c r="S1613" s="14">
        <f t="shared" si="155"/>
        <v>37.074074074074076</v>
      </c>
      <c r="T1613" t="s">
        <v>9214</v>
      </c>
      <c r="U1613" t="s">
        <v>9213</v>
      </c>
      <c r="V1613" s="16">
        <f t="shared" si="150"/>
        <v>41409.00037037037</v>
      </c>
      <c r="W1613" s="16">
        <f t="shared" si="151"/>
        <v>41430.00037037037</v>
      </c>
    </row>
    <row r="1614" spans="1:23" ht="30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2">
        <f>IF(H1614="USD", 1, VLOOKUP(H1614,usd[[#All],[targetCurrency]:[inverseRate]],4,FALSE))</f>
        <v>1</v>
      </c>
      <c r="J1614" s="14">
        <f t="shared" si="152"/>
        <v>500</v>
      </c>
      <c r="K1614" s="14">
        <f t="shared" si="153"/>
        <v>550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8276</v>
      </c>
      <c r="R1614" s="9">
        <f t="shared" si="154"/>
        <v>1.1000000000000001</v>
      </c>
      <c r="S1614" s="14">
        <f t="shared" si="155"/>
        <v>50</v>
      </c>
      <c r="T1614" t="s">
        <v>9214</v>
      </c>
      <c r="U1614" t="s">
        <v>9213</v>
      </c>
      <c r="V1614" s="16">
        <f t="shared" si="150"/>
        <v>41246.874814814815</v>
      </c>
      <c r="W1614" s="16">
        <f t="shared" si="151"/>
        <v>41276.874814814815</v>
      </c>
    </row>
    <row r="1615" spans="1:23" ht="30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2">
        <f>IF(H1615="USD", 1, VLOOKUP(H1615,usd[[#All],[targetCurrency]:[inverseRate]],4,FALSE))</f>
        <v>1</v>
      </c>
      <c r="J1615" s="14">
        <f t="shared" si="152"/>
        <v>1000</v>
      </c>
      <c r="K1615" s="14">
        <f t="shared" si="153"/>
        <v>1015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8276</v>
      </c>
      <c r="R1615" s="9">
        <f t="shared" si="154"/>
        <v>1.0149999999999999</v>
      </c>
      <c r="S1615" s="14">
        <f t="shared" si="155"/>
        <v>39.03846153846154</v>
      </c>
      <c r="T1615" t="s">
        <v>9214</v>
      </c>
      <c r="U1615" t="s">
        <v>9213</v>
      </c>
      <c r="V1615" s="16">
        <f t="shared" si="150"/>
        <v>41082.069467592592</v>
      </c>
      <c r="W1615" s="16">
        <f t="shared" si="151"/>
        <v>41112.069467592592</v>
      </c>
    </row>
    <row r="1616" spans="1:23" ht="30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2">
        <f>IF(H1616="USD", 1, VLOOKUP(H1616,usd[[#All],[targetCurrency]:[inverseRate]],4,FALSE))</f>
        <v>1</v>
      </c>
      <c r="J1616" s="14">
        <f t="shared" si="152"/>
        <v>5000</v>
      </c>
      <c r="K1616" s="14">
        <f t="shared" si="153"/>
        <v>5135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8276</v>
      </c>
      <c r="R1616" s="9">
        <f t="shared" si="154"/>
        <v>1.0269999999999999</v>
      </c>
      <c r="S1616" s="14">
        <f t="shared" si="155"/>
        <v>66.688311688311686</v>
      </c>
      <c r="T1616" t="s">
        <v>9214</v>
      </c>
      <c r="U1616" t="s">
        <v>9213</v>
      </c>
      <c r="V1616" s="16">
        <f t="shared" ref="V1616:V1679" si="156">(M1616/86400)+DATE(1970,1,1)</f>
        <v>41794.981122685189</v>
      </c>
      <c r="W1616" s="16">
        <f t="shared" ref="W1616:W1679" si="157">(L1616/86400)+DATE(1970,1,1)</f>
        <v>41854.708333333336</v>
      </c>
    </row>
    <row r="1617" spans="1:23" ht="30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2">
        <f>IF(H1617="USD", 1, VLOOKUP(H1617,usd[[#All],[targetCurrency]:[inverseRate]],4,FALSE))</f>
        <v>1</v>
      </c>
      <c r="J1617" s="14">
        <f t="shared" si="152"/>
        <v>8000</v>
      </c>
      <c r="K1617" s="14">
        <f t="shared" si="153"/>
        <v>9130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8276</v>
      </c>
      <c r="R1617" s="9">
        <f t="shared" si="154"/>
        <v>1.1412500000000001</v>
      </c>
      <c r="S1617" s="14">
        <f t="shared" si="155"/>
        <v>67.132352941176464</v>
      </c>
      <c r="T1617" t="s">
        <v>9214</v>
      </c>
      <c r="U1617" t="s">
        <v>9213</v>
      </c>
      <c r="V1617" s="16">
        <f t="shared" si="156"/>
        <v>40845.050879629627</v>
      </c>
      <c r="W1617" s="16">
        <f t="shared" si="157"/>
        <v>40890.092546296299</v>
      </c>
    </row>
    <row r="1618" spans="1:23" ht="30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2">
        <f>IF(H1618="USD", 1, VLOOKUP(H1618,usd[[#All],[targetCurrency]:[inverseRate]],4,FALSE))</f>
        <v>1</v>
      </c>
      <c r="J1618" s="14">
        <f t="shared" si="152"/>
        <v>10000</v>
      </c>
      <c r="K1618" s="14">
        <f t="shared" si="153"/>
        <v>10420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8276</v>
      </c>
      <c r="R1618" s="9">
        <f t="shared" si="154"/>
        <v>1.042</v>
      </c>
      <c r="S1618" s="14">
        <f t="shared" si="155"/>
        <v>66.369426751592357</v>
      </c>
      <c r="T1618" t="s">
        <v>9214</v>
      </c>
      <c r="U1618" t="s">
        <v>9213</v>
      </c>
      <c r="V1618" s="16">
        <f t="shared" si="156"/>
        <v>41194.715520833335</v>
      </c>
      <c r="W1618" s="16">
        <f t="shared" si="157"/>
        <v>41235.916666666664</v>
      </c>
    </row>
    <row r="1619" spans="1:23" ht="30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2">
        <f>IF(H1619="USD", 1, VLOOKUP(H1619,usd[[#All],[targetCurrency]:[inverseRate]],4,FALSE))</f>
        <v>1</v>
      </c>
      <c r="J1619" s="14">
        <f t="shared" si="152"/>
        <v>7000</v>
      </c>
      <c r="K1619" s="14">
        <f t="shared" si="153"/>
        <v>10210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8276</v>
      </c>
      <c r="R1619" s="9">
        <f t="shared" si="154"/>
        <v>1.4585714285714286</v>
      </c>
      <c r="S1619" s="14">
        <f t="shared" si="155"/>
        <v>64.620253164556956</v>
      </c>
      <c r="T1619" t="s">
        <v>9214</v>
      </c>
      <c r="U1619" t="s">
        <v>9213</v>
      </c>
      <c r="V1619" s="16">
        <f t="shared" si="156"/>
        <v>41546.664212962962</v>
      </c>
      <c r="W1619" s="16">
        <f t="shared" si="157"/>
        <v>41579.791666666664</v>
      </c>
    </row>
    <row r="1620" spans="1:23" ht="30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2">
        <f>IF(H1620="USD", 1, VLOOKUP(H1620,usd[[#All],[targetCurrency]:[inverseRate]],4,FALSE))</f>
        <v>1</v>
      </c>
      <c r="J1620" s="14">
        <f t="shared" si="152"/>
        <v>1500</v>
      </c>
      <c r="K1620" s="14">
        <f t="shared" si="153"/>
        <v>1576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8276</v>
      </c>
      <c r="R1620" s="9">
        <f t="shared" si="154"/>
        <v>1.0506666666666666</v>
      </c>
      <c r="S1620" s="14">
        <f t="shared" si="155"/>
        <v>58.370370370370374</v>
      </c>
      <c r="T1620" t="s">
        <v>9214</v>
      </c>
      <c r="U1620" t="s">
        <v>9213</v>
      </c>
      <c r="V1620" s="16">
        <f t="shared" si="156"/>
        <v>41301.654340277775</v>
      </c>
      <c r="W1620" s="16">
        <f t="shared" si="157"/>
        <v>41341.654340277775</v>
      </c>
    </row>
    <row r="1621" spans="1:23" ht="30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2">
        <f>IF(H1621="USD", 1, VLOOKUP(H1621,usd[[#All],[targetCurrency]:[inverseRate]],4,FALSE))</f>
        <v>1</v>
      </c>
      <c r="J1621" s="14">
        <f t="shared" si="152"/>
        <v>1500</v>
      </c>
      <c r="K1621" s="14">
        <f t="shared" si="153"/>
        <v>2000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8276</v>
      </c>
      <c r="R1621" s="9">
        <f t="shared" si="154"/>
        <v>1.3333333333333333</v>
      </c>
      <c r="S1621" s="14">
        <f t="shared" si="155"/>
        <v>86.956521739130437</v>
      </c>
      <c r="T1621" t="s">
        <v>9214</v>
      </c>
      <c r="U1621" t="s">
        <v>9213</v>
      </c>
      <c r="V1621" s="16">
        <f t="shared" si="156"/>
        <v>41876.186180555553</v>
      </c>
      <c r="W1621" s="16">
        <f t="shared" si="157"/>
        <v>41897.186180555553</v>
      </c>
    </row>
    <row r="1622" spans="1:23" ht="30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2">
        <f>IF(H1622="USD", 1, VLOOKUP(H1622,usd[[#All],[targetCurrency]:[inverseRate]],4,FALSE))</f>
        <v>1</v>
      </c>
      <c r="J1622" s="14">
        <f t="shared" si="152"/>
        <v>1000</v>
      </c>
      <c r="K1622" s="14">
        <f t="shared" si="153"/>
        <v>1130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8276</v>
      </c>
      <c r="R1622" s="9">
        <f t="shared" si="154"/>
        <v>1.1299999999999999</v>
      </c>
      <c r="S1622" s="14">
        <f t="shared" si="155"/>
        <v>66.470588235294116</v>
      </c>
      <c r="T1622" t="s">
        <v>9214</v>
      </c>
      <c r="U1622" t="s">
        <v>9213</v>
      </c>
      <c r="V1622" s="16">
        <f t="shared" si="156"/>
        <v>41321.339583333334</v>
      </c>
      <c r="W1622" s="16">
        <f t="shared" si="157"/>
        <v>41328.339583333334</v>
      </c>
    </row>
    <row r="1623" spans="1:23" ht="30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2">
        <f>IF(H1623="USD", 1, VLOOKUP(H1623,usd[[#All],[targetCurrency]:[inverseRate]],4,FALSE))</f>
        <v>1</v>
      </c>
      <c r="J1623" s="14">
        <f t="shared" si="152"/>
        <v>5000</v>
      </c>
      <c r="K1623" s="14">
        <f t="shared" si="153"/>
        <v>6060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8276</v>
      </c>
      <c r="R1623" s="9">
        <f t="shared" si="154"/>
        <v>1.212</v>
      </c>
      <c r="S1623" s="14">
        <f t="shared" si="155"/>
        <v>163.78378378378378</v>
      </c>
      <c r="T1623" t="s">
        <v>9214</v>
      </c>
      <c r="U1623" t="s">
        <v>9213</v>
      </c>
      <c r="V1623" s="16">
        <f t="shared" si="156"/>
        <v>41003.60665509259</v>
      </c>
      <c r="W1623" s="16">
        <f t="shared" si="157"/>
        <v>41057.165972222225</v>
      </c>
    </row>
    <row r="1624" spans="1:23" ht="30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2">
        <f>IF(H1624="USD", 1, VLOOKUP(H1624,usd[[#All],[targetCurrency]:[inverseRate]],4,FALSE))</f>
        <v>1</v>
      </c>
      <c r="J1624" s="14">
        <f t="shared" si="152"/>
        <v>6900</v>
      </c>
      <c r="K1624" s="14">
        <f t="shared" si="153"/>
        <v>7019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8276</v>
      </c>
      <c r="R1624" s="9">
        <f t="shared" si="154"/>
        <v>1.0172463768115942</v>
      </c>
      <c r="S1624" s="14">
        <f t="shared" si="155"/>
        <v>107.98461538461538</v>
      </c>
      <c r="T1624" t="s">
        <v>9214</v>
      </c>
      <c r="U1624" t="s">
        <v>9213</v>
      </c>
      <c r="V1624" s="16">
        <f t="shared" si="156"/>
        <v>41950.294837962967</v>
      </c>
      <c r="W1624" s="16">
        <f t="shared" si="157"/>
        <v>41990.332638888889</v>
      </c>
    </row>
    <row r="1625" spans="1:23" ht="30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2">
        <f>IF(H1625="USD", 1, VLOOKUP(H1625,usd[[#All],[targetCurrency]:[inverseRate]],4,FALSE))</f>
        <v>1.29405719</v>
      </c>
      <c r="J1625" s="14">
        <f t="shared" si="152"/>
        <v>970.54289249999999</v>
      </c>
      <c r="K1625" s="14">
        <f t="shared" si="153"/>
        <v>980.89535002000002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8276</v>
      </c>
      <c r="R1625" s="9">
        <f t="shared" si="154"/>
        <v>1.0106666666666666</v>
      </c>
      <c r="S1625" s="14">
        <f t="shared" si="155"/>
        <v>54.494186112222224</v>
      </c>
      <c r="T1625" t="s">
        <v>9214</v>
      </c>
      <c r="U1625" t="s">
        <v>9213</v>
      </c>
      <c r="V1625" s="16">
        <f t="shared" si="156"/>
        <v>41453.688530092593</v>
      </c>
      <c r="W1625" s="16">
        <f t="shared" si="157"/>
        <v>41513.688530092593</v>
      </c>
    </row>
    <row r="1626" spans="1:23" ht="30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2">
        <f>IF(H1626="USD", 1, VLOOKUP(H1626,usd[[#All],[targetCurrency]:[inverseRate]],4,FALSE))</f>
        <v>1</v>
      </c>
      <c r="J1626" s="14">
        <f t="shared" si="152"/>
        <v>1000</v>
      </c>
      <c r="K1626" s="14">
        <f t="shared" si="153"/>
        <v>1180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8276</v>
      </c>
      <c r="R1626" s="9">
        <f t="shared" si="154"/>
        <v>1.18</v>
      </c>
      <c r="S1626" s="14">
        <f t="shared" si="155"/>
        <v>47.2</v>
      </c>
      <c r="T1626" t="s">
        <v>9214</v>
      </c>
      <c r="U1626" t="s">
        <v>9213</v>
      </c>
      <c r="V1626" s="16">
        <f t="shared" si="156"/>
        <v>41243.367303240739</v>
      </c>
      <c r="W1626" s="16">
        <f t="shared" si="157"/>
        <v>41283.367303240739</v>
      </c>
    </row>
    <row r="1627" spans="1:23" ht="30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2">
        <f>IF(H1627="USD", 1, VLOOKUP(H1627,usd[[#All],[targetCurrency]:[inverseRate]],4,FALSE))</f>
        <v>1</v>
      </c>
      <c r="J1627" s="14">
        <f t="shared" si="152"/>
        <v>7500</v>
      </c>
      <c r="K1627" s="14">
        <f t="shared" si="153"/>
        <v>11650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8276</v>
      </c>
      <c r="R1627" s="9">
        <f t="shared" si="154"/>
        <v>1.5533333333333332</v>
      </c>
      <c r="S1627" s="14">
        <f t="shared" si="155"/>
        <v>112.01923076923077</v>
      </c>
      <c r="T1627" t="s">
        <v>9214</v>
      </c>
      <c r="U1627" t="s">
        <v>9213</v>
      </c>
      <c r="V1627" s="16">
        <f t="shared" si="156"/>
        <v>41135.699687500004</v>
      </c>
      <c r="W1627" s="16">
        <f t="shared" si="157"/>
        <v>41163.699687500004</v>
      </c>
    </row>
    <row r="1628" spans="1:23" ht="30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2">
        <f>IF(H1628="USD", 1, VLOOKUP(H1628,usd[[#All],[targetCurrency]:[inverseRate]],4,FALSE))</f>
        <v>1</v>
      </c>
      <c r="J1628" s="14">
        <f t="shared" si="152"/>
        <v>8000</v>
      </c>
      <c r="K1628" s="14">
        <f t="shared" si="153"/>
        <v>8095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8276</v>
      </c>
      <c r="R1628" s="9">
        <f t="shared" si="154"/>
        <v>1.0118750000000001</v>
      </c>
      <c r="S1628" s="14">
        <f t="shared" si="155"/>
        <v>74.953703703703709</v>
      </c>
      <c r="T1628" t="s">
        <v>9214</v>
      </c>
      <c r="U1628" t="s">
        <v>9213</v>
      </c>
      <c r="V1628" s="16">
        <f t="shared" si="156"/>
        <v>41579.847997685181</v>
      </c>
      <c r="W1628" s="16">
        <f t="shared" si="157"/>
        <v>41609.889664351853</v>
      </c>
    </row>
    <row r="1629" spans="1:23" ht="30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2">
        <f>IF(H1629="USD", 1, VLOOKUP(H1629,usd[[#All],[targetCurrency]:[inverseRate]],4,FALSE))</f>
        <v>1</v>
      </c>
      <c r="J1629" s="14">
        <f t="shared" si="152"/>
        <v>2000</v>
      </c>
      <c r="K1629" s="14">
        <f t="shared" si="153"/>
        <v>2340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8276</v>
      </c>
      <c r="R1629" s="9">
        <f t="shared" si="154"/>
        <v>1.17</v>
      </c>
      <c r="S1629" s="14">
        <f t="shared" si="155"/>
        <v>61.578947368421055</v>
      </c>
      <c r="T1629" t="s">
        <v>9214</v>
      </c>
      <c r="U1629" t="s">
        <v>9213</v>
      </c>
      <c r="V1629" s="16">
        <f t="shared" si="156"/>
        <v>41205.707048611112</v>
      </c>
      <c r="W1629" s="16">
        <f t="shared" si="157"/>
        <v>41239.207638888889</v>
      </c>
    </row>
    <row r="1630" spans="1:23" ht="30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2">
        <f>IF(H1630="USD", 1, VLOOKUP(H1630,usd[[#All],[targetCurrency]:[inverseRate]],4,FALSE))</f>
        <v>1</v>
      </c>
      <c r="J1630" s="14">
        <f t="shared" si="152"/>
        <v>4000</v>
      </c>
      <c r="K1630" s="14">
        <f t="shared" si="153"/>
        <v>4037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8276</v>
      </c>
      <c r="R1630" s="9">
        <f t="shared" si="154"/>
        <v>1.00925</v>
      </c>
      <c r="S1630" s="14">
        <f t="shared" si="155"/>
        <v>45.875</v>
      </c>
      <c r="T1630" t="s">
        <v>9214</v>
      </c>
      <c r="U1630" t="s">
        <v>9213</v>
      </c>
      <c r="V1630" s="16">
        <f t="shared" si="156"/>
        <v>41774.737060185187</v>
      </c>
      <c r="W1630" s="16">
        <f t="shared" si="157"/>
        <v>41807.737060185187</v>
      </c>
    </row>
    <row r="1631" spans="1:23" ht="30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2">
        <f>IF(H1631="USD", 1, VLOOKUP(H1631,usd[[#All],[targetCurrency]:[inverseRate]],4,FALSE))</f>
        <v>1</v>
      </c>
      <c r="J1631" s="14">
        <f t="shared" si="152"/>
        <v>6000</v>
      </c>
      <c r="K1631" s="14">
        <f t="shared" si="153"/>
        <v>6220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8276</v>
      </c>
      <c r="R1631" s="9">
        <f t="shared" si="154"/>
        <v>1.0366666666666666</v>
      </c>
      <c r="S1631" s="14">
        <f t="shared" si="155"/>
        <v>75.853658536585371</v>
      </c>
      <c r="T1631" t="s">
        <v>9214</v>
      </c>
      <c r="U1631" t="s">
        <v>9213</v>
      </c>
      <c r="V1631" s="16">
        <f t="shared" si="156"/>
        <v>41645.867280092592</v>
      </c>
      <c r="W1631" s="16">
        <f t="shared" si="157"/>
        <v>41690.867280092592</v>
      </c>
    </row>
    <row r="1632" spans="1:23" ht="30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2">
        <f>IF(H1632="USD", 1, VLOOKUP(H1632,usd[[#All],[targetCurrency]:[inverseRate]],4,FALSE))</f>
        <v>1</v>
      </c>
      <c r="J1632" s="14">
        <f t="shared" si="152"/>
        <v>4000</v>
      </c>
      <c r="K1632" s="14">
        <f t="shared" si="153"/>
        <v>10610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8276</v>
      </c>
      <c r="R1632" s="9">
        <f t="shared" si="154"/>
        <v>2.6524999999999999</v>
      </c>
      <c r="S1632" s="14">
        <f t="shared" si="155"/>
        <v>84.206349206349202</v>
      </c>
      <c r="T1632" t="s">
        <v>9214</v>
      </c>
      <c r="U1632" t="s">
        <v>9213</v>
      </c>
      <c r="V1632" s="16">
        <f t="shared" si="156"/>
        <v>40939.837673611109</v>
      </c>
      <c r="W1632" s="16">
        <f t="shared" si="157"/>
        <v>40970.290972222225</v>
      </c>
    </row>
    <row r="1633" spans="1:23" ht="30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2">
        <f>IF(H1633="USD", 1, VLOOKUP(H1633,usd[[#All],[targetCurrency]:[inverseRate]],4,FALSE))</f>
        <v>1</v>
      </c>
      <c r="J1633" s="14">
        <f t="shared" si="152"/>
        <v>10000</v>
      </c>
      <c r="K1633" s="14">
        <f t="shared" si="153"/>
        <v>15591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8276</v>
      </c>
      <c r="R1633" s="9">
        <f t="shared" si="154"/>
        <v>1.5590999999999999</v>
      </c>
      <c r="S1633" s="14">
        <f t="shared" si="155"/>
        <v>117.22556390977444</v>
      </c>
      <c r="T1633" t="s">
        <v>9214</v>
      </c>
      <c r="U1633" t="s">
        <v>9213</v>
      </c>
      <c r="V1633" s="16">
        <f t="shared" si="156"/>
        <v>41164.859502314815</v>
      </c>
      <c r="W1633" s="16">
        <f t="shared" si="157"/>
        <v>41194.859502314815</v>
      </c>
    </row>
    <row r="1634" spans="1:23" ht="30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2">
        <f>IF(H1634="USD", 1, VLOOKUP(H1634,usd[[#All],[targetCurrency]:[inverseRate]],4,FALSE))</f>
        <v>1</v>
      </c>
      <c r="J1634" s="14">
        <f t="shared" si="152"/>
        <v>4000</v>
      </c>
      <c r="K1634" s="14">
        <f t="shared" si="153"/>
        <v>4065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8276</v>
      </c>
      <c r="R1634" s="9">
        <f t="shared" si="154"/>
        <v>1.0162500000000001</v>
      </c>
      <c r="S1634" s="14">
        <f t="shared" si="155"/>
        <v>86.489361702127653</v>
      </c>
      <c r="T1634" t="s">
        <v>9214</v>
      </c>
      <c r="U1634" t="s">
        <v>9213</v>
      </c>
      <c r="V1634" s="16">
        <f t="shared" si="156"/>
        <v>40750.340902777782</v>
      </c>
      <c r="W1634" s="16">
        <f t="shared" si="157"/>
        <v>40810.340902777782</v>
      </c>
    </row>
    <row r="1635" spans="1:23" ht="30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2">
        <f>IF(H1635="USD", 1, VLOOKUP(H1635,usd[[#All],[targetCurrency]:[inverseRate]],4,FALSE))</f>
        <v>1</v>
      </c>
      <c r="J1635" s="14">
        <f t="shared" si="152"/>
        <v>10000</v>
      </c>
      <c r="K1635" s="14">
        <f t="shared" si="153"/>
        <v>10000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8276</v>
      </c>
      <c r="R1635" s="9">
        <f t="shared" si="154"/>
        <v>1</v>
      </c>
      <c r="S1635" s="14">
        <f t="shared" si="155"/>
        <v>172.41379310344828</v>
      </c>
      <c r="T1635" t="s">
        <v>9214</v>
      </c>
      <c r="U1635" t="s">
        <v>9213</v>
      </c>
      <c r="V1635" s="16">
        <f t="shared" si="156"/>
        <v>40896.883750000001</v>
      </c>
      <c r="W1635" s="16">
        <f t="shared" si="157"/>
        <v>40924.208333333336</v>
      </c>
    </row>
    <row r="1636" spans="1:23" ht="30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2">
        <f>IF(H1636="USD", 1, VLOOKUP(H1636,usd[[#All],[targetCurrency]:[inverseRate]],4,FALSE))</f>
        <v>1</v>
      </c>
      <c r="J1636" s="14">
        <f t="shared" si="152"/>
        <v>2000</v>
      </c>
      <c r="K1636" s="14">
        <f t="shared" si="153"/>
        <v>2010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8276</v>
      </c>
      <c r="R1636" s="9">
        <f t="shared" si="154"/>
        <v>1.0049999999999999</v>
      </c>
      <c r="S1636" s="14">
        <f t="shared" si="155"/>
        <v>62.8125</v>
      </c>
      <c r="T1636" t="s">
        <v>9214</v>
      </c>
      <c r="U1636" t="s">
        <v>9213</v>
      </c>
      <c r="V1636" s="16">
        <f t="shared" si="156"/>
        <v>40658.189826388887</v>
      </c>
      <c r="W1636" s="16">
        <f t="shared" si="157"/>
        <v>40696.249305555553</v>
      </c>
    </row>
    <row r="1637" spans="1:23" ht="30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2">
        <f>IF(H1637="USD", 1, VLOOKUP(H1637,usd[[#All],[targetCurrency]:[inverseRate]],4,FALSE))</f>
        <v>1</v>
      </c>
      <c r="J1637" s="14">
        <f t="shared" si="152"/>
        <v>2000</v>
      </c>
      <c r="K1637" s="14">
        <f t="shared" si="153"/>
        <v>2506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8276</v>
      </c>
      <c r="R1637" s="9">
        <f t="shared" si="154"/>
        <v>1.2529999999999999</v>
      </c>
      <c r="S1637" s="14">
        <f t="shared" si="155"/>
        <v>67.729729729729726</v>
      </c>
      <c r="T1637" t="s">
        <v>9214</v>
      </c>
      <c r="U1637" t="s">
        <v>9213</v>
      </c>
      <c r="V1637" s="16">
        <f t="shared" si="156"/>
        <v>42502.868761574078</v>
      </c>
      <c r="W1637" s="16">
        <f t="shared" si="157"/>
        <v>42562.868761574078</v>
      </c>
    </row>
    <row r="1638" spans="1:23" ht="30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2">
        <f>IF(H1638="USD", 1, VLOOKUP(H1638,usd[[#All],[targetCurrency]:[inverseRate]],4,FALSE))</f>
        <v>1</v>
      </c>
      <c r="J1638" s="14">
        <f t="shared" si="152"/>
        <v>4500</v>
      </c>
      <c r="K1638" s="14">
        <f t="shared" si="153"/>
        <v>4660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8276</v>
      </c>
      <c r="R1638" s="9">
        <f t="shared" si="154"/>
        <v>1.0355555555555556</v>
      </c>
      <c r="S1638" s="14">
        <f t="shared" si="155"/>
        <v>53.5632183908046</v>
      </c>
      <c r="T1638" t="s">
        <v>9214</v>
      </c>
      <c r="U1638" t="s">
        <v>9213</v>
      </c>
      <c r="V1638" s="16">
        <f t="shared" si="156"/>
        <v>40663.08666666667</v>
      </c>
      <c r="W1638" s="16">
        <f t="shared" si="157"/>
        <v>40706.166666666664</v>
      </c>
    </row>
    <row r="1639" spans="1:23" ht="30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2">
        <f>IF(H1639="USD", 1, VLOOKUP(H1639,usd[[#All],[targetCurrency]:[inverseRate]],4,FALSE))</f>
        <v>1</v>
      </c>
      <c r="J1639" s="14">
        <f t="shared" si="152"/>
        <v>500</v>
      </c>
      <c r="K1639" s="14">
        <f t="shared" si="153"/>
        <v>519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8276</v>
      </c>
      <c r="R1639" s="9">
        <f t="shared" si="154"/>
        <v>1.038</v>
      </c>
      <c r="S1639" s="14">
        <f t="shared" si="155"/>
        <v>34.6</v>
      </c>
      <c r="T1639" t="s">
        <v>9214</v>
      </c>
      <c r="U1639" t="s">
        <v>9213</v>
      </c>
      <c r="V1639" s="16">
        <f t="shared" si="156"/>
        <v>40122.751620370371</v>
      </c>
      <c r="W1639" s="16">
        <f t="shared" si="157"/>
        <v>40178.985416666663</v>
      </c>
    </row>
    <row r="1640" spans="1:23" ht="30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2">
        <f>IF(H1640="USD", 1, VLOOKUP(H1640,usd[[#All],[targetCurrency]:[inverseRate]],4,FALSE))</f>
        <v>1</v>
      </c>
      <c r="J1640" s="14">
        <f t="shared" si="152"/>
        <v>1000</v>
      </c>
      <c r="K1640" s="14">
        <f t="shared" si="153"/>
        <v>1050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8276</v>
      </c>
      <c r="R1640" s="9">
        <f t="shared" si="154"/>
        <v>1.05</v>
      </c>
      <c r="S1640" s="14">
        <f t="shared" si="155"/>
        <v>38.888888888888886</v>
      </c>
      <c r="T1640" t="s">
        <v>9214</v>
      </c>
      <c r="U1640" t="s">
        <v>9213</v>
      </c>
      <c r="V1640" s="16">
        <f t="shared" si="156"/>
        <v>41288.68712962963</v>
      </c>
      <c r="W1640" s="16">
        <f t="shared" si="157"/>
        <v>41333.892361111109</v>
      </c>
    </row>
    <row r="1641" spans="1:23" ht="30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2">
        <f>IF(H1641="USD", 1, VLOOKUP(H1641,usd[[#All],[targetCurrency]:[inverseRate]],4,FALSE))</f>
        <v>1</v>
      </c>
      <c r="J1641" s="14">
        <f t="shared" si="152"/>
        <v>1800</v>
      </c>
      <c r="K1641" s="14">
        <f t="shared" si="153"/>
        <v>1800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8276</v>
      </c>
      <c r="R1641" s="9">
        <f t="shared" si="154"/>
        <v>1</v>
      </c>
      <c r="S1641" s="14">
        <f t="shared" si="155"/>
        <v>94.736842105263165</v>
      </c>
      <c r="T1641" t="s">
        <v>9214</v>
      </c>
      <c r="U1641" t="s">
        <v>9213</v>
      </c>
      <c r="V1641" s="16">
        <f t="shared" si="156"/>
        <v>40941.652372685188</v>
      </c>
      <c r="W1641" s="16">
        <f t="shared" si="157"/>
        <v>40971.652372685188</v>
      </c>
    </row>
    <row r="1642" spans="1:23" ht="30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2">
        <f>IF(H1642="USD", 1, VLOOKUP(H1642,usd[[#All],[targetCurrency]:[inverseRate]],4,FALSE))</f>
        <v>1</v>
      </c>
      <c r="J1642" s="14">
        <f t="shared" si="152"/>
        <v>400</v>
      </c>
      <c r="K1642" s="14">
        <f t="shared" si="153"/>
        <v>679.44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8276</v>
      </c>
      <c r="R1642" s="9">
        <f t="shared" si="154"/>
        <v>1.6986000000000001</v>
      </c>
      <c r="S1642" s="14">
        <f t="shared" si="155"/>
        <v>39.967058823529413</v>
      </c>
      <c r="T1642" t="s">
        <v>9214</v>
      </c>
      <c r="U1642" t="s">
        <v>9213</v>
      </c>
      <c r="V1642" s="16">
        <f t="shared" si="156"/>
        <v>40379.23096064815</v>
      </c>
      <c r="W1642" s="16">
        <f t="shared" si="157"/>
        <v>40393.082638888889</v>
      </c>
    </row>
    <row r="1643" spans="1:23" ht="30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2">
        <f>IF(H1643="USD", 1, VLOOKUP(H1643,usd[[#All],[targetCurrency]:[inverseRate]],4,FALSE))</f>
        <v>1</v>
      </c>
      <c r="J1643" s="14">
        <f t="shared" si="152"/>
        <v>2500</v>
      </c>
      <c r="K1643" s="14">
        <f t="shared" si="153"/>
        <v>2535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8292</v>
      </c>
      <c r="R1643" s="9">
        <f t="shared" si="154"/>
        <v>1.014</v>
      </c>
      <c r="S1643" s="14">
        <f t="shared" si="155"/>
        <v>97.5</v>
      </c>
      <c r="T1643" t="s">
        <v>9214</v>
      </c>
      <c r="U1643" t="s">
        <v>9249</v>
      </c>
      <c r="V1643" s="16">
        <f t="shared" si="156"/>
        <v>41962.596574074079</v>
      </c>
      <c r="W1643" s="16">
        <f t="shared" si="157"/>
        <v>41992.596574074079</v>
      </c>
    </row>
    <row r="1644" spans="1:23" ht="30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2">
        <f>IF(H1644="USD", 1, VLOOKUP(H1644,usd[[#All],[targetCurrency]:[inverseRate]],4,FALSE))</f>
        <v>1</v>
      </c>
      <c r="J1644" s="14">
        <f t="shared" si="152"/>
        <v>1200</v>
      </c>
      <c r="K1644" s="14">
        <f t="shared" si="153"/>
        <v>1200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8292</v>
      </c>
      <c r="R1644" s="9">
        <f t="shared" si="154"/>
        <v>1</v>
      </c>
      <c r="S1644" s="14">
        <f t="shared" si="155"/>
        <v>42.857142857142854</v>
      </c>
      <c r="T1644" t="s">
        <v>9214</v>
      </c>
      <c r="U1644" t="s">
        <v>9249</v>
      </c>
      <c r="V1644" s="16">
        <f t="shared" si="156"/>
        <v>40688.024618055555</v>
      </c>
      <c r="W1644" s="16">
        <f t="shared" si="157"/>
        <v>40708.024618055555</v>
      </c>
    </row>
    <row r="1645" spans="1:23" ht="30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2">
        <f>IF(H1645="USD", 1, VLOOKUP(H1645,usd[[#All],[targetCurrency]:[inverseRate]],4,FALSE))</f>
        <v>1</v>
      </c>
      <c r="J1645" s="14">
        <f t="shared" si="152"/>
        <v>5000</v>
      </c>
      <c r="K1645" s="14">
        <f t="shared" si="153"/>
        <v>6235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8292</v>
      </c>
      <c r="R1645" s="9">
        <f t="shared" si="154"/>
        <v>1.2470000000000001</v>
      </c>
      <c r="S1645" s="14">
        <f t="shared" si="155"/>
        <v>168.51351351351352</v>
      </c>
      <c r="T1645" t="s">
        <v>9214</v>
      </c>
      <c r="U1645" t="s">
        <v>9249</v>
      </c>
      <c r="V1645" s="16">
        <f t="shared" si="156"/>
        <v>41146.824212962965</v>
      </c>
      <c r="W1645" s="16">
        <f t="shared" si="157"/>
        <v>41176.824212962965</v>
      </c>
    </row>
    <row r="1646" spans="1:23" ht="30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2">
        <f>IF(H1646="USD", 1, VLOOKUP(H1646,usd[[#All],[targetCurrency]:[inverseRate]],4,FALSE))</f>
        <v>1</v>
      </c>
      <c r="J1646" s="14">
        <f t="shared" si="152"/>
        <v>10000</v>
      </c>
      <c r="K1646" s="14">
        <f t="shared" si="153"/>
        <v>10950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8292</v>
      </c>
      <c r="R1646" s="9">
        <f t="shared" si="154"/>
        <v>1.095</v>
      </c>
      <c r="S1646" s="14">
        <f t="shared" si="155"/>
        <v>85.546875</v>
      </c>
      <c r="T1646" t="s">
        <v>9214</v>
      </c>
      <c r="U1646" t="s">
        <v>9249</v>
      </c>
      <c r="V1646" s="16">
        <f t="shared" si="156"/>
        <v>41175.05972222222</v>
      </c>
      <c r="W1646" s="16">
        <f t="shared" si="157"/>
        <v>41235.101388888885</v>
      </c>
    </row>
    <row r="1647" spans="1:23" ht="30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2">
        <f>IF(H1647="USD", 1, VLOOKUP(H1647,usd[[#All],[targetCurrency]:[inverseRate]],4,FALSE))</f>
        <v>1</v>
      </c>
      <c r="J1647" s="14">
        <f t="shared" si="152"/>
        <v>5000</v>
      </c>
      <c r="K1647" s="14">
        <f t="shared" si="153"/>
        <v>5540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8292</v>
      </c>
      <c r="R1647" s="9">
        <f t="shared" si="154"/>
        <v>1.1080000000000001</v>
      </c>
      <c r="S1647" s="14">
        <f t="shared" si="155"/>
        <v>554</v>
      </c>
      <c r="T1647" t="s">
        <v>9214</v>
      </c>
      <c r="U1647" t="s">
        <v>9249</v>
      </c>
      <c r="V1647" s="16">
        <f t="shared" si="156"/>
        <v>41521.617361111115</v>
      </c>
      <c r="W1647" s="16">
        <f t="shared" si="157"/>
        <v>41535.617361111115</v>
      </c>
    </row>
    <row r="1648" spans="1:23" ht="30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2">
        <f>IF(H1648="USD", 1, VLOOKUP(H1648,usd[[#All],[targetCurrency]:[inverseRate]],4,FALSE))</f>
        <v>1.29405719</v>
      </c>
      <c r="J1648" s="14">
        <f t="shared" si="152"/>
        <v>2588.11438</v>
      </c>
      <c r="K1648" s="14">
        <f t="shared" si="153"/>
        <v>2852.1020467600001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8292</v>
      </c>
      <c r="R1648" s="9">
        <f t="shared" si="154"/>
        <v>1.1020000000000001</v>
      </c>
      <c r="S1648" s="14">
        <f t="shared" si="155"/>
        <v>34.362675262168679</v>
      </c>
      <c r="T1648" t="s">
        <v>9214</v>
      </c>
      <c r="U1648" t="s">
        <v>9249</v>
      </c>
      <c r="V1648" s="16">
        <f t="shared" si="156"/>
        <v>41833.450266203705</v>
      </c>
      <c r="W1648" s="16">
        <f t="shared" si="157"/>
        <v>41865.757638888885</v>
      </c>
    </row>
    <row r="1649" spans="1:23" ht="30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2">
        <f>IF(H1649="USD", 1, VLOOKUP(H1649,usd[[#All],[targetCurrency]:[inverseRate]],4,FALSE))</f>
        <v>1</v>
      </c>
      <c r="J1649" s="14">
        <f t="shared" si="152"/>
        <v>5000</v>
      </c>
      <c r="K1649" s="14">
        <f t="shared" si="153"/>
        <v>5236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8292</v>
      </c>
      <c r="R1649" s="9">
        <f t="shared" si="154"/>
        <v>1.0471999999999999</v>
      </c>
      <c r="S1649" s="14">
        <f t="shared" si="155"/>
        <v>113.82608695652173</v>
      </c>
      <c r="T1649" t="s">
        <v>9214</v>
      </c>
      <c r="U1649" t="s">
        <v>9249</v>
      </c>
      <c r="V1649" s="16">
        <f t="shared" si="156"/>
        <v>41039.409456018519</v>
      </c>
      <c r="W1649" s="16">
        <f t="shared" si="157"/>
        <v>41069.409456018519</v>
      </c>
    </row>
    <row r="1650" spans="1:23" ht="30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2">
        <f>IF(H1650="USD", 1, VLOOKUP(H1650,usd[[#All],[targetCurrency]:[inverseRate]],4,FALSE))</f>
        <v>1</v>
      </c>
      <c r="J1650" s="14">
        <f t="shared" si="152"/>
        <v>2300</v>
      </c>
      <c r="K1650" s="14">
        <f t="shared" si="153"/>
        <v>2881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8292</v>
      </c>
      <c r="R1650" s="9">
        <f t="shared" si="154"/>
        <v>1.2526086956521738</v>
      </c>
      <c r="S1650" s="14">
        <f t="shared" si="155"/>
        <v>32.011111111111113</v>
      </c>
      <c r="T1650" t="s">
        <v>9214</v>
      </c>
      <c r="U1650" t="s">
        <v>9249</v>
      </c>
      <c r="V1650" s="16">
        <f t="shared" si="156"/>
        <v>40592.704652777778</v>
      </c>
      <c r="W1650" s="16">
        <f t="shared" si="157"/>
        <v>40622.662986111114</v>
      </c>
    </row>
    <row r="1651" spans="1:23" ht="30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2">
        <f>IF(H1651="USD", 1, VLOOKUP(H1651,usd[[#All],[targetCurrency]:[inverseRate]],4,FALSE))</f>
        <v>1</v>
      </c>
      <c r="J1651" s="14">
        <f t="shared" si="152"/>
        <v>3800</v>
      </c>
      <c r="K1651" s="14">
        <f t="shared" si="153"/>
        <v>3822.33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8292</v>
      </c>
      <c r="R1651" s="9">
        <f t="shared" si="154"/>
        <v>1.0058763157894737</v>
      </c>
      <c r="S1651" s="14">
        <f t="shared" si="155"/>
        <v>47.189259259259259</v>
      </c>
      <c r="T1651" t="s">
        <v>9214</v>
      </c>
      <c r="U1651" t="s">
        <v>9249</v>
      </c>
      <c r="V1651" s="16">
        <f t="shared" si="156"/>
        <v>41737.684664351851</v>
      </c>
      <c r="W1651" s="16">
        <f t="shared" si="157"/>
        <v>41782.684664351851</v>
      </c>
    </row>
    <row r="1652" spans="1:23" ht="30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2">
        <f>IF(H1652="USD", 1, VLOOKUP(H1652,usd[[#All],[targetCurrency]:[inverseRate]],4,FALSE))</f>
        <v>1</v>
      </c>
      <c r="J1652" s="14">
        <f t="shared" si="152"/>
        <v>2000</v>
      </c>
      <c r="K1652" s="14">
        <f t="shared" si="153"/>
        <v>2831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8292</v>
      </c>
      <c r="R1652" s="9">
        <f t="shared" si="154"/>
        <v>1.4155</v>
      </c>
      <c r="S1652" s="14">
        <f t="shared" si="155"/>
        <v>88.46875</v>
      </c>
      <c r="T1652" t="s">
        <v>9214</v>
      </c>
      <c r="U1652" t="s">
        <v>9249</v>
      </c>
      <c r="V1652" s="16">
        <f t="shared" si="156"/>
        <v>41526.435613425929</v>
      </c>
      <c r="W1652" s="16">
        <f t="shared" si="157"/>
        <v>41556.435613425929</v>
      </c>
    </row>
    <row r="1653" spans="1:23" ht="30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2">
        <f>IF(H1653="USD", 1, VLOOKUP(H1653,usd[[#All],[targetCurrency]:[inverseRate]],4,FALSE))</f>
        <v>1</v>
      </c>
      <c r="J1653" s="14">
        <f t="shared" si="152"/>
        <v>2000</v>
      </c>
      <c r="K1653" s="14">
        <f t="shared" si="153"/>
        <v>2015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8292</v>
      </c>
      <c r="R1653" s="9">
        <f t="shared" si="154"/>
        <v>1.0075000000000001</v>
      </c>
      <c r="S1653" s="14">
        <f t="shared" si="155"/>
        <v>100.75</v>
      </c>
      <c r="T1653" t="s">
        <v>9214</v>
      </c>
      <c r="U1653" t="s">
        <v>9249</v>
      </c>
      <c r="V1653" s="16">
        <f t="shared" si="156"/>
        <v>40625.900694444441</v>
      </c>
      <c r="W1653" s="16">
        <f t="shared" si="157"/>
        <v>40659.290972222225</v>
      </c>
    </row>
    <row r="1654" spans="1:23" ht="30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2">
        <f>IF(H1654="USD", 1, VLOOKUP(H1654,usd[[#All],[targetCurrency]:[inverseRate]],4,FALSE))</f>
        <v>1</v>
      </c>
      <c r="J1654" s="14">
        <f t="shared" si="152"/>
        <v>4500</v>
      </c>
      <c r="K1654" s="14">
        <f t="shared" si="153"/>
        <v>4530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8292</v>
      </c>
      <c r="R1654" s="9">
        <f t="shared" si="154"/>
        <v>1.0066666666666666</v>
      </c>
      <c r="S1654" s="14">
        <f t="shared" si="155"/>
        <v>64.714285714285708</v>
      </c>
      <c r="T1654" t="s">
        <v>9214</v>
      </c>
      <c r="U1654" t="s">
        <v>9249</v>
      </c>
      <c r="V1654" s="16">
        <f t="shared" si="156"/>
        <v>41572.492974537039</v>
      </c>
      <c r="W1654" s="16">
        <f t="shared" si="157"/>
        <v>41602.534641203703</v>
      </c>
    </row>
    <row r="1655" spans="1:23" ht="30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2">
        <f>IF(H1655="USD", 1, VLOOKUP(H1655,usd[[#All],[targetCurrency]:[inverseRate]],4,FALSE))</f>
        <v>1</v>
      </c>
      <c r="J1655" s="14">
        <f t="shared" si="152"/>
        <v>5000</v>
      </c>
      <c r="K1655" s="14">
        <f t="shared" si="153"/>
        <v>8711.52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8292</v>
      </c>
      <c r="R1655" s="9">
        <f t="shared" si="154"/>
        <v>1.7423040000000001</v>
      </c>
      <c r="S1655" s="14">
        <f t="shared" si="155"/>
        <v>51.854285714285716</v>
      </c>
      <c r="T1655" t="s">
        <v>9214</v>
      </c>
      <c r="U1655" t="s">
        <v>9249</v>
      </c>
      <c r="V1655" s="16">
        <f t="shared" si="156"/>
        <v>40626.834444444445</v>
      </c>
      <c r="W1655" s="16">
        <f t="shared" si="157"/>
        <v>40657.834444444445</v>
      </c>
    </row>
    <row r="1656" spans="1:23" ht="30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2">
        <f>IF(H1656="USD", 1, VLOOKUP(H1656,usd[[#All],[targetCurrency]:[inverseRate]],4,FALSE))</f>
        <v>1</v>
      </c>
      <c r="J1656" s="14">
        <f t="shared" si="152"/>
        <v>1100</v>
      </c>
      <c r="K1656" s="14">
        <f t="shared" si="153"/>
        <v>1319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8292</v>
      </c>
      <c r="R1656" s="9">
        <f t="shared" si="154"/>
        <v>1.199090909090909</v>
      </c>
      <c r="S1656" s="14">
        <f t="shared" si="155"/>
        <v>38.794117647058826</v>
      </c>
      <c r="T1656" t="s">
        <v>9214</v>
      </c>
      <c r="U1656" t="s">
        <v>9249</v>
      </c>
      <c r="V1656" s="16">
        <f t="shared" si="156"/>
        <v>40987.890740740739</v>
      </c>
      <c r="W1656" s="16">
        <f t="shared" si="157"/>
        <v>41017.890740740739</v>
      </c>
    </row>
    <row r="1657" spans="1:23" ht="30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2">
        <f>IF(H1657="USD", 1, VLOOKUP(H1657,usd[[#All],[targetCurrency]:[inverseRate]],4,FALSE))</f>
        <v>1</v>
      </c>
      <c r="J1657" s="14">
        <f t="shared" si="152"/>
        <v>1500</v>
      </c>
      <c r="K1657" s="14">
        <f t="shared" si="153"/>
        <v>2143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8292</v>
      </c>
      <c r="R1657" s="9">
        <f t="shared" si="154"/>
        <v>1.4286666666666668</v>
      </c>
      <c r="S1657" s="14">
        <f t="shared" si="155"/>
        <v>44.645833333333336</v>
      </c>
      <c r="T1657" t="s">
        <v>9214</v>
      </c>
      <c r="U1657" t="s">
        <v>9249</v>
      </c>
      <c r="V1657" s="16">
        <f t="shared" si="156"/>
        <v>40974.791898148149</v>
      </c>
      <c r="W1657" s="16">
        <f t="shared" si="157"/>
        <v>41004.750231481477</v>
      </c>
    </row>
    <row r="1658" spans="1:23" ht="30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2">
        <f>IF(H1658="USD", 1, VLOOKUP(H1658,usd[[#All],[targetCurrency]:[inverseRate]],4,FALSE))</f>
        <v>1</v>
      </c>
      <c r="J1658" s="14">
        <f t="shared" si="152"/>
        <v>7500</v>
      </c>
      <c r="K1658" s="14">
        <f t="shared" si="153"/>
        <v>7525.12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8292</v>
      </c>
      <c r="R1658" s="9">
        <f t="shared" si="154"/>
        <v>1.0033493333333334</v>
      </c>
      <c r="S1658" s="14">
        <f t="shared" si="155"/>
        <v>156.77333333333334</v>
      </c>
      <c r="T1658" t="s">
        <v>9214</v>
      </c>
      <c r="U1658" t="s">
        <v>9249</v>
      </c>
      <c r="V1658" s="16">
        <f t="shared" si="156"/>
        <v>41226.928842592592</v>
      </c>
      <c r="W1658" s="16">
        <f t="shared" si="157"/>
        <v>41256.928842592592</v>
      </c>
    </row>
    <row r="1659" spans="1:23" ht="30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2">
        <f>IF(H1659="USD", 1, VLOOKUP(H1659,usd[[#All],[targetCurrency]:[inverseRate]],4,FALSE))</f>
        <v>1</v>
      </c>
      <c r="J1659" s="14">
        <f t="shared" si="152"/>
        <v>25000</v>
      </c>
      <c r="K1659" s="14">
        <f t="shared" si="153"/>
        <v>26233.45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8292</v>
      </c>
      <c r="R1659" s="9">
        <f t="shared" si="154"/>
        <v>1.0493380000000001</v>
      </c>
      <c r="S1659" s="14">
        <f t="shared" si="155"/>
        <v>118.70339366515837</v>
      </c>
      <c r="T1659" t="s">
        <v>9214</v>
      </c>
      <c r="U1659" t="s">
        <v>9249</v>
      </c>
      <c r="V1659" s="16">
        <f t="shared" si="156"/>
        <v>41023.782037037039</v>
      </c>
      <c r="W1659" s="16">
        <f t="shared" si="157"/>
        <v>41053.782037037039</v>
      </c>
    </row>
    <row r="1660" spans="1:23" ht="30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2">
        <f>IF(H1660="USD", 1, VLOOKUP(H1660,usd[[#All],[targetCurrency]:[inverseRate]],4,FALSE))</f>
        <v>1</v>
      </c>
      <c r="J1660" s="14">
        <f t="shared" si="152"/>
        <v>6000</v>
      </c>
      <c r="K1660" s="14">
        <f t="shared" si="153"/>
        <v>7934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8292</v>
      </c>
      <c r="R1660" s="9">
        <f t="shared" si="154"/>
        <v>1.3223333333333334</v>
      </c>
      <c r="S1660" s="14">
        <f t="shared" si="155"/>
        <v>74.149532710280369</v>
      </c>
      <c r="T1660" t="s">
        <v>9214</v>
      </c>
      <c r="U1660" t="s">
        <v>9249</v>
      </c>
      <c r="V1660" s="16">
        <f t="shared" si="156"/>
        <v>41223.22184027778</v>
      </c>
      <c r="W1660" s="16">
        <f t="shared" si="157"/>
        <v>41261.597222222219</v>
      </c>
    </row>
    <row r="1661" spans="1:23" ht="30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2">
        <f>IF(H1661="USD", 1, VLOOKUP(H1661,usd[[#All],[targetCurrency]:[inverseRate]],4,FALSE))</f>
        <v>1.29405719</v>
      </c>
      <c r="J1661" s="14">
        <f t="shared" si="152"/>
        <v>647.028595</v>
      </c>
      <c r="K1661" s="14">
        <f t="shared" si="153"/>
        <v>729.84825516000001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8292</v>
      </c>
      <c r="R1661" s="9">
        <f t="shared" si="154"/>
        <v>1.1279999999999999</v>
      </c>
      <c r="S1661" s="14">
        <f t="shared" si="155"/>
        <v>16.218850114666665</v>
      </c>
      <c r="T1661" t="s">
        <v>9214</v>
      </c>
      <c r="U1661" t="s">
        <v>9249</v>
      </c>
      <c r="V1661" s="16">
        <f t="shared" si="156"/>
        <v>41596.913437499999</v>
      </c>
      <c r="W1661" s="16">
        <f t="shared" si="157"/>
        <v>41625.5</v>
      </c>
    </row>
    <row r="1662" spans="1:23" ht="30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2">
        <f>IF(H1662="USD", 1, VLOOKUP(H1662,usd[[#All],[targetCurrency]:[inverseRate]],4,FALSE))</f>
        <v>1.1666915600000001</v>
      </c>
      <c r="J1662" s="14">
        <f t="shared" si="152"/>
        <v>93.335324800000009</v>
      </c>
      <c r="K1662" s="14">
        <f t="shared" si="153"/>
        <v>1170.1916346800001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8292</v>
      </c>
      <c r="R1662" s="9">
        <f t="shared" si="154"/>
        <v>12.5375</v>
      </c>
      <c r="S1662" s="14">
        <f t="shared" si="155"/>
        <v>32.505323185555561</v>
      </c>
      <c r="T1662" t="s">
        <v>9214</v>
      </c>
      <c r="U1662" t="s">
        <v>9249</v>
      </c>
      <c r="V1662" s="16">
        <f t="shared" si="156"/>
        <v>42459.693865740745</v>
      </c>
      <c r="W1662" s="16">
        <f t="shared" si="157"/>
        <v>42490.915972222225</v>
      </c>
    </row>
    <row r="1663" spans="1:23" ht="30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2">
        <f>IF(H1663="USD", 1, VLOOKUP(H1663,usd[[#All],[targetCurrency]:[inverseRate]],4,FALSE))</f>
        <v>1.1666915600000001</v>
      </c>
      <c r="J1663" s="14">
        <f t="shared" si="152"/>
        <v>9216.8633239999999</v>
      </c>
      <c r="K1663" s="14">
        <f t="shared" si="153"/>
        <v>9447.86825288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8292</v>
      </c>
      <c r="R1663" s="9">
        <f t="shared" si="154"/>
        <v>1.0250632911392406</v>
      </c>
      <c r="S1663" s="14">
        <f t="shared" si="155"/>
        <v>93.543250028514848</v>
      </c>
      <c r="T1663" t="s">
        <v>9214</v>
      </c>
      <c r="U1663" t="s">
        <v>9249</v>
      </c>
      <c r="V1663" s="16">
        <f t="shared" si="156"/>
        <v>42343.998043981483</v>
      </c>
      <c r="W1663" s="16">
        <f t="shared" si="157"/>
        <v>42386.875</v>
      </c>
    </row>
    <row r="1664" spans="1:23" ht="30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2">
        <f>IF(H1664="USD", 1, VLOOKUP(H1664,usd[[#All],[targetCurrency]:[inverseRate]],4,FALSE))</f>
        <v>1</v>
      </c>
      <c r="J1664" s="14">
        <f t="shared" si="152"/>
        <v>8000</v>
      </c>
      <c r="K1664" s="14">
        <f t="shared" si="153"/>
        <v>8211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8292</v>
      </c>
      <c r="R1664" s="9">
        <f t="shared" si="154"/>
        <v>1.026375</v>
      </c>
      <c r="S1664" s="14">
        <f t="shared" si="155"/>
        <v>132.43548387096774</v>
      </c>
      <c r="T1664" t="s">
        <v>9214</v>
      </c>
      <c r="U1664" t="s">
        <v>9249</v>
      </c>
      <c r="V1664" s="16">
        <f t="shared" si="156"/>
        <v>40848.198333333334</v>
      </c>
      <c r="W1664" s="16">
        <f t="shared" si="157"/>
        <v>40908.239999999998</v>
      </c>
    </row>
    <row r="1665" spans="1:23" ht="30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2">
        <f>IF(H1665="USD", 1, VLOOKUP(H1665,usd[[#All],[targetCurrency]:[inverseRate]],4,FALSE))</f>
        <v>1</v>
      </c>
      <c r="J1665" s="14">
        <f t="shared" si="152"/>
        <v>1000</v>
      </c>
      <c r="K1665" s="14">
        <f t="shared" si="153"/>
        <v>1080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8292</v>
      </c>
      <c r="R1665" s="9">
        <f t="shared" si="154"/>
        <v>1.08</v>
      </c>
      <c r="S1665" s="14">
        <f t="shared" si="155"/>
        <v>33.75</v>
      </c>
      <c r="T1665" t="s">
        <v>9214</v>
      </c>
      <c r="U1665" t="s">
        <v>9249</v>
      </c>
      <c r="V1665" s="16">
        <f t="shared" si="156"/>
        <v>42006.02207175926</v>
      </c>
      <c r="W1665" s="16">
        <f t="shared" si="157"/>
        <v>42036.02207175926</v>
      </c>
    </row>
    <row r="1666" spans="1:23" ht="30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2">
        <f>IF(H1666="USD", 1, VLOOKUP(H1666,usd[[#All],[targetCurrency]:[inverseRate]],4,FALSE))</f>
        <v>1</v>
      </c>
      <c r="J1666" s="14">
        <f t="shared" si="152"/>
        <v>2500</v>
      </c>
      <c r="K1666" s="14">
        <f t="shared" si="153"/>
        <v>3060.22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8292</v>
      </c>
      <c r="R1666" s="9">
        <f t="shared" si="154"/>
        <v>1.2240879999999998</v>
      </c>
      <c r="S1666" s="14">
        <f t="shared" si="155"/>
        <v>34.384494382022467</v>
      </c>
      <c r="T1666" t="s">
        <v>9214</v>
      </c>
      <c r="U1666" t="s">
        <v>9249</v>
      </c>
      <c r="V1666" s="16">
        <f t="shared" si="156"/>
        <v>40939.761782407411</v>
      </c>
      <c r="W1666" s="16">
        <f t="shared" si="157"/>
        <v>40984.165972222225</v>
      </c>
    </row>
    <row r="1667" spans="1:23" ht="30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2">
        <f>IF(H1667="USD", 1, VLOOKUP(H1667,usd[[#All],[targetCurrency]:[inverseRate]],4,FALSE))</f>
        <v>1</v>
      </c>
      <c r="J1667" s="14">
        <f t="shared" ref="J1667:J1730" si="158">$I1667*D1667</f>
        <v>3500</v>
      </c>
      <c r="K1667" s="14">
        <f t="shared" ref="K1667:K1730" si="159">$I1667*E1667</f>
        <v>4181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8292</v>
      </c>
      <c r="R1667" s="9">
        <f t="shared" ref="R1667:R1730" si="160">E1667/D1667</f>
        <v>1.1945714285714286</v>
      </c>
      <c r="S1667" s="14">
        <f t="shared" ref="S1667:S1730" si="161">IFERROR(K1667/O1667, "")</f>
        <v>44.956989247311824</v>
      </c>
      <c r="T1667" t="s">
        <v>9214</v>
      </c>
      <c r="U1667" t="s">
        <v>9249</v>
      </c>
      <c r="V1667" s="16">
        <f t="shared" si="156"/>
        <v>40564.649456018517</v>
      </c>
      <c r="W1667" s="16">
        <f t="shared" si="157"/>
        <v>40596.125</v>
      </c>
    </row>
    <row r="1668" spans="1:23" ht="30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2">
        <f>IF(H1668="USD", 1, VLOOKUP(H1668,usd[[#All],[targetCurrency]:[inverseRate]],4,FALSE))</f>
        <v>1</v>
      </c>
      <c r="J1668" s="14">
        <f t="shared" si="158"/>
        <v>2500</v>
      </c>
      <c r="K1668" s="14">
        <f t="shared" si="159"/>
        <v>4022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8292</v>
      </c>
      <c r="R1668" s="9">
        <f t="shared" si="160"/>
        <v>1.6088</v>
      </c>
      <c r="S1668" s="14">
        <f t="shared" si="161"/>
        <v>41.04081632653061</v>
      </c>
      <c r="T1668" t="s">
        <v>9214</v>
      </c>
      <c r="U1668" t="s">
        <v>9249</v>
      </c>
      <c r="V1668" s="16">
        <f t="shared" si="156"/>
        <v>41331.253159722226</v>
      </c>
      <c r="W1668" s="16">
        <f t="shared" si="157"/>
        <v>41361.211493055554</v>
      </c>
    </row>
    <row r="1669" spans="1:23" ht="30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2">
        <f>IF(H1669="USD", 1, VLOOKUP(H1669,usd[[#All],[targetCurrency]:[inverseRate]],4,FALSE))</f>
        <v>1</v>
      </c>
      <c r="J1669" s="14">
        <f t="shared" si="158"/>
        <v>3400</v>
      </c>
      <c r="K1669" s="14">
        <f t="shared" si="159"/>
        <v>4313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8292</v>
      </c>
      <c r="R1669" s="9">
        <f t="shared" si="160"/>
        <v>1.2685294117647059</v>
      </c>
      <c r="S1669" s="14">
        <f t="shared" si="161"/>
        <v>52.597560975609753</v>
      </c>
      <c r="T1669" t="s">
        <v>9214</v>
      </c>
      <c r="U1669" t="s">
        <v>9249</v>
      </c>
      <c r="V1669" s="16">
        <f t="shared" si="156"/>
        <v>41682.0705787037</v>
      </c>
      <c r="W1669" s="16">
        <f t="shared" si="157"/>
        <v>41709.290972222225</v>
      </c>
    </row>
    <row r="1670" spans="1:23" ht="30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2">
        <f>IF(H1670="USD", 1, VLOOKUP(H1670,usd[[#All],[targetCurrency]:[inverseRate]],4,FALSE))</f>
        <v>1</v>
      </c>
      <c r="J1670" s="14">
        <f t="shared" si="158"/>
        <v>8000</v>
      </c>
      <c r="K1670" s="14">
        <f t="shared" si="159"/>
        <v>8211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8292</v>
      </c>
      <c r="R1670" s="9">
        <f t="shared" si="160"/>
        <v>1.026375</v>
      </c>
      <c r="S1670" s="14">
        <f t="shared" si="161"/>
        <v>70.784482758620683</v>
      </c>
      <c r="T1670" t="s">
        <v>9214</v>
      </c>
      <c r="U1670" t="s">
        <v>9249</v>
      </c>
      <c r="V1670" s="16">
        <f t="shared" si="156"/>
        <v>40845.149756944447</v>
      </c>
      <c r="W1670" s="16">
        <f t="shared" si="157"/>
        <v>40875.191423611112</v>
      </c>
    </row>
    <row r="1671" spans="1:23" ht="30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2">
        <f>IF(H1671="USD", 1, VLOOKUP(H1671,usd[[#All],[targetCurrency]:[inverseRate]],4,FALSE))</f>
        <v>1</v>
      </c>
      <c r="J1671" s="14">
        <f t="shared" si="158"/>
        <v>2000</v>
      </c>
      <c r="K1671" s="14">
        <f t="shared" si="159"/>
        <v>2795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8292</v>
      </c>
      <c r="R1671" s="9">
        <f t="shared" si="160"/>
        <v>1.3975</v>
      </c>
      <c r="S1671" s="14">
        <f t="shared" si="161"/>
        <v>53.75</v>
      </c>
      <c r="T1671" t="s">
        <v>9214</v>
      </c>
      <c r="U1671" t="s">
        <v>9249</v>
      </c>
      <c r="V1671" s="16">
        <f t="shared" si="156"/>
        <v>42461.885138888887</v>
      </c>
      <c r="W1671" s="16">
        <f t="shared" si="157"/>
        <v>42521.885138888887</v>
      </c>
    </row>
    <row r="1672" spans="1:23" ht="30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2">
        <f>IF(H1672="USD", 1, VLOOKUP(H1672,usd[[#All],[targetCurrency]:[inverseRate]],4,FALSE))</f>
        <v>1</v>
      </c>
      <c r="J1672" s="14">
        <f t="shared" si="158"/>
        <v>1000</v>
      </c>
      <c r="K1672" s="14">
        <f t="shared" si="159"/>
        <v>1026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8292</v>
      </c>
      <c r="R1672" s="9">
        <f t="shared" si="160"/>
        <v>1.026</v>
      </c>
      <c r="S1672" s="14">
        <f t="shared" si="161"/>
        <v>44.608695652173914</v>
      </c>
      <c r="T1672" t="s">
        <v>9214</v>
      </c>
      <c r="U1672" t="s">
        <v>9249</v>
      </c>
      <c r="V1672" s="16">
        <f t="shared" si="156"/>
        <v>40313.930543981478</v>
      </c>
      <c r="W1672" s="16">
        <f t="shared" si="157"/>
        <v>40364.166666666664</v>
      </c>
    </row>
    <row r="1673" spans="1:23" ht="30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2">
        <f>IF(H1673="USD", 1, VLOOKUP(H1673,usd[[#All],[targetCurrency]:[inverseRate]],4,FALSE))</f>
        <v>1</v>
      </c>
      <c r="J1673" s="14">
        <f t="shared" si="158"/>
        <v>2000</v>
      </c>
      <c r="K1673" s="14">
        <f t="shared" si="159"/>
        <v>2013.47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8292</v>
      </c>
      <c r="R1673" s="9">
        <f t="shared" si="160"/>
        <v>1.0067349999999999</v>
      </c>
      <c r="S1673" s="14">
        <f t="shared" si="161"/>
        <v>26.148961038961041</v>
      </c>
      <c r="T1673" t="s">
        <v>9214</v>
      </c>
      <c r="U1673" t="s">
        <v>9249</v>
      </c>
      <c r="V1673" s="16">
        <f t="shared" si="156"/>
        <v>42553.54414351852</v>
      </c>
      <c r="W1673" s="16">
        <f t="shared" si="157"/>
        <v>42583.54414351852</v>
      </c>
    </row>
    <row r="1674" spans="1:23" ht="30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2">
        <f>IF(H1674="USD", 1, VLOOKUP(H1674,usd[[#All],[targetCurrency]:[inverseRate]],4,FALSE))</f>
        <v>1</v>
      </c>
      <c r="J1674" s="14">
        <f t="shared" si="158"/>
        <v>1700</v>
      </c>
      <c r="K1674" s="14">
        <f t="shared" si="159"/>
        <v>1920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8292</v>
      </c>
      <c r="R1674" s="9">
        <f t="shared" si="160"/>
        <v>1.1294117647058823</v>
      </c>
      <c r="S1674" s="14">
        <f t="shared" si="161"/>
        <v>39.183673469387756</v>
      </c>
      <c r="T1674" t="s">
        <v>9214</v>
      </c>
      <c r="U1674" t="s">
        <v>9249</v>
      </c>
      <c r="V1674" s="16">
        <f t="shared" si="156"/>
        <v>41034.656597222223</v>
      </c>
      <c r="W1674" s="16">
        <f t="shared" si="157"/>
        <v>41064.656597222223</v>
      </c>
    </row>
    <row r="1675" spans="1:23" ht="30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2">
        <f>IF(H1675="USD", 1, VLOOKUP(H1675,usd[[#All],[targetCurrency]:[inverseRate]],4,FALSE))</f>
        <v>1</v>
      </c>
      <c r="J1675" s="14">
        <f t="shared" si="158"/>
        <v>2100</v>
      </c>
      <c r="K1675" s="14">
        <f t="shared" si="159"/>
        <v>2690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8292</v>
      </c>
      <c r="R1675" s="9">
        <f t="shared" si="160"/>
        <v>1.2809523809523808</v>
      </c>
      <c r="S1675" s="14">
        <f t="shared" si="161"/>
        <v>45.593220338983052</v>
      </c>
      <c r="T1675" t="s">
        <v>9214</v>
      </c>
      <c r="U1675" t="s">
        <v>9249</v>
      </c>
      <c r="V1675" s="16">
        <f t="shared" si="156"/>
        <v>42039.878379629634</v>
      </c>
      <c r="W1675" s="16">
        <f t="shared" si="157"/>
        <v>42069.878379629634</v>
      </c>
    </row>
    <row r="1676" spans="1:23" ht="30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2">
        <f>IF(H1676="USD", 1, VLOOKUP(H1676,usd[[#All],[targetCurrency]:[inverseRate]],4,FALSE))</f>
        <v>1</v>
      </c>
      <c r="J1676" s="14">
        <f t="shared" si="158"/>
        <v>5000</v>
      </c>
      <c r="K1676" s="14">
        <f t="shared" si="159"/>
        <v>10085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8292</v>
      </c>
      <c r="R1676" s="9">
        <f t="shared" si="160"/>
        <v>2.0169999999999999</v>
      </c>
      <c r="S1676" s="14">
        <f t="shared" si="161"/>
        <v>89.247787610619469</v>
      </c>
      <c r="T1676" t="s">
        <v>9214</v>
      </c>
      <c r="U1676" t="s">
        <v>9249</v>
      </c>
      <c r="V1676" s="16">
        <f t="shared" si="156"/>
        <v>42569.605393518519</v>
      </c>
      <c r="W1676" s="16">
        <f t="shared" si="157"/>
        <v>42600.290972222225</v>
      </c>
    </row>
    <row r="1677" spans="1:23" ht="30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2">
        <f>IF(H1677="USD", 1, VLOOKUP(H1677,usd[[#All],[targetCurrency]:[inverseRate]],4,FALSE))</f>
        <v>1</v>
      </c>
      <c r="J1677" s="14">
        <f t="shared" si="158"/>
        <v>1000</v>
      </c>
      <c r="K1677" s="14">
        <f t="shared" si="159"/>
        <v>1374.16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8292</v>
      </c>
      <c r="R1677" s="9">
        <f t="shared" si="160"/>
        <v>1.37416</v>
      </c>
      <c r="S1677" s="14">
        <f t="shared" si="161"/>
        <v>40.416470588235299</v>
      </c>
      <c r="T1677" t="s">
        <v>9214</v>
      </c>
      <c r="U1677" t="s">
        <v>9249</v>
      </c>
      <c r="V1677" s="16">
        <f t="shared" si="156"/>
        <v>40802.733101851853</v>
      </c>
      <c r="W1677" s="16">
        <f t="shared" si="157"/>
        <v>40832.918749999997</v>
      </c>
    </row>
    <row r="1678" spans="1:23" ht="30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2">
        <f>IF(H1678="USD", 1, VLOOKUP(H1678,usd[[#All],[targetCurrency]:[inverseRate]],4,FALSE))</f>
        <v>1</v>
      </c>
      <c r="J1678" s="14">
        <f t="shared" si="158"/>
        <v>3000</v>
      </c>
      <c r="K1678" s="14">
        <f t="shared" si="159"/>
        <v>3460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8292</v>
      </c>
      <c r="R1678" s="9">
        <f t="shared" si="160"/>
        <v>1.1533333333333333</v>
      </c>
      <c r="S1678" s="14">
        <f t="shared" si="161"/>
        <v>82.38095238095238</v>
      </c>
      <c r="T1678" t="s">
        <v>9214</v>
      </c>
      <c r="U1678" t="s">
        <v>9249</v>
      </c>
      <c r="V1678" s="16">
        <f t="shared" si="156"/>
        <v>40973.726238425923</v>
      </c>
      <c r="W1678" s="16">
        <f t="shared" si="157"/>
        <v>41020.165972222225</v>
      </c>
    </row>
    <row r="1679" spans="1:23" ht="30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2">
        <f>IF(H1679="USD", 1, VLOOKUP(H1679,usd[[#All],[targetCurrency]:[inverseRate]],4,FALSE))</f>
        <v>1.1666915600000001</v>
      </c>
      <c r="J1679" s="14">
        <f t="shared" si="158"/>
        <v>7000.1493600000003</v>
      </c>
      <c r="K1679" s="14">
        <f t="shared" si="159"/>
        <v>7816.8334520000008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8292</v>
      </c>
      <c r="R1679" s="9">
        <f t="shared" si="160"/>
        <v>1.1166666666666667</v>
      </c>
      <c r="S1679" s="14">
        <f t="shared" si="161"/>
        <v>186.11508219047622</v>
      </c>
      <c r="T1679" t="s">
        <v>9214</v>
      </c>
      <c r="U1679" t="s">
        <v>9249</v>
      </c>
      <c r="V1679" s="16">
        <f t="shared" si="156"/>
        <v>42416.407129629632</v>
      </c>
      <c r="W1679" s="16">
        <f t="shared" si="157"/>
        <v>42476.249305555553</v>
      </c>
    </row>
    <row r="1680" spans="1:23" ht="30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2">
        <f>IF(H1680="USD", 1, VLOOKUP(H1680,usd[[#All],[targetCurrency]:[inverseRate]],4,FALSE))</f>
        <v>1</v>
      </c>
      <c r="J1680" s="14">
        <f t="shared" si="158"/>
        <v>1500</v>
      </c>
      <c r="K1680" s="14">
        <f t="shared" si="159"/>
        <v>1776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8292</v>
      </c>
      <c r="R1680" s="9">
        <f t="shared" si="160"/>
        <v>1.1839999999999999</v>
      </c>
      <c r="S1680" s="14">
        <f t="shared" si="161"/>
        <v>36.244897959183675</v>
      </c>
      <c r="T1680" t="s">
        <v>9214</v>
      </c>
      <c r="U1680" t="s">
        <v>9249</v>
      </c>
      <c r="V1680" s="16">
        <f t="shared" ref="V1680:V1743" si="162">(M1680/86400)+DATE(1970,1,1)</f>
        <v>41662.854988425926</v>
      </c>
      <c r="W1680" s="16">
        <f t="shared" ref="W1680:W1743" si="163">(L1680/86400)+DATE(1970,1,1)</f>
        <v>41676.854988425926</v>
      </c>
    </row>
    <row r="1681" spans="1:23" ht="30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2">
        <f>IF(H1681="USD", 1, VLOOKUP(H1681,usd[[#All],[targetCurrency]:[inverseRate]],4,FALSE))</f>
        <v>1</v>
      </c>
      <c r="J1681" s="14">
        <f t="shared" si="158"/>
        <v>2000</v>
      </c>
      <c r="K1681" s="14">
        <f t="shared" si="159"/>
        <v>3500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8292</v>
      </c>
      <c r="R1681" s="9">
        <f t="shared" si="160"/>
        <v>1.75</v>
      </c>
      <c r="S1681" s="14">
        <f t="shared" si="161"/>
        <v>62.5</v>
      </c>
      <c r="T1681" t="s">
        <v>9214</v>
      </c>
      <c r="U1681" t="s">
        <v>9249</v>
      </c>
      <c r="V1681" s="16">
        <f t="shared" si="162"/>
        <v>40723.068807870368</v>
      </c>
      <c r="W1681" s="16">
        <f t="shared" si="163"/>
        <v>40746.068807870368</v>
      </c>
    </row>
    <row r="1682" spans="1:23" ht="30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2">
        <f>IF(H1682="USD", 1, VLOOKUP(H1682,usd[[#All],[targetCurrency]:[inverseRate]],4,FALSE))</f>
        <v>1</v>
      </c>
      <c r="J1682" s="14">
        <f t="shared" si="158"/>
        <v>1000</v>
      </c>
      <c r="K1682" s="14">
        <f t="shared" si="159"/>
        <v>1175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8292</v>
      </c>
      <c r="R1682" s="9">
        <f t="shared" si="160"/>
        <v>1.175</v>
      </c>
      <c r="S1682" s="14">
        <f t="shared" si="161"/>
        <v>47</v>
      </c>
      <c r="T1682" t="s">
        <v>9214</v>
      </c>
      <c r="U1682" t="s">
        <v>9249</v>
      </c>
      <c r="V1682" s="16">
        <f t="shared" si="162"/>
        <v>41802.757719907408</v>
      </c>
      <c r="W1682" s="16">
        <f t="shared" si="163"/>
        <v>41832.757719907408</v>
      </c>
    </row>
    <row r="1683" spans="1:23" ht="30" hidden="1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2">
        <f>IF(H1683="USD", 1, VLOOKUP(H1683,usd[[#All],[targetCurrency]:[inverseRate]],4,FALSE))</f>
        <v>1</v>
      </c>
      <c r="J1683" s="14">
        <f t="shared" si="158"/>
        <v>65000</v>
      </c>
      <c r="K1683" s="14">
        <f t="shared" si="159"/>
        <v>65924.38</v>
      </c>
      <c r="L1683">
        <v>1490752800</v>
      </c>
      <c r="M1683">
        <v>1486522484</v>
      </c>
      <c r="N1683" t="b">
        <v>0</v>
      </c>
      <c r="O1683">
        <v>884</v>
      </c>
      <c r="P1683" t="b">
        <v>0</v>
      </c>
      <c r="Q1683" t="s">
        <v>8293</v>
      </c>
      <c r="R1683" s="9">
        <f t="shared" si="160"/>
        <v>1.0142212307692309</v>
      </c>
      <c r="S1683" s="14">
        <f t="shared" si="161"/>
        <v>74.575090497737563</v>
      </c>
      <c r="T1683" t="s">
        <v>9214</v>
      </c>
      <c r="U1683" t="s">
        <v>9250</v>
      </c>
      <c r="V1683" s="16">
        <f t="shared" si="162"/>
        <v>42774.121342592596</v>
      </c>
      <c r="W1683" s="16">
        <f t="shared" si="163"/>
        <v>42823.083333333328</v>
      </c>
    </row>
    <row r="1684" spans="1:23" ht="30" hidden="1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2">
        <f>IF(H1684="USD", 1, VLOOKUP(H1684,usd[[#All],[targetCurrency]:[inverseRate]],4,FALSE))</f>
        <v>1</v>
      </c>
      <c r="J1684" s="14">
        <f t="shared" si="158"/>
        <v>6000</v>
      </c>
      <c r="K1684" s="14">
        <f t="shared" si="159"/>
        <v>0</v>
      </c>
      <c r="L1684">
        <v>1492142860</v>
      </c>
      <c r="M1684">
        <v>1486962460</v>
      </c>
      <c r="N1684" t="b">
        <v>0</v>
      </c>
      <c r="O1684">
        <v>0</v>
      </c>
      <c r="P1684" t="b">
        <v>0</v>
      </c>
      <c r="Q1684" t="s">
        <v>8293</v>
      </c>
      <c r="R1684" s="9">
        <f t="shared" si="160"/>
        <v>0</v>
      </c>
      <c r="S1684" s="14" t="str">
        <f t="shared" si="161"/>
        <v/>
      </c>
      <c r="T1684" t="s">
        <v>9214</v>
      </c>
      <c r="U1684" t="s">
        <v>9250</v>
      </c>
      <c r="V1684" s="16">
        <f t="shared" si="162"/>
        <v>42779.21365740741</v>
      </c>
      <c r="W1684" s="16">
        <f t="shared" si="163"/>
        <v>42839.171990740739</v>
      </c>
    </row>
    <row r="1685" spans="1:23" ht="30" hidden="1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2">
        <f>IF(H1685="USD", 1, VLOOKUP(H1685,usd[[#All],[targetCurrency]:[inverseRate]],4,FALSE))</f>
        <v>1.1666915600000001</v>
      </c>
      <c r="J1685" s="14">
        <f t="shared" si="158"/>
        <v>4083.4204600000003</v>
      </c>
      <c r="K1685" s="14">
        <f t="shared" si="159"/>
        <v>886.68558560000008</v>
      </c>
      <c r="L1685">
        <v>1491590738</v>
      </c>
      <c r="M1685">
        <v>1489517138</v>
      </c>
      <c r="N1685" t="b">
        <v>0</v>
      </c>
      <c r="O1685">
        <v>10</v>
      </c>
      <c r="P1685" t="b">
        <v>0</v>
      </c>
      <c r="Q1685" t="s">
        <v>8293</v>
      </c>
      <c r="R1685" s="9">
        <f t="shared" si="160"/>
        <v>0.21714285714285714</v>
      </c>
      <c r="S1685" s="14">
        <f t="shared" si="161"/>
        <v>88.668558560000008</v>
      </c>
      <c r="T1685" t="s">
        <v>9214</v>
      </c>
      <c r="U1685" t="s">
        <v>9250</v>
      </c>
      <c r="V1685" s="16">
        <f t="shared" si="162"/>
        <v>42808.781689814816</v>
      </c>
      <c r="W1685" s="16">
        <f t="shared" si="163"/>
        <v>42832.781689814816</v>
      </c>
    </row>
    <row r="1686" spans="1:23" ht="30" hidden="1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2">
        <f>IF(H1686="USD", 1, VLOOKUP(H1686,usd[[#All],[targetCurrency]:[inverseRate]],4,FALSE))</f>
        <v>1</v>
      </c>
      <c r="J1686" s="14">
        <f t="shared" si="158"/>
        <v>8000</v>
      </c>
      <c r="K1686" s="14">
        <f t="shared" si="159"/>
        <v>8730</v>
      </c>
      <c r="L1686">
        <v>1489775641</v>
      </c>
      <c r="M1686">
        <v>1487360041</v>
      </c>
      <c r="N1686" t="b">
        <v>0</v>
      </c>
      <c r="O1686">
        <v>101</v>
      </c>
      <c r="P1686" t="b">
        <v>0</v>
      </c>
      <c r="Q1686" t="s">
        <v>8293</v>
      </c>
      <c r="R1686" s="9">
        <f t="shared" si="160"/>
        <v>1.0912500000000001</v>
      </c>
      <c r="S1686" s="14">
        <f t="shared" si="161"/>
        <v>86.43564356435644</v>
      </c>
      <c r="T1686" t="s">
        <v>9214</v>
      </c>
      <c r="U1686" t="s">
        <v>9250</v>
      </c>
      <c r="V1686" s="16">
        <f t="shared" si="162"/>
        <v>42783.815289351856</v>
      </c>
      <c r="W1686" s="16">
        <f t="shared" si="163"/>
        <v>42811.773622685185</v>
      </c>
    </row>
    <row r="1687" spans="1:23" ht="30" hidden="1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2">
        <f>IF(H1687="USD", 1, VLOOKUP(H1687,usd[[#All],[targetCurrency]:[inverseRate]],4,FALSE))</f>
        <v>1</v>
      </c>
      <c r="J1687" s="14">
        <f t="shared" si="158"/>
        <v>350</v>
      </c>
      <c r="K1687" s="14">
        <f t="shared" si="159"/>
        <v>360</v>
      </c>
      <c r="L1687">
        <v>1490331623</v>
      </c>
      <c r="M1687">
        <v>1487743223</v>
      </c>
      <c r="N1687" t="b">
        <v>0</v>
      </c>
      <c r="O1687">
        <v>15</v>
      </c>
      <c r="P1687" t="b">
        <v>0</v>
      </c>
      <c r="Q1687" t="s">
        <v>8293</v>
      </c>
      <c r="R1687" s="9">
        <f t="shared" si="160"/>
        <v>1.0285714285714285</v>
      </c>
      <c r="S1687" s="14">
        <f t="shared" si="161"/>
        <v>24</v>
      </c>
      <c r="T1687" t="s">
        <v>9214</v>
      </c>
      <c r="U1687" t="s">
        <v>9250</v>
      </c>
      <c r="V1687" s="16">
        <f t="shared" si="162"/>
        <v>42788.2502662037</v>
      </c>
      <c r="W1687" s="16">
        <f t="shared" si="163"/>
        <v>42818.208599537036</v>
      </c>
    </row>
    <row r="1688" spans="1:23" ht="30" hidden="1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2">
        <f>IF(H1688="USD", 1, VLOOKUP(H1688,usd[[#All],[targetCurrency]:[inverseRate]],4,FALSE))</f>
        <v>0.75062424999999999</v>
      </c>
      <c r="J1688" s="14">
        <f t="shared" si="158"/>
        <v>3753.1212500000001</v>
      </c>
      <c r="K1688" s="14">
        <f t="shared" si="159"/>
        <v>13.511236499999999</v>
      </c>
      <c r="L1688">
        <v>1493320519</v>
      </c>
      <c r="M1688">
        <v>1488140119</v>
      </c>
      <c r="N1688" t="b">
        <v>0</v>
      </c>
      <c r="O1688">
        <v>1</v>
      </c>
      <c r="P1688" t="b">
        <v>0</v>
      </c>
      <c r="Q1688" t="s">
        <v>8293</v>
      </c>
      <c r="R1688" s="9">
        <f t="shared" si="160"/>
        <v>3.5999999999999999E-3</v>
      </c>
      <c r="S1688" s="14">
        <f t="shared" si="161"/>
        <v>13.511236499999999</v>
      </c>
      <c r="T1688" t="s">
        <v>9214</v>
      </c>
      <c r="U1688" t="s">
        <v>9250</v>
      </c>
      <c r="V1688" s="16">
        <f t="shared" si="162"/>
        <v>42792.843969907408</v>
      </c>
      <c r="W1688" s="16">
        <f t="shared" si="163"/>
        <v>42852.802303240736</v>
      </c>
    </row>
    <row r="1689" spans="1:23" ht="30" hidden="1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2">
        <f>IF(H1689="USD", 1, VLOOKUP(H1689,usd[[#All],[targetCurrency]:[inverseRate]],4,FALSE))</f>
        <v>1</v>
      </c>
      <c r="J1689" s="14">
        <f t="shared" si="158"/>
        <v>10000</v>
      </c>
      <c r="K1689" s="14">
        <f t="shared" si="159"/>
        <v>3125</v>
      </c>
      <c r="L1689">
        <v>1491855300</v>
      </c>
      <c r="M1689">
        <v>1488935245</v>
      </c>
      <c r="N1689" t="b">
        <v>0</v>
      </c>
      <c r="O1689">
        <v>39</v>
      </c>
      <c r="P1689" t="b">
        <v>0</v>
      </c>
      <c r="Q1689" t="s">
        <v>8293</v>
      </c>
      <c r="R1689" s="9">
        <f t="shared" si="160"/>
        <v>0.3125</v>
      </c>
      <c r="S1689" s="14">
        <f t="shared" si="161"/>
        <v>80.128205128205124</v>
      </c>
      <c r="T1689" t="s">
        <v>9214</v>
      </c>
      <c r="U1689" t="s">
        <v>9250</v>
      </c>
      <c r="V1689" s="16">
        <f t="shared" si="162"/>
        <v>42802.046817129631</v>
      </c>
      <c r="W1689" s="16">
        <f t="shared" si="163"/>
        <v>42835.84375</v>
      </c>
    </row>
    <row r="1690" spans="1:23" ht="30" hidden="1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2">
        <f>IF(H1690="USD", 1, VLOOKUP(H1690,usd[[#All],[targetCurrency]:[inverseRate]],4,FALSE))</f>
        <v>1</v>
      </c>
      <c r="J1690" s="14">
        <f t="shared" si="158"/>
        <v>4000</v>
      </c>
      <c r="K1690" s="14">
        <f t="shared" si="159"/>
        <v>1772</v>
      </c>
      <c r="L1690">
        <v>1491738594</v>
      </c>
      <c r="M1690">
        <v>1489150194</v>
      </c>
      <c r="N1690" t="b">
        <v>0</v>
      </c>
      <c r="O1690">
        <v>7</v>
      </c>
      <c r="P1690" t="b">
        <v>0</v>
      </c>
      <c r="Q1690" t="s">
        <v>8293</v>
      </c>
      <c r="R1690" s="9">
        <f t="shared" si="160"/>
        <v>0.443</v>
      </c>
      <c r="S1690" s="14">
        <f t="shared" si="161"/>
        <v>253.14285714285714</v>
      </c>
      <c r="T1690" t="s">
        <v>9214</v>
      </c>
      <c r="U1690" t="s">
        <v>9250</v>
      </c>
      <c r="V1690" s="16">
        <f t="shared" si="162"/>
        <v>42804.534652777773</v>
      </c>
      <c r="W1690" s="16">
        <f t="shared" si="163"/>
        <v>42834.492986111116</v>
      </c>
    </row>
    <row r="1691" spans="1:23" ht="30" hidden="1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2">
        <f>IF(H1691="USD", 1, VLOOKUP(H1691,usd[[#All],[targetCurrency]:[inverseRate]],4,FALSE))</f>
        <v>1</v>
      </c>
      <c r="J1691" s="14">
        <f t="shared" si="158"/>
        <v>2400</v>
      </c>
      <c r="K1691" s="14">
        <f t="shared" si="159"/>
        <v>2400</v>
      </c>
      <c r="L1691">
        <v>1489700230</v>
      </c>
      <c r="M1691">
        <v>1487111830</v>
      </c>
      <c r="N1691" t="b">
        <v>0</v>
      </c>
      <c r="O1691">
        <v>14</v>
      </c>
      <c r="P1691" t="b">
        <v>0</v>
      </c>
      <c r="Q1691" t="s">
        <v>8293</v>
      </c>
      <c r="R1691" s="9">
        <f t="shared" si="160"/>
        <v>1</v>
      </c>
      <c r="S1691" s="14">
        <f t="shared" si="161"/>
        <v>171.42857142857142</v>
      </c>
      <c r="T1691" t="s">
        <v>9214</v>
      </c>
      <c r="U1691" t="s">
        <v>9250</v>
      </c>
      <c r="V1691" s="16">
        <f t="shared" si="162"/>
        <v>42780.942476851851</v>
      </c>
      <c r="W1691" s="16">
        <f t="shared" si="163"/>
        <v>42810.900810185187</v>
      </c>
    </row>
    <row r="1692" spans="1:23" ht="30" hidden="1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2">
        <f>IF(H1692="USD", 1, VLOOKUP(H1692,usd[[#All],[targetCurrency]:[inverseRate]],4,FALSE))</f>
        <v>1</v>
      </c>
      <c r="J1692" s="14">
        <f t="shared" si="158"/>
        <v>2500</v>
      </c>
      <c r="K1692" s="14">
        <f t="shared" si="159"/>
        <v>635</v>
      </c>
      <c r="L1692">
        <v>1491470442</v>
      </c>
      <c r="M1692">
        <v>1488882042</v>
      </c>
      <c r="N1692" t="b">
        <v>0</v>
      </c>
      <c r="O1692">
        <v>11</v>
      </c>
      <c r="P1692" t="b">
        <v>0</v>
      </c>
      <c r="Q1692" t="s">
        <v>8293</v>
      </c>
      <c r="R1692" s="9">
        <f t="shared" si="160"/>
        <v>0.254</v>
      </c>
      <c r="S1692" s="14">
        <f t="shared" si="161"/>
        <v>57.727272727272727</v>
      </c>
      <c r="T1692" t="s">
        <v>9214</v>
      </c>
      <c r="U1692" t="s">
        <v>9250</v>
      </c>
      <c r="V1692" s="16">
        <f t="shared" si="162"/>
        <v>42801.43104166667</v>
      </c>
      <c r="W1692" s="16">
        <f t="shared" si="163"/>
        <v>42831.389374999999</v>
      </c>
    </row>
    <row r="1693" spans="1:23" ht="30" hidden="1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2">
        <f>IF(H1693="USD", 1, VLOOKUP(H1693,usd[[#All],[targetCurrency]:[inverseRate]],4,FALSE))</f>
        <v>1</v>
      </c>
      <c r="J1693" s="14">
        <f t="shared" si="158"/>
        <v>30000</v>
      </c>
      <c r="K1693" s="14">
        <f t="shared" si="159"/>
        <v>10042</v>
      </c>
      <c r="L1693">
        <v>1491181200</v>
      </c>
      <c r="M1693">
        <v>1488387008</v>
      </c>
      <c r="N1693" t="b">
        <v>0</v>
      </c>
      <c r="O1693">
        <v>38</v>
      </c>
      <c r="P1693" t="b">
        <v>0</v>
      </c>
      <c r="Q1693" t="s">
        <v>8293</v>
      </c>
      <c r="R1693" s="9">
        <f t="shared" si="160"/>
        <v>0.33473333333333333</v>
      </c>
      <c r="S1693" s="14">
        <f t="shared" si="161"/>
        <v>264.26315789473682</v>
      </c>
      <c r="T1693" t="s">
        <v>9214</v>
      </c>
      <c r="U1693" t="s">
        <v>9250</v>
      </c>
      <c r="V1693" s="16">
        <f t="shared" si="162"/>
        <v>42795.701481481483</v>
      </c>
      <c r="W1693" s="16">
        <f t="shared" si="163"/>
        <v>42828.041666666672</v>
      </c>
    </row>
    <row r="1694" spans="1:23" ht="30" hidden="1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2">
        <f>IF(H1694="USD", 1, VLOOKUP(H1694,usd[[#All],[targetCurrency]:[inverseRate]],4,FALSE))</f>
        <v>1</v>
      </c>
      <c r="J1694" s="14">
        <f t="shared" si="158"/>
        <v>5000</v>
      </c>
      <c r="K1694" s="14">
        <f t="shared" si="159"/>
        <v>2390</v>
      </c>
      <c r="L1694">
        <v>1490572740</v>
      </c>
      <c r="M1694">
        <v>1487734667</v>
      </c>
      <c r="N1694" t="b">
        <v>0</v>
      </c>
      <c r="O1694">
        <v>15</v>
      </c>
      <c r="P1694" t="b">
        <v>0</v>
      </c>
      <c r="Q1694" t="s">
        <v>8293</v>
      </c>
      <c r="R1694" s="9">
        <f t="shared" si="160"/>
        <v>0.47799999999999998</v>
      </c>
      <c r="S1694" s="14">
        <f t="shared" si="161"/>
        <v>159.33333333333334</v>
      </c>
      <c r="T1694" t="s">
        <v>9214</v>
      </c>
      <c r="U1694" t="s">
        <v>9250</v>
      </c>
      <c r="V1694" s="16">
        <f t="shared" si="162"/>
        <v>42788.151238425926</v>
      </c>
      <c r="W1694" s="16">
        <f t="shared" si="163"/>
        <v>42820.999305555553</v>
      </c>
    </row>
    <row r="1695" spans="1:23" ht="30" hidden="1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2">
        <f>IF(H1695="USD", 1, VLOOKUP(H1695,usd[[#All],[targetCurrency]:[inverseRate]],4,FALSE))</f>
        <v>1.29405719</v>
      </c>
      <c r="J1695" s="14">
        <f t="shared" si="158"/>
        <v>3882.17157</v>
      </c>
      <c r="K1695" s="14">
        <f t="shared" si="159"/>
        <v>362.33601319999997</v>
      </c>
      <c r="L1695">
        <v>1491768000</v>
      </c>
      <c r="M1695">
        <v>1489097112</v>
      </c>
      <c r="N1695" t="b">
        <v>0</v>
      </c>
      <c r="O1695">
        <v>8</v>
      </c>
      <c r="P1695" t="b">
        <v>0</v>
      </c>
      <c r="Q1695" t="s">
        <v>8293</v>
      </c>
      <c r="R1695" s="9">
        <f t="shared" si="160"/>
        <v>9.3333333333333338E-2</v>
      </c>
      <c r="S1695" s="14">
        <f t="shared" si="161"/>
        <v>45.292001649999996</v>
      </c>
      <c r="T1695" t="s">
        <v>9214</v>
      </c>
      <c r="U1695" t="s">
        <v>9250</v>
      </c>
      <c r="V1695" s="16">
        <f t="shared" si="162"/>
        <v>42803.920277777783</v>
      </c>
      <c r="W1695" s="16">
        <f t="shared" si="163"/>
        <v>42834.833333333328</v>
      </c>
    </row>
    <row r="1696" spans="1:23" ht="30" hidden="1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2">
        <f>IF(H1696="USD", 1, VLOOKUP(H1696,usd[[#All],[targetCurrency]:[inverseRate]],4,FALSE))</f>
        <v>1</v>
      </c>
      <c r="J1696" s="14">
        <f t="shared" si="158"/>
        <v>10000</v>
      </c>
      <c r="K1696" s="14">
        <f t="shared" si="159"/>
        <v>5</v>
      </c>
      <c r="L1696">
        <v>1490589360</v>
      </c>
      <c r="M1696">
        <v>1488038674</v>
      </c>
      <c r="N1696" t="b">
        <v>0</v>
      </c>
      <c r="O1696">
        <v>1</v>
      </c>
      <c r="P1696" t="b">
        <v>0</v>
      </c>
      <c r="Q1696" t="s">
        <v>8293</v>
      </c>
      <c r="R1696" s="9">
        <f t="shared" si="160"/>
        <v>5.0000000000000001E-4</v>
      </c>
      <c r="S1696" s="14">
        <f t="shared" si="161"/>
        <v>5</v>
      </c>
      <c r="T1696" t="s">
        <v>9214</v>
      </c>
      <c r="U1696" t="s">
        <v>9250</v>
      </c>
      <c r="V1696" s="16">
        <f t="shared" si="162"/>
        <v>42791.669837962967</v>
      </c>
      <c r="W1696" s="16">
        <f t="shared" si="163"/>
        <v>42821.191666666666</v>
      </c>
    </row>
    <row r="1697" spans="1:23" ht="30" hidden="1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2">
        <f>IF(H1697="USD", 1, VLOOKUP(H1697,usd[[#All],[targetCurrency]:[inverseRate]],4,FALSE))</f>
        <v>1</v>
      </c>
      <c r="J1697" s="14">
        <f t="shared" si="158"/>
        <v>12000</v>
      </c>
      <c r="K1697" s="14">
        <f t="shared" si="159"/>
        <v>1405</v>
      </c>
      <c r="L1697">
        <v>1491786000</v>
      </c>
      <c r="M1697">
        <v>1488847514</v>
      </c>
      <c r="N1697" t="b">
        <v>0</v>
      </c>
      <c r="O1697">
        <v>23</v>
      </c>
      <c r="P1697" t="b">
        <v>0</v>
      </c>
      <c r="Q1697" t="s">
        <v>8293</v>
      </c>
      <c r="R1697" s="9">
        <f t="shared" si="160"/>
        <v>0.11708333333333333</v>
      </c>
      <c r="S1697" s="14">
        <f t="shared" si="161"/>
        <v>61.086956521739133</v>
      </c>
      <c r="T1697" t="s">
        <v>9214</v>
      </c>
      <c r="U1697" t="s">
        <v>9250</v>
      </c>
      <c r="V1697" s="16">
        <f t="shared" si="162"/>
        <v>42801.031412037039</v>
      </c>
      <c r="W1697" s="16">
        <f t="shared" si="163"/>
        <v>42835.041666666672</v>
      </c>
    </row>
    <row r="1698" spans="1:23" ht="30" hidden="1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2">
        <f>IF(H1698="USD", 1, VLOOKUP(H1698,usd[[#All],[targetCurrency]:[inverseRate]],4,FALSE))</f>
        <v>1</v>
      </c>
      <c r="J1698" s="14">
        <f t="shared" si="158"/>
        <v>300000</v>
      </c>
      <c r="K1698" s="14">
        <f t="shared" si="159"/>
        <v>0</v>
      </c>
      <c r="L1698">
        <v>1491007211</v>
      </c>
      <c r="M1698">
        <v>1488418811</v>
      </c>
      <c r="N1698" t="b">
        <v>0</v>
      </c>
      <c r="O1698">
        <v>0</v>
      </c>
      <c r="P1698" t="b">
        <v>0</v>
      </c>
      <c r="Q1698" t="s">
        <v>8293</v>
      </c>
      <c r="R1698" s="9">
        <f t="shared" si="160"/>
        <v>0</v>
      </c>
      <c r="S1698" s="14" t="str">
        <f t="shared" si="161"/>
        <v/>
      </c>
      <c r="T1698" t="s">
        <v>9214</v>
      </c>
      <c r="U1698" t="s">
        <v>9250</v>
      </c>
      <c r="V1698" s="16">
        <f t="shared" si="162"/>
        <v>42796.069571759261</v>
      </c>
      <c r="W1698" s="16">
        <f t="shared" si="163"/>
        <v>42826.027905092589</v>
      </c>
    </row>
    <row r="1699" spans="1:23" ht="30" hidden="1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2">
        <f>IF(H1699="USD", 1, VLOOKUP(H1699,usd[[#All],[targetCurrency]:[inverseRate]],4,FALSE))</f>
        <v>1</v>
      </c>
      <c r="J1699" s="14">
        <f t="shared" si="158"/>
        <v>12500</v>
      </c>
      <c r="K1699" s="14">
        <f t="shared" si="159"/>
        <v>2526</v>
      </c>
      <c r="L1699">
        <v>1491781648</v>
      </c>
      <c r="M1699">
        <v>1489193248</v>
      </c>
      <c r="N1699" t="b">
        <v>0</v>
      </c>
      <c r="O1699">
        <v>22</v>
      </c>
      <c r="P1699" t="b">
        <v>0</v>
      </c>
      <c r="Q1699" t="s">
        <v>8293</v>
      </c>
      <c r="R1699" s="9">
        <f t="shared" si="160"/>
        <v>0.20208000000000001</v>
      </c>
      <c r="S1699" s="14">
        <f t="shared" si="161"/>
        <v>114.81818181818181</v>
      </c>
      <c r="T1699" t="s">
        <v>9214</v>
      </c>
      <c r="U1699" t="s">
        <v>9250</v>
      </c>
      <c r="V1699" s="16">
        <f t="shared" si="162"/>
        <v>42805.032962962963</v>
      </c>
      <c r="W1699" s="16">
        <f t="shared" si="163"/>
        <v>42834.991296296299</v>
      </c>
    </row>
    <row r="1700" spans="1:23" ht="30" hidden="1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2">
        <f>IF(H1700="USD", 1, VLOOKUP(H1700,usd[[#All],[targetCurrency]:[inverseRate]],4,FALSE))</f>
        <v>1</v>
      </c>
      <c r="J1700" s="14">
        <f t="shared" si="158"/>
        <v>125000</v>
      </c>
      <c r="K1700" s="14">
        <f t="shared" si="159"/>
        <v>0</v>
      </c>
      <c r="L1700">
        <v>1490499180</v>
      </c>
      <c r="M1700">
        <v>1488430760</v>
      </c>
      <c r="N1700" t="b">
        <v>0</v>
      </c>
      <c r="O1700">
        <v>0</v>
      </c>
      <c r="P1700" t="b">
        <v>0</v>
      </c>
      <c r="Q1700" t="s">
        <v>8293</v>
      </c>
      <c r="R1700" s="9">
        <f t="shared" si="160"/>
        <v>0</v>
      </c>
      <c r="S1700" s="14" t="str">
        <f t="shared" si="161"/>
        <v/>
      </c>
      <c r="T1700" t="s">
        <v>9214</v>
      </c>
      <c r="U1700" t="s">
        <v>9250</v>
      </c>
      <c r="V1700" s="16">
        <f t="shared" si="162"/>
        <v>42796.207870370374</v>
      </c>
      <c r="W1700" s="16">
        <f t="shared" si="163"/>
        <v>42820.147916666669</v>
      </c>
    </row>
    <row r="1701" spans="1:23" ht="30" hidden="1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2">
        <f>IF(H1701="USD", 1, VLOOKUP(H1701,usd[[#All],[targetCurrency]:[inverseRate]],4,FALSE))</f>
        <v>1</v>
      </c>
      <c r="J1701" s="14">
        <f t="shared" si="158"/>
        <v>5105</v>
      </c>
      <c r="K1701" s="14">
        <f t="shared" si="159"/>
        <v>216</v>
      </c>
      <c r="L1701">
        <v>1491943445</v>
      </c>
      <c r="M1701">
        <v>1489351445</v>
      </c>
      <c r="N1701" t="b">
        <v>0</v>
      </c>
      <c r="O1701">
        <v>4</v>
      </c>
      <c r="P1701" t="b">
        <v>0</v>
      </c>
      <c r="Q1701" t="s">
        <v>8293</v>
      </c>
      <c r="R1701" s="9">
        <f t="shared" si="160"/>
        <v>4.2311459353574929E-2</v>
      </c>
      <c r="S1701" s="14">
        <f t="shared" si="161"/>
        <v>54</v>
      </c>
      <c r="T1701" t="s">
        <v>9214</v>
      </c>
      <c r="U1701" t="s">
        <v>9250</v>
      </c>
      <c r="V1701" s="16">
        <f t="shared" si="162"/>
        <v>42806.863946759258</v>
      </c>
      <c r="W1701" s="16">
        <f t="shared" si="163"/>
        <v>42836.863946759258</v>
      </c>
    </row>
    <row r="1702" spans="1:23" ht="30" hidden="1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2">
        <f>IF(H1702="USD", 1, VLOOKUP(H1702,usd[[#All],[targetCurrency]:[inverseRate]],4,FALSE))</f>
        <v>1</v>
      </c>
      <c r="J1702" s="14">
        <f t="shared" si="158"/>
        <v>20000</v>
      </c>
      <c r="K1702" s="14">
        <f t="shared" si="159"/>
        <v>5212</v>
      </c>
      <c r="L1702">
        <v>1491019200</v>
      </c>
      <c r="M1702">
        <v>1488418990</v>
      </c>
      <c r="N1702" t="b">
        <v>0</v>
      </c>
      <c r="O1702">
        <v>79</v>
      </c>
      <c r="P1702" t="b">
        <v>0</v>
      </c>
      <c r="Q1702" t="s">
        <v>8293</v>
      </c>
      <c r="R1702" s="9">
        <f t="shared" si="160"/>
        <v>0.2606</v>
      </c>
      <c r="S1702" s="14">
        <f t="shared" si="161"/>
        <v>65.974683544303801</v>
      </c>
      <c r="T1702" t="s">
        <v>9214</v>
      </c>
      <c r="U1702" t="s">
        <v>9250</v>
      </c>
      <c r="V1702" s="16">
        <f t="shared" si="162"/>
        <v>42796.071643518517</v>
      </c>
      <c r="W1702" s="16">
        <f t="shared" si="163"/>
        <v>42826.166666666672</v>
      </c>
    </row>
    <row r="1703" spans="1:23" ht="30" hidden="1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2">
        <f>IF(H1703="USD", 1, VLOOKUP(H1703,usd[[#All],[targetCurrency]:[inverseRate]],4,FALSE))</f>
        <v>1</v>
      </c>
      <c r="J1703" s="14">
        <f t="shared" si="158"/>
        <v>5050</v>
      </c>
      <c r="K1703" s="14">
        <f t="shared" si="159"/>
        <v>10</v>
      </c>
      <c r="L1703">
        <v>1421337405</v>
      </c>
      <c r="M1703">
        <v>1418745405</v>
      </c>
      <c r="N1703" t="b">
        <v>0</v>
      </c>
      <c r="O1703">
        <v>2</v>
      </c>
      <c r="P1703" t="b">
        <v>0</v>
      </c>
      <c r="Q1703" t="s">
        <v>8293</v>
      </c>
      <c r="R1703" s="9">
        <f t="shared" si="160"/>
        <v>1.9801980198019802E-3</v>
      </c>
      <c r="S1703" s="14">
        <f t="shared" si="161"/>
        <v>5</v>
      </c>
      <c r="T1703" t="s">
        <v>9214</v>
      </c>
      <c r="U1703" t="s">
        <v>9250</v>
      </c>
      <c r="V1703" s="16">
        <f t="shared" si="162"/>
        <v>41989.664409722223</v>
      </c>
      <c r="W1703" s="16">
        <f t="shared" si="163"/>
        <v>42019.664409722223</v>
      </c>
    </row>
    <row r="1704" spans="1:23" ht="30" hidden="1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2">
        <f>IF(H1704="USD", 1, VLOOKUP(H1704,usd[[#All],[targetCurrency]:[inverseRate]],4,FALSE))</f>
        <v>1</v>
      </c>
      <c r="J1704" s="14">
        <f t="shared" si="158"/>
        <v>16500</v>
      </c>
      <c r="K1704" s="14">
        <f t="shared" si="159"/>
        <v>1</v>
      </c>
      <c r="L1704">
        <v>1427745150</v>
      </c>
      <c r="M1704">
        <v>1425156750</v>
      </c>
      <c r="N1704" t="b">
        <v>0</v>
      </c>
      <c r="O1704">
        <v>1</v>
      </c>
      <c r="P1704" t="b">
        <v>0</v>
      </c>
      <c r="Q1704" t="s">
        <v>8293</v>
      </c>
      <c r="R1704" s="9">
        <f t="shared" si="160"/>
        <v>6.0606060606060605E-5</v>
      </c>
      <c r="S1704" s="14">
        <f t="shared" si="161"/>
        <v>1</v>
      </c>
      <c r="T1704" t="s">
        <v>9214</v>
      </c>
      <c r="U1704" t="s">
        <v>9250</v>
      </c>
      <c r="V1704" s="16">
        <f t="shared" si="162"/>
        <v>42063.869791666672</v>
      </c>
      <c r="W1704" s="16">
        <f t="shared" si="163"/>
        <v>42093.828125</v>
      </c>
    </row>
    <row r="1705" spans="1:23" ht="30" hidden="1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2">
        <f>IF(H1705="USD", 1, VLOOKUP(H1705,usd[[#All],[targetCurrency]:[inverseRate]],4,FALSE))</f>
        <v>1</v>
      </c>
      <c r="J1705" s="14">
        <f t="shared" si="158"/>
        <v>5000</v>
      </c>
      <c r="K1705" s="14">
        <f t="shared" si="159"/>
        <v>51</v>
      </c>
      <c r="L1705">
        <v>1441003537</v>
      </c>
      <c r="M1705">
        <v>1435819537</v>
      </c>
      <c r="N1705" t="b">
        <v>0</v>
      </c>
      <c r="O1705">
        <v>2</v>
      </c>
      <c r="P1705" t="b">
        <v>0</v>
      </c>
      <c r="Q1705" t="s">
        <v>8293</v>
      </c>
      <c r="R1705" s="9">
        <f t="shared" si="160"/>
        <v>1.0200000000000001E-2</v>
      </c>
      <c r="S1705" s="14">
        <f t="shared" si="161"/>
        <v>25.5</v>
      </c>
      <c r="T1705" t="s">
        <v>9214</v>
      </c>
      <c r="U1705" t="s">
        <v>9250</v>
      </c>
      <c r="V1705" s="16">
        <f t="shared" si="162"/>
        <v>42187.281678240739</v>
      </c>
      <c r="W1705" s="16">
        <f t="shared" si="163"/>
        <v>42247.281678240739</v>
      </c>
    </row>
    <row r="1706" spans="1:23" ht="30" hidden="1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2">
        <f>IF(H1706="USD", 1, VLOOKUP(H1706,usd[[#All],[targetCurrency]:[inverseRate]],4,FALSE))</f>
        <v>1</v>
      </c>
      <c r="J1706" s="14">
        <f t="shared" si="158"/>
        <v>2000</v>
      </c>
      <c r="K1706" s="14">
        <f t="shared" si="159"/>
        <v>1302</v>
      </c>
      <c r="L1706">
        <v>1424056873</v>
      </c>
      <c r="M1706">
        <v>1421464873</v>
      </c>
      <c r="N1706" t="b">
        <v>0</v>
      </c>
      <c r="O1706">
        <v>11</v>
      </c>
      <c r="P1706" t="b">
        <v>0</v>
      </c>
      <c r="Q1706" t="s">
        <v>8293</v>
      </c>
      <c r="R1706" s="9">
        <f t="shared" si="160"/>
        <v>0.65100000000000002</v>
      </c>
      <c r="S1706" s="14">
        <f t="shared" si="161"/>
        <v>118.36363636363636</v>
      </c>
      <c r="T1706" t="s">
        <v>9214</v>
      </c>
      <c r="U1706" t="s">
        <v>9250</v>
      </c>
      <c r="V1706" s="16">
        <f t="shared" si="162"/>
        <v>42021.139733796299</v>
      </c>
      <c r="W1706" s="16">
        <f t="shared" si="163"/>
        <v>42051.139733796299</v>
      </c>
    </row>
    <row r="1707" spans="1:23" ht="30" hidden="1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2">
        <f>IF(H1707="USD", 1, VLOOKUP(H1707,usd[[#All],[targetCurrency]:[inverseRate]],4,FALSE))</f>
        <v>1</v>
      </c>
      <c r="J1707" s="14">
        <f t="shared" si="158"/>
        <v>2000</v>
      </c>
      <c r="K1707" s="14">
        <f t="shared" si="159"/>
        <v>0</v>
      </c>
      <c r="L1707">
        <v>1441814400</v>
      </c>
      <c r="M1707">
        <v>1440807846</v>
      </c>
      <c r="N1707" t="b">
        <v>0</v>
      </c>
      <c r="O1707">
        <v>0</v>
      </c>
      <c r="P1707" t="b">
        <v>0</v>
      </c>
      <c r="Q1707" t="s">
        <v>8293</v>
      </c>
      <c r="R1707" s="9">
        <f t="shared" si="160"/>
        <v>0</v>
      </c>
      <c r="S1707" s="14" t="str">
        <f t="shared" si="161"/>
        <v/>
      </c>
      <c r="T1707" t="s">
        <v>9214</v>
      </c>
      <c r="U1707" t="s">
        <v>9250</v>
      </c>
      <c r="V1707" s="16">
        <f t="shared" si="162"/>
        <v>42245.016736111109</v>
      </c>
      <c r="W1707" s="16">
        <f t="shared" si="163"/>
        <v>42256.666666666672</v>
      </c>
    </row>
    <row r="1708" spans="1:23" ht="30" hidden="1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2">
        <f>IF(H1708="USD", 1, VLOOKUP(H1708,usd[[#All],[targetCurrency]:[inverseRate]],4,FALSE))</f>
        <v>1.1666915600000001</v>
      </c>
      <c r="J1708" s="14">
        <f t="shared" si="158"/>
        <v>6416.8035800000007</v>
      </c>
      <c r="K1708" s="14">
        <f t="shared" si="159"/>
        <v>0</v>
      </c>
      <c r="L1708">
        <v>1440314472</v>
      </c>
      <c r="M1708">
        <v>1435130472</v>
      </c>
      <c r="N1708" t="b">
        <v>0</v>
      </c>
      <c r="O1708">
        <v>0</v>
      </c>
      <c r="P1708" t="b">
        <v>0</v>
      </c>
      <c r="Q1708" t="s">
        <v>8293</v>
      </c>
      <c r="R1708" s="9">
        <f t="shared" si="160"/>
        <v>0</v>
      </c>
      <c r="S1708" s="14" t="str">
        <f t="shared" si="161"/>
        <v/>
      </c>
      <c r="T1708" t="s">
        <v>9214</v>
      </c>
      <c r="U1708" t="s">
        <v>9250</v>
      </c>
      <c r="V1708" s="16">
        <f t="shared" si="162"/>
        <v>42179.306388888886</v>
      </c>
      <c r="W1708" s="16">
        <f t="shared" si="163"/>
        <v>42239.306388888886</v>
      </c>
    </row>
    <row r="1709" spans="1:23" ht="30" hidden="1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2">
        <f>IF(H1709="USD", 1, VLOOKUP(H1709,usd[[#All],[targetCurrency]:[inverseRate]],4,FALSE))</f>
        <v>1</v>
      </c>
      <c r="J1709" s="14">
        <f t="shared" si="158"/>
        <v>5000</v>
      </c>
      <c r="K1709" s="14">
        <f t="shared" si="159"/>
        <v>487</v>
      </c>
      <c r="L1709">
        <v>1459181895</v>
      </c>
      <c r="M1709">
        <v>1456593495</v>
      </c>
      <c r="N1709" t="b">
        <v>0</v>
      </c>
      <c r="O1709">
        <v>9</v>
      </c>
      <c r="P1709" t="b">
        <v>0</v>
      </c>
      <c r="Q1709" t="s">
        <v>8293</v>
      </c>
      <c r="R1709" s="9">
        <f t="shared" si="160"/>
        <v>9.74E-2</v>
      </c>
      <c r="S1709" s="14">
        <f t="shared" si="161"/>
        <v>54.111111111111114</v>
      </c>
      <c r="T1709" t="s">
        <v>9214</v>
      </c>
      <c r="U1709" t="s">
        <v>9250</v>
      </c>
      <c r="V1709" s="16">
        <f t="shared" si="162"/>
        <v>42427.721006944441</v>
      </c>
      <c r="W1709" s="16">
        <f t="shared" si="163"/>
        <v>42457.679340277777</v>
      </c>
    </row>
    <row r="1710" spans="1:23" ht="30" hidden="1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2">
        <f>IF(H1710="USD", 1, VLOOKUP(H1710,usd[[#All],[targetCurrency]:[inverseRate]],4,FALSE))</f>
        <v>1</v>
      </c>
      <c r="J1710" s="14">
        <f t="shared" si="158"/>
        <v>7000</v>
      </c>
      <c r="K1710" s="14">
        <f t="shared" si="159"/>
        <v>0</v>
      </c>
      <c r="L1710">
        <v>1462135706</v>
      </c>
      <c r="M1710">
        <v>1458679706</v>
      </c>
      <c r="N1710" t="b">
        <v>0</v>
      </c>
      <c r="O1710">
        <v>0</v>
      </c>
      <c r="P1710" t="b">
        <v>0</v>
      </c>
      <c r="Q1710" t="s">
        <v>8293</v>
      </c>
      <c r="R1710" s="9">
        <f t="shared" si="160"/>
        <v>0</v>
      </c>
      <c r="S1710" s="14" t="str">
        <f t="shared" si="161"/>
        <v/>
      </c>
      <c r="T1710" t="s">
        <v>9214</v>
      </c>
      <c r="U1710" t="s">
        <v>9250</v>
      </c>
      <c r="V1710" s="16">
        <f t="shared" si="162"/>
        <v>42451.866967592592</v>
      </c>
      <c r="W1710" s="16">
        <f t="shared" si="163"/>
        <v>42491.866967592592</v>
      </c>
    </row>
    <row r="1711" spans="1:23" ht="30" hidden="1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2">
        <f>IF(H1711="USD", 1, VLOOKUP(H1711,usd[[#All],[targetCurrency]:[inverseRate]],4,FALSE))</f>
        <v>1</v>
      </c>
      <c r="J1711" s="14">
        <f t="shared" si="158"/>
        <v>1750</v>
      </c>
      <c r="K1711" s="14">
        <f t="shared" si="159"/>
        <v>85</v>
      </c>
      <c r="L1711">
        <v>1409513940</v>
      </c>
      <c r="M1711">
        <v>1405949514</v>
      </c>
      <c r="N1711" t="b">
        <v>0</v>
      </c>
      <c r="O1711">
        <v>4</v>
      </c>
      <c r="P1711" t="b">
        <v>0</v>
      </c>
      <c r="Q1711" t="s">
        <v>8293</v>
      </c>
      <c r="R1711" s="9">
        <f t="shared" si="160"/>
        <v>4.8571428571428571E-2</v>
      </c>
      <c r="S1711" s="14">
        <f t="shared" si="161"/>
        <v>21.25</v>
      </c>
      <c r="T1711" t="s">
        <v>9214</v>
      </c>
      <c r="U1711" t="s">
        <v>9250</v>
      </c>
      <c r="V1711" s="16">
        <f t="shared" si="162"/>
        <v>41841.563819444447</v>
      </c>
      <c r="W1711" s="16">
        <f t="shared" si="163"/>
        <v>41882.818749999999</v>
      </c>
    </row>
    <row r="1712" spans="1:23" ht="30" hidden="1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2">
        <f>IF(H1712="USD", 1, VLOOKUP(H1712,usd[[#All],[targetCurrency]:[inverseRate]],4,FALSE))</f>
        <v>1.1666915600000001</v>
      </c>
      <c r="J1712" s="14">
        <f t="shared" si="158"/>
        <v>5833.4578000000001</v>
      </c>
      <c r="K1712" s="14">
        <f t="shared" si="159"/>
        <v>39.667513040000003</v>
      </c>
      <c r="L1712">
        <v>1453122000</v>
      </c>
      <c r="M1712">
        <v>1449151888</v>
      </c>
      <c r="N1712" t="b">
        <v>0</v>
      </c>
      <c r="O1712">
        <v>1</v>
      </c>
      <c r="P1712" t="b">
        <v>0</v>
      </c>
      <c r="Q1712" t="s">
        <v>8293</v>
      </c>
      <c r="R1712" s="9">
        <f t="shared" si="160"/>
        <v>6.7999999999999996E-3</v>
      </c>
      <c r="S1712" s="14">
        <f t="shared" si="161"/>
        <v>39.667513040000003</v>
      </c>
      <c r="T1712" t="s">
        <v>9214</v>
      </c>
      <c r="U1712" t="s">
        <v>9250</v>
      </c>
      <c r="V1712" s="16">
        <f t="shared" si="162"/>
        <v>42341.591296296298</v>
      </c>
      <c r="W1712" s="16">
        <f t="shared" si="163"/>
        <v>42387.541666666672</v>
      </c>
    </row>
    <row r="1713" spans="1:23" ht="30" hidden="1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2">
        <f>IF(H1713="USD", 1, VLOOKUP(H1713,usd[[#All],[targetCurrency]:[inverseRate]],4,FALSE))</f>
        <v>1</v>
      </c>
      <c r="J1713" s="14">
        <f t="shared" si="158"/>
        <v>10000</v>
      </c>
      <c r="K1713" s="14">
        <f t="shared" si="159"/>
        <v>1050</v>
      </c>
      <c r="L1713">
        <v>1409585434</v>
      </c>
      <c r="M1713">
        <v>1406907034</v>
      </c>
      <c r="N1713" t="b">
        <v>0</v>
      </c>
      <c r="O1713">
        <v>2</v>
      </c>
      <c r="P1713" t="b">
        <v>0</v>
      </c>
      <c r="Q1713" t="s">
        <v>8293</v>
      </c>
      <c r="R1713" s="9">
        <f t="shared" si="160"/>
        <v>0.105</v>
      </c>
      <c r="S1713" s="14">
        <f t="shared" si="161"/>
        <v>525</v>
      </c>
      <c r="T1713" t="s">
        <v>9214</v>
      </c>
      <c r="U1713" t="s">
        <v>9250</v>
      </c>
      <c r="V1713" s="16">
        <f t="shared" si="162"/>
        <v>41852.646226851852</v>
      </c>
      <c r="W1713" s="16">
        <f t="shared" si="163"/>
        <v>41883.646226851852</v>
      </c>
    </row>
    <row r="1714" spans="1:23" ht="30" hidden="1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2">
        <f>IF(H1714="USD", 1, VLOOKUP(H1714,usd[[#All],[targetCurrency]:[inverseRate]],4,FALSE))</f>
        <v>1</v>
      </c>
      <c r="J1714" s="14">
        <f t="shared" si="158"/>
        <v>5000</v>
      </c>
      <c r="K1714" s="14">
        <f t="shared" si="159"/>
        <v>0</v>
      </c>
      <c r="L1714">
        <v>1435701353</v>
      </c>
      <c r="M1714">
        <v>1430517353</v>
      </c>
      <c r="N1714" t="b">
        <v>0</v>
      </c>
      <c r="O1714">
        <v>0</v>
      </c>
      <c r="P1714" t="b">
        <v>0</v>
      </c>
      <c r="Q1714" t="s">
        <v>8293</v>
      </c>
      <c r="R1714" s="9">
        <f t="shared" si="160"/>
        <v>0</v>
      </c>
      <c r="S1714" s="14" t="str">
        <f t="shared" si="161"/>
        <v/>
      </c>
      <c r="T1714" t="s">
        <v>9214</v>
      </c>
      <c r="U1714" t="s">
        <v>9250</v>
      </c>
      <c r="V1714" s="16">
        <f t="shared" si="162"/>
        <v>42125.913807870369</v>
      </c>
      <c r="W1714" s="16">
        <f t="shared" si="163"/>
        <v>42185.913807870369</v>
      </c>
    </row>
    <row r="1715" spans="1:23" ht="30" hidden="1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2">
        <f>IF(H1715="USD", 1, VLOOKUP(H1715,usd[[#All],[targetCurrency]:[inverseRate]],4,FALSE))</f>
        <v>1</v>
      </c>
      <c r="J1715" s="14">
        <f t="shared" si="158"/>
        <v>3000</v>
      </c>
      <c r="K1715" s="14">
        <f t="shared" si="159"/>
        <v>50</v>
      </c>
      <c r="L1715">
        <v>1412536412</v>
      </c>
      <c r="M1715">
        <v>1409944412</v>
      </c>
      <c r="N1715" t="b">
        <v>0</v>
      </c>
      <c r="O1715">
        <v>1</v>
      </c>
      <c r="P1715" t="b">
        <v>0</v>
      </c>
      <c r="Q1715" t="s">
        <v>8293</v>
      </c>
      <c r="R1715" s="9">
        <f t="shared" si="160"/>
        <v>1.6666666666666666E-2</v>
      </c>
      <c r="S1715" s="14">
        <f t="shared" si="161"/>
        <v>50</v>
      </c>
      <c r="T1715" t="s">
        <v>9214</v>
      </c>
      <c r="U1715" t="s">
        <v>9250</v>
      </c>
      <c r="V1715" s="16">
        <f t="shared" si="162"/>
        <v>41887.801064814819</v>
      </c>
      <c r="W1715" s="16">
        <f t="shared" si="163"/>
        <v>41917.801064814819</v>
      </c>
    </row>
    <row r="1716" spans="1:23" ht="30" hidden="1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2">
        <f>IF(H1716="USD", 1, VLOOKUP(H1716,usd[[#All],[targetCurrency]:[inverseRate]],4,FALSE))</f>
        <v>1</v>
      </c>
      <c r="J1716" s="14">
        <f t="shared" si="158"/>
        <v>25000</v>
      </c>
      <c r="K1716" s="14">
        <f t="shared" si="159"/>
        <v>1967</v>
      </c>
      <c r="L1716">
        <v>1430517761</v>
      </c>
      <c r="M1716">
        <v>1427925761</v>
      </c>
      <c r="N1716" t="b">
        <v>0</v>
      </c>
      <c r="O1716">
        <v>17</v>
      </c>
      <c r="P1716" t="b">
        <v>0</v>
      </c>
      <c r="Q1716" t="s">
        <v>8293</v>
      </c>
      <c r="R1716" s="9">
        <f t="shared" si="160"/>
        <v>7.868E-2</v>
      </c>
      <c r="S1716" s="14">
        <f t="shared" si="161"/>
        <v>115.70588235294117</v>
      </c>
      <c r="T1716" t="s">
        <v>9214</v>
      </c>
      <c r="U1716" t="s">
        <v>9250</v>
      </c>
      <c r="V1716" s="16">
        <f t="shared" si="162"/>
        <v>42095.918530092589</v>
      </c>
      <c r="W1716" s="16">
        <f t="shared" si="163"/>
        <v>42125.918530092589</v>
      </c>
    </row>
    <row r="1717" spans="1:23" ht="30" hidden="1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2">
        <f>IF(H1717="USD", 1, VLOOKUP(H1717,usd[[#All],[targetCurrency]:[inverseRate]],4,FALSE))</f>
        <v>1</v>
      </c>
      <c r="J1717" s="14">
        <f t="shared" si="158"/>
        <v>5000</v>
      </c>
      <c r="K1717" s="14">
        <f t="shared" si="159"/>
        <v>11</v>
      </c>
      <c r="L1717">
        <v>1427772120</v>
      </c>
      <c r="M1717">
        <v>1425186785</v>
      </c>
      <c r="N1717" t="b">
        <v>0</v>
      </c>
      <c r="O1717">
        <v>2</v>
      </c>
      <c r="P1717" t="b">
        <v>0</v>
      </c>
      <c r="Q1717" t="s">
        <v>8293</v>
      </c>
      <c r="R1717" s="9">
        <f t="shared" si="160"/>
        <v>2.2000000000000001E-3</v>
      </c>
      <c r="S1717" s="14">
        <f t="shared" si="161"/>
        <v>5.5</v>
      </c>
      <c r="T1717" t="s">
        <v>9214</v>
      </c>
      <c r="U1717" t="s">
        <v>9250</v>
      </c>
      <c r="V1717" s="16">
        <f t="shared" si="162"/>
        <v>42064.217418981483</v>
      </c>
      <c r="W1717" s="16">
        <f t="shared" si="163"/>
        <v>42094.140277777777</v>
      </c>
    </row>
    <row r="1718" spans="1:23" ht="30" hidden="1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2">
        <f>IF(H1718="USD", 1, VLOOKUP(H1718,usd[[#All],[targetCurrency]:[inverseRate]],4,FALSE))</f>
        <v>1</v>
      </c>
      <c r="J1718" s="14">
        <f t="shared" si="158"/>
        <v>2000</v>
      </c>
      <c r="K1718" s="14">
        <f t="shared" si="159"/>
        <v>150</v>
      </c>
      <c r="L1718">
        <v>1481295099</v>
      </c>
      <c r="M1718">
        <v>1477835499</v>
      </c>
      <c r="N1718" t="b">
        <v>0</v>
      </c>
      <c r="O1718">
        <v>3</v>
      </c>
      <c r="P1718" t="b">
        <v>0</v>
      </c>
      <c r="Q1718" t="s">
        <v>8293</v>
      </c>
      <c r="R1718" s="9">
        <f t="shared" si="160"/>
        <v>7.4999999999999997E-2</v>
      </c>
      <c r="S1718" s="14">
        <f t="shared" si="161"/>
        <v>50</v>
      </c>
      <c r="T1718" t="s">
        <v>9214</v>
      </c>
      <c r="U1718" t="s">
        <v>9250</v>
      </c>
      <c r="V1718" s="16">
        <f t="shared" si="162"/>
        <v>42673.577534722222</v>
      </c>
      <c r="W1718" s="16">
        <f t="shared" si="163"/>
        <v>42713.619201388894</v>
      </c>
    </row>
    <row r="1719" spans="1:23" ht="30" hidden="1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2">
        <f>IF(H1719="USD", 1, VLOOKUP(H1719,usd[[#All],[targetCurrency]:[inverseRate]],4,FALSE))</f>
        <v>1</v>
      </c>
      <c r="J1719" s="14">
        <f t="shared" si="158"/>
        <v>3265</v>
      </c>
      <c r="K1719" s="14">
        <f t="shared" si="159"/>
        <v>1395</v>
      </c>
      <c r="L1719">
        <v>1461211200</v>
      </c>
      <c r="M1719">
        <v>1459467238</v>
      </c>
      <c r="N1719" t="b">
        <v>0</v>
      </c>
      <c r="O1719">
        <v>41</v>
      </c>
      <c r="P1719" t="b">
        <v>0</v>
      </c>
      <c r="Q1719" t="s">
        <v>8293</v>
      </c>
      <c r="R1719" s="9">
        <f t="shared" si="160"/>
        <v>0.42725880551301687</v>
      </c>
      <c r="S1719" s="14">
        <f t="shared" si="161"/>
        <v>34.024390243902438</v>
      </c>
      <c r="T1719" t="s">
        <v>9214</v>
      </c>
      <c r="U1719" t="s">
        <v>9250</v>
      </c>
      <c r="V1719" s="16">
        <f t="shared" si="162"/>
        <v>42460.981921296298</v>
      </c>
      <c r="W1719" s="16">
        <f t="shared" si="163"/>
        <v>42481.166666666672</v>
      </c>
    </row>
    <row r="1720" spans="1:23" ht="30" hidden="1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2">
        <f>IF(H1720="USD", 1, VLOOKUP(H1720,usd[[#All],[targetCurrency]:[inverseRate]],4,FALSE))</f>
        <v>1</v>
      </c>
      <c r="J1720" s="14">
        <f t="shared" si="158"/>
        <v>35000</v>
      </c>
      <c r="K1720" s="14">
        <f t="shared" si="159"/>
        <v>75</v>
      </c>
      <c r="L1720">
        <v>1463201940</v>
      </c>
      <c r="M1720">
        <v>1459435149</v>
      </c>
      <c r="N1720" t="b">
        <v>0</v>
      </c>
      <c r="O1720">
        <v>2</v>
      </c>
      <c r="P1720" t="b">
        <v>0</v>
      </c>
      <c r="Q1720" t="s">
        <v>8293</v>
      </c>
      <c r="R1720" s="9">
        <f t="shared" si="160"/>
        <v>2.142857142857143E-3</v>
      </c>
      <c r="S1720" s="14">
        <f t="shared" si="161"/>
        <v>37.5</v>
      </c>
      <c r="T1720" t="s">
        <v>9214</v>
      </c>
      <c r="U1720" t="s">
        <v>9250</v>
      </c>
      <c r="V1720" s="16">
        <f t="shared" si="162"/>
        <v>42460.610520833332</v>
      </c>
      <c r="W1720" s="16">
        <f t="shared" si="163"/>
        <v>42504.207638888889</v>
      </c>
    </row>
    <row r="1721" spans="1:23" ht="30" hidden="1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2">
        <f>IF(H1721="USD", 1, VLOOKUP(H1721,usd[[#All],[targetCurrency]:[inverseRate]],4,FALSE))</f>
        <v>1</v>
      </c>
      <c r="J1721" s="14">
        <f t="shared" si="158"/>
        <v>4000</v>
      </c>
      <c r="K1721" s="14">
        <f t="shared" si="159"/>
        <v>35</v>
      </c>
      <c r="L1721">
        <v>1410958191</v>
      </c>
      <c r="M1721">
        <v>1408366191</v>
      </c>
      <c r="N1721" t="b">
        <v>0</v>
      </c>
      <c r="O1721">
        <v>3</v>
      </c>
      <c r="P1721" t="b">
        <v>0</v>
      </c>
      <c r="Q1721" t="s">
        <v>8293</v>
      </c>
      <c r="R1721" s="9">
        <f t="shared" si="160"/>
        <v>8.7500000000000008E-3</v>
      </c>
      <c r="S1721" s="14">
        <f t="shared" si="161"/>
        <v>11.666666666666666</v>
      </c>
      <c r="T1721" t="s">
        <v>9214</v>
      </c>
      <c r="U1721" t="s">
        <v>9250</v>
      </c>
      <c r="V1721" s="16">
        <f t="shared" si="162"/>
        <v>41869.534618055557</v>
      </c>
      <c r="W1721" s="16">
        <f t="shared" si="163"/>
        <v>41899.534618055557</v>
      </c>
    </row>
    <row r="1722" spans="1:23" ht="30" hidden="1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2">
        <f>IF(H1722="USD", 1, VLOOKUP(H1722,usd[[#All],[targetCurrency]:[inverseRate]],4,FALSE))</f>
        <v>1</v>
      </c>
      <c r="J1722" s="14">
        <f t="shared" si="158"/>
        <v>4000</v>
      </c>
      <c r="K1722" s="14">
        <f t="shared" si="159"/>
        <v>225</v>
      </c>
      <c r="L1722">
        <v>1415562471</v>
      </c>
      <c r="M1722">
        <v>1412966871</v>
      </c>
      <c r="N1722" t="b">
        <v>0</v>
      </c>
      <c r="O1722">
        <v>8</v>
      </c>
      <c r="P1722" t="b">
        <v>0</v>
      </c>
      <c r="Q1722" t="s">
        <v>8293</v>
      </c>
      <c r="R1722" s="9">
        <f t="shared" si="160"/>
        <v>5.6250000000000001E-2</v>
      </c>
      <c r="S1722" s="14">
        <f t="shared" si="161"/>
        <v>28.125</v>
      </c>
      <c r="T1722" t="s">
        <v>9214</v>
      </c>
      <c r="U1722" t="s">
        <v>9250</v>
      </c>
      <c r="V1722" s="16">
        <f t="shared" si="162"/>
        <v>41922.783229166671</v>
      </c>
      <c r="W1722" s="16">
        <f t="shared" si="163"/>
        <v>41952.824895833335</v>
      </c>
    </row>
    <row r="1723" spans="1:23" ht="30" hidden="1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2">
        <f>IF(H1723="USD", 1, VLOOKUP(H1723,usd[[#All],[targetCurrency]:[inverseRate]],4,FALSE))</f>
        <v>1</v>
      </c>
      <c r="J1723" s="14">
        <f t="shared" si="158"/>
        <v>5000</v>
      </c>
      <c r="K1723" s="14">
        <f t="shared" si="159"/>
        <v>0</v>
      </c>
      <c r="L1723">
        <v>1449831863</v>
      </c>
      <c r="M1723">
        <v>1447239863</v>
      </c>
      <c r="N1723" t="b">
        <v>0</v>
      </c>
      <c r="O1723">
        <v>0</v>
      </c>
      <c r="P1723" t="b">
        <v>0</v>
      </c>
      <c r="Q1723" t="s">
        <v>8293</v>
      </c>
      <c r="R1723" s="9">
        <f t="shared" si="160"/>
        <v>0</v>
      </c>
      <c r="S1723" s="14" t="str">
        <f t="shared" si="161"/>
        <v/>
      </c>
      <c r="T1723" t="s">
        <v>9214</v>
      </c>
      <c r="U1723" t="s">
        <v>9250</v>
      </c>
      <c r="V1723" s="16">
        <f t="shared" si="162"/>
        <v>42319.461377314816</v>
      </c>
      <c r="W1723" s="16">
        <f t="shared" si="163"/>
        <v>42349.461377314816</v>
      </c>
    </row>
    <row r="1724" spans="1:23" ht="30" hidden="1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2">
        <f>IF(H1724="USD", 1, VLOOKUP(H1724,usd[[#All],[targetCurrency]:[inverseRate]],4,FALSE))</f>
        <v>1</v>
      </c>
      <c r="J1724" s="14">
        <f t="shared" si="158"/>
        <v>2880</v>
      </c>
      <c r="K1724" s="14">
        <f t="shared" si="159"/>
        <v>1</v>
      </c>
      <c r="L1724">
        <v>1459642200</v>
      </c>
      <c r="M1724">
        <v>1456441429</v>
      </c>
      <c r="N1724" t="b">
        <v>0</v>
      </c>
      <c r="O1724">
        <v>1</v>
      </c>
      <c r="P1724" t="b">
        <v>0</v>
      </c>
      <c r="Q1724" t="s">
        <v>8293</v>
      </c>
      <c r="R1724" s="9">
        <f t="shared" si="160"/>
        <v>3.4722222222222224E-4</v>
      </c>
      <c r="S1724" s="14">
        <f t="shared" si="161"/>
        <v>1</v>
      </c>
      <c r="T1724" t="s">
        <v>9214</v>
      </c>
      <c r="U1724" t="s">
        <v>9250</v>
      </c>
      <c r="V1724" s="16">
        <f t="shared" si="162"/>
        <v>42425.960983796293</v>
      </c>
      <c r="W1724" s="16">
        <f t="shared" si="163"/>
        <v>42463.006944444445</v>
      </c>
    </row>
    <row r="1725" spans="1:23" ht="30" hidden="1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2">
        <f>IF(H1725="USD", 1, VLOOKUP(H1725,usd[[#All],[targetCurrency]:[inverseRate]],4,FALSE))</f>
        <v>1</v>
      </c>
      <c r="J1725" s="14">
        <f t="shared" si="158"/>
        <v>10000</v>
      </c>
      <c r="K1725" s="14">
        <f t="shared" si="159"/>
        <v>650</v>
      </c>
      <c r="L1725">
        <v>1435730400</v>
      </c>
      <c r="M1725">
        <v>1430855315</v>
      </c>
      <c r="N1725" t="b">
        <v>0</v>
      </c>
      <c r="O1725">
        <v>3</v>
      </c>
      <c r="P1725" t="b">
        <v>0</v>
      </c>
      <c r="Q1725" t="s">
        <v>8293</v>
      </c>
      <c r="R1725" s="9">
        <f t="shared" si="160"/>
        <v>6.5000000000000002E-2</v>
      </c>
      <c r="S1725" s="14">
        <f t="shared" si="161"/>
        <v>216.66666666666666</v>
      </c>
      <c r="T1725" t="s">
        <v>9214</v>
      </c>
      <c r="U1725" t="s">
        <v>9250</v>
      </c>
      <c r="V1725" s="16">
        <f t="shared" si="162"/>
        <v>42129.82540509259</v>
      </c>
      <c r="W1725" s="16">
        <f t="shared" si="163"/>
        <v>42186.25</v>
      </c>
    </row>
    <row r="1726" spans="1:23" ht="30" hidden="1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2">
        <f>IF(H1726="USD", 1, VLOOKUP(H1726,usd[[#All],[targetCurrency]:[inverseRate]],4,FALSE))</f>
        <v>1</v>
      </c>
      <c r="J1726" s="14">
        <f t="shared" si="158"/>
        <v>6000</v>
      </c>
      <c r="K1726" s="14">
        <f t="shared" si="159"/>
        <v>35</v>
      </c>
      <c r="L1726">
        <v>1414707762</v>
      </c>
      <c r="M1726">
        <v>1412115762</v>
      </c>
      <c r="N1726" t="b">
        <v>0</v>
      </c>
      <c r="O1726">
        <v>4</v>
      </c>
      <c r="P1726" t="b">
        <v>0</v>
      </c>
      <c r="Q1726" t="s">
        <v>8293</v>
      </c>
      <c r="R1726" s="9">
        <f t="shared" si="160"/>
        <v>5.8333333333333336E-3</v>
      </c>
      <c r="S1726" s="14">
        <f t="shared" si="161"/>
        <v>8.75</v>
      </c>
      <c r="T1726" t="s">
        <v>9214</v>
      </c>
      <c r="U1726" t="s">
        <v>9250</v>
      </c>
      <c r="V1726" s="16">
        <f t="shared" si="162"/>
        <v>41912.932430555556</v>
      </c>
      <c r="W1726" s="16">
        <f t="shared" si="163"/>
        <v>41942.932430555556</v>
      </c>
    </row>
    <row r="1727" spans="1:23" ht="30" hidden="1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2">
        <f>IF(H1727="USD", 1, VLOOKUP(H1727,usd[[#All],[targetCurrency]:[inverseRate]],4,FALSE))</f>
        <v>1</v>
      </c>
      <c r="J1727" s="14">
        <f t="shared" si="158"/>
        <v>5500</v>
      </c>
      <c r="K1727" s="14">
        <f t="shared" si="159"/>
        <v>560</v>
      </c>
      <c r="L1727">
        <v>1408922049</v>
      </c>
      <c r="M1727">
        <v>1406330049</v>
      </c>
      <c r="N1727" t="b">
        <v>0</v>
      </c>
      <c r="O1727">
        <v>9</v>
      </c>
      <c r="P1727" t="b">
        <v>0</v>
      </c>
      <c r="Q1727" t="s">
        <v>8293</v>
      </c>
      <c r="R1727" s="9">
        <f t="shared" si="160"/>
        <v>0.10181818181818182</v>
      </c>
      <c r="S1727" s="14">
        <f t="shared" si="161"/>
        <v>62.222222222222221</v>
      </c>
      <c r="T1727" t="s">
        <v>9214</v>
      </c>
      <c r="U1727" t="s">
        <v>9250</v>
      </c>
      <c r="V1727" s="16">
        <f t="shared" si="162"/>
        <v>41845.968159722222</v>
      </c>
      <c r="W1727" s="16">
        <f t="shared" si="163"/>
        <v>41875.968159722222</v>
      </c>
    </row>
    <row r="1728" spans="1:23" ht="30" hidden="1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2">
        <f>IF(H1728="USD", 1, VLOOKUP(H1728,usd[[#All],[targetCurrency]:[inverseRate]],4,FALSE))</f>
        <v>1</v>
      </c>
      <c r="J1728" s="14">
        <f t="shared" si="158"/>
        <v>6500</v>
      </c>
      <c r="K1728" s="14">
        <f t="shared" si="159"/>
        <v>2196</v>
      </c>
      <c r="L1728">
        <v>1403906664</v>
      </c>
      <c r="M1728">
        <v>1401401064</v>
      </c>
      <c r="N1728" t="b">
        <v>0</v>
      </c>
      <c r="O1728">
        <v>16</v>
      </c>
      <c r="P1728" t="b">
        <v>0</v>
      </c>
      <c r="Q1728" t="s">
        <v>8293</v>
      </c>
      <c r="R1728" s="9">
        <f t="shared" si="160"/>
        <v>0.33784615384615385</v>
      </c>
      <c r="S1728" s="14">
        <f t="shared" si="161"/>
        <v>137.25</v>
      </c>
      <c r="T1728" t="s">
        <v>9214</v>
      </c>
      <c r="U1728" t="s">
        <v>9250</v>
      </c>
      <c r="V1728" s="16">
        <f t="shared" si="162"/>
        <v>41788.919722222221</v>
      </c>
      <c r="W1728" s="16">
        <f t="shared" si="163"/>
        <v>41817.919722222221</v>
      </c>
    </row>
    <row r="1729" spans="1:23" ht="30" hidden="1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2">
        <f>IF(H1729="USD", 1, VLOOKUP(H1729,usd[[#All],[targetCurrency]:[inverseRate]],4,FALSE))</f>
        <v>1.29405719</v>
      </c>
      <c r="J1729" s="14">
        <f t="shared" si="158"/>
        <v>3882.17157</v>
      </c>
      <c r="K1729" s="14">
        <f t="shared" si="159"/>
        <v>1.29405719</v>
      </c>
      <c r="L1729">
        <v>1428231600</v>
      </c>
      <c r="M1729">
        <v>1423520177</v>
      </c>
      <c r="N1729" t="b">
        <v>0</v>
      </c>
      <c r="O1729">
        <v>1</v>
      </c>
      <c r="P1729" t="b">
        <v>0</v>
      </c>
      <c r="Q1729" t="s">
        <v>8293</v>
      </c>
      <c r="R1729" s="9">
        <f t="shared" si="160"/>
        <v>3.3333333333333332E-4</v>
      </c>
      <c r="S1729" s="14">
        <f t="shared" si="161"/>
        <v>1.29405719</v>
      </c>
      <c r="T1729" t="s">
        <v>9214</v>
      </c>
      <c r="U1729" t="s">
        <v>9250</v>
      </c>
      <c r="V1729" s="16">
        <f t="shared" si="162"/>
        <v>42044.927974537037</v>
      </c>
      <c r="W1729" s="16">
        <f t="shared" si="163"/>
        <v>42099.458333333328</v>
      </c>
    </row>
    <row r="1730" spans="1:23" ht="30" hidden="1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2">
        <f>IF(H1730="USD", 1, VLOOKUP(H1730,usd[[#All],[targetCurrency]:[inverseRate]],4,FALSE))</f>
        <v>1</v>
      </c>
      <c r="J1730" s="14">
        <f t="shared" si="158"/>
        <v>1250</v>
      </c>
      <c r="K1730" s="14">
        <f t="shared" si="159"/>
        <v>855</v>
      </c>
      <c r="L1730">
        <v>1445439674</v>
      </c>
      <c r="M1730">
        <v>1442847674</v>
      </c>
      <c r="N1730" t="b">
        <v>0</v>
      </c>
      <c r="O1730">
        <v>7</v>
      </c>
      <c r="P1730" t="b">
        <v>0</v>
      </c>
      <c r="Q1730" t="s">
        <v>8293</v>
      </c>
      <c r="R1730" s="9">
        <f t="shared" si="160"/>
        <v>0.68400000000000005</v>
      </c>
      <c r="S1730" s="14">
        <f t="shared" si="161"/>
        <v>122.14285714285714</v>
      </c>
      <c r="T1730" t="s">
        <v>9214</v>
      </c>
      <c r="U1730" t="s">
        <v>9250</v>
      </c>
      <c r="V1730" s="16">
        <f t="shared" si="162"/>
        <v>42268.625856481478</v>
      </c>
      <c r="W1730" s="16">
        <f t="shared" si="163"/>
        <v>42298.625856481478</v>
      </c>
    </row>
    <row r="1731" spans="1:23" ht="30" hidden="1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2">
        <f>IF(H1731="USD", 1, VLOOKUP(H1731,usd[[#All],[targetCurrency]:[inverseRate]],4,FALSE))</f>
        <v>1</v>
      </c>
      <c r="J1731" s="14">
        <f t="shared" ref="J1731:J1794" si="164">$I1731*D1731</f>
        <v>10000</v>
      </c>
      <c r="K1731" s="14">
        <f t="shared" ref="K1731:K1794" si="165">$I1731*E1731</f>
        <v>0</v>
      </c>
      <c r="L1731">
        <v>1465521306</v>
      </c>
      <c r="M1731">
        <v>1460337306</v>
      </c>
      <c r="N1731" t="b">
        <v>0</v>
      </c>
      <c r="O1731">
        <v>0</v>
      </c>
      <c r="P1731" t="b">
        <v>0</v>
      </c>
      <c r="Q1731" t="s">
        <v>8293</v>
      </c>
      <c r="R1731" s="9">
        <f t="shared" ref="R1731:R1794" si="166">E1731/D1731</f>
        <v>0</v>
      </c>
      <c r="S1731" s="14" t="str">
        <f t="shared" ref="S1731:S1794" si="167">IFERROR(K1731/O1731, "")</f>
        <v/>
      </c>
      <c r="T1731" t="s">
        <v>9214</v>
      </c>
      <c r="U1731" t="s">
        <v>9250</v>
      </c>
      <c r="V1731" s="16">
        <f t="shared" si="162"/>
        <v>42471.052152777775</v>
      </c>
      <c r="W1731" s="16">
        <f t="shared" si="163"/>
        <v>42531.052152777775</v>
      </c>
    </row>
    <row r="1732" spans="1:23" ht="30" hidden="1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2">
        <f>IF(H1732="USD", 1, VLOOKUP(H1732,usd[[#All],[targetCurrency]:[inverseRate]],4,FALSE))</f>
        <v>1</v>
      </c>
      <c r="J1732" s="14">
        <f t="shared" si="164"/>
        <v>3000</v>
      </c>
      <c r="K1732" s="14">
        <f t="shared" si="165"/>
        <v>0</v>
      </c>
      <c r="L1732">
        <v>1445738783</v>
      </c>
      <c r="M1732">
        <v>1443146783</v>
      </c>
      <c r="N1732" t="b">
        <v>0</v>
      </c>
      <c r="O1732">
        <v>0</v>
      </c>
      <c r="P1732" t="b">
        <v>0</v>
      </c>
      <c r="Q1732" t="s">
        <v>8293</v>
      </c>
      <c r="R1732" s="9">
        <f t="shared" si="166"/>
        <v>0</v>
      </c>
      <c r="S1732" s="14" t="str">
        <f t="shared" si="167"/>
        <v/>
      </c>
      <c r="T1732" t="s">
        <v>9214</v>
      </c>
      <c r="U1732" t="s">
        <v>9250</v>
      </c>
      <c r="V1732" s="16">
        <f t="shared" si="162"/>
        <v>42272.087766203702</v>
      </c>
      <c r="W1732" s="16">
        <f t="shared" si="163"/>
        <v>42302.087766203702</v>
      </c>
    </row>
    <row r="1733" spans="1:23" ht="30" hidden="1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2">
        <f>IF(H1733="USD", 1, VLOOKUP(H1733,usd[[#All],[targetCurrency]:[inverseRate]],4,FALSE))</f>
        <v>1</v>
      </c>
      <c r="J1733" s="14">
        <f t="shared" si="164"/>
        <v>1000</v>
      </c>
      <c r="K1733" s="14">
        <f t="shared" si="165"/>
        <v>0</v>
      </c>
      <c r="L1733">
        <v>1434034800</v>
      </c>
      <c r="M1733">
        <v>1432849552</v>
      </c>
      <c r="N1733" t="b">
        <v>0</v>
      </c>
      <c r="O1733">
        <v>0</v>
      </c>
      <c r="P1733" t="b">
        <v>0</v>
      </c>
      <c r="Q1733" t="s">
        <v>8293</v>
      </c>
      <c r="R1733" s="9">
        <f t="shared" si="166"/>
        <v>0</v>
      </c>
      <c r="S1733" s="14" t="str">
        <f t="shared" si="167"/>
        <v/>
      </c>
      <c r="T1733" t="s">
        <v>9214</v>
      </c>
      <c r="U1733" t="s">
        <v>9250</v>
      </c>
      <c r="V1733" s="16">
        <f t="shared" si="162"/>
        <v>42152.906851851847</v>
      </c>
      <c r="W1733" s="16">
        <f t="shared" si="163"/>
        <v>42166.625</v>
      </c>
    </row>
    <row r="1734" spans="1:23" ht="30" hidden="1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2">
        <f>IF(H1734="USD", 1, VLOOKUP(H1734,usd[[#All],[targetCurrency]:[inverseRate]],4,FALSE))</f>
        <v>1</v>
      </c>
      <c r="J1734" s="14">
        <f t="shared" si="164"/>
        <v>4000</v>
      </c>
      <c r="K1734" s="14">
        <f t="shared" si="165"/>
        <v>0</v>
      </c>
      <c r="L1734">
        <v>1452920400</v>
      </c>
      <c r="M1734">
        <v>1447777481</v>
      </c>
      <c r="N1734" t="b">
        <v>0</v>
      </c>
      <c r="O1734">
        <v>0</v>
      </c>
      <c r="P1734" t="b">
        <v>0</v>
      </c>
      <c r="Q1734" t="s">
        <v>8293</v>
      </c>
      <c r="R1734" s="9">
        <f t="shared" si="166"/>
        <v>0</v>
      </c>
      <c r="S1734" s="14" t="str">
        <f t="shared" si="167"/>
        <v/>
      </c>
      <c r="T1734" t="s">
        <v>9214</v>
      </c>
      <c r="U1734" t="s">
        <v>9250</v>
      </c>
      <c r="V1734" s="16">
        <f t="shared" si="162"/>
        <v>42325.683807870373</v>
      </c>
      <c r="W1734" s="16">
        <f t="shared" si="163"/>
        <v>42385.208333333328</v>
      </c>
    </row>
    <row r="1735" spans="1:23" ht="30" hidden="1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2">
        <f>IF(H1735="USD", 1, VLOOKUP(H1735,usd[[#All],[targetCurrency]:[inverseRate]],4,FALSE))</f>
        <v>1</v>
      </c>
      <c r="J1735" s="14">
        <f t="shared" si="164"/>
        <v>10000</v>
      </c>
      <c r="K1735" s="14">
        <f t="shared" si="165"/>
        <v>0</v>
      </c>
      <c r="L1735">
        <v>1473802200</v>
      </c>
      <c r="M1735">
        <v>1472746374</v>
      </c>
      <c r="N1735" t="b">
        <v>0</v>
      </c>
      <c r="O1735">
        <v>0</v>
      </c>
      <c r="P1735" t="b">
        <v>0</v>
      </c>
      <c r="Q1735" t="s">
        <v>8293</v>
      </c>
      <c r="R1735" s="9">
        <f t="shared" si="166"/>
        <v>0</v>
      </c>
      <c r="S1735" s="14" t="str">
        <f t="shared" si="167"/>
        <v/>
      </c>
      <c r="T1735" t="s">
        <v>9214</v>
      </c>
      <c r="U1735" t="s">
        <v>9250</v>
      </c>
      <c r="V1735" s="16">
        <f t="shared" si="162"/>
        <v>42614.675625000003</v>
      </c>
      <c r="W1735" s="16">
        <f t="shared" si="163"/>
        <v>42626.895833333328</v>
      </c>
    </row>
    <row r="1736" spans="1:23" ht="30" hidden="1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2">
        <f>IF(H1736="USD", 1, VLOOKUP(H1736,usd[[#All],[targetCurrency]:[inverseRate]],4,FALSE))</f>
        <v>1</v>
      </c>
      <c r="J1736" s="14">
        <f t="shared" si="164"/>
        <v>4500</v>
      </c>
      <c r="K1736" s="14">
        <f t="shared" si="165"/>
        <v>1</v>
      </c>
      <c r="L1736">
        <v>1431046356</v>
      </c>
      <c r="M1736">
        <v>1428454356</v>
      </c>
      <c r="N1736" t="b">
        <v>0</v>
      </c>
      <c r="O1736">
        <v>1</v>
      </c>
      <c r="P1736" t="b">
        <v>0</v>
      </c>
      <c r="Q1736" t="s">
        <v>8293</v>
      </c>
      <c r="R1736" s="9">
        <f t="shared" si="166"/>
        <v>2.2222222222222223E-4</v>
      </c>
      <c r="S1736" s="14">
        <f t="shared" si="167"/>
        <v>1</v>
      </c>
      <c r="T1736" t="s">
        <v>9214</v>
      </c>
      <c r="U1736" t="s">
        <v>9250</v>
      </c>
      <c r="V1736" s="16">
        <f t="shared" si="162"/>
        <v>42102.036527777775</v>
      </c>
      <c r="W1736" s="16">
        <f t="shared" si="163"/>
        <v>42132.036527777775</v>
      </c>
    </row>
    <row r="1737" spans="1:23" ht="30" hidden="1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2">
        <f>IF(H1737="USD", 1, VLOOKUP(H1737,usd[[#All],[targetCurrency]:[inverseRate]],4,FALSE))</f>
        <v>1</v>
      </c>
      <c r="J1737" s="14">
        <f t="shared" si="164"/>
        <v>1000</v>
      </c>
      <c r="K1737" s="14">
        <f t="shared" si="165"/>
        <v>110</v>
      </c>
      <c r="L1737">
        <v>1470598345</v>
      </c>
      <c r="M1737">
        <v>1468006345</v>
      </c>
      <c r="N1737" t="b">
        <v>0</v>
      </c>
      <c r="O1737">
        <v>2</v>
      </c>
      <c r="P1737" t="b">
        <v>0</v>
      </c>
      <c r="Q1737" t="s">
        <v>8293</v>
      </c>
      <c r="R1737" s="9">
        <f t="shared" si="166"/>
        <v>0.11</v>
      </c>
      <c r="S1737" s="14">
        <f t="shared" si="167"/>
        <v>55</v>
      </c>
      <c r="T1737" t="s">
        <v>9214</v>
      </c>
      <c r="U1737" t="s">
        <v>9250</v>
      </c>
      <c r="V1737" s="16">
        <f t="shared" si="162"/>
        <v>42559.81417824074</v>
      </c>
      <c r="W1737" s="16">
        <f t="shared" si="163"/>
        <v>42589.81417824074</v>
      </c>
    </row>
    <row r="1738" spans="1:23" ht="30" hidden="1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2">
        <f>IF(H1738="USD", 1, VLOOKUP(H1738,usd[[#All],[targetCurrency]:[inverseRate]],4,FALSE))</f>
        <v>1</v>
      </c>
      <c r="J1738" s="14">
        <f t="shared" si="164"/>
        <v>3000</v>
      </c>
      <c r="K1738" s="14">
        <f t="shared" si="165"/>
        <v>22</v>
      </c>
      <c r="L1738">
        <v>1447018833</v>
      </c>
      <c r="M1738">
        <v>1444423233</v>
      </c>
      <c r="N1738" t="b">
        <v>0</v>
      </c>
      <c r="O1738">
        <v>1</v>
      </c>
      <c r="P1738" t="b">
        <v>0</v>
      </c>
      <c r="Q1738" t="s">
        <v>8293</v>
      </c>
      <c r="R1738" s="9">
        <f t="shared" si="166"/>
        <v>7.3333333333333332E-3</v>
      </c>
      <c r="S1738" s="14">
        <f t="shared" si="167"/>
        <v>22</v>
      </c>
      <c r="T1738" t="s">
        <v>9214</v>
      </c>
      <c r="U1738" t="s">
        <v>9250</v>
      </c>
      <c r="V1738" s="16">
        <f t="shared" si="162"/>
        <v>42286.861493055556</v>
      </c>
      <c r="W1738" s="16">
        <f t="shared" si="163"/>
        <v>42316.90315972222</v>
      </c>
    </row>
    <row r="1739" spans="1:23" ht="30" hidden="1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2">
        <f>IF(H1739="USD", 1, VLOOKUP(H1739,usd[[#All],[targetCurrency]:[inverseRate]],4,FALSE))</f>
        <v>1</v>
      </c>
      <c r="J1739" s="14">
        <f t="shared" si="164"/>
        <v>4000</v>
      </c>
      <c r="K1739" s="14">
        <f t="shared" si="165"/>
        <v>850</v>
      </c>
      <c r="L1739">
        <v>1437432392</v>
      </c>
      <c r="M1739">
        <v>1434840392</v>
      </c>
      <c r="N1739" t="b">
        <v>0</v>
      </c>
      <c r="O1739">
        <v>15</v>
      </c>
      <c r="P1739" t="b">
        <v>0</v>
      </c>
      <c r="Q1739" t="s">
        <v>8293</v>
      </c>
      <c r="R1739" s="9">
        <f t="shared" si="166"/>
        <v>0.21249999999999999</v>
      </c>
      <c r="S1739" s="14">
        <f t="shared" si="167"/>
        <v>56.666666666666664</v>
      </c>
      <c r="T1739" t="s">
        <v>9214</v>
      </c>
      <c r="U1739" t="s">
        <v>9250</v>
      </c>
      <c r="V1739" s="16">
        <f t="shared" si="162"/>
        <v>42175.948981481481</v>
      </c>
      <c r="W1739" s="16">
        <f t="shared" si="163"/>
        <v>42205.948981481481</v>
      </c>
    </row>
    <row r="1740" spans="1:23" ht="30" hidden="1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2">
        <f>IF(H1740="USD", 1, VLOOKUP(H1740,usd[[#All],[targetCurrency]:[inverseRate]],4,FALSE))</f>
        <v>1</v>
      </c>
      <c r="J1740" s="14">
        <f t="shared" si="164"/>
        <v>5000</v>
      </c>
      <c r="K1740" s="14">
        <f t="shared" si="165"/>
        <v>20</v>
      </c>
      <c r="L1740">
        <v>1412283542</v>
      </c>
      <c r="M1740">
        <v>1409691542</v>
      </c>
      <c r="N1740" t="b">
        <v>0</v>
      </c>
      <c r="O1740">
        <v>1</v>
      </c>
      <c r="P1740" t="b">
        <v>0</v>
      </c>
      <c r="Q1740" t="s">
        <v>8293</v>
      </c>
      <c r="R1740" s="9">
        <f t="shared" si="166"/>
        <v>4.0000000000000001E-3</v>
      </c>
      <c r="S1740" s="14">
        <f t="shared" si="167"/>
        <v>20</v>
      </c>
      <c r="T1740" t="s">
        <v>9214</v>
      </c>
      <c r="U1740" t="s">
        <v>9250</v>
      </c>
      <c r="V1740" s="16">
        <f t="shared" si="162"/>
        <v>41884.874328703707</v>
      </c>
      <c r="W1740" s="16">
        <f t="shared" si="163"/>
        <v>41914.874328703707</v>
      </c>
    </row>
    <row r="1741" spans="1:23" ht="30" hidden="1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2">
        <f>IF(H1741="USD", 1, VLOOKUP(H1741,usd[[#All],[targetCurrency]:[inverseRate]],4,FALSE))</f>
        <v>1</v>
      </c>
      <c r="J1741" s="14">
        <f t="shared" si="164"/>
        <v>1000</v>
      </c>
      <c r="K1741" s="14">
        <f t="shared" si="165"/>
        <v>1</v>
      </c>
      <c r="L1741">
        <v>1462391932</v>
      </c>
      <c r="M1741">
        <v>1457297932</v>
      </c>
      <c r="N1741" t="b">
        <v>0</v>
      </c>
      <c r="O1741">
        <v>1</v>
      </c>
      <c r="P1741" t="b">
        <v>0</v>
      </c>
      <c r="Q1741" t="s">
        <v>8293</v>
      </c>
      <c r="R1741" s="9">
        <f t="shared" si="166"/>
        <v>1E-3</v>
      </c>
      <c r="S1741" s="14">
        <f t="shared" si="167"/>
        <v>1</v>
      </c>
      <c r="T1741" t="s">
        <v>9214</v>
      </c>
      <c r="U1741" t="s">
        <v>9250</v>
      </c>
      <c r="V1741" s="16">
        <f t="shared" si="162"/>
        <v>42435.874212962968</v>
      </c>
      <c r="W1741" s="16">
        <f t="shared" si="163"/>
        <v>42494.832546296297</v>
      </c>
    </row>
    <row r="1742" spans="1:23" ht="30" hidden="1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2">
        <f>IF(H1742="USD", 1, VLOOKUP(H1742,usd[[#All],[targetCurrency]:[inverseRate]],4,FALSE))</f>
        <v>1</v>
      </c>
      <c r="J1742" s="14">
        <f t="shared" si="164"/>
        <v>3000</v>
      </c>
      <c r="K1742" s="14">
        <f t="shared" si="165"/>
        <v>0</v>
      </c>
      <c r="L1742">
        <v>1437075422</v>
      </c>
      <c r="M1742">
        <v>1434483422</v>
      </c>
      <c r="N1742" t="b">
        <v>0</v>
      </c>
      <c r="O1742">
        <v>0</v>
      </c>
      <c r="P1742" t="b">
        <v>0</v>
      </c>
      <c r="Q1742" t="s">
        <v>8293</v>
      </c>
      <c r="R1742" s="9">
        <f t="shared" si="166"/>
        <v>0</v>
      </c>
      <c r="S1742" s="14" t="str">
        <f t="shared" si="167"/>
        <v/>
      </c>
      <c r="T1742" t="s">
        <v>9214</v>
      </c>
      <c r="U1742" t="s">
        <v>9250</v>
      </c>
      <c r="V1742" s="16">
        <f t="shared" si="162"/>
        <v>42171.817384259259</v>
      </c>
      <c r="W1742" s="16">
        <f t="shared" si="163"/>
        <v>42201.817384259259</v>
      </c>
    </row>
    <row r="1743" spans="1:23" ht="30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2">
        <f>IF(H1743="USD", 1, VLOOKUP(H1743,usd[[#All],[targetCurrency]:[inverseRate]],4,FALSE))</f>
        <v>1.29405719</v>
      </c>
      <c r="J1743" s="14">
        <f t="shared" si="164"/>
        <v>1552.8686279999999</v>
      </c>
      <c r="K1743" s="14">
        <f t="shared" si="165"/>
        <v>1721.0960626999999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8285</v>
      </c>
      <c r="R1743" s="9">
        <f t="shared" si="166"/>
        <v>1.1083333333333334</v>
      </c>
      <c r="S1743" s="14">
        <f t="shared" si="167"/>
        <v>33.098001205769229</v>
      </c>
      <c r="T1743" t="s">
        <v>9241</v>
      </c>
      <c r="U1743" t="s">
        <v>9242</v>
      </c>
      <c r="V1743" s="16">
        <f t="shared" si="162"/>
        <v>42120.628136574072</v>
      </c>
      <c r="W1743" s="16">
        <f t="shared" si="163"/>
        <v>42165.628136574072</v>
      </c>
    </row>
    <row r="1744" spans="1:23" ht="30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2">
        <f>IF(H1744="USD", 1, VLOOKUP(H1744,usd[[#All],[targetCurrency]:[inverseRate]],4,FALSE))</f>
        <v>1</v>
      </c>
      <c r="J1744" s="14">
        <f t="shared" si="164"/>
        <v>2000</v>
      </c>
      <c r="K1744" s="14">
        <f t="shared" si="165"/>
        <v>2175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8285</v>
      </c>
      <c r="R1744" s="9">
        <f t="shared" si="166"/>
        <v>1.0874999999999999</v>
      </c>
      <c r="S1744" s="14">
        <f t="shared" si="167"/>
        <v>63.970588235294116</v>
      </c>
      <c r="T1744" t="s">
        <v>9241</v>
      </c>
      <c r="U1744" t="s">
        <v>9242</v>
      </c>
      <c r="V1744" s="16">
        <f t="shared" ref="V1744:V1807" si="168">(M1744/86400)+DATE(1970,1,1)</f>
        <v>42710.876967592594</v>
      </c>
      <c r="W1744" s="16">
        <f t="shared" ref="W1744:W1807" si="169">(L1744/86400)+DATE(1970,1,1)</f>
        <v>42742.875</v>
      </c>
    </row>
    <row r="1745" spans="1:23" ht="30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2">
        <f>IF(H1745="USD", 1, VLOOKUP(H1745,usd[[#All],[targetCurrency]:[inverseRate]],4,FALSE))</f>
        <v>1</v>
      </c>
      <c r="J1745" s="14">
        <f t="shared" si="164"/>
        <v>6000</v>
      </c>
      <c r="K1745" s="14">
        <f t="shared" si="165"/>
        <v>6025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8285</v>
      </c>
      <c r="R1745" s="9">
        <f t="shared" si="166"/>
        <v>1.0041666666666667</v>
      </c>
      <c r="S1745" s="14">
        <f t="shared" si="167"/>
        <v>89.925373134328353</v>
      </c>
      <c r="T1745" t="s">
        <v>9241</v>
      </c>
      <c r="U1745" t="s">
        <v>9242</v>
      </c>
      <c r="V1745" s="16">
        <f t="shared" si="168"/>
        <v>42586.925636574073</v>
      </c>
      <c r="W1745" s="16">
        <f t="shared" si="169"/>
        <v>42609.165972222225</v>
      </c>
    </row>
    <row r="1746" spans="1:23" ht="30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2">
        <f>IF(H1746="USD", 1, VLOOKUP(H1746,usd[[#All],[targetCurrency]:[inverseRate]],4,FALSE))</f>
        <v>1.29405719</v>
      </c>
      <c r="J1746" s="14">
        <f t="shared" si="164"/>
        <v>7117.3145450000002</v>
      </c>
      <c r="K1746" s="14">
        <f t="shared" si="165"/>
        <v>8430.7825928500006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8285</v>
      </c>
      <c r="R1746" s="9">
        <f t="shared" si="166"/>
        <v>1.1845454545454546</v>
      </c>
      <c r="S1746" s="14">
        <f t="shared" si="167"/>
        <v>120.43975132642858</v>
      </c>
      <c r="T1746" t="s">
        <v>9241</v>
      </c>
      <c r="U1746" t="s">
        <v>9242</v>
      </c>
      <c r="V1746" s="16">
        <f t="shared" si="168"/>
        <v>42026.605057870373</v>
      </c>
      <c r="W1746" s="16">
        <f t="shared" si="169"/>
        <v>42071.563391203701</v>
      </c>
    </row>
    <row r="1747" spans="1:23" ht="30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2">
        <f>IF(H1747="USD", 1, VLOOKUP(H1747,usd[[#All],[targetCurrency]:[inverseRate]],4,FALSE))</f>
        <v>1</v>
      </c>
      <c r="J1747" s="14">
        <f t="shared" si="164"/>
        <v>7000</v>
      </c>
      <c r="K1747" s="14">
        <f t="shared" si="165"/>
        <v>7981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8285</v>
      </c>
      <c r="R1747" s="9">
        <f t="shared" si="166"/>
        <v>1.1401428571428571</v>
      </c>
      <c r="S1747" s="14">
        <f t="shared" si="167"/>
        <v>89.674157303370791</v>
      </c>
      <c r="T1747" t="s">
        <v>9241</v>
      </c>
      <c r="U1747" t="s">
        <v>9242</v>
      </c>
      <c r="V1747" s="16">
        <f t="shared" si="168"/>
        <v>42690.259699074071</v>
      </c>
      <c r="W1747" s="16">
        <f t="shared" si="169"/>
        <v>42726.083333333328</v>
      </c>
    </row>
    <row r="1748" spans="1:23" ht="30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2">
        <f>IF(H1748="USD", 1, VLOOKUP(H1748,usd[[#All],[targetCurrency]:[inverseRate]],4,FALSE))</f>
        <v>1</v>
      </c>
      <c r="J1748" s="14">
        <f t="shared" si="164"/>
        <v>15000</v>
      </c>
      <c r="K1748" s="14">
        <f t="shared" si="165"/>
        <v>22215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8285</v>
      </c>
      <c r="R1748" s="9">
        <f t="shared" si="166"/>
        <v>1.4810000000000001</v>
      </c>
      <c r="S1748" s="14">
        <f t="shared" si="167"/>
        <v>207.61682242990653</v>
      </c>
      <c r="T1748" t="s">
        <v>9241</v>
      </c>
      <c r="U1748" t="s">
        <v>9242</v>
      </c>
      <c r="V1748" s="16">
        <f t="shared" si="168"/>
        <v>42668.176701388889</v>
      </c>
      <c r="W1748" s="16">
        <f t="shared" si="169"/>
        <v>42698.083333333328</v>
      </c>
    </row>
    <row r="1749" spans="1:23" ht="30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2">
        <f>IF(H1749="USD", 1, VLOOKUP(H1749,usd[[#All],[targetCurrency]:[inverseRate]],4,FALSE))</f>
        <v>1.29405719</v>
      </c>
      <c r="J1749" s="14">
        <f t="shared" si="164"/>
        <v>11646.514709999999</v>
      </c>
      <c r="K1749" s="14">
        <f t="shared" si="165"/>
        <v>12223.66421674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8285</v>
      </c>
      <c r="R1749" s="9">
        <f t="shared" si="166"/>
        <v>1.0495555555555556</v>
      </c>
      <c r="S1749" s="14">
        <f t="shared" si="167"/>
        <v>76.878391300251579</v>
      </c>
      <c r="T1749" t="s">
        <v>9241</v>
      </c>
      <c r="U1749" t="s">
        <v>9242</v>
      </c>
      <c r="V1749" s="16">
        <f t="shared" si="168"/>
        <v>42292.435532407406</v>
      </c>
      <c r="W1749" s="16">
        <f t="shared" si="169"/>
        <v>42321.625</v>
      </c>
    </row>
    <row r="1750" spans="1:23" ht="30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2">
        <f>IF(H1750="USD", 1, VLOOKUP(H1750,usd[[#All],[targetCurrency]:[inverseRate]],4,FALSE))</f>
        <v>0.75062424999999999</v>
      </c>
      <c r="J1750" s="14">
        <f t="shared" si="164"/>
        <v>37531.212500000001</v>
      </c>
      <c r="K1750" s="14">
        <f t="shared" si="165"/>
        <v>48771.060019500001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8285</v>
      </c>
      <c r="R1750" s="9">
        <f t="shared" si="166"/>
        <v>1.29948</v>
      </c>
      <c r="S1750" s="14">
        <f t="shared" si="167"/>
        <v>269.45337027348069</v>
      </c>
      <c r="T1750" t="s">
        <v>9241</v>
      </c>
      <c r="U1750" t="s">
        <v>9242</v>
      </c>
      <c r="V1750" s="16">
        <f t="shared" si="168"/>
        <v>42219.950729166667</v>
      </c>
      <c r="W1750" s="16">
        <f t="shared" si="169"/>
        <v>42249.950729166667</v>
      </c>
    </row>
    <row r="1751" spans="1:23" ht="30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2">
        <f>IF(H1751="USD", 1, VLOOKUP(H1751,usd[[#All],[targetCurrency]:[inverseRate]],4,FALSE))</f>
        <v>1.1666915600000001</v>
      </c>
      <c r="J1751" s="14">
        <f t="shared" si="164"/>
        <v>11725.250178</v>
      </c>
      <c r="K1751" s="14">
        <f t="shared" si="165"/>
        <v>14479.225605380001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8285</v>
      </c>
      <c r="R1751" s="9">
        <f t="shared" si="166"/>
        <v>1.2348756218905472</v>
      </c>
      <c r="S1751" s="14">
        <f t="shared" si="167"/>
        <v>110.5284397357252</v>
      </c>
      <c r="T1751" t="s">
        <v>9241</v>
      </c>
      <c r="U1751" t="s">
        <v>9242</v>
      </c>
      <c r="V1751" s="16">
        <f t="shared" si="168"/>
        <v>42758.975937499999</v>
      </c>
      <c r="W1751" s="16">
        <f t="shared" si="169"/>
        <v>42795.791666666672</v>
      </c>
    </row>
    <row r="1752" spans="1:23" ht="30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2">
        <f>IF(H1752="USD", 1, VLOOKUP(H1752,usd[[#All],[targetCurrency]:[inverseRate]],4,FALSE))</f>
        <v>1</v>
      </c>
      <c r="J1752" s="14">
        <f t="shared" si="164"/>
        <v>5000</v>
      </c>
      <c r="K1752" s="14">
        <f t="shared" si="165"/>
        <v>10081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8285</v>
      </c>
      <c r="R1752" s="9">
        <f t="shared" si="166"/>
        <v>2.0162</v>
      </c>
      <c r="S1752" s="14">
        <f t="shared" si="167"/>
        <v>80.647999999999996</v>
      </c>
      <c r="T1752" t="s">
        <v>9241</v>
      </c>
      <c r="U1752" t="s">
        <v>9242</v>
      </c>
      <c r="V1752" s="16">
        <f t="shared" si="168"/>
        <v>42454.836851851855</v>
      </c>
      <c r="W1752" s="16">
        <f t="shared" si="169"/>
        <v>42479.836851851855</v>
      </c>
    </row>
    <row r="1753" spans="1:23" ht="30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2">
        <f>IF(H1753="USD", 1, VLOOKUP(H1753,usd[[#All],[targetCurrency]:[inverseRate]],4,FALSE))</f>
        <v>1</v>
      </c>
      <c r="J1753" s="14">
        <f t="shared" si="164"/>
        <v>10000</v>
      </c>
      <c r="K1753" s="14">
        <f t="shared" si="165"/>
        <v>10290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8285</v>
      </c>
      <c r="R1753" s="9">
        <f t="shared" si="166"/>
        <v>1.0289999999999999</v>
      </c>
      <c r="S1753" s="14">
        <f t="shared" si="167"/>
        <v>168.68852459016392</v>
      </c>
      <c r="T1753" t="s">
        <v>9241</v>
      </c>
      <c r="U1753" t="s">
        <v>9242</v>
      </c>
      <c r="V1753" s="16">
        <f t="shared" si="168"/>
        <v>42052.7815162037</v>
      </c>
      <c r="W1753" s="16">
        <f t="shared" si="169"/>
        <v>42082.739849537036</v>
      </c>
    </row>
    <row r="1754" spans="1:23" ht="30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2">
        <f>IF(H1754="USD", 1, VLOOKUP(H1754,usd[[#All],[targetCurrency]:[inverseRate]],4,FALSE))</f>
        <v>1.29405719</v>
      </c>
      <c r="J1754" s="14">
        <f t="shared" si="164"/>
        <v>1552.8686279999999</v>
      </c>
      <c r="K1754" s="14">
        <f t="shared" si="165"/>
        <v>4040.0465471799998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8285</v>
      </c>
      <c r="R1754" s="9">
        <f t="shared" si="166"/>
        <v>2.6016666666666666</v>
      </c>
      <c r="S1754" s="14">
        <f t="shared" si="167"/>
        <v>44.889406079777778</v>
      </c>
      <c r="T1754" t="s">
        <v>9241</v>
      </c>
      <c r="U1754" t="s">
        <v>9242</v>
      </c>
      <c r="V1754" s="16">
        <f t="shared" si="168"/>
        <v>42627.253263888888</v>
      </c>
      <c r="W1754" s="16">
        <f t="shared" si="169"/>
        <v>42657.253263888888</v>
      </c>
    </row>
    <row r="1755" spans="1:23" ht="30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2">
        <f>IF(H1755="USD", 1, VLOOKUP(H1755,usd[[#All],[targetCurrency]:[inverseRate]],4,FALSE))</f>
        <v>0.15676623000000001</v>
      </c>
      <c r="J1755" s="14">
        <f t="shared" si="164"/>
        <v>2351.4934499999999</v>
      </c>
      <c r="K1755" s="14">
        <f t="shared" si="165"/>
        <v>2539.6129260000002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8285</v>
      </c>
      <c r="R1755" s="9">
        <f t="shared" si="166"/>
        <v>1.08</v>
      </c>
      <c r="S1755" s="14">
        <f t="shared" si="167"/>
        <v>72.560369314285722</v>
      </c>
      <c r="T1755" t="s">
        <v>9241</v>
      </c>
      <c r="U1755" t="s">
        <v>9242</v>
      </c>
      <c r="V1755" s="16">
        <f t="shared" si="168"/>
        <v>42420.74962962963</v>
      </c>
      <c r="W1755" s="16">
        <f t="shared" si="169"/>
        <v>42450.707962962959</v>
      </c>
    </row>
    <row r="1756" spans="1:23" ht="30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2">
        <f>IF(H1756="USD", 1, VLOOKUP(H1756,usd[[#All],[targetCurrency]:[inverseRate]],4,FALSE))</f>
        <v>0.75062424999999999</v>
      </c>
      <c r="J1756" s="14">
        <f t="shared" si="164"/>
        <v>6380.3061250000001</v>
      </c>
      <c r="K1756" s="14">
        <f t="shared" si="165"/>
        <v>7052.11482875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8285</v>
      </c>
      <c r="R1756" s="9">
        <f t="shared" si="166"/>
        <v>1.1052941176470588</v>
      </c>
      <c r="S1756" s="14">
        <f t="shared" si="167"/>
        <v>78.356831430555559</v>
      </c>
      <c r="T1756" t="s">
        <v>9241</v>
      </c>
      <c r="U1756" t="s">
        <v>9242</v>
      </c>
      <c r="V1756" s="16">
        <f t="shared" si="168"/>
        <v>42067.876770833333</v>
      </c>
      <c r="W1756" s="16">
        <f t="shared" si="169"/>
        <v>42097.835104166668</v>
      </c>
    </row>
    <row r="1757" spans="1:23" ht="30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2">
        <f>IF(H1757="USD", 1, VLOOKUP(H1757,usd[[#All],[targetCurrency]:[inverseRate]],4,FALSE))</f>
        <v>1</v>
      </c>
      <c r="J1757" s="14">
        <f t="shared" si="164"/>
        <v>25</v>
      </c>
      <c r="K1757" s="14">
        <f t="shared" si="165"/>
        <v>30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8285</v>
      </c>
      <c r="R1757" s="9">
        <f t="shared" si="166"/>
        <v>1.2</v>
      </c>
      <c r="S1757" s="14">
        <f t="shared" si="167"/>
        <v>7.5</v>
      </c>
      <c r="T1757" t="s">
        <v>9241</v>
      </c>
      <c r="U1757" t="s">
        <v>9242</v>
      </c>
      <c r="V1757" s="16">
        <f t="shared" si="168"/>
        <v>42252.788900462961</v>
      </c>
      <c r="W1757" s="16">
        <f t="shared" si="169"/>
        <v>42282.788900462961</v>
      </c>
    </row>
    <row r="1758" spans="1:23" ht="30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2">
        <f>IF(H1758="USD", 1, VLOOKUP(H1758,usd[[#All],[targetCurrency]:[inverseRate]],4,FALSE))</f>
        <v>1</v>
      </c>
      <c r="J1758" s="14">
        <f t="shared" si="164"/>
        <v>5500</v>
      </c>
      <c r="K1758" s="14">
        <f t="shared" si="165"/>
        <v>5655.6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8285</v>
      </c>
      <c r="R1758" s="9">
        <f t="shared" si="166"/>
        <v>1.0282909090909091</v>
      </c>
      <c r="S1758" s="14">
        <f t="shared" si="167"/>
        <v>47.13</v>
      </c>
      <c r="T1758" t="s">
        <v>9241</v>
      </c>
      <c r="U1758" t="s">
        <v>9242</v>
      </c>
      <c r="V1758" s="16">
        <f t="shared" si="168"/>
        <v>42571.167465277773</v>
      </c>
      <c r="W1758" s="16">
        <f t="shared" si="169"/>
        <v>42611.167465277773</v>
      </c>
    </row>
    <row r="1759" spans="1:23" ht="30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2">
        <f>IF(H1759="USD", 1, VLOOKUP(H1759,usd[[#All],[targetCurrency]:[inverseRate]],4,FALSE))</f>
        <v>1</v>
      </c>
      <c r="J1759" s="14">
        <f t="shared" si="164"/>
        <v>5000</v>
      </c>
      <c r="K1759" s="14">
        <f t="shared" si="165"/>
        <v>5800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8285</v>
      </c>
      <c r="R1759" s="9">
        <f t="shared" si="166"/>
        <v>1.1599999999999999</v>
      </c>
      <c r="S1759" s="14">
        <f t="shared" si="167"/>
        <v>414.28571428571428</v>
      </c>
      <c r="T1759" t="s">
        <v>9241</v>
      </c>
      <c r="U1759" t="s">
        <v>9242</v>
      </c>
      <c r="V1759" s="16">
        <f t="shared" si="168"/>
        <v>42733.827349537038</v>
      </c>
      <c r="W1759" s="16">
        <f t="shared" si="169"/>
        <v>42763.811805555553</v>
      </c>
    </row>
    <row r="1760" spans="1:23" ht="30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2">
        <f>IF(H1760="USD", 1, VLOOKUP(H1760,usd[[#All],[targetCurrency]:[inverseRate]],4,FALSE))</f>
        <v>1</v>
      </c>
      <c r="J1760" s="14">
        <f t="shared" si="164"/>
        <v>1000</v>
      </c>
      <c r="K1760" s="14">
        <f t="shared" si="165"/>
        <v>1147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8285</v>
      </c>
      <c r="R1760" s="9">
        <f t="shared" si="166"/>
        <v>1.147</v>
      </c>
      <c r="S1760" s="14">
        <f t="shared" si="167"/>
        <v>42.481481481481481</v>
      </c>
      <c r="T1760" t="s">
        <v>9241</v>
      </c>
      <c r="U1760" t="s">
        <v>9242</v>
      </c>
      <c r="V1760" s="16">
        <f t="shared" si="168"/>
        <v>42505.955925925926</v>
      </c>
      <c r="W1760" s="16">
        <f t="shared" si="169"/>
        <v>42565.955925925926</v>
      </c>
    </row>
    <row r="1761" spans="1:23" ht="30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2">
        <f>IF(H1761="USD", 1, VLOOKUP(H1761,usd[[#All],[targetCurrency]:[inverseRate]],4,FALSE))</f>
        <v>1</v>
      </c>
      <c r="J1761" s="14">
        <f t="shared" si="164"/>
        <v>5000</v>
      </c>
      <c r="K1761" s="14">
        <f t="shared" si="165"/>
        <v>5330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8285</v>
      </c>
      <c r="R1761" s="9">
        <f t="shared" si="166"/>
        <v>1.0660000000000001</v>
      </c>
      <c r="S1761" s="14">
        <f t="shared" si="167"/>
        <v>108.77551020408163</v>
      </c>
      <c r="T1761" t="s">
        <v>9241</v>
      </c>
      <c r="U1761" t="s">
        <v>9242</v>
      </c>
      <c r="V1761" s="16">
        <f t="shared" si="168"/>
        <v>42068.829039351855</v>
      </c>
      <c r="W1761" s="16">
        <f t="shared" si="169"/>
        <v>42088.787372685183</v>
      </c>
    </row>
    <row r="1762" spans="1:23" ht="30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2">
        <f>IF(H1762="USD", 1, VLOOKUP(H1762,usd[[#All],[targetCurrency]:[inverseRate]],4,FALSE))</f>
        <v>1</v>
      </c>
      <c r="J1762" s="14">
        <f t="shared" si="164"/>
        <v>5000</v>
      </c>
      <c r="K1762" s="14">
        <f t="shared" si="165"/>
        <v>8272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8285</v>
      </c>
      <c r="R1762" s="9">
        <f t="shared" si="166"/>
        <v>1.6544000000000001</v>
      </c>
      <c r="S1762" s="14">
        <f t="shared" si="167"/>
        <v>81.098039215686271</v>
      </c>
      <c r="T1762" t="s">
        <v>9241</v>
      </c>
      <c r="U1762" t="s">
        <v>9242</v>
      </c>
      <c r="V1762" s="16">
        <f t="shared" si="168"/>
        <v>42405.67260416667</v>
      </c>
      <c r="W1762" s="16">
        <f t="shared" si="169"/>
        <v>42425.67260416667</v>
      </c>
    </row>
    <row r="1763" spans="1:23" ht="30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2">
        <f>IF(H1763="USD", 1, VLOOKUP(H1763,usd[[#All],[targetCurrency]:[inverseRate]],4,FALSE))</f>
        <v>1.29405719</v>
      </c>
      <c r="J1763" s="14">
        <f t="shared" si="164"/>
        <v>129.405719</v>
      </c>
      <c r="K1763" s="14">
        <f t="shared" si="165"/>
        <v>200.57886445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8285</v>
      </c>
      <c r="R1763" s="9">
        <f t="shared" si="166"/>
        <v>1.55</v>
      </c>
      <c r="S1763" s="14">
        <f t="shared" si="167"/>
        <v>66.859621483333328</v>
      </c>
      <c r="T1763" t="s">
        <v>9241</v>
      </c>
      <c r="U1763" t="s">
        <v>9242</v>
      </c>
      <c r="V1763" s="16">
        <f t="shared" si="168"/>
        <v>42209.567824074074</v>
      </c>
      <c r="W1763" s="16">
        <f t="shared" si="169"/>
        <v>42259.567824074074</v>
      </c>
    </row>
    <row r="1764" spans="1:23" ht="30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2">
        <f>IF(H1764="USD", 1, VLOOKUP(H1764,usd[[#All],[targetCurrency]:[inverseRate]],4,FALSE))</f>
        <v>1</v>
      </c>
      <c r="J1764" s="14">
        <f t="shared" si="164"/>
        <v>100</v>
      </c>
      <c r="K1764" s="14">
        <f t="shared" si="165"/>
        <v>885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8285</v>
      </c>
      <c r="R1764" s="9">
        <f t="shared" si="166"/>
        <v>8.85</v>
      </c>
      <c r="S1764" s="14">
        <f t="shared" si="167"/>
        <v>35.4</v>
      </c>
      <c r="T1764" t="s">
        <v>9241</v>
      </c>
      <c r="U1764" t="s">
        <v>9242</v>
      </c>
      <c r="V1764" s="16">
        <f t="shared" si="168"/>
        <v>42410.982002314813</v>
      </c>
      <c r="W1764" s="16">
        <f t="shared" si="169"/>
        <v>42440.982002314813</v>
      </c>
    </row>
    <row r="1765" spans="1:23" ht="30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2">
        <f>IF(H1765="USD", 1, VLOOKUP(H1765,usd[[#All],[targetCurrency]:[inverseRate]],4,FALSE))</f>
        <v>1</v>
      </c>
      <c r="J1765" s="14">
        <f t="shared" si="164"/>
        <v>12000</v>
      </c>
      <c r="K1765" s="14">
        <f t="shared" si="165"/>
        <v>12229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8285</v>
      </c>
      <c r="R1765" s="9">
        <f t="shared" si="166"/>
        <v>1.0190833333333333</v>
      </c>
      <c r="S1765" s="14">
        <f t="shared" si="167"/>
        <v>103.63559322033899</v>
      </c>
      <c r="T1765" t="s">
        <v>9241</v>
      </c>
      <c r="U1765" t="s">
        <v>9242</v>
      </c>
      <c r="V1765" s="16">
        <f t="shared" si="168"/>
        <v>42636.868518518517</v>
      </c>
      <c r="W1765" s="16">
        <f t="shared" si="169"/>
        <v>42666.868518518517</v>
      </c>
    </row>
    <row r="1766" spans="1:23" ht="30" hidden="1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2">
        <f>IF(H1766="USD", 1, VLOOKUP(H1766,usd[[#All],[targetCurrency]:[inverseRate]],4,FALSE))</f>
        <v>1.29405719</v>
      </c>
      <c r="J1766" s="14">
        <f t="shared" si="164"/>
        <v>14234.62909</v>
      </c>
      <c r="K1766" s="14">
        <f t="shared" si="165"/>
        <v>2789.9873016399997</v>
      </c>
      <c r="L1766">
        <v>1407065979</v>
      </c>
      <c r="M1766">
        <v>1404560379</v>
      </c>
      <c r="N1766" t="b">
        <v>1</v>
      </c>
      <c r="O1766">
        <v>39</v>
      </c>
      <c r="P1766" t="b">
        <v>0</v>
      </c>
      <c r="Q1766" t="s">
        <v>8285</v>
      </c>
      <c r="R1766" s="9">
        <f t="shared" si="166"/>
        <v>0.19600000000000001</v>
      </c>
      <c r="S1766" s="14">
        <f t="shared" si="167"/>
        <v>71.538135939487177</v>
      </c>
      <c r="T1766" t="s">
        <v>9241</v>
      </c>
      <c r="U1766" t="s">
        <v>9242</v>
      </c>
      <c r="V1766" s="16">
        <f t="shared" si="168"/>
        <v>41825.485868055555</v>
      </c>
      <c r="W1766" s="16">
        <f t="shared" si="169"/>
        <v>41854.485868055555</v>
      </c>
    </row>
    <row r="1767" spans="1:23" ht="30" hidden="1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2">
        <f>IF(H1767="USD", 1, VLOOKUP(H1767,usd[[#All],[targetCurrency]:[inverseRate]],4,FALSE))</f>
        <v>1</v>
      </c>
      <c r="J1767" s="14">
        <f t="shared" si="164"/>
        <v>12500</v>
      </c>
      <c r="K1767" s="14">
        <f t="shared" si="165"/>
        <v>7433.48</v>
      </c>
      <c r="L1767">
        <v>1407972712</v>
      </c>
      <c r="M1767">
        <v>1405380712</v>
      </c>
      <c r="N1767" t="b">
        <v>1</v>
      </c>
      <c r="O1767">
        <v>103</v>
      </c>
      <c r="P1767" t="b">
        <v>0</v>
      </c>
      <c r="Q1767" t="s">
        <v>8285</v>
      </c>
      <c r="R1767" s="9">
        <f t="shared" si="166"/>
        <v>0.59467839999999994</v>
      </c>
      <c r="S1767" s="14">
        <f t="shared" si="167"/>
        <v>72.16970873786407</v>
      </c>
      <c r="T1767" t="s">
        <v>9241</v>
      </c>
      <c r="U1767" t="s">
        <v>9242</v>
      </c>
      <c r="V1767" s="16">
        <f t="shared" si="168"/>
        <v>41834.980462962965</v>
      </c>
      <c r="W1767" s="16">
        <f t="shared" si="169"/>
        <v>41864.980462962965</v>
      </c>
    </row>
    <row r="1768" spans="1:23" ht="30" hidden="1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2">
        <f>IF(H1768="USD", 1, VLOOKUP(H1768,usd[[#All],[targetCurrency]:[inverseRate]],4,FALSE))</f>
        <v>0.70296422999999997</v>
      </c>
      <c r="J1768" s="14">
        <f t="shared" si="164"/>
        <v>1054.4463450000001</v>
      </c>
      <c r="K1768" s="14">
        <f t="shared" si="165"/>
        <v>0</v>
      </c>
      <c r="L1768">
        <v>1408999088</v>
      </c>
      <c r="M1768">
        <v>1407184688</v>
      </c>
      <c r="N1768" t="b">
        <v>1</v>
      </c>
      <c r="O1768">
        <v>0</v>
      </c>
      <c r="P1768" t="b">
        <v>0</v>
      </c>
      <c r="Q1768" t="s">
        <v>8285</v>
      </c>
      <c r="R1768" s="9">
        <f t="shared" si="166"/>
        <v>0</v>
      </c>
      <c r="S1768" s="14" t="str">
        <f t="shared" si="167"/>
        <v/>
      </c>
      <c r="T1768" t="s">
        <v>9241</v>
      </c>
      <c r="U1768" t="s">
        <v>9242</v>
      </c>
      <c r="V1768" s="16">
        <f t="shared" si="168"/>
        <v>41855.859814814816</v>
      </c>
      <c r="W1768" s="16">
        <f t="shared" si="169"/>
        <v>41876.859814814816</v>
      </c>
    </row>
    <row r="1769" spans="1:23" ht="30" hidden="1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2">
        <f>IF(H1769="USD", 1, VLOOKUP(H1769,usd[[#All],[targetCurrency]:[inverseRate]],4,FALSE))</f>
        <v>1</v>
      </c>
      <c r="J1769" s="14">
        <f t="shared" si="164"/>
        <v>5000</v>
      </c>
      <c r="K1769" s="14">
        <f t="shared" si="165"/>
        <v>2286</v>
      </c>
      <c r="L1769">
        <v>1407080884</v>
      </c>
      <c r="M1769">
        <v>1404488884</v>
      </c>
      <c r="N1769" t="b">
        <v>1</v>
      </c>
      <c r="O1769">
        <v>39</v>
      </c>
      <c r="P1769" t="b">
        <v>0</v>
      </c>
      <c r="Q1769" t="s">
        <v>8285</v>
      </c>
      <c r="R1769" s="9">
        <f t="shared" si="166"/>
        <v>0.4572</v>
      </c>
      <c r="S1769" s="14">
        <f t="shared" si="167"/>
        <v>58.615384615384613</v>
      </c>
      <c r="T1769" t="s">
        <v>9241</v>
      </c>
      <c r="U1769" t="s">
        <v>9242</v>
      </c>
      <c r="V1769" s="16">
        <f t="shared" si="168"/>
        <v>41824.658379629633</v>
      </c>
      <c r="W1769" s="16">
        <f t="shared" si="169"/>
        <v>41854.658379629633</v>
      </c>
    </row>
    <row r="1770" spans="1:23" ht="30" hidden="1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2">
        <f>IF(H1770="USD", 1, VLOOKUP(H1770,usd[[#All],[targetCurrency]:[inverseRate]],4,FALSE))</f>
        <v>1</v>
      </c>
      <c r="J1770" s="14">
        <f t="shared" si="164"/>
        <v>5000</v>
      </c>
      <c r="K1770" s="14">
        <f t="shared" si="165"/>
        <v>187</v>
      </c>
      <c r="L1770">
        <v>1411824444</v>
      </c>
      <c r="M1770">
        <v>1406640444</v>
      </c>
      <c r="N1770" t="b">
        <v>1</v>
      </c>
      <c r="O1770">
        <v>15</v>
      </c>
      <c r="P1770" t="b">
        <v>0</v>
      </c>
      <c r="Q1770" t="s">
        <v>8285</v>
      </c>
      <c r="R1770" s="9">
        <f t="shared" si="166"/>
        <v>3.7400000000000003E-2</v>
      </c>
      <c r="S1770" s="14">
        <f t="shared" si="167"/>
        <v>12.466666666666667</v>
      </c>
      <c r="T1770" t="s">
        <v>9241</v>
      </c>
      <c r="U1770" t="s">
        <v>9242</v>
      </c>
      <c r="V1770" s="16">
        <f t="shared" si="168"/>
        <v>41849.560694444444</v>
      </c>
      <c r="W1770" s="16">
        <f t="shared" si="169"/>
        <v>41909.560694444444</v>
      </c>
    </row>
    <row r="1771" spans="1:23" ht="30" hidden="1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2">
        <f>IF(H1771="USD", 1, VLOOKUP(H1771,usd[[#All],[targetCurrency]:[inverseRate]],4,FALSE))</f>
        <v>1</v>
      </c>
      <c r="J1771" s="14">
        <f t="shared" si="164"/>
        <v>40000</v>
      </c>
      <c r="K1771" s="14">
        <f t="shared" si="165"/>
        <v>1081</v>
      </c>
      <c r="L1771">
        <v>1421177959</v>
      </c>
      <c r="M1771">
        <v>1418585959</v>
      </c>
      <c r="N1771" t="b">
        <v>1</v>
      </c>
      <c r="O1771">
        <v>22</v>
      </c>
      <c r="P1771" t="b">
        <v>0</v>
      </c>
      <c r="Q1771" t="s">
        <v>8285</v>
      </c>
      <c r="R1771" s="9">
        <f t="shared" si="166"/>
        <v>2.7025E-2</v>
      </c>
      <c r="S1771" s="14">
        <f t="shared" si="167"/>
        <v>49.136363636363633</v>
      </c>
      <c r="T1771" t="s">
        <v>9241</v>
      </c>
      <c r="U1771" t="s">
        <v>9242</v>
      </c>
      <c r="V1771" s="16">
        <f t="shared" si="168"/>
        <v>41987.818969907406</v>
      </c>
      <c r="W1771" s="16">
        <f t="shared" si="169"/>
        <v>42017.818969907406</v>
      </c>
    </row>
    <row r="1772" spans="1:23" ht="30" hidden="1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2">
        <f>IF(H1772="USD", 1, VLOOKUP(H1772,usd[[#All],[targetCurrency]:[inverseRate]],4,FALSE))</f>
        <v>1</v>
      </c>
      <c r="J1772" s="14">
        <f t="shared" si="164"/>
        <v>24500</v>
      </c>
      <c r="K1772" s="14">
        <f t="shared" si="165"/>
        <v>13846</v>
      </c>
      <c r="L1772">
        <v>1413312194</v>
      </c>
      <c r="M1772">
        <v>1410288194</v>
      </c>
      <c r="N1772" t="b">
        <v>1</v>
      </c>
      <c r="O1772">
        <v>92</v>
      </c>
      <c r="P1772" t="b">
        <v>0</v>
      </c>
      <c r="Q1772" t="s">
        <v>8285</v>
      </c>
      <c r="R1772" s="9">
        <f t="shared" si="166"/>
        <v>0.56514285714285717</v>
      </c>
      <c r="S1772" s="14">
        <f t="shared" si="167"/>
        <v>150.5</v>
      </c>
      <c r="T1772" t="s">
        <v>9241</v>
      </c>
      <c r="U1772" t="s">
        <v>9242</v>
      </c>
      <c r="V1772" s="16">
        <f t="shared" si="168"/>
        <v>41891.780023148152</v>
      </c>
      <c r="W1772" s="16">
        <f t="shared" si="169"/>
        <v>41926.780023148152</v>
      </c>
    </row>
    <row r="1773" spans="1:23" ht="30" hidden="1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2">
        <f>IF(H1773="USD", 1, VLOOKUP(H1773,usd[[#All],[targetCurrency]:[inverseRate]],4,FALSE))</f>
        <v>1.29405719</v>
      </c>
      <c r="J1773" s="14">
        <f t="shared" si="164"/>
        <v>5435.0401979999997</v>
      </c>
      <c r="K1773" s="14">
        <f t="shared" si="165"/>
        <v>1158.1811850500001</v>
      </c>
      <c r="L1773">
        <v>1414107040</v>
      </c>
      <c r="M1773">
        <v>1411515040</v>
      </c>
      <c r="N1773" t="b">
        <v>1</v>
      </c>
      <c r="O1773">
        <v>25</v>
      </c>
      <c r="P1773" t="b">
        <v>0</v>
      </c>
      <c r="Q1773" t="s">
        <v>8285</v>
      </c>
      <c r="R1773" s="9">
        <f t="shared" si="166"/>
        <v>0.21309523809523809</v>
      </c>
      <c r="S1773" s="14">
        <f t="shared" si="167"/>
        <v>46.327247402000005</v>
      </c>
      <c r="T1773" t="s">
        <v>9241</v>
      </c>
      <c r="U1773" t="s">
        <v>9242</v>
      </c>
      <c r="V1773" s="16">
        <f t="shared" si="168"/>
        <v>41905.979629629626</v>
      </c>
      <c r="W1773" s="16">
        <f t="shared" si="169"/>
        <v>41935.979629629626</v>
      </c>
    </row>
    <row r="1774" spans="1:23" ht="30" hidden="1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2">
        <f>IF(H1774="USD", 1, VLOOKUP(H1774,usd[[#All],[targetCurrency]:[inverseRate]],4,FALSE))</f>
        <v>1.29405719</v>
      </c>
      <c r="J1774" s="14">
        <f t="shared" si="164"/>
        <v>7117.3145450000002</v>
      </c>
      <c r="K1774" s="14">
        <f t="shared" si="165"/>
        <v>1110.3010690199999</v>
      </c>
      <c r="L1774">
        <v>1404666836</v>
      </c>
      <c r="M1774">
        <v>1399482836</v>
      </c>
      <c r="N1774" t="b">
        <v>1</v>
      </c>
      <c r="O1774">
        <v>19</v>
      </c>
      <c r="P1774" t="b">
        <v>0</v>
      </c>
      <c r="Q1774" t="s">
        <v>8285</v>
      </c>
      <c r="R1774" s="9">
        <f t="shared" si="166"/>
        <v>0.156</v>
      </c>
      <c r="S1774" s="14">
        <f t="shared" si="167"/>
        <v>58.436898369473681</v>
      </c>
      <c r="T1774" t="s">
        <v>9241</v>
      </c>
      <c r="U1774" t="s">
        <v>9242</v>
      </c>
      <c r="V1774" s="16">
        <f t="shared" si="168"/>
        <v>41766.718009259261</v>
      </c>
      <c r="W1774" s="16">
        <f t="shared" si="169"/>
        <v>41826.718009259261</v>
      </c>
    </row>
    <row r="1775" spans="1:23" ht="30" hidden="1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2">
        <f>IF(H1775="USD", 1, VLOOKUP(H1775,usd[[#All],[targetCurrency]:[inverseRate]],4,FALSE))</f>
        <v>1</v>
      </c>
      <c r="J1775" s="14">
        <f t="shared" si="164"/>
        <v>30000</v>
      </c>
      <c r="K1775" s="14">
        <f t="shared" si="165"/>
        <v>1877</v>
      </c>
      <c r="L1775">
        <v>1421691298</v>
      </c>
      <c r="M1775">
        <v>1417803298</v>
      </c>
      <c r="N1775" t="b">
        <v>1</v>
      </c>
      <c r="O1775">
        <v>19</v>
      </c>
      <c r="P1775" t="b">
        <v>0</v>
      </c>
      <c r="Q1775" t="s">
        <v>8285</v>
      </c>
      <c r="R1775" s="9">
        <f t="shared" si="166"/>
        <v>6.2566666666666673E-2</v>
      </c>
      <c r="S1775" s="14">
        <f t="shared" si="167"/>
        <v>98.78947368421052</v>
      </c>
      <c r="T1775" t="s">
        <v>9241</v>
      </c>
      <c r="U1775" t="s">
        <v>9242</v>
      </c>
      <c r="V1775" s="16">
        <f t="shared" si="168"/>
        <v>41978.760393518518</v>
      </c>
      <c r="W1775" s="16">
        <f t="shared" si="169"/>
        <v>42023.760393518518</v>
      </c>
    </row>
    <row r="1776" spans="1:23" ht="30" hidden="1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2">
        <f>IF(H1776="USD", 1, VLOOKUP(H1776,usd[[#All],[targetCurrency]:[inverseRate]],4,FALSE))</f>
        <v>1</v>
      </c>
      <c r="J1776" s="14">
        <f t="shared" si="164"/>
        <v>2500</v>
      </c>
      <c r="K1776" s="14">
        <f t="shared" si="165"/>
        <v>1148</v>
      </c>
      <c r="L1776">
        <v>1417273140</v>
      </c>
      <c r="M1776">
        <v>1413609292</v>
      </c>
      <c r="N1776" t="b">
        <v>1</v>
      </c>
      <c r="O1776">
        <v>13</v>
      </c>
      <c r="P1776" t="b">
        <v>0</v>
      </c>
      <c r="Q1776" t="s">
        <v>8285</v>
      </c>
      <c r="R1776" s="9">
        <f t="shared" si="166"/>
        <v>0.4592</v>
      </c>
      <c r="S1776" s="14">
        <f t="shared" si="167"/>
        <v>88.307692307692307</v>
      </c>
      <c r="T1776" t="s">
        <v>9241</v>
      </c>
      <c r="U1776" t="s">
        <v>9242</v>
      </c>
      <c r="V1776" s="16">
        <f t="shared" si="168"/>
        <v>41930.218657407408</v>
      </c>
      <c r="W1776" s="16">
        <f t="shared" si="169"/>
        <v>41972.624305555553</v>
      </c>
    </row>
    <row r="1777" spans="1:23" ht="30" hidden="1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2">
        <f>IF(H1777="USD", 1, VLOOKUP(H1777,usd[[#All],[targetCurrency]:[inverseRate]],4,FALSE))</f>
        <v>1</v>
      </c>
      <c r="J1777" s="14">
        <f t="shared" si="164"/>
        <v>32500</v>
      </c>
      <c r="K1777" s="14">
        <f t="shared" si="165"/>
        <v>21158</v>
      </c>
      <c r="L1777">
        <v>1414193160</v>
      </c>
      <c r="M1777">
        <v>1410305160</v>
      </c>
      <c r="N1777" t="b">
        <v>1</v>
      </c>
      <c r="O1777">
        <v>124</v>
      </c>
      <c r="P1777" t="b">
        <v>0</v>
      </c>
      <c r="Q1777" t="s">
        <v>8285</v>
      </c>
      <c r="R1777" s="9">
        <f t="shared" si="166"/>
        <v>0.65101538461538466</v>
      </c>
      <c r="S1777" s="14">
        <f t="shared" si="167"/>
        <v>170.62903225806451</v>
      </c>
      <c r="T1777" t="s">
        <v>9241</v>
      </c>
      <c r="U1777" t="s">
        <v>9242</v>
      </c>
      <c r="V1777" s="16">
        <f t="shared" si="168"/>
        <v>41891.976388888885</v>
      </c>
      <c r="W1777" s="16">
        <f t="shared" si="169"/>
        <v>41936.976388888885</v>
      </c>
    </row>
    <row r="1778" spans="1:23" ht="30" hidden="1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2">
        <f>IF(H1778="USD", 1, VLOOKUP(H1778,usd[[#All],[targetCurrency]:[inverseRate]],4,FALSE))</f>
        <v>1.29405719</v>
      </c>
      <c r="J1778" s="14">
        <f t="shared" si="164"/>
        <v>6470.2859499999995</v>
      </c>
      <c r="K1778" s="14">
        <f t="shared" si="165"/>
        <v>433.50915865000002</v>
      </c>
      <c r="L1778">
        <v>1414623471</v>
      </c>
      <c r="M1778">
        <v>1411513071</v>
      </c>
      <c r="N1778" t="b">
        <v>1</v>
      </c>
      <c r="O1778">
        <v>4</v>
      </c>
      <c r="P1778" t="b">
        <v>0</v>
      </c>
      <c r="Q1778" t="s">
        <v>8285</v>
      </c>
      <c r="R1778" s="9">
        <f t="shared" si="166"/>
        <v>6.7000000000000004E-2</v>
      </c>
      <c r="S1778" s="14">
        <f t="shared" si="167"/>
        <v>108.3772896625</v>
      </c>
      <c r="T1778" t="s">
        <v>9241</v>
      </c>
      <c r="U1778" t="s">
        <v>9242</v>
      </c>
      <c r="V1778" s="16">
        <f t="shared" si="168"/>
        <v>41905.95684027778</v>
      </c>
      <c r="W1778" s="16">
        <f t="shared" si="169"/>
        <v>41941.95684027778</v>
      </c>
    </row>
    <row r="1779" spans="1:23" ht="30" hidden="1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2">
        <f>IF(H1779="USD", 1, VLOOKUP(H1779,usd[[#All],[targetCurrency]:[inverseRate]],4,FALSE))</f>
        <v>1.1666915600000001</v>
      </c>
      <c r="J1779" s="14">
        <f t="shared" si="164"/>
        <v>5600.1194880000003</v>
      </c>
      <c r="K1779" s="14">
        <f t="shared" si="165"/>
        <v>759.51620556</v>
      </c>
      <c r="L1779">
        <v>1424421253</v>
      </c>
      <c r="M1779">
        <v>1421829253</v>
      </c>
      <c r="N1779" t="b">
        <v>1</v>
      </c>
      <c r="O1779">
        <v>10</v>
      </c>
      <c r="P1779" t="b">
        <v>0</v>
      </c>
      <c r="Q1779" t="s">
        <v>8285</v>
      </c>
      <c r="R1779" s="9">
        <f t="shared" si="166"/>
        <v>0.135625</v>
      </c>
      <c r="S1779" s="14">
        <f t="shared" si="167"/>
        <v>75.951620555999995</v>
      </c>
      <c r="T1779" t="s">
        <v>9241</v>
      </c>
      <c r="U1779" t="s">
        <v>9242</v>
      </c>
      <c r="V1779" s="16">
        <f t="shared" si="168"/>
        <v>42025.357094907406</v>
      </c>
      <c r="W1779" s="16">
        <f t="shared" si="169"/>
        <v>42055.357094907406</v>
      </c>
    </row>
    <row r="1780" spans="1:23" ht="30" hidden="1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2">
        <f>IF(H1780="USD", 1, VLOOKUP(H1780,usd[[#All],[targetCurrency]:[inverseRate]],4,FALSE))</f>
        <v>1</v>
      </c>
      <c r="J1780" s="14">
        <f t="shared" si="164"/>
        <v>50000</v>
      </c>
      <c r="K1780" s="14">
        <f t="shared" si="165"/>
        <v>995</v>
      </c>
      <c r="L1780">
        <v>1427485395</v>
      </c>
      <c r="M1780">
        <v>1423600995</v>
      </c>
      <c r="N1780" t="b">
        <v>1</v>
      </c>
      <c r="O1780">
        <v>15</v>
      </c>
      <c r="P1780" t="b">
        <v>0</v>
      </c>
      <c r="Q1780" t="s">
        <v>8285</v>
      </c>
      <c r="R1780" s="9">
        <f t="shared" si="166"/>
        <v>1.9900000000000001E-2</v>
      </c>
      <c r="S1780" s="14">
        <f t="shared" si="167"/>
        <v>66.333333333333329</v>
      </c>
      <c r="T1780" t="s">
        <v>9241</v>
      </c>
      <c r="U1780" t="s">
        <v>9242</v>
      </c>
      <c r="V1780" s="16">
        <f t="shared" si="168"/>
        <v>42045.86336805555</v>
      </c>
      <c r="W1780" s="16">
        <f t="shared" si="169"/>
        <v>42090.821701388893</v>
      </c>
    </row>
    <row r="1781" spans="1:23" ht="30" hidden="1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2">
        <f>IF(H1781="USD", 1, VLOOKUP(H1781,usd[[#All],[targetCurrency]:[inverseRate]],4,FALSE))</f>
        <v>1</v>
      </c>
      <c r="J1781" s="14">
        <f t="shared" si="164"/>
        <v>11000</v>
      </c>
      <c r="K1781" s="14">
        <f t="shared" si="165"/>
        <v>3986</v>
      </c>
      <c r="L1781">
        <v>1472834180</v>
      </c>
      <c r="M1781">
        <v>1470242180</v>
      </c>
      <c r="N1781" t="b">
        <v>1</v>
      </c>
      <c r="O1781">
        <v>38</v>
      </c>
      <c r="P1781" t="b">
        <v>0</v>
      </c>
      <c r="Q1781" t="s">
        <v>8285</v>
      </c>
      <c r="R1781" s="9">
        <f t="shared" si="166"/>
        <v>0.36236363636363639</v>
      </c>
      <c r="S1781" s="14">
        <f t="shared" si="167"/>
        <v>104.89473684210526</v>
      </c>
      <c r="T1781" t="s">
        <v>9241</v>
      </c>
      <c r="U1781" t="s">
        <v>9242</v>
      </c>
      <c r="V1781" s="16">
        <f t="shared" si="168"/>
        <v>42585.691898148143</v>
      </c>
      <c r="W1781" s="16">
        <f t="shared" si="169"/>
        <v>42615.691898148143</v>
      </c>
    </row>
    <row r="1782" spans="1:23" ht="30" hidden="1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2">
        <f>IF(H1782="USD", 1, VLOOKUP(H1782,usd[[#All],[targetCurrency]:[inverseRate]],4,FALSE))</f>
        <v>1</v>
      </c>
      <c r="J1782" s="14">
        <f t="shared" si="164"/>
        <v>30000</v>
      </c>
      <c r="K1782" s="14">
        <f t="shared" si="165"/>
        <v>11923</v>
      </c>
      <c r="L1782">
        <v>1467469510</v>
      </c>
      <c r="M1782">
        <v>1462285510</v>
      </c>
      <c r="N1782" t="b">
        <v>1</v>
      </c>
      <c r="O1782">
        <v>152</v>
      </c>
      <c r="P1782" t="b">
        <v>0</v>
      </c>
      <c r="Q1782" t="s">
        <v>8285</v>
      </c>
      <c r="R1782" s="9">
        <f t="shared" si="166"/>
        <v>0.39743333333333336</v>
      </c>
      <c r="S1782" s="14">
        <f t="shared" si="167"/>
        <v>78.440789473684205</v>
      </c>
      <c r="T1782" t="s">
        <v>9241</v>
      </c>
      <c r="U1782" t="s">
        <v>9242</v>
      </c>
      <c r="V1782" s="16">
        <f t="shared" si="168"/>
        <v>42493.600810185184</v>
      </c>
      <c r="W1782" s="16">
        <f t="shared" si="169"/>
        <v>42553.600810185184</v>
      </c>
    </row>
    <row r="1783" spans="1:23" ht="30" hidden="1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2">
        <f>IF(H1783="USD", 1, VLOOKUP(H1783,usd[[#All],[targetCurrency]:[inverseRate]],4,FALSE))</f>
        <v>1</v>
      </c>
      <c r="J1783" s="14">
        <f t="shared" si="164"/>
        <v>5500</v>
      </c>
      <c r="K1783" s="14">
        <f t="shared" si="165"/>
        <v>1417</v>
      </c>
      <c r="L1783">
        <v>1473950945</v>
      </c>
      <c r="M1783">
        <v>1471272545</v>
      </c>
      <c r="N1783" t="b">
        <v>1</v>
      </c>
      <c r="O1783">
        <v>24</v>
      </c>
      <c r="P1783" t="b">
        <v>0</v>
      </c>
      <c r="Q1783" t="s">
        <v>8285</v>
      </c>
      <c r="R1783" s="9">
        <f t="shared" si="166"/>
        <v>0.25763636363636366</v>
      </c>
      <c r="S1783" s="14">
        <f t="shared" si="167"/>
        <v>59.041666666666664</v>
      </c>
      <c r="T1783" t="s">
        <v>9241</v>
      </c>
      <c r="U1783" t="s">
        <v>9242</v>
      </c>
      <c r="V1783" s="16">
        <f t="shared" si="168"/>
        <v>42597.617418981477</v>
      </c>
      <c r="W1783" s="16">
        <f t="shared" si="169"/>
        <v>42628.617418981477</v>
      </c>
    </row>
    <row r="1784" spans="1:23" ht="30" hidden="1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2">
        <f>IF(H1784="USD", 1, VLOOKUP(H1784,usd[[#All],[targetCurrency]:[inverseRate]],4,FALSE))</f>
        <v>1</v>
      </c>
      <c r="J1784" s="14">
        <f t="shared" si="164"/>
        <v>35000</v>
      </c>
      <c r="K1784" s="14">
        <f t="shared" si="165"/>
        <v>5422</v>
      </c>
      <c r="L1784">
        <v>1456062489</v>
      </c>
      <c r="M1784">
        <v>1453211289</v>
      </c>
      <c r="N1784" t="b">
        <v>1</v>
      </c>
      <c r="O1784">
        <v>76</v>
      </c>
      <c r="P1784" t="b">
        <v>0</v>
      </c>
      <c r="Q1784" t="s">
        <v>8285</v>
      </c>
      <c r="R1784" s="9">
        <f t="shared" si="166"/>
        <v>0.15491428571428573</v>
      </c>
      <c r="S1784" s="14">
        <f t="shared" si="167"/>
        <v>71.34210526315789</v>
      </c>
      <c r="T1784" t="s">
        <v>9241</v>
      </c>
      <c r="U1784" t="s">
        <v>9242</v>
      </c>
      <c r="V1784" s="16">
        <f t="shared" si="168"/>
        <v>42388.575104166666</v>
      </c>
      <c r="W1784" s="16">
        <f t="shared" si="169"/>
        <v>42421.575104166666</v>
      </c>
    </row>
    <row r="1785" spans="1:23" ht="30" hidden="1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2">
        <f>IF(H1785="USD", 1, VLOOKUP(H1785,usd[[#All],[targetCurrency]:[inverseRate]],4,FALSE))</f>
        <v>1</v>
      </c>
      <c r="J1785" s="14">
        <f t="shared" si="164"/>
        <v>40000</v>
      </c>
      <c r="K1785" s="14">
        <f t="shared" si="165"/>
        <v>9477</v>
      </c>
      <c r="L1785">
        <v>1432248478</v>
      </c>
      <c r="M1785">
        <v>1429656478</v>
      </c>
      <c r="N1785" t="b">
        <v>1</v>
      </c>
      <c r="O1785">
        <v>185</v>
      </c>
      <c r="P1785" t="b">
        <v>0</v>
      </c>
      <c r="Q1785" t="s">
        <v>8285</v>
      </c>
      <c r="R1785" s="9">
        <f t="shared" si="166"/>
        <v>0.236925</v>
      </c>
      <c r="S1785" s="14">
        <f t="shared" si="167"/>
        <v>51.227027027027027</v>
      </c>
      <c r="T1785" t="s">
        <v>9241</v>
      </c>
      <c r="U1785" t="s">
        <v>9242</v>
      </c>
      <c r="V1785" s="16">
        <f t="shared" si="168"/>
        <v>42115.949976851851</v>
      </c>
      <c r="W1785" s="16">
        <f t="shared" si="169"/>
        <v>42145.949976851851</v>
      </c>
    </row>
    <row r="1786" spans="1:23" ht="30" hidden="1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2">
        <f>IF(H1786="USD", 1, VLOOKUP(H1786,usd[[#All],[targetCurrency]:[inverseRate]],4,FALSE))</f>
        <v>1</v>
      </c>
      <c r="J1786" s="14">
        <f t="shared" si="164"/>
        <v>5000</v>
      </c>
      <c r="K1786" s="14">
        <f t="shared" si="165"/>
        <v>1988</v>
      </c>
      <c r="L1786">
        <v>1422674700</v>
      </c>
      <c r="M1786">
        <v>1419954240</v>
      </c>
      <c r="N1786" t="b">
        <v>1</v>
      </c>
      <c r="O1786">
        <v>33</v>
      </c>
      <c r="P1786" t="b">
        <v>0</v>
      </c>
      <c r="Q1786" t="s">
        <v>8285</v>
      </c>
      <c r="R1786" s="9">
        <f t="shared" si="166"/>
        <v>0.39760000000000001</v>
      </c>
      <c r="S1786" s="14">
        <f t="shared" si="167"/>
        <v>60.242424242424242</v>
      </c>
      <c r="T1786" t="s">
        <v>9241</v>
      </c>
      <c r="U1786" t="s">
        <v>9242</v>
      </c>
      <c r="V1786" s="16">
        <f t="shared" si="168"/>
        <v>42003.655555555553</v>
      </c>
      <c r="W1786" s="16">
        <f t="shared" si="169"/>
        <v>42035.142361111109</v>
      </c>
    </row>
    <row r="1787" spans="1:23" ht="30" hidden="1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2">
        <f>IF(H1787="USD", 1, VLOOKUP(H1787,usd[[#All],[targetCurrency]:[inverseRate]],4,FALSE))</f>
        <v>1</v>
      </c>
      <c r="J1787" s="14">
        <f t="shared" si="164"/>
        <v>24000</v>
      </c>
      <c r="K1787" s="14">
        <f t="shared" si="165"/>
        <v>4853</v>
      </c>
      <c r="L1787">
        <v>1413417600</v>
      </c>
      <c r="M1787">
        <v>1410750855</v>
      </c>
      <c r="N1787" t="b">
        <v>1</v>
      </c>
      <c r="O1787">
        <v>108</v>
      </c>
      <c r="P1787" t="b">
        <v>0</v>
      </c>
      <c r="Q1787" t="s">
        <v>8285</v>
      </c>
      <c r="R1787" s="9">
        <f t="shared" si="166"/>
        <v>0.20220833333333332</v>
      </c>
      <c r="S1787" s="14">
        <f t="shared" si="167"/>
        <v>44.935185185185183</v>
      </c>
      <c r="T1787" t="s">
        <v>9241</v>
      </c>
      <c r="U1787" t="s">
        <v>9242</v>
      </c>
      <c r="V1787" s="16">
        <f t="shared" si="168"/>
        <v>41897.134895833333</v>
      </c>
      <c r="W1787" s="16">
        <f t="shared" si="169"/>
        <v>41928</v>
      </c>
    </row>
    <row r="1788" spans="1:23" ht="30" hidden="1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2">
        <f>IF(H1788="USD", 1, VLOOKUP(H1788,usd[[#All],[targetCurrency]:[inverseRate]],4,FALSE))</f>
        <v>1.1666915600000001</v>
      </c>
      <c r="J1788" s="14">
        <f t="shared" si="164"/>
        <v>2216.713964</v>
      </c>
      <c r="K1788" s="14">
        <f t="shared" si="165"/>
        <v>1055.8558618</v>
      </c>
      <c r="L1788">
        <v>1418649177</v>
      </c>
      <c r="M1788">
        <v>1416057177</v>
      </c>
      <c r="N1788" t="b">
        <v>1</v>
      </c>
      <c r="O1788">
        <v>29</v>
      </c>
      <c r="P1788" t="b">
        <v>0</v>
      </c>
      <c r="Q1788" t="s">
        <v>8285</v>
      </c>
      <c r="R1788" s="9">
        <f t="shared" si="166"/>
        <v>0.47631578947368419</v>
      </c>
      <c r="S1788" s="14">
        <f t="shared" si="167"/>
        <v>36.40882282068965</v>
      </c>
      <c r="T1788" t="s">
        <v>9241</v>
      </c>
      <c r="U1788" t="s">
        <v>9242</v>
      </c>
      <c r="V1788" s="16">
        <f t="shared" si="168"/>
        <v>41958.550659722227</v>
      </c>
      <c r="W1788" s="16">
        <f t="shared" si="169"/>
        <v>41988.550659722227</v>
      </c>
    </row>
    <row r="1789" spans="1:23" ht="30" hidden="1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2">
        <f>IF(H1789="USD", 1, VLOOKUP(H1789,usd[[#All],[targetCurrency]:[inverseRate]],4,FALSE))</f>
        <v>1</v>
      </c>
      <c r="J1789" s="14">
        <f t="shared" si="164"/>
        <v>10000</v>
      </c>
      <c r="K1789" s="14">
        <f t="shared" si="165"/>
        <v>1533</v>
      </c>
      <c r="L1789">
        <v>1428158637</v>
      </c>
      <c r="M1789">
        <v>1425570237</v>
      </c>
      <c r="N1789" t="b">
        <v>1</v>
      </c>
      <c r="O1789">
        <v>24</v>
      </c>
      <c r="P1789" t="b">
        <v>0</v>
      </c>
      <c r="Q1789" t="s">
        <v>8285</v>
      </c>
      <c r="R1789" s="9">
        <f t="shared" si="166"/>
        <v>0.15329999999999999</v>
      </c>
      <c r="S1789" s="14">
        <f t="shared" si="167"/>
        <v>63.875</v>
      </c>
      <c r="T1789" t="s">
        <v>9241</v>
      </c>
      <c r="U1789" t="s">
        <v>9242</v>
      </c>
      <c r="V1789" s="16">
        <f t="shared" si="168"/>
        <v>42068.65552083333</v>
      </c>
      <c r="W1789" s="16">
        <f t="shared" si="169"/>
        <v>42098.613854166666</v>
      </c>
    </row>
    <row r="1790" spans="1:23" ht="30" hidden="1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2">
        <f>IF(H1790="USD", 1, VLOOKUP(H1790,usd[[#All],[targetCurrency]:[inverseRate]],4,FALSE))</f>
        <v>1.29405719</v>
      </c>
      <c r="J1790" s="14">
        <f t="shared" si="164"/>
        <v>7117.3145450000002</v>
      </c>
      <c r="K1790" s="14">
        <f t="shared" si="165"/>
        <v>98.34834644</v>
      </c>
      <c r="L1790">
        <v>1414795542</v>
      </c>
      <c r="M1790">
        <v>1412203542</v>
      </c>
      <c r="N1790" t="b">
        <v>1</v>
      </c>
      <c r="O1790">
        <v>4</v>
      </c>
      <c r="P1790" t="b">
        <v>0</v>
      </c>
      <c r="Q1790" t="s">
        <v>8285</v>
      </c>
      <c r="R1790" s="9">
        <f t="shared" si="166"/>
        <v>1.3818181818181818E-2</v>
      </c>
      <c r="S1790" s="14">
        <f t="shared" si="167"/>
        <v>24.58708661</v>
      </c>
      <c r="T1790" t="s">
        <v>9241</v>
      </c>
      <c r="U1790" t="s">
        <v>9242</v>
      </c>
      <c r="V1790" s="16">
        <f t="shared" si="168"/>
        <v>41913.94840277778</v>
      </c>
      <c r="W1790" s="16">
        <f t="shared" si="169"/>
        <v>41943.94840277778</v>
      </c>
    </row>
    <row r="1791" spans="1:23" ht="30" hidden="1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2">
        <f>IF(H1791="USD", 1, VLOOKUP(H1791,usd[[#All],[targetCurrency]:[inverseRate]],4,FALSE))</f>
        <v>1</v>
      </c>
      <c r="J1791" s="14">
        <f t="shared" si="164"/>
        <v>8000</v>
      </c>
      <c r="K1791" s="14">
        <f t="shared" si="165"/>
        <v>40</v>
      </c>
      <c r="L1791">
        <v>1421042403</v>
      </c>
      <c r="M1791">
        <v>1415858403</v>
      </c>
      <c r="N1791" t="b">
        <v>1</v>
      </c>
      <c r="O1791">
        <v>4</v>
      </c>
      <c r="P1791" t="b">
        <v>0</v>
      </c>
      <c r="Q1791" t="s">
        <v>8285</v>
      </c>
      <c r="R1791" s="9">
        <f t="shared" si="166"/>
        <v>5.0000000000000001E-3</v>
      </c>
      <c r="S1791" s="14">
        <f t="shared" si="167"/>
        <v>10</v>
      </c>
      <c r="T1791" t="s">
        <v>9241</v>
      </c>
      <c r="U1791" t="s">
        <v>9242</v>
      </c>
      <c r="V1791" s="16">
        <f t="shared" si="168"/>
        <v>41956.250034722223</v>
      </c>
      <c r="W1791" s="16">
        <f t="shared" si="169"/>
        <v>42016.250034722223</v>
      </c>
    </row>
    <row r="1792" spans="1:23" ht="30" hidden="1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2">
        <f>IF(H1792="USD", 1, VLOOKUP(H1792,usd[[#All],[targetCurrency]:[inverseRate]],4,FALSE))</f>
        <v>1</v>
      </c>
      <c r="J1792" s="14">
        <f t="shared" si="164"/>
        <v>33000</v>
      </c>
      <c r="K1792" s="14">
        <f t="shared" si="165"/>
        <v>1636</v>
      </c>
      <c r="L1792">
        <v>1423152678</v>
      </c>
      <c r="M1792">
        <v>1420560678</v>
      </c>
      <c r="N1792" t="b">
        <v>1</v>
      </c>
      <c r="O1792">
        <v>15</v>
      </c>
      <c r="P1792" t="b">
        <v>0</v>
      </c>
      <c r="Q1792" t="s">
        <v>8285</v>
      </c>
      <c r="R1792" s="9">
        <f t="shared" si="166"/>
        <v>4.9575757575757579E-2</v>
      </c>
      <c r="S1792" s="14">
        <f t="shared" si="167"/>
        <v>109.06666666666666</v>
      </c>
      <c r="T1792" t="s">
        <v>9241</v>
      </c>
      <c r="U1792" t="s">
        <v>9242</v>
      </c>
      <c r="V1792" s="16">
        <f t="shared" si="168"/>
        <v>42010.674513888887</v>
      </c>
      <c r="W1792" s="16">
        <f t="shared" si="169"/>
        <v>42040.674513888887</v>
      </c>
    </row>
    <row r="1793" spans="1:23" ht="30" hidden="1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2">
        <f>IF(H1793="USD", 1, VLOOKUP(H1793,usd[[#All],[targetCurrency]:[inverseRate]],4,FALSE))</f>
        <v>1.29405719</v>
      </c>
      <c r="J1793" s="14">
        <f t="shared" si="164"/>
        <v>3882.17157</v>
      </c>
      <c r="K1793" s="14">
        <f t="shared" si="165"/>
        <v>138.46411932999999</v>
      </c>
      <c r="L1793">
        <v>1422553565</v>
      </c>
      <c r="M1793">
        <v>1417369565</v>
      </c>
      <c r="N1793" t="b">
        <v>1</v>
      </c>
      <c r="O1793">
        <v>4</v>
      </c>
      <c r="P1793" t="b">
        <v>0</v>
      </c>
      <c r="Q1793" t="s">
        <v>8285</v>
      </c>
      <c r="R1793" s="9">
        <f t="shared" si="166"/>
        <v>3.5666666666666666E-2</v>
      </c>
      <c r="S1793" s="14">
        <f t="shared" si="167"/>
        <v>34.616029832499997</v>
      </c>
      <c r="T1793" t="s">
        <v>9241</v>
      </c>
      <c r="U1793" t="s">
        <v>9242</v>
      </c>
      <c r="V1793" s="16">
        <f t="shared" si="168"/>
        <v>41973.740335648152</v>
      </c>
      <c r="W1793" s="16">
        <f t="shared" si="169"/>
        <v>42033.740335648152</v>
      </c>
    </row>
    <row r="1794" spans="1:23" ht="30" hidden="1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2">
        <f>IF(H1794="USD", 1, VLOOKUP(H1794,usd[[#All],[targetCurrency]:[inverseRate]],4,FALSE))</f>
        <v>1</v>
      </c>
      <c r="J1794" s="14">
        <f t="shared" si="164"/>
        <v>25000</v>
      </c>
      <c r="K1794" s="14">
        <f t="shared" si="165"/>
        <v>15281</v>
      </c>
      <c r="L1794">
        <v>1439189940</v>
      </c>
      <c r="M1794">
        <v>1435970682</v>
      </c>
      <c r="N1794" t="b">
        <v>1</v>
      </c>
      <c r="O1794">
        <v>139</v>
      </c>
      <c r="P1794" t="b">
        <v>0</v>
      </c>
      <c r="Q1794" t="s">
        <v>8285</v>
      </c>
      <c r="R1794" s="9">
        <f t="shared" si="166"/>
        <v>0.61124000000000001</v>
      </c>
      <c r="S1794" s="14">
        <f t="shared" si="167"/>
        <v>109.93525179856115</v>
      </c>
      <c r="T1794" t="s">
        <v>9241</v>
      </c>
      <c r="U1794" t="s">
        <v>9242</v>
      </c>
      <c r="V1794" s="16">
        <f t="shared" si="168"/>
        <v>42189.031041666662</v>
      </c>
      <c r="W1794" s="16">
        <f t="shared" si="169"/>
        <v>42226.290972222225</v>
      </c>
    </row>
    <row r="1795" spans="1:23" ht="30" hidden="1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2">
        <f>IF(H1795="USD", 1, VLOOKUP(H1795,usd[[#All],[targetCurrency]:[inverseRate]],4,FALSE))</f>
        <v>0.70296422999999997</v>
      </c>
      <c r="J1795" s="14">
        <f t="shared" ref="J1795:J1858" si="170">$I1795*D1795</f>
        <v>2108.8926900000001</v>
      </c>
      <c r="K1795" s="14">
        <f t="shared" ref="K1795:K1858" si="171">$I1795*E1795</f>
        <v>28.1185692</v>
      </c>
      <c r="L1795">
        <v>1417127040</v>
      </c>
      <c r="M1795">
        <v>1414531440</v>
      </c>
      <c r="N1795" t="b">
        <v>1</v>
      </c>
      <c r="O1795">
        <v>2</v>
      </c>
      <c r="P1795" t="b">
        <v>0</v>
      </c>
      <c r="Q1795" t="s">
        <v>8285</v>
      </c>
      <c r="R1795" s="9">
        <f t="shared" ref="R1795:R1858" si="172">E1795/D1795</f>
        <v>1.3333333333333334E-2</v>
      </c>
      <c r="S1795" s="14">
        <f t="shared" ref="S1795:S1858" si="173">IFERROR(K1795/O1795, "")</f>
        <v>14.0592846</v>
      </c>
      <c r="T1795" t="s">
        <v>9241</v>
      </c>
      <c r="U1795" t="s">
        <v>9242</v>
      </c>
      <c r="V1795" s="16">
        <f t="shared" si="168"/>
        <v>41940.891666666663</v>
      </c>
      <c r="W1795" s="16">
        <f t="shared" si="169"/>
        <v>41970.933333333334</v>
      </c>
    </row>
    <row r="1796" spans="1:23" ht="30" hidden="1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2">
        <f>IF(H1796="USD", 1, VLOOKUP(H1796,usd[[#All],[targetCurrency]:[inverseRate]],4,FALSE))</f>
        <v>1</v>
      </c>
      <c r="J1796" s="14">
        <f t="shared" si="170"/>
        <v>9000</v>
      </c>
      <c r="K1796" s="14">
        <f t="shared" si="171"/>
        <v>997</v>
      </c>
      <c r="L1796">
        <v>1423660422</v>
      </c>
      <c r="M1796">
        <v>1420636422</v>
      </c>
      <c r="N1796" t="b">
        <v>1</v>
      </c>
      <c r="O1796">
        <v>18</v>
      </c>
      <c r="P1796" t="b">
        <v>0</v>
      </c>
      <c r="Q1796" t="s">
        <v>8285</v>
      </c>
      <c r="R1796" s="9">
        <f t="shared" si="172"/>
        <v>0.11077777777777778</v>
      </c>
      <c r="S1796" s="14">
        <f t="shared" si="173"/>
        <v>55.388888888888886</v>
      </c>
      <c r="T1796" t="s">
        <v>9241</v>
      </c>
      <c r="U1796" t="s">
        <v>9242</v>
      </c>
      <c r="V1796" s="16">
        <f t="shared" si="168"/>
        <v>42011.551180555558</v>
      </c>
      <c r="W1796" s="16">
        <f t="shared" si="169"/>
        <v>42046.551180555558</v>
      </c>
    </row>
    <row r="1797" spans="1:23" ht="30" hidden="1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2">
        <f>IF(H1797="USD", 1, VLOOKUP(H1797,usd[[#All],[targetCurrency]:[inverseRate]],4,FALSE))</f>
        <v>1.1666915600000001</v>
      </c>
      <c r="J1797" s="14">
        <f t="shared" si="170"/>
        <v>32667.363680000002</v>
      </c>
      <c r="K1797" s="14">
        <f t="shared" si="171"/>
        <v>12653.93665976</v>
      </c>
      <c r="L1797">
        <v>1476460800</v>
      </c>
      <c r="M1797">
        <v>1473922541</v>
      </c>
      <c r="N1797" t="b">
        <v>1</v>
      </c>
      <c r="O1797">
        <v>81</v>
      </c>
      <c r="P1797" t="b">
        <v>0</v>
      </c>
      <c r="Q1797" t="s">
        <v>8285</v>
      </c>
      <c r="R1797" s="9">
        <f t="shared" si="172"/>
        <v>0.38735714285714284</v>
      </c>
      <c r="S1797" s="14">
        <f t="shared" si="173"/>
        <v>156.22144024395061</v>
      </c>
      <c r="T1797" t="s">
        <v>9241</v>
      </c>
      <c r="U1797" t="s">
        <v>9242</v>
      </c>
      <c r="V1797" s="16">
        <f t="shared" si="168"/>
        <v>42628.288668981477</v>
      </c>
      <c r="W1797" s="16">
        <f t="shared" si="169"/>
        <v>42657.666666666672</v>
      </c>
    </row>
    <row r="1798" spans="1:23" ht="30" hidden="1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2">
        <f>IF(H1798="USD", 1, VLOOKUP(H1798,usd[[#All],[targetCurrency]:[inverseRate]],4,FALSE))</f>
        <v>1.29405719</v>
      </c>
      <c r="J1798" s="14">
        <f t="shared" si="170"/>
        <v>24587.086609999998</v>
      </c>
      <c r="K1798" s="14">
        <f t="shared" si="171"/>
        <v>5422.0996261</v>
      </c>
      <c r="L1798">
        <v>1469356366</v>
      </c>
      <c r="M1798">
        <v>1464172366</v>
      </c>
      <c r="N1798" t="b">
        <v>1</v>
      </c>
      <c r="O1798">
        <v>86</v>
      </c>
      <c r="P1798" t="b">
        <v>0</v>
      </c>
      <c r="Q1798" t="s">
        <v>8285</v>
      </c>
      <c r="R1798" s="9">
        <f t="shared" si="172"/>
        <v>0.22052631578947368</v>
      </c>
      <c r="S1798" s="14">
        <f t="shared" si="173"/>
        <v>63.047670070930231</v>
      </c>
      <c r="T1798" t="s">
        <v>9241</v>
      </c>
      <c r="U1798" t="s">
        <v>9242</v>
      </c>
      <c r="V1798" s="16">
        <f t="shared" si="168"/>
        <v>42515.439421296294</v>
      </c>
      <c r="W1798" s="16">
        <f t="shared" si="169"/>
        <v>42575.439421296294</v>
      </c>
    </row>
    <row r="1799" spans="1:23" ht="30" hidden="1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2">
        <f>IF(H1799="USD", 1, VLOOKUP(H1799,usd[[#All],[targetCurrency]:[inverseRate]],4,FALSE))</f>
        <v>1</v>
      </c>
      <c r="J1799" s="14">
        <f t="shared" si="170"/>
        <v>10000</v>
      </c>
      <c r="K1799" s="14">
        <f t="shared" si="171"/>
        <v>6755</v>
      </c>
      <c r="L1799">
        <v>1481809189</v>
      </c>
      <c r="M1799">
        <v>1479217189</v>
      </c>
      <c r="N1799" t="b">
        <v>1</v>
      </c>
      <c r="O1799">
        <v>140</v>
      </c>
      <c r="P1799" t="b">
        <v>0</v>
      </c>
      <c r="Q1799" t="s">
        <v>8285</v>
      </c>
      <c r="R1799" s="9">
        <f t="shared" si="172"/>
        <v>0.67549999999999999</v>
      </c>
      <c r="S1799" s="14">
        <f t="shared" si="173"/>
        <v>48.25</v>
      </c>
      <c r="T1799" t="s">
        <v>9241</v>
      </c>
      <c r="U1799" t="s">
        <v>9242</v>
      </c>
      <c r="V1799" s="16">
        <f t="shared" si="168"/>
        <v>42689.56931712963</v>
      </c>
      <c r="W1799" s="16">
        <f t="shared" si="169"/>
        <v>42719.56931712963</v>
      </c>
    </row>
    <row r="1800" spans="1:23" ht="30" hidden="1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2">
        <f>IF(H1800="USD", 1, VLOOKUP(H1800,usd[[#All],[targetCurrency]:[inverseRate]],4,FALSE))</f>
        <v>1</v>
      </c>
      <c r="J1800" s="14">
        <f t="shared" si="170"/>
        <v>16000</v>
      </c>
      <c r="K1800" s="14">
        <f t="shared" si="171"/>
        <v>2182</v>
      </c>
      <c r="L1800">
        <v>1454572233</v>
      </c>
      <c r="M1800">
        <v>1449388233</v>
      </c>
      <c r="N1800" t="b">
        <v>1</v>
      </c>
      <c r="O1800">
        <v>37</v>
      </c>
      <c r="P1800" t="b">
        <v>0</v>
      </c>
      <c r="Q1800" t="s">
        <v>8285</v>
      </c>
      <c r="R1800" s="9">
        <f t="shared" si="172"/>
        <v>0.136375</v>
      </c>
      <c r="S1800" s="14">
        <f t="shared" si="173"/>
        <v>58.972972972972975</v>
      </c>
      <c r="T1800" t="s">
        <v>9241</v>
      </c>
      <c r="U1800" t="s">
        <v>9242</v>
      </c>
      <c r="V1800" s="16">
        <f t="shared" si="168"/>
        <v>42344.32677083333</v>
      </c>
      <c r="W1800" s="16">
        <f t="shared" si="169"/>
        <v>42404.32677083333</v>
      </c>
    </row>
    <row r="1801" spans="1:23" ht="30" hidden="1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2">
        <f>IF(H1801="USD", 1, VLOOKUP(H1801,usd[[#All],[targetCurrency]:[inverseRate]],4,FALSE))</f>
        <v>1.29405719</v>
      </c>
      <c r="J1801" s="14">
        <f t="shared" si="170"/>
        <v>5176.22876</v>
      </c>
      <c r="K1801" s="14">
        <f t="shared" si="171"/>
        <v>90.364013577699993</v>
      </c>
      <c r="L1801">
        <v>1415740408</v>
      </c>
      <c r="M1801">
        <v>1414008808</v>
      </c>
      <c r="N1801" t="b">
        <v>1</v>
      </c>
      <c r="O1801">
        <v>6</v>
      </c>
      <c r="P1801" t="b">
        <v>0</v>
      </c>
      <c r="Q1801" t="s">
        <v>8285</v>
      </c>
      <c r="R1801" s="9">
        <f t="shared" si="172"/>
        <v>1.7457500000000001E-2</v>
      </c>
      <c r="S1801" s="14">
        <f t="shared" si="173"/>
        <v>15.060668929616666</v>
      </c>
      <c r="T1801" t="s">
        <v>9241</v>
      </c>
      <c r="U1801" t="s">
        <v>9242</v>
      </c>
      <c r="V1801" s="16">
        <f t="shared" si="168"/>
        <v>41934.842685185184</v>
      </c>
      <c r="W1801" s="16">
        <f t="shared" si="169"/>
        <v>41954.884351851855</v>
      </c>
    </row>
    <row r="1802" spans="1:23" ht="30" hidden="1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2">
        <f>IF(H1802="USD", 1, VLOOKUP(H1802,usd[[#All],[targetCurrency]:[inverseRate]],4,FALSE))</f>
        <v>1.29405719</v>
      </c>
      <c r="J1802" s="14">
        <f t="shared" si="170"/>
        <v>59863.085609399997</v>
      </c>
      <c r="K1802" s="14">
        <f t="shared" si="171"/>
        <v>12241.781017400001</v>
      </c>
      <c r="L1802">
        <v>1476109970</v>
      </c>
      <c r="M1802">
        <v>1473517970</v>
      </c>
      <c r="N1802" t="b">
        <v>1</v>
      </c>
      <c r="O1802">
        <v>113</v>
      </c>
      <c r="P1802" t="b">
        <v>0</v>
      </c>
      <c r="Q1802" t="s">
        <v>8285</v>
      </c>
      <c r="R1802" s="9">
        <f t="shared" si="172"/>
        <v>0.20449632511889321</v>
      </c>
      <c r="S1802" s="14">
        <f t="shared" si="173"/>
        <v>108.33434528672566</v>
      </c>
      <c r="T1802" t="s">
        <v>9241</v>
      </c>
      <c r="U1802" t="s">
        <v>9242</v>
      </c>
      <c r="V1802" s="16">
        <f t="shared" si="168"/>
        <v>42623.606134259258</v>
      </c>
      <c r="W1802" s="16">
        <f t="shared" si="169"/>
        <v>42653.606134259258</v>
      </c>
    </row>
    <row r="1803" spans="1:23" ht="30" hidden="1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2">
        <f>IF(H1803="USD", 1, VLOOKUP(H1803,usd[[#All],[targetCurrency]:[inverseRate]],4,FALSE))</f>
        <v>1.29405719</v>
      </c>
      <c r="J1803" s="14">
        <f t="shared" si="170"/>
        <v>21998.972229999999</v>
      </c>
      <c r="K1803" s="14">
        <f t="shared" si="171"/>
        <v>3047.50468245</v>
      </c>
      <c r="L1803">
        <v>1450181400</v>
      </c>
      <c r="M1803">
        <v>1447429868</v>
      </c>
      <c r="N1803" t="b">
        <v>1</v>
      </c>
      <c r="O1803">
        <v>37</v>
      </c>
      <c r="P1803" t="b">
        <v>0</v>
      </c>
      <c r="Q1803" t="s">
        <v>8285</v>
      </c>
      <c r="R1803" s="9">
        <f t="shared" si="172"/>
        <v>0.13852941176470587</v>
      </c>
      <c r="S1803" s="14">
        <f t="shared" si="173"/>
        <v>82.364991417567566</v>
      </c>
      <c r="T1803" t="s">
        <v>9241</v>
      </c>
      <c r="U1803" t="s">
        <v>9242</v>
      </c>
      <c r="V1803" s="16">
        <f t="shared" si="168"/>
        <v>42321.660509259258</v>
      </c>
      <c r="W1803" s="16">
        <f t="shared" si="169"/>
        <v>42353.506944444445</v>
      </c>
    </row>
    <row r="1804" spans="1:23" ht="30" hidden="1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2">
        <f>IF(H1804="USD", 1, VLOOKUP(H1804,usd[[#All],[targetCurrency]:[inverseRate]],4,FALSE))</f>
        <v>1.1666915600000001</v>
      </c>
      <c r="J1804" s="14">
        <f t="shared" si="170"/>
        <v>4083.4204600000003</v>
      </c>
      <c r="K1804" s="14">
        <f t="shared" si="171"/>
        <v>1979.87557732</v>
      </c>
      <c r="L1804">
        <v>1435442340</v>
      </c>
      <c r="M1804">
        <v>1433416830</v>
      </c>
      <c r="N1804" t="b">
        <v>1</v>
      </c>
      <c r="O1804">
        <v>18</v>
      </c>
      <c r="P1804" t="b">
        <v>0</v>
      </c>
      <c r="Q1804" t="s">
        <v>8285</v>
      </c>
      <c r="R1804" s="9">
        <f t="shared" si="172"/>
        <v>0.48485714285714288</v>
      </c>
      <c r="S1804" s="14">
        <f t="shared" si="173"/>
        <v>109.99308762888889</v>
      </c>
      <c r="T1804" t="s">
        <v>9241</v>
      </c>
      <c r="U1804" t="s">
        <v>9242</v>
      </c>
      <c r="V1804" s="16">
        <f t="shared" si="168"/>
        <v>42159.47256944445</v>
      </c>
      <c r="W1804" s="16">
        <f t="shared" si="169"/>
        <v>42182.915972222225</v>
      </c>
    </row>
    <row r="1805" spans="1:23" ht="30" hidden="1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2">
        <f>IF(H1805="USD", 1, VLOOKUP(H1805,usd[[#All],[targetCurrency]:[inverseRate]],4,FALSE))</f>
        <v>1</v>
      </c>
      <c r="J1805" s="14">
        <f t="shared" si="170"/>
        <v>17500</v>
      </c>
      <c r="K1805" s="14">
        <f t="shared" si="171"/>
        <v>5390</v>
      </c>
      <c r="L1805">
        <v>1423878182</v>
      </c>
      <c r="M1805">
        <v>1421199782</v>
      </c>
      <c r="N1805" t="b">
        <v>1</v>
      </c>
      <c r="O1805">
        <v>75</v>
      </c>
      <c r="P1805" t="b">
        <v>0</v>
      </c>
      <c r="Q1805" t="s">
        <v>8285</v>
      </c>
      <c r="R1805" s="9">
        <f t="shared" si="172"/>
        <v>0.308</v>
      </c>
      <c r="S1805" s="14">
        <f t="shared" si="173"/>
        <v>71.86666666666666</v>
      </c>
      <c r="T1805" t="s">
        <v>9241</v>
      </c>
      <c r="U1805" t="s">
        <v>9242</v>
      </c>
      <c r="V1805" s="16">
        <f t="shared" si="168"/>
        <v>42018.071550925924</v>
      </c>
      <c r="W1805" s="16">
        <f t="shared" si="169"/>
        <v>42049.071550925924</v>
      </c>
    </row>
    <row r="1806" spans="1:23" ht="30" hidden="1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2">
        <f>IF(H1806="USD", 1, VLOOKUP(H1806,usd[[#All],[targetCurrency]:[inverseRate]],4,FALSE))</f>
        <v>1</v>
      </c>
      <c r="J1806" s="14">
        <f t="shared" si="170"/>
        <v>15500</v>
      </c>
      <c r="K1806" s="14">
        <f t="shared" si="171"/>
        <v>5452</v>
      </c>
      <c r="L1806">
        <v>1447521404</v>
      </c>
      <c r="M1806">
        <v>1444061804</v>
      </c>
      <c r="N1806" t="b">
        <v>1</v>
      </c>
      <c r="O1806">
        <v>52</v>
      </c>
      <c r="P1806" t="b">
        <v>0</v>
      </c>
      <c r="Q1806" t="s">
        <v>8285</v>
      </c>
      <c r="R1806" s="9">
        <f t="shared" si="172"/>
        <v>0.35174193548387095</v>
      </c>
      <c r="S1806" s="14">
        <f t="shared" si="173"/>
        <v>104.84615384615384</v>
      </c>
      <c r="T1806" t="s">
        <v>9241</v>
      </c>
      <c r="U1806" t="s">
        <v>9242</v>
      </c>
      <c r="V1806" s="16">
        <f t="shared" si="168"/>
        <v>42282.678287037037</v>
      </c>
      <c r="W1806" s="16">
        <f t="shared" si="169"/>
        <v>42322.719953703709</v>
      </c>
    </row>
    <row r="1807" spans="1:23" ht="30" hidden="1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2">
        <f>IF(H1807="USD", 1, VLOOKUP(H1807,usd[[#All],[targetCurrency]:[inverseRate]],4,FALSE))</f>
        <v>1.1666915600000001</v>
      </c>
      <c r="J1807" s="14">
        <f t="shared" si="170"/>
        <v>26250.560100000002</v>
      </c>
      <c r="K1807" s="14">
        <f t="shared" si="171"/>
        <v>9556.3705679600007</v>
      </c>
      <c r="L1807">
        <v>1443808800</v>
      </c>
      <c r="M1807">
        <v>1441048658</v>
      </c>
      <c r="N1807" t="b">
        <v>1</v>
      </c>
      <c r="O1807">
        <v>122</v>
      </c>
      <c r="P1807" t="b">
        <v>0</v>
      </c>
      <c r="Q1807" t="s">
        <v>8285</v>
      </c>
      <c r="R1807" s="9">
        <f t="shared" si="172"/>
        <v>0.36404444444444445</v>
      </c>
      <c r="S1807" s="14">
        <f t="shared" si="173"/>
        <v>78.330906294754101</v>
      </c>
      <c r="T1807" t="s">
        <v>9241</v>
      </c>
      <c r="U1807" t="s">
        <v>9242</v>
      </c>
      <c r="V1807" s="16">
        <f t="shared" si="168"/>
        <v>42247.803912037038</v>
      </c>
      <c r="W1807" s="16">
        <f t="shared" si="169"/>
        <v>42279.75</v>
      </c>
    </row>
    <row r="1808" spans="1:23" ht="30" hidden="1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2">
        <f>IF(H1808="USD", 1, VLOOKUP(H1808,usd[[#All],[targetCurrency]:[inverseRate]],4,FALSE))</f>
        <v>1.29405719</v>
      </c>
      <c r="J1808" s="14">
        <f t="shared" si="170"/>
        <v>25881.143799999998</v>
      </c>
      <c r="K1808" s="14">
        <f t="shared" si="171"/>
        <v>764.78779928999995</v>
      </c>
      <c r="L1808">
        <v>1412090349</v>
      </c>
      <c r="M1808">
        <v>1409066349</v>
      </c>
      <c r="N1808" t="b">
        <v>1</v>
      </c>
      <c r="O1808">
        <v>8</v>
      </c>
      <c r="P1808" t="b">
        <v>0</v>
      </c>
      <c r="Q1808" t="s">
        <v>8285</v>
      </c>
      <c r="R1808" s="9">
        <f t="shared" si="172"/>
        <v>2.955E-2</v>
      </c>
      <c r="S1808" s="14">
        <f t="shared" si="173"/>
        <v>95.598474911249994</v>
      </c>
      <c r="T1808" t="s">
        <v>9241</v>
      </c>
      <c r="U1808" t="s">
        <v>9242</v>
      </c>
      <c r="V1808" s="16">
        <f t="shared" ref="V1808:V1871" si="174">(M1808/86400)+DATE(1970,1,1)</f>
        <v>41877.638298611113</v>
      </c>
      <c r="W1808" s="16">
        <f t="shared" ref="W1808:W1871" si="175">(L1808/86400)+DATE(1970,1,1)</f>
        <v>41912.638298611113</v>
      </c>
    </row>
    <row r="1809" spans="1:23" ht="30" hidden="1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2">
        <f>IF(H1809="USD", 1, VLOOKUP(H1809,usd[[#All],[targetCurrency]:[inverseRate]],4,FALSE))</f>
        <v>1</v>
      </c>
      <c r="J1809" s="14">
        <f t="shared" si="170"/>
        <v>5000</v>
      </c>
      <c r="K1809" s="14">
        <f t="shared" si="171"/>
        <v>553</v>
      </c>
      <c r="L1809">
        <v>1411868313</v>
      </c>
      <c r="M1809">
        <v>1409276313</v>
      </c>
      <c r="N1809" t="b">
        <v>1</v>
      </c>
      <c r="O1809">
        <v>8</v>
      </c>
      <c r="P1809" t="b">
        <v>0</v>
      </c>
      <c r="Q1809" t="s">
        <v>8285</v>
      </c>
      <c r="R1809" s="9">
        <f t="shared" si="172"/>
        <v>0.1106</v>
      </c>
      <c r="S1809" s="14">
        <f t="shared" si="173"/>
        <v>69.125</v>
      </c>
      <c r="T1809" t="s">
        <v>9241</v>
      </c>
      <c r="U1809" t="s">
        <v>9242</v>
      </c>
      <c r="V1809" s="16">
        <f t="shared" si="174"/>
        <v>41880.068437499998</v>
      </c>
      <c r="W1809" s="16">
        <f t="shared" si="175"/>
        <v>41910.068437499998</v>
      </c>
    </row>
    <row r="1810" spans="1:23" ht="30" hidden="1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2">
        <f>IF(H1810="USD", 1, VLOOKUP(H1810,usd[[#All],[targetCurrency]:[inverseRate]],4,FALSE))</f>
        <v>1</v>
      </c>
      <c r="J1810" s="14">
        <f t="shared" si="170"/>
        <v>28000</v>
      </c>
      <c r="K1810" s="14">
        <f t="shared" si="171"/>
        <v>11594</v>
      </c>
      <c r="L1810">
        <v>1486830030</v>
      </c>
      <c r="M1810">
        <v>1483806030</v>
      </c>
      <c r="N1810" t="b">
        <v>1</v>
      </c>
      <c r="O1810">
        <v>96</v>
      </c>
      <c r="P1810" t="b">
        <v>0</v>
      </c>
      <c r="Q1810" t="s">
        <v>8285</v>
      </c>
      <c r="R1810" s="9">
        <f t="shared" si="172"/>
        <v>0.41407142857142859</v>
      </c>
      <c r="S1810" s="14">
        <f t="shared" si="173"/>
        <v>120.77083333333333</v>
      </c>
      <c r="T1810" t="s">
        <v>9241</v>
      </c>
      <c r="U1810" t="s">
        <v>9242</v>
      </c>
      <c r="V1810" s="16">
        <f t="shared" si="174"/>
        <v>42742.680902777778</v>
      </c>
      <c r="W1810" s="16">
        <f t="shared" si="175"/>
        <v>42777.680902777778</v>
      </c>
    </row>
    <row r="1811" spans="1:23" ht="30" hidden="1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2">
        <f>IF(H1811="USD", 1, VLOOKUP(H1811,usd[[#All],[targetCurrency]:[inverseRate]],4,FALSE))</f>
        <v>0.75062424999999999</v>
      </c>
      <c r="J1811" s="14">
        <f t="shared" si="170"/>
        <v>2627.1848749999999</v>
      </c>
      <c r="K1811" s="14">
        <f t="shared" si="171"/>
        <v>285.23721499999999</v>
      </c>
      <c r="L1811">
        <v>1425246439</v>
      </c>
      <c r="M1811">
        <v>1422222439</v>
      </c>
      <c r="N1811" t="b">
        <v>1</v>
      </c>
      <c r="O1811">
        <v>9</v>
      </c>
      <c r="P1811" t="b">
        <v>0</v>
      </c>
      <c r="Q1811" t="s">
        <v>8285</v>
      </c>
      <c r="R1811" s="9">
        <f t="shared" si="172"/>
        <v>0.10857142857142857</v>
      </c>
      <c r="S1811" s="14">
        <f t="shared" si="173"/>
        <v>31.693023888888888</v>
      </c>
      <c r="T1811" t="s">
        <v>9241</v>
      </c>
      <c r="U1811" t="s">
        <v>9242</v>
      </c>
      <c r="V1811" s="16">
        <f t="shared" si="174"/>
        <v>42029.907858796301</v>
      </c>
      <c r="W1811" s="16">
        <f t="shared" si="175"/>
        <v>42064.907858796301</v>
      </c>
    </row>
    <row r="1812" spans="1:23" ht="30" hidden="1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2">
        <f>IF(H1812="USD", 1, VLOOKUP(H1812,usd[[#All],[targetCurrency]:[inverseRate]],4,FALSE))</f>
        <v>1</v>
      </c>
      <c r="J1812" s="14">
        <f t="shared" si="170"/>
        <v>450</v>
      </c>
      <c r="K1812" s="14">
        <f t="shared" si="171"/>
        <v>15</v>
      </c>
      <c r="L1812">
        <v>1408657826</v>
      </c>
      <c r="M1812">
        <v>1407621026</v>
      </c>
      <c r="N1812" t="b">
        <v>0</v>
      </c>
      <c r="O1812">
        <v>2</v>
      </c>
      <c r="P1812" t="b">
        <v>0</v>
      </c>
      <c r="Q1812" t="s">
        <v>8285</v>
      </c>
      <c r="R1812" s="9">
        <f t="shared" si="172"/>
        <v>3.3333333333333333E-2</v>
      </c>
      <c r="S1812" s="14">
        <f t="shared" si="173"/>
        <v>7.5</v>
      </c>
      <c r="T1812" t="s">
        <v>9241</v>
      </c>
      <c r="U1812" t="s">
        <v>9242</v>
      </c>
      <c r="V1812" s="16">
        <f t="shared" si="174"/>
        <v>41860.91002314815</v>
      </c>
      <c r="W1812" s="16">
        <f t="shared" si="175"/>
        <v>41872.91002314815</v>
      </c>
    </row>
    <row r="1813" spans="1:23" ht="30" hidden="1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2">
        <f>IF(H1813="USD", 1, VLOOKUP(H1813,usd[[#All],[targetCurrency]:[inverseRate]],4,FALSE))</f>
        <v>1</v>
      </c>
      <c r="J1813" s="14">
        <f t="shared" si="170"/>
        <v>54000</v>
      </c>
      <c r="K1813" s="14">
        <f t="shared" si="171"/>
        <v>40</v>
      </c>
      <c r="L1813">
        <v>1414123200</v>
      </c>
      <c r="M1813">
        <v>1408962270</v>
      </c>
      <c r="N1813" t="b">
        <v>0</v>
      </c>
      <c r="O1813">
        <v>26</v>
      </c>
      <c r="P1813" t="b">
        <v>0</v>
      </c>
      <c r="Q1813" t="s">
        <v>8285</v>
      </c>
      <c r="R1813" s="9">
        <f t="shared" si="172"/>
        <v>7.407407407407407E-4</v>
      </c>
      <c r="S1813" s="14">
        <f t="shared" si="173"/>
        <v>1.5384615384615385</v>
      </c>
      <c r="T1813" t="s">
        <v>9241</v>
      </c>
      <c r="U1813" t="s">
        <v>9242</v>
      </c>
      <c r="V1813" s="16">
        <f t="shared" si="174"/>
        <v>41876.433680555558</v>
      </c>
      <c r="W1813" s="16">
        <f t="shared" si="175"/>
        <v>41936.166666666664</v>
      </c>
    </row>
    <row r="1814" spans="1:23" ht="30" hidden="1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2">
        <f>IF(H1814="USD", 1, VLOOKUP(H1814,usd[[#All],[targetCurrency]:[inverseRate]],4,FALSE))</f>
        <v>1.29405719</v>
      </c>
      <c r="J1814" s="14">
        <f t="shared" si="170"/>
        <v>8411.3717350000006</v>
      </c>
      <c r="K1814" s="14">
        <f t="shared" si="171"/>
        <v>1119.3594693499999</v>
      </c>
      <c r="L1814">
        <v>1467531536</v>
      </c>
      <c r="M1814">
        <v>1464939536</v>
      </c>
      <c r="N1814" t="b">
        <v>0</v>
      </c>
      <c r="O1814">
        <v>23</v>
      </c>
      <c r="P1814" t="b">
        <v>0</v>
      </c>
      <c r="Q1814" t="s">
        <v>8285</v>
      </c>
      <c r="R1814" s="9">
        <f t="shared" si="172"/>
        <v>0.13307692307692306</v>
      </c>
      <c r="S1814" s="14">
        <f t="shared" si="173"/>
        <v>48.667803015217387</v>
      </c>
      <c r="T1814" t="s">
        <v>9241</v>
      </c>
      <c r="U1814" t="s">
        <v>9242</v>
      </c>
      <c r="V1814" s="16">
        <f t="shared" si="174"/>
        <v>42524.318703703699</v>
      </c>
      <c r="W1814" s="16">
        <f t="shared" si="175"/>
        <v>42554.318703703699</v>
      </c>
    </row>
    <row r="1815" spans="1:23" ht="30" hidden="1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2">
        <f>IF(H1815="USD", 1, VLOOKUP(H1815,usd[[#All],[targetCurrency]:[inverseRate]],4,FALSE))</f>
        <v>1.29405719</v>
      </c>
      <c r="J1815" s="14">
        <f t="shared" si="170"/>
        <v>11323.0004125</v>
      </c>
      <c r="K1815" s="14">
        <f t="shared" si="171"/>
        <v>0</v>
      </c>
      <c r="L1815">
        <v>1407532812</v>
      </c>
      <c r="M1815">
        <v>1404940812</v>
      </c>
      <c r="N1815" t="b">
        <v>0</v>
      </c>
      <c r="O1815">
        <v>0</v>
      </c>
      <c r="P1815" t="b">
        <v>0</v>
      </c>
      <c r="Q1815" t="s">
        <v>8285</v>
      </c>
      <c r="R1815" s="9">
        <f t="shared" si="172"/>
        <v>0</v>
      </c>
      <c r="S1815" s="14" t="str">
        <f t="shared" si="173"/>
        <v/>
      </c>
      <c r="T1815" t="s">
        <v>9241</v>
      </c>
      <c r="U1815" t="s">
        <v>9242</v>
      </c>
      <c r="V1815" s="16">
        <f t="shared" si="174"/>
        <v>41829.889027777775</v>
      </c>
      <c r="W1815" s="16">
        <f t="shared" si="175"/>
        <v>41859.889027777775</v>
      </c>
    </row>
    <row r="1816" spans="1:23" ht="30" hidden="1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2">
        <f>IF(H1816="USD", 1, VLOOKUP(H1816,usd[[#All],[targetCurrency]:[inverseRate]],4,FALSE))</f>
        <v>1.29405719</v>
      </c>
      <c r="J1816" s="14">
        <f t="shared" si="170"/>
        <v>15528.68628</v>
      </c>
      <c r="K1816" s="14">
        <f t="shared" si="171"/>
        <v>7637.5255353799994</v>
      </c>
      <c r="L1816">
        <v>1425108736</v>
      </c>
      <c r="M1816">
        <v>1422516736</v>
      </c>
      <c r="N1816" t="b">
        <v>0</v>
      </c>
      <c r="O1816">
        <v>140</v>
      </c>
      <c r="P1816" t="b">
        <v>0</v>
      </c>
      <c r="Q1816" t="s">
        <v>8285</v>
      </c>
      <c r="R1816" s="9">
        <f t="shared" si="172"/>
        <v>0.49183333333333334</v>
      </c>
      <c r="S1816" s="14">
        <f t="shared" si="173"/>
        <v>54.553753824142852</v>
      </c>
      <c r="T1816" t="s">
        <v>9241</v>
      </c>
      <c r="U1816" t="s">
        <v>9242</v>
      </c>
      <c r="V1816" s="16">
        <f t="shared" si="174"/>
        <v>42033.314074074078</v>
      </c>
      <c r="W1816" s="16">
        <f t="shared" si="175"/>
        <v>42063.314074074078</v>
      </c>
    </row>
    <row r="1817" spans="1:23" ht="30" hidden="1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2">
        <f>IF(H1817="USD", 1, VLOOKUP(H1817,usd[[#All],[targetCurrency]:[inverseRate]],4,FALSE))</f>
        <v>1</v>
      </c>
      <c r="J1817" s="14">
        <f t="shared" si="170"/>
        <v>3000</v>
      </c>
      <c r="K1817" s="14">
        <f t="shared" si="171"/>
        <v>0</v>
      </c>
      <c r="L1817">
        <v>1435787137</v>
      </c>
      <c r="M1817">
        <v>1434577537</v>
      </c>
      <c r="N1817" t="b">
        <v>0</v>
      </c>
      <c r="O1817">
        <v>0</v>
      </c>
      <c r="P1817" t="b">
        <v>0</v>
      </c>
      <c r="Q1817" t="s">
        <v>8285</v>
      </c>
      <c r="R1817" s="9">
        <f t="shared" si="172"/>
        <v>0</v>
      </c>
      <c r="S1817" s="14" t="str">
        <f t="shared" si="173"/>
        <v/>
      </c>
      <c r="T1817" t="s">
        <v>9241</v>
      </c>
      <c r="U1817" t="s">
        <v>9242</v>
      </c>
      <c r="V1817" s="16">
        <f t="shared" si="174"/>
        <v>42172.906678240739</v>
      </c>
      <c r="W1817" s="16">
        <f t="shared" si="175"/>
        <v>42186.906678240739</v>
      </c>
    </row>
    <row r="1818" spans="1:23" ht="30" hidden="1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2">
        <f>IF(H1818="USD", 1, VLOOKUP(H1818,usd[[#All],[targetCurrency]:[inverseRate]],4,FALSE))</f>
        <v>1.09120561</v>
      </c>
      <c r="J1818" s="14">
        <f t="shared" si="170"/>
        <v>27280.14025</v>
      </c>
      <c r="K1818" s="14">
        <f t="shared" si="171"/>
        <v>555.42365548999999</v>
      </c>
      <c r="L1818">
        <v>1469473200</v>
      </c>
      <c r="M1818">
        <v>1467061303</v>
      </c>
      <c r="N1818" t="b">
        <v>0</v>
      </c>
      <c r="O1818">
        <v>6</v>
      </c>
      <c r="P1818" t="b">
        <v>0</v>
      </c>
      <c r="Q1818" t="s">
        <v>8285</v>
      </c>
      <c r="R1818" s="9">
        <f t="shared" si="172"/>
        <v>2.036E-2</v>
      </c>
      <c r="S1818" s="14">
        <f t="shared" si="173"/>
        <v>92.570609248333326</v>
      </c>
      <c r="T1818" t="s">
        <v>9241</v>
      </c>
      <c r="U1818" t="s">
        <v>9242</v>
      </c>
      <c r="V1818" s="16">
        <f t="shared" si="174"/>
        <v>42548.876192129625</v>
      </c>
      <c r="W1818" s="16">
        <f t="shared" si="175"/>
        <v>42576.791666666672</v>
      </c>
    </row>
    <row r="1819" spans="1:23" ht="30" hidden="1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2">
        <f>IF(H1819="USD", 1, VLOOKUP(H1819,usd[[#All],[targetCurrency]:[inverseRate]],4,FALSE))</f>
        <v>1</v>
      </c>
      <c r="J1819" s="14">
        <f t="shared" si="170"/>
        <v>18000</v>
      </c>
      <c r="K1819" s="14">
        <f t="shared" si="171"/>
        <v>9419</v>
      </c>
      <c r="L1819">
        <v>1485759540</v>
      </c>
      <c r="M1819">
        <v>1480607607</v>
      </c>
      <c r="N1819" t="b">
        <v>0</v>
      </c>
      <c r="O1819">
        <v>100</v>
      </c>
      <c r="P1819" t="b">
        <v>0</v>
      </c>
      <c r="Q1819" t="s">
        <v>8285</v>
      </c>
      <c r="R1819" s="9">
        <f t="shared" si="172"/>
        <v>0.52327777777777773</v>
      </c>
      <c r="S1819" s="14">
        <f t="shared" si="173"/>
        <v>94.19</v>
      </c>
      <c r="T1819" t="s">
        <v>9241</v>
      </c>
      <c r="U1819" t="s">
        <v>9242</v>
      </c>
      <c r="V1819" s="16">
        <f t="shared" si="174"/>
        <v>42705.662118055552</v>
      </c>
      <c r="W1819" s="16">
        <f t="shared" si="175"/>
        <v>42765.290972222225</v>
      </c>
    </row>
    <row r="1820" spans="1:23" ht="30" hidden="1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2">
        <f>IF(H1820="USD", 1, VLOOKUP(H1820,usd[[#All],[targetCurrency]:[inverseRate]],4,FALSE))</f>
        <v>1</v>
      </c>
      <c r="J1820" s="14">
        <f t="shared" si="170"/>
        <v>15000</v>
      </c>
      <c r="K1820" s="14">
        <f t="shared" si="171"/>
        <v>0</v>
      </c>
      <c r="L1820">
        <v>1428035850</v>
      </c>
      <c r="M1820">
        <v>1425447450</v>
      </c>
      <c r="N1820" t="b">
        <v>0</v>
      </c>
      <c r="O1820">
        <v>0</v>
      </c>
      <c r="P1820" t="b">
        <v>0</v>
      </c>
      <c r="Q1820" t="s">
        <v>8285</v>
      </c>
      <c r="R1820" s="9">
        <f t="shared" si="172"/>
        <v>0</v>
      </c>
      <c r="S1820" s="14" t="str">
        <f t="shared" si="173"/>
        <v/>
      </c>
      <c r="T1820" t="s">
        <v>9241</v>
      </c>
      <c r="U1820" t="s">
        <v>9242</v>
      </c>
      <c r="V1820" s="16">
        <f t="shared" si="174"/>
        <v>42067.234375</v>
      </c>
      <c r="W1820" s="16">
        <f t="shared" si="175"/>
        <v>42097.192708333328</v>
      </c>
    </row>
    <row r="1821" spans="1:23" ht="30" hidden="1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2">
        <f>IF(H1821="USD", 1, VLOOKUP(H1821,usd[[#All],[targetCurrency]:[inverseRate]],4,FALSE))</f>
        <v>1</v>
      </c>
      <c r="J1821" s="14">
        <f t="shared" si="170"/>
        <v>1200</v>
      </c>
      <c r="K1821" s="14">
        <f t="shared" si="171"/>
        <v>25</v>
      </c>
      <c r="L1821">
        <v>1406743396</v>
      </c>
      <c r="M1821">
        <v>1404151396</v>
      </c>
      <c r="N1821" t="b">
        <v>0</v>
      </c>
      <c r="O1821">
        <v>4</v>
      </c>
      <c r="P1821" t="b">
        <v>0</v>
      </c>
      <c r="Q1821" t="s">
        <v>8285</v>
      </c>
      <c r="R1821" s="9">
        <f t="shared" si="172"/>
        <v>2.0833333333333332E-2</v>
      </c>
      <c r="S1821" s="14">
        <f t="shared" si="173"/>
        <v>6.25</v>
      </c>
      <c r="T1821" t="s">
        <v>9241</v>
      </c>
      <c r="U1821" t="s">
        <v>9242</v>
      </c>
      <c r="V1821" s="16">
        <f t="shared" si="174"/>
        <v>41820.752268518518</v>
      </c>
      <c r="W1821" s="16">
        <f t="shared" si="175"/>
        <v>41850.752268518518</v>
      </c>
    </row>
    <row r="1822" spans="1:23" ht="30" hidden="1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2">
        <f>IF(H1822="USD", 1, VLOOKUP(H1822,usd[[#All],[targetCurrency]:[inverseRate]],4,FALSE))</f>
        <v>1</v>
      </c>
      <c r="J1822" s="14">
        <f t="shared" si="170"/>
        <v>26000</v>
      </c>
      <c r="K1822" s="14">
        <f t="shared" si="171"/>
        <v>1707</v>
      </c>
      <c r="L1822">
        <v>1427850090</v>
      </c>
      <c r="M1822">
        <v>1425261690</v>
      </c>
      <c r="N1822" t="b">
        <v>0</v>
      </c>
      <c r="O1822">
        <v>8</v>
      </c>
      <c r="P1822" t="b">
        <v>0</v>
      </c>
      <c r="Q1822" t="s">
        <v>8285</v>
      </c>
      <c r="R1822" s="9">
        <f t="shared" si="172"/>
        <v>6.565384615384616E-2</v>
      </c>
      <c r="S1822" s="14">
        <f t="shared" si="173"/>
        <v>213.375</v>
      </c>
      <c r="T1822" t="s">
        <v>9241</v>
      </c>
      <c r="U1822" t="s">
        <v>9242</v>
      </c>
      <c r="V1822" s="16">
        <f t="shared" si="174"/>
        <v>42065.084374999999</v>
      </c>
      <c r="W1822" s="16">
        <f t="shared" si="175"/>
        <v>42095.042708333334</v>
      </c>
    </row>
    <row r="1823" spans="1:23" ht="30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2">
        <f>IF(H1823="USD", 1, VLOOKUP(H1823,usd[[#All],[targetCurrency]:[inverseRate]],4,FALSE))</f>
        <v>1</v>
      </c>
      <c r="J1823" s="14">
        <f t="shared" si="170"/>
        <v>2500</v>
      </c>
      <c r="K1823" s="14">
        <f t="shared" si="171"/>
        <v>3372.25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8276</v>
      </c>
      <c r="R1823" s="9">
        <f t="shared" si="172"/>
        <v>1.3489</v>
      </c>
      <c r="S1823" s="14">
        <f t="shared" si="173"/>
        <v>59.162280701754383</v>
      </c>
      <c r="T1823" t="s">
        <v>9214</v>
      </c>
      <c r="U1823" t="s">
        <v>9213</v>
      </c>
      <c r="V1823" s="16">
        <f t="shared" si="174"/>
        <v>40926.319062499999</v>
      </c>
      <c r="W1823" s="16">
        <f t="shared" si="175"/>
        <v>40971.319062499999</v>
      </c>
    </row>
    <row r="1824" spans="1:23" ht="30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2">
        <f>IF(H1824="USD", 1, VLOOKUP(H1824,usd[[#All],[targetCurrency]:[inverseRate]],4,FALSE))</f>
        <v>0.75062424999999999</v>
      </c>
      <c r="J1824" s="14">
        <f t="shared" si="170"/>
        <v>225.187275</v>
      </c>
      <c r="K1824" s="14">
        <f t="shared" si="171"/>
        <v>225.187275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8276</v>
      </c>
      <c r="R1824" s="9">
        <f t="shared" si="172"/>
        <v>1</v>
      </c>
      <c r="S1824" s="14">
        <f t="shared" si="173"/>
        <v>20.471570454545454</v>
      </c>
      <c r="T1824" t="s">
        <v>9214</v>
      </c>
      <c r="U1824" t="s">
        <v>9213</v>
      </c>
      <c r="V1824" s="16">
        <f t="shared" si="174"/>
        <v>41634.797013888892</v>
      </c>
      <c r="W1824" s="16">
        <f t="shared" si="175"/>
        <v>41670.792361111111</v>
      </c>
    </row>
    <row r="1825" spans="1:23" ht="30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2">
        <f>IF(H1825="USD", 1, VLOOKUP(H1825,usd[[#All],[targetCurrency]:[inverseRate]],4,FALSE))</f>
        <v>1</v>
      </c>
      <c r="J1825" s="14">
        <f t="shared" si="170"/>
        <v>700</v>
      </c>
      <c r="K1825" s="14">
        <f t="shared" si="171"/>
        <v>811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8276</v>
      </c>
      <c r="R1825" s="9">
        <f t="shared" si="172"/>
        <v>1.1585714285714286</v>
      </c>
      <c r="S1825" s="14">
        <f t="shared" si="173"/>
        <v>24.575757575757574</v>
      </c>
      <c r="T1825" t="s">
        <v>9214</v>
      </c>
      <c r="U1825" t="s">
        <v>9213</v>
      </c>
      <c r="V1825" s="16">
        <f t="shared" si="174"/>
        <v>41176.684907407405</v>
      </c>
      <c r="W1825" s="16">
        <f t="shared" si="175"/>
        <v>41206.684907407405</v>
      </c>
    </row>
    <row r="1826" spans="1:23" ht="30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2">
        <f>IF(H1826="USD", 1, VLOOKUP(H1826,usd[[#All],[targetCurrency]:[inverseRate]],4,FALSE))</f>
        <v>1</v>
      </c>
      <c r="J1826" s="14">
        <f t="shared" si="170"/>
        <v>3000</v>
      </c>
      <c r="K1826" s="14">
        <f t="shared" si="171"/>
        <v>3002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8276</v>
      </c>
      <c r="R1826" s="9">
        <f t="shared" si="172"/>
        <v>1.0006666666666666</v>
      </c>
      <c r="S1826" s="14">
        <f t="shared" si="173"/>
        <v>75.05</v>
      </c>
      <c r="T1826" t="s">
        <v>9214</v>
      </c>
      <c r="U1826" t="s">
        <v>9213</v>
      </c>
      <c r="V1826" s="16">
        <f t="shared" si="174"/>
        <v>41626.916284722218</v>
      </c>
      <c r="W1826" s="16">
        <f t="shared" si="175"/>
        <v>41647.088888888888</v>
      </c>
    </row>
    <row r="1827" spans="1:23" ht="30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2">
        <f>IF(H1827="USD", 1, VLOOKUP(H1827,usd[[#All],[targetCurrency]:[inverseRate]],4,FALSE))</f>
        <v>1</v>
      </c>
      <c r="J1827" s="14">
        <f t="shared" si="170"/>
        <v>2000</v>
      </c>
      <c r="K1827" s="14">
        <f t="shared" si="171"/>
        <v>2101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8276</v>
      </c>
      <c r="R1827" s="9">
        <f t="shared" si="172"/>
        <v>1.0505</v>
      </c>
      <c r="S1827" s="14">
        <f t="shared" si="173"/>
        <v>42.02</v>
      </c>
      <c r="T1827" t="s">
        <v>9214</v>
      </c>
      <c r="U1827" t="s">
        <v>9213</v>
      </c>
      <c r="V1827" s="16">
        <f t="shared" si="174"/>
        <v>41443.83452546296</v>
      </c>
      <c r="W1827" s="16">
        <f t="shared" si="175"/>
        <v>41466.83452546296</v>
      </c>
    </row>
    <row r="1828" spans="1:23" ht="30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2">
        <f>IF(H1828="USD", 1, VLOOKUP(H1828,usd[[#All],[targetCurrency]:[inverseRate]],4,FALSE))</f>
        <v>1</v>
      </c>
      <c r="J1828" s="14">
        <f t="shared" si="170"/>
        <v>2000</v>
      </c>
      <c r="K1828" s="14">
        <f t="shared" si="171"/>
        <v>2020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8276</v>
      </c>
      <c r="R1828" s="9">
        <f t="shared" si="172"/>
        <v>1.01</v>
      </c>
      <c r="S1828" s="14">
        <f t="shared" si="173"/>
        <v>53.157894736842103</v>
      </c>
      <c r="T1828" t="s">
        <v>9214</v>
      </c>
      <c r="U1828" t="s">
        <v>9213</v>
      </c>
      <c r="V1828" s="16">
        <f t="shared" si="174"/>
        <v>41657.923807870371</v>
      </c>
      <c r="W1828" s="16">
        <f t="shared" si="175"/>
        <v>41687.923807870371</v>
      </c>
    </row>
    <row r="1829" spans="1:23" ht="30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2">
        <f>IF(H1829="USD", 1, VLOOKUP(H1829,usd[[#All],[targetCurrency]:[inverseRate]],4,FALSE))</f>
        <v>1</v>
      </c>
      <c r="J1829" s="14">
        <f t="shared" si="170"/>
        <v>8000</v>
      </c>
      <c r="K1829" s="14">
        <f t="shared" si="171"/>
        <v>8053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8276</v>
      </c>
      <c r="R1829" s="9">
        <f t="shared" si="172"/>
        <v>1.0066250000000001</v>
      </c>
      <c r="S1829" s="14">
        <f t="shared" si="173"/>
        <v>83.885416666666671</v>
      </c>
      <c r="T1829" t="s">
        <v>9214</v>
      </c>
      <c r="U1829" t="s">
        <v>9213</v>
      </c>
      <c r="V1829" s="16">
        <f t="shared" si="174"/>
        <v>40555.325937499998</v>
      </c>
      <c r="W1829" s="16">
        <f t="shared" si="175"/>
        <v>40605.325937499998</v>
      </c>
    </row>
    <row r="1830" spans="1:23" ht="30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2">
        <f>IF(H1830="USD", 1, VLOOKUP(H1830,usd[[#All],[targetCurrency]:[inverseRate]],4,FALSE))</f>
        <v>1</v>
      </c>
      <c r="J1830" s="14">
        <f t="shared" si="170"/>
        <v>20000</v>
      </c>
      <c r="K1830" s="14">
        <f t="shared" si="171"/>
        <v>20032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8276</v>
      </c>
      <c r="R1830" s="9">
        <f t="shared" si="172"/>
        <v>1.0016</v>
      </c>
      <c r="S1830" s="14">
        <f t="shared" si="173"/>
        <v>417.33333333333331</v>
      </c>
      <c r="T1830" t="s">
        <v>9214</v>
      </c>
      <c r="U1830" t="s">
        <v>9213</v>
      </c>
      <c r="V1830" s="16">
        <f t="shared" si="174"/>
        <v>41736.899652777778</v>
      </c>
      <c r="W1830" s="16">
        <f t="shared" si="175"/>
        <v>41768.916666666664</v>
      </c>
    </row>
    <row r="1831" spans="1:23" ht="30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2">
        <f>IF(H1831="USD", 1, VLOOKUP(H1831,usd[[#All],[targetCurrency]:[inverseRate]],4,FALSE))</f>
        <v>1</v>
      </c>
      <c r="J1831" s="14">
        <f t="shared" si="170"/>
        <v>1500</v>
      </c>
      <c r="K1831" s="14">
        <f t="shared" si="171"/>
        <v>2500.25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8276</v>
      </c>
      <c r="R1831" s="9">
        <f t="shared" si="172"/>
        <v>1.6668333333333334</v>
      </c>
      <c r="S1831" s="14">
        <f t="shared" si="173"/>
        <v>75.765151515151516</v>
      </c>
      <c r="T1831" t="s">
        <v>9214</v>
      </c>
      <c r="U1831" t="s">
        <v>9213</v>
      </c>
      <c r="V1831" s="16">
        <f t="shared" si="174"/>
        <v>40516.087627314817</v>
      </c>
      <c r="W1831" s="16">
        <f t="shared" si="175"/>
        <v>40564.916666666664</v>
      </c>
    </row>
    <row r="1832" spans="1:23" ht="30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2">
        <f>IF(H1832="USD", 1, VLOOKUP(H1832,usd[[#All],[targetCurrency]:[inverseRate]],4,FALSE))</f>
        <v>1</v>
      </c>
      <c r="J1832" s="14">
        <f t="shared" si="170"/>
        <v>15000</v>
      </c>
      <c r="K1832" s="14">
        <f t="shared" si="171"/>
        <v>15230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8276</v>
      </c>
      <c r="R1832" s="9">
        <f t="shared" si="172"/>
        <v>1.0153333333333334</v>
      </c>
      <c r="S1832" s="14">
        <f t="shared" si="173"/>
        <v>67.389380530973455</v>
      </c>
      <c r="T1832" t="s">
        <v>9214</v>
      </c>
      <c r="U1832" t="s">
        <v>9213</v>
      </c>
      <c r="V1832" s="16">
        <f t="shared" si="174"/>
        <v>41664.684108796297</v>
      </c>
      <c r="W1832" s="16">
        <f t="shared" si="175"/>
        <v>41694.684108796297</v>
      </c>
    </row>
    <row r="1833" spans="1:23" ht="30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2">
        <f>IF(H1833="USD", 1, VLOOKUP(H1833,usd[[#All],[targetCurrency]:[inverseRate]],4,FALSE))</f>
        <v>1</v>
      </c>
      <c r="J1833" s="14">
        <f t="shared" si="170"/>
        <v>1000</v>
      </c>
      <c r="K1833" s="14">
        <f t="shared" si="171"/>
        <v>1030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8276</v>
      </c>
      <c r="R1833" s="9">
        <f t="shared" si="172"/>
        <v>1.03</v>
      </c>
      <c r="S1833" s="14">
        <f t="shared" si="173"/>
        <v>73.571428571428569</v>
      </c>
      <c r="T1833" t="s">
        <v>9214</v>
      </c>
      <c r="U1833" t="s">
        <v>9213</v>
      </c>
      <c r="V1833" s="16">
        <f t="shared" si="174"/>
        <v>41026.996099537035</v>
      </c>
      <c r="W1833" s="16">
        <f t="shared" si="175"/>
        <v>41041.996099537035</v>
      </c>
    </row>
    <row r="1834" spans="1:23" ht="30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2">
        <f>IF(H1834="USD", 1, VLOOKUP(H1834,usd[[#All],[targetCurrency]:[inverseRate]],4,FALSE))</f>
        <v>1</v>
      </c>
      <c r="J1834" s="14">
        <f t="shared" si="170"/>
        <v>350</v>
      </c>
      <c r="K1834" s="14">
        <f t="shared" si="171"/>
        <v>500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8276</v>
      </c>
      <c r="R1834" s="9">
        <f t="shared" si="172"/>
        <v>1.4285714285714286</v>
      </c>
      <c r="S1834" s="14">
        <f t="shared" si="173"/>
        <v>25</v>
      </c>
      <c r="T1834" t="s">
        <v>9214</v>
      </c>
      <c r="U1834" t="s">
        <v>9213</v>
      </c>
      <c r="V1834" s="16">
        <f t="shared" si="174"/>
        <v>40576.539664351854</v>
      </c>
      <c r="W1834" s="16">
        <f t="shared" si="175"/>
        <v>40606.539664351854</v>
      </c>
    </row>
    <row r="1835" spans="1:23" ht="30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2">
        <f>IF(H1835="USD", 1, VLOOKUP(H1835,usd[[#All],[targetCurrency]:[inverseRate]],4,FALSE))</f>
        <v>1</v>
      </c>
      <c r="J1835" s="14">
        <f t="shared" si="170"/>
        <v>400</v>
      </c>
      <c r="K1835" s="14">
        <f t="shared" si="171"/>
        <v>1050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8276</v>
      </c>
      <c r="R1835" s="9">
        <f t="shared" si="172"/>
        <v>2.625</v>
      </c>
      <c r="S1835" s="14">
        <f t="shared" si="173"/>
        <v>42</v>
      </c>
      <c r="T1835" t="s">
        <v>9214</v>
      </c>
      <c r="U1835" t="s">
        <v>9213</v>
      </c>
      <c r="V1835" s="16">
        <f t="shared" si="174"/>
        <v>41303.044016203705</v>
      </c>
      <c r="W1835" s="16">
        <f t="shared" si="175"/>
        <v>41335.332638888889</v>
      </c>
    </row>
    <row r="1836" spans="1:23" ht="30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2">
        <f>IF(H1836="USD", 1, VLOOKUP(H1836,usd[[#All],[targetCurrency]:[inverseRate]],4,FALSE))</f>
        <v>1</v>
      </c>
      <c r="J1836" s="14">
        <f t="shared" si="170"/>
        <v>10000</v>
      </c>
      <c r="K1836" s="14">
        <f t="shared" si="171"/>
        <v>11805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8276</v>
      </c>
      <c r="R1836" s="9">
        <f t="shared" si="172"/>
        <v>1.1805000000000001</v>
      </c>
      <c r="S1836" s="14">
        <f t="shared" si="173"/>
        <v>131.16666666666666</v>
      </c>
      <c r="T1836" t="s">
        <v>9214</v>
      </c>
      <c r="U1836" t="s">
        <v>9213</v>
      </c>
      <c r="V1836" s="16">
        <f t="shared" si="174"/>
        <v>41988.964062500003</v>
      </c>
      <c r="W1836" s="16">
        <f t="shared" si="175"/>
        <v>42028.964062500003</v>
      </c>
    </row>
    <row r="1837" spans="1:23" ht="30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2">
        <f>IF(H1837="USD", 1, VLOOKUP(H1837,usd[[#All],[targetCurrency]:[inverseRate]],4,FALSE))</f>
        <v>1.29405719</v>
      </c>
      <c r="J1837" s="14">
        <f t="shared" si="170"/>
        <v>647.028595</v>
      </c>
      <c r="K1837" s="14">
        <f t="shared" si="171"/>
        <v>672.90973880000001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8276</v>
      </c>
      <c r="R1837" s="9">
        <f t="shared" si="172"/>
        <v>1.04</v>
      </c>
      <c r="S1837" s="14">
        <f t="shared" si="173"/>
        <v>61.173612618181821</v>
      </c>
      <c r="T1837" t="s">
        <v>9214</v>
      </c>
      <c r="U1837" t="s">
        <v>9213</v>
      </c>
      <c r="V1837" s="16">
        <f t="shared" si="174"/>
        <v>42430.702210648145</v>
      </c>
      <c r="W1837" s="16">
        <f t="shared" si="175"/>
        <v>42460.660543981481</v>
      </c>
    </row>
    <row r="1838" spans="1:23" ht="30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2">
        <f>IF(H1838="USD", 1, VLOOKUP(H1838,usd[[#All],[targetCurrency]:[inverseRate]],4,FALSE))</f>
        <v>1</v>
      </c>
      <c r="J1838" s="14">
        <f t="shared" si="170"/>
        <v>5000</v>
      </c>
      <c r="K1838" s="14">
        <f t="shared" si="171"/>
        <v>10017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8276</v>
      </c>
      <c r="R1838" s="9">
        <f t="shared" si="172"/>
        <v>2.0034000000000001</v>
      </c>
      <c r="S1838" s="14">
        <f t="shared" si="173"/>
        <v>182.12727272727273</v>
      </c>
      <c r="T1838" t="s">
        <v>9214</v>
      </c>
      <c r="U1838" t="s">
        <v>9213</v>
      </c>
      <c r="V1838" s="16">
        <f t="shared" si="174"/>
        <v>41305.809363425928</v>
      </c>
      <c r="W1838" s="16">
        <f t="shared" si="175"/>
        <v>41322.809363425928</v>
      </c>
    </row>
    <row r="1839" spans="1:23" ht="30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2">
        <f>IF(H1839="USD", 1, VLOOKUP(H1839,usd[[#All],[targetCurrency]:[inverseRate]],4,FALSE))</f>
        <v>1</v>
      </c>
      <c r="J1839" s="14">
        <f t="shared" si="170"/>
        <v>600</v>
      </c>
      <c r="K1839" s="14">
        <f t="shared" si="171"/>
        <v>1841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8276</v>
      </c>
      <c r="R1839" s="9">
        <f t="shared" si="172"/>
        <v>3.0683333333333334</v>
      </c>
      <c r="S1839" s="14">
        <f t="shared" si="173"/>
        <v>61.366666666666667</v>
      </c>
      <c r="T1839" t="s">
        <v>9214</v>
      </c>
      <c r="U1839" t="s">
        <v>9213</v>
      </c>
      <c r="V1839" s="16">
        <f t="shared" si="174"/>
        <v>40926.047858796301</v>
      </c>
      <c r="W1839" s="16">
        <f t="shared" si="175"/>
        <v>40986.006192129629</v>
      </c>
    </row>
    <row r="1840" spans="1:23" ht="30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2">
        <f>IF(H1840="USD", 1, VLOOKUP(H1840,usd[[#All],[targetCurrency]:[inverseRate]],4,FALSE))</f>
        <v>1</v>
      </c>
      <c r="J1840" s="14">
        <f t="shared" si="170"/>
        <v>1000</v>
      </c>
      <c r="K1840" s="14">
        <f t="shared" si="171"/>
        <v>1001.49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8276</v>
      </c>
      <c r="R1840" s="9">
        <f t="shared" si="172"/>
        <v>1.00149</v>
      </c>
      <c r="S1840" s="14">
        <f t="shared" si="173"/>
        <v>35.767499999999998</v>
      </c>
      <c r="T1840" t="s">
        <v>9214</v>
      </c>
      <c r="U1840" t="s">
        <v>9213</v>
      </c>
      <c r="V1840" s="16">
        <f t="shared" si="174"/>
        <v>40788.786539351851</v>
      </c>
      <c r="W1840" s="16">
        <f t="shared" si="175"/>
        <v>40817.125</v>
      </c>
    </row>
    <row r="1841" spans="1:23" ht="30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2">
        <f>IF(H1841="USD", 1, VLOOKUP(H1841,usd[[#All],[targetCurrency]:[inverseRate]],4,FALSE))</f>
        <v>1</v>
      </c>
      <c r="J1841" s="14">
        <f t="shared" si="170"/>
        <v>1000</v>
      </c>
      <c r="K1841" s="14">
        <f t="shared" si="171"/>
        <v>2053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8276</v>
      </c>
      <c r="R1841" s="9">
        <f t="shared" si="172"/>
        <v>2.0529999999999999</v>
      </c>
      <c r="S1841" s="14">
        <f t="shared" si="173"/>
        <v>45.62222222222222</v>
      </c>
      <c r="T1841" t="s">
        <v>9214</v>
      </c>
      <c r="U1841" t="s">
        <v>9213</v>
      </c>
      <c r="V1841" s="16">
        <f t="shared" si="174"/>
        <v>42614.722013888888</v>
      </c>
      <c r="W1841" s="16">
        <f t="shared" si="175"/>
        <v>42644.722013888888</v>
      </c>
    </row>
    <row r="1842" spans="1:23" ht="30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2">
        <f>IF(H1842="USD", 1, VLOOKUP(H1842,usd[[#All],[targetCurrency]:[inverseRate]],4,FALSE))</f>
        <v>1</v>
      </c>
      <c r="J1842" s="14">
        <f t="shared" si="170"/>
        <v>900</v>
      </c>
      <c r="K1842" s="14">
        <f t="shared" si="171"/>
        <v>980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8276</v>
      </c>
      <c r="R1842" s="9">
        <f t="shared" si="172"/>
        <v>1.0888888888888888</v>
      </c>
      <c r="S1842" s="14">
        <f t="shared" si="173"/>
        <v>75.384615384615387</v>
      </c>
      <c r="T1842" t="s">
        <v>9214</v>
      </c>
      <c r="U1842" t="s">
        <v>9213</v>
      </c>
      <c r="V1842" s="16">
        <f t="shared" si="174"/>
        <v>41382.096180555556</v>
      </c>
      <c r="W1842" s="16">
        <f t="shared" si="175"/>
        <v>41401.207638888889</v>
      </c>
    </row>
    <row r="1843" spans="1:23" ht="30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2">
        <f>IF(H1843="USD", 1, VLOOKUP(H1843,usd[[#All],[targetCurrency]:[inverseRate]],4,FALSE))</f>
        <v>1</v>
      </c>
      <c r="J1843" s="14">
        <f t="shared" si="170"/>
        <v>2000</v>
      </c>
      <c r="K1843" s="14">
        <f t="shared" si="171"/>
        <v>2035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8276</v>
      </c>
      <c r="R1843" s="9">
        <f t="shared" si="172"/>
        <v>1.0175000000000001</v>
      </c>
      <c r="S1843" s="14">
        <f t="shared" si="173"/>
        <v>50.875</v>
      </c>
      <c r="T1843" t="s">
        <v>9214</v>
      </c>
      <c r="U1843" t="s">
        <v>9213</v>
      </c>
      <c r="V1843" s="16">
        <f t="shared" si="174"/>
        <v>41745.84542824074</v>
      </c>
      <c r="W1843" s="16">
        <f t="shared" si="175"/>
        <v>41779.207638888889</v>
      </c>
    </row>
    <row r="1844" spans="1:23" ht="30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2">
        <f>IF(H1844="USD", 1, VLOOKUP(H1844,usd[[#All],[targetCurrency]:[inverseRate]],4,FALSE))</f>
        <v>1</v>
      </c>
      <c r="J1844" s="14">
        <f t="shared" si="170"/>
        <v>2000</v>
      </c>
      <c r="K1844" s="14">
        <f t="shared" si="171"/>
        <v>2505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8276</v>
      </c>
      <c r="R1844" s="9">
        <f t="shared" si="172"/>
        <v>1.2524999999999999</v>
      </c>
      <c r="S1844" s="14">
        <f t="shared" si="173"/>
        <v>119.28571428571429</v>
      </c>
      <c r="T1844" t="s">
        <v>9214</v>
      </c>
      <c r="U1844" t="s">
        <v>9213</v>
      </c>
      <c r="V1844" s="16">
        <f t="shared" si="174"/>
        <v>42031.631724537037</v>
      </c>
      <c r="W1844" s="16">
        <f t="shared" si="175"/>
        <v>42065.249305555553</v>
      </c>
    </row>
    <row r="1845" spans="1:23" ht="30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2">
        <f>IF(H1845="USD", 1, VLOOKUP(H1845,usd[[#All],[targetCurrency]:[inverseRate]],4,FALSE))</f>
        <v>1</v>
      </c>
      <c r="J1845" s="14">
        <f t="shared" si="170"/>
        <v>10000</v>
      </c>
      <c r="K1845" s="14">
        <f t="shared" si="171"/>
        <v>12400.61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8276</v>
      </c>
      <c r="R1845" s="9">
        <f t="shared" si="172"/>
        <v>1.2400610000000001</v>
      </c>
      <c r="S1845" s="14">
        <f t="shared" si="173"/>
        <v>92.541865671641801</v>
      </c>
      <c r="T1845" t="s">
        <v>9214</v>
      </c>
      <c r="U1845" t="s">
        <v>9213</v>
      </c>
      <c r="V1845" s="16">
        <f t="shared" si="174"/>
        <v>40564.994837962964</v>
      </c>
      <c r="W1845" s="16">
        <f t="shared" si="175"/>
        <v>40594.994837962964</v>
      </c>
    </row>
    <row r="1846" spans="1:23" ht="30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2">
        <f>IF(H1846="USD", 1, VLOOKUP(H1846,usd[[#All],[targetCurrency]:[inverseRate]],4,FALSE))</f>
        <v>1</v>
      </c>
      <c r="J1846" s="14">
        <f t="shared" si="170"/>
        <v>1500</v>
      </c>
      <c r="K1846" s="14">
        <f t="shared" si="171"/>
        <v>1521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8276</v>
      </c>
      <c r="R1846" s="9">
        <f t="shared" si="172"/>
        <v>1.014</v>
      </c>
      <c r="S1846" s="14">
        <f t="shared" si="173"/>
        <v>76.05</v>
      </c>
      <c r="T1846" t="s">
        <v>9214</v>
      </c>
      <c r="U1846" t="s">
        <v>9213</v>
      </c>
      <c r="V1846" s="16">
        <f t="shared" si="174"/>
        <v>40666.973541666666</v>
      </c>
      <c r="W1846" s="16">
        <f t="shared" si="175"/>
        <v>40705.125</v>
      </c>
    </row>
    <row r="1847" spans="1:23" ht="30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2">
        <f>IF(H1847="USD", 1, VLOOKUP(H1847,usd[[#All],[targetCurrency]:[inverseRate]],4,FALSE))</f>
        <v>1</v>
      </c>
      <c r="J1847" s="14">
        <f t="shared" si="170"/>
        <v>1000</v>
      </c>
      <c r="K1847" s="14">
        <f t="shared" si="171"/>
        <v>1000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8276</v>
      </c>
      <c r="R1847" s="9">
        <f t="shared" si="172"/>
        <v>1</v>
      </c>
      <c r="S1847" s="14">
        <f t="shared" si="173"/>
        <v>52.631578947368418</v>
      </c>
      <c r="T1847" t="s">
        <v>9214</v>
      </c>
      <c r="U1847" t="s">
        <v>9213</v>
      </c>
      <c r="V1847" s="16">
        <f t="shared" si="174"/>
        <v>42523.333310185189</v>
      </c>
      <c r="W1847" s="16">
        <f t="shared" si="175"/>
        <v>42538.204861111109</v>
      </c>
    </row>
    <row r="1848" spans="1:23" ht="30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2">
        <f>IF(H1848="USD", 1, VLOOKUP(H1848,usd[[#All],[targetCurrency]:[inverseRate]],4,FALSE))</f>
        <v>1</v>
      </c>
      <c r="J1848" s="14">
        <f t="shared" si="170"/>
        <v>15000</v>
      </c>
      <c r="K1848" s="14">
        <f t="shared" si="171"/>
        <v>20689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8276</v>
      </c>
      <c r="R1848" s="9">
        <f t="shared" si="172"/>
        <v>1.3792666666666666</v>
      </c>
      <c r="S1848" s="14">
        <f t="shared" si="173"/>
        <v>98.990430622009569</v>
      </c>
      <c r="T1848" t="s">
        <v>9214</v>
      </c>
      <c r="U1848" t="s">
        <v>9213</v>
      </c>
      <c r="V1848" s="16">
        <f t="shared" si="174"/>
        <v>41228.650196759263</v>
      </c>
      <c r="W1848" s="16">
        <f t="shared" si="175"/>
        <v>41258.650196759263</v>
      </c>
    </row>
    <row r="1849" spans="1:23" ht="30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2">
        <f>IF(H1849="USD", 1, VLOOKUP(H1849,usd[[#All],[targetCurrency]:[inverseRate]],4,FALSE))</f>
        <v>1</v>
      </c>
      <c r="J1849" s="14">
        <f t="shared" si="170"/>
        <v>2500</v>
      </c>
      <c r="K1849" s="14">
        <f t="shared" si="171"/>
        <v>3022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8276</v>
      </c>
      <c r="R1849" s="9">
        <f t="shared" si="172"/>
        <v>1.2088000000000001</v>
      </c>
      <c r="S1849" s="14">
        <f t="shared" si="173"/>
        <v>79.526315789473685</v>
      </c>
      <c r="T1849" t="s">
        <v>9214</v>
      </c>
      <c r="U1849" t="s">
        <v>9213</v>
      </c>
      <c r="V1849" s="16">
        <f t="shared" si="174"/>
        <v>42094.236481481479</v>
      </c>
      <c r="W1849" s="16">
        <f t="shared" si="175"/>
        <v>42115.236481481479</v>
      </c>
    </row>
    <row r="1850" spans="1:23" ht="30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2">
        <f>IF(H1850="USD", 1, VLOOKUP(H1850,usd[[#All],[targetCurrency]:[inverseRate]],4,FALSE))</f>
        <v>1</v>
      </c>
      <c r="J1850" s="14">
        <f t="shared" si="170"/>
        <v>3000</v>
      </c>
      <c r="K1850" s="14">
        <f t="shared" si="171"/>
        <v>3221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8276</v>
      </c>
      <c r="R1850" s="9">
        <f t="shared" si="172"/>
        <v>1.0736666666666668</v>
      </c>
      <c r="S1850" s="14">
        <f t="shared" si="173"/>
        <v>134.20833333333334</v>
      </c>
      <c r="T1850" t="s">
        <v>9214</v>
      </c>
      <c r="U1850" t="s">
        <v>9213</v>
      </c>
      <c r="V1850" s="16">
        <f t="shared" si="174"/>
        <v>40691.788055555553</v>
      </c>
      <c r="W1850" s="16">
        <f t="shared" si="175"/>
        <v>40755.290972222225</v>
      </c>
    </row>
    <row r="1851" spans="1:23" ht="30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2">
        <f>IF(H1851="USD", 1, VLOOKUP(H1851,usd[[#All],[targetCurrency]:[inverseRate]],4,FALSE))</f>
        <v>1</v>
      </c>
      <c r="J1851" s="14">
        <f t="shared" si="170"/>
        <v>300</v>
      </c>
      <c r="K1851" s="14">
        <f t="shared" si="171"/>
        <v>301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8276</v>
      </c>
      <c r="R1851" s="9">
        <f t="shared" si="172"/>
        <v>1.0033333333333334</v>
      </c>
      <c r="S1851" s="14">
        <f t="shared" si="173"/>
        <v>37.625</v>
      </c>
      <c r="T1851" t="s">
        <v>9214</v>
      </c>
      <c r="U1851" t="s">
        <v>9213</v>
      </c>
      <c r="V1851" s="16">
        <f t="shared" si="174"/>
        <v>41169.845590277779</v>
      </c>
      <c r="W1851" s="16">
        <f t="shared" si="175"/>
        <v>41199.845590277779</v>
      </c>
    </row>
    <row r="1852" spans="1:23" ht="30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2">
        <f>IF(H1852="USD", 1, VLOOKUP(H1852,usd[[#All],[targetCurrency]:[inverseRate]],4,FALSE))</f>
        <v>1</v>
      </c>
      <c r="J1852" s="14">
        <f t="shared" si="170"/>
        <v>9000</v>
      </c>
      <c r="K1852" s="14">
        <f t="shared" si="171"/>
        <v>9137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8276</v>
      </c>
      <c r="R1852" s="9">
        <f t="shared" si="172"/>
        <v>1.0152222222222222</v>
      </c>
      <c r="S1852" s="14">
        <f t="shared" si="173"/>
        <v>51.044692737430168</v>
      </c>
      <c r="T1852" t="s">
        <v>9214</v>
      </c>
      <c r="U1852" t="s">
        <v>9213</v>
      </c>
      <c r="V1852" s="16">
        <f t="shared" si="174"/>
        <v>41800.959490740745</v>
      </c>
      <c r="W1852" s="16">
        <f t="shared" si="175"/>
        <v>41830.959490740745</v>
      </c>
    </row>
    <row r="1853" spans="1:23" ht="30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2">
        <f>IF(H1853="USD", 1, VLOOKUP(H1853,usd[[#All],[targetCurrency]:[inverseRate]],4,FALSE))</f>
        <v>1</v>
      </c>
      <c r="J1853" s="14">
        <f t="shared" si="170"/>
        <v>1300</v>
      </c>
      <c r="K1853" s="14">
        <f t="shared" si="171"/>
        <v>1301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8276</v>
      </c>
      <c r="R1853" s="9">
        <f t="shared" si="172"/>
        <v>1.0007692307692309</v>
      </c>
      <c r="S1853" s="14">
        <f t="shared" si="173"/>
        <v>50.03846153846154</v>
      </c>
      <c r="T1853" t="s">
        <v>9214</v>
      </c>
      <c r="U1853" t="s">
        <v>9213</v>
      </c>
      <c r="V1853" s="16">
        <f t="shared" si="174"/>
        <v>41827.906689814816</v>
      </c>
      <c r="W1853" s="16">
        <f t="shared" si="175"/>
        <v>41848.041666666664</v>
      </c>
    </row>
    <row r="1854" spans="1:23" ht="30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2">
        <f>IF(H1854="USD", 1, VLOOKUP(H1854,usd[[#All],[targetCurrency]:[inverseRate]],4,FALSE))</f>
        <v>1</v>
      </c>
      <c r="J1854" s="14">
        <f t="shared" si="170"/>
        <v>15000</v>
      </c>
      <c r="K1854" s="14">
        <f t="shared" si="171"/>
        <v>17545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8276</v>
      </c>
      <c r="R1854" s="9">
        <f t="shared" si="172"/>
        <v>1.1696666666666666</v>
      </c>
      <c r="S1854" s="14">
        <f t="shared" si="173"/>
        <v>133.93129770992365</v>
      </c>
      <c r="T1854" t="s">
        <v>9214</v>
      </c>
      <c r="U1854" t="s">
        <v>9213</v>
      </c>
      <c r="V1854" s="16">
        <f t="shared" si="174"/>
        <v>42081.77143518519</v>
      </c>
      <c r="W1854" s="16">
        <f t="shared" si="175"/>
        <v>42119</v>
      </c>
    </row>
    <row r="1855" spans="1:23" ht="30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2">
        <f>IF(H1855="USD", 1, VLOOKUP(H1855,usd[[#All],[targetCurrency]:[inverseRate]],4,FALSE))</f>
        <v>1</v>
      </c>
      <c r="J1855" s="14">
        <f t="shared" si="170"/>
        <v>800</v>
      </c>
      <c r="K1855" s="14">
        <f t="shared" si="171"/>
        <v>815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8276</v>
      </c>
      <c r="R1855" s="9">
        <f t="shared" si="172"/>
        <v>1.01875</v>
      </c>
      <c r="S1855" s="14">
        <f t="shared" si="173"/>
        <v>58.214285714285715</v>
      </c>
      <c r="T1855" t="s">
        <v>9214</v>
      </c>
      <c r="U1855" t="s">
        <v>9213</v>
      </c>
      <c r="V1855" s="16">
        <f t="shared" si="174"/>
        <v>41177.060381944444</v>
      </c>
      <c r="W1855" s="16">
        <f t="shared" si="175"/>
        <v>41227.102048611108</v>
      </c>
    </row>
    <row r="1856" spans="1:23" ht="30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2">
        <f>IF(H1856="USD", 1, VLOOKUP(H1856,usd[[#All],[targetCurrency]:[inverseRate]],4,FALSE))</f>
        <v>1</v>
      </c>
      <c r="J1856" s="14">
        <f t="shared" si="170"/>
        <v>15000</v>
      </c>
      <c r="K1856" s="14">
        <f t="shared" si="171"/>
        <v>15318.55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8276</v>
      </c>
      <c r="R1856" s="9">
        <f t="shared" si="172"/>
        <v>1.0212366666666666</v>
      </c>
      <c r="S1856" s="14">
        <f t="shared" si="173"/>
        <v>88.037643678160919</v>
      </c>
      <c r="T1856" t="s">
        <v>9214</v>
      </c>
      <c r="U1856" t="s">
        <v>9213</v>
      </c>
      <c r="V1856" s="16">
        <f t="shared" si="174"/>
        <v>41388.021261574075</v>
      </c>
      <c r="W1856" s="16">
        <f t="shared" si="175"/>
        <v>41418.021261574075</v>
      </c>
    </row>
    <row r="1857" spans="1:23" ht="30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2">
        <f>IF(H1857="USD", 1, VLOOKUP(H1857,usd[[#All],[targetCurrency]:[inverseRate]],4,FALSE))</f>
        <v>0.75062424999999999</v>
      </c>
      <c r="J1857" s="14">
        <f t="shared" si="170"/>
        <v>6567.9621875000003</v>
      </c>
      <c r="K1857" s="14">
        <f t="shared" si="171"/>
        <v>10118.53498988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8276</v>
      </c>
      <c r="R1857" s="9">
        <f t="shared" si="172"/>
        <v>1.5405897142857143</v>
      </c>
      <c r="S1857" s="14">
        <f t="shared" si="173"/>
        <v>52.976622983664917</v>
      </c>
      <c r="T1857" t="s">
        <v>9214</v>
      </c>
      <c r="U1857" t="s">
        <v>9213</v>
      </c>
      <c r="V1857" s="16">
        <f t="shared" si="174"/>
        <v>41600.538657407407</v>
      </c>
      <c r="W1857" s="16">
        <f t="shared" si="175"/>
        <v>41645.538657407407</v>
      </c>
    </row>
    <row r="1858" spans="1:23" ht="30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2">
        <f>IF(H1858="USD", 1, VLOOKUP(H1858,usd[[#All],[targetCurrency]:[inverseRate]],4,FALSE))</f>
        <v>1</v>
      </c>
      <c r="J1858" s="14">
        <f t="shared" si="170"/>
        <v>2000</v>
      </c>
      <c r="K1858" s="14">
        <f t="shared" si="171"/>
        <v>2025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8276</v>
      </c>
      <c r="R1858" s="9">
        <f t="shared" si="172"/>
        <v>1.0125</v>
      </c>
      <c r="S1858" s="14">
        <f t="shared" si="173"/>
        <v>53.289473684210527</v>
      </c>
      <c r="T1858" t="s">
        <v>9214</v>
      </c>
      <c r="U1858" t="s">
        <v>9213</v>
      </c>
      <c r="V1858" s="16">
        <f t="shared" si="174"/>
        <v>41817.854999999996</v>
      </c>
      <c r="W1858" s="16">
        <f t="shared" si="175"/>
        <v>41838.854999999996</v>
      </c>
    </row>
    <row r="1859" spans="1:23" ht="30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2">
        <f>IF(H1859="USD", 1, VLOOKUP(H1859,usd[[#All],[targetCurrency]:[inverseRate]],4,FALSE))</f>
        <v>1</v>
      </c>
      <c r="J1859" s="14">
        <f t="shared" ref="J1859:J1922" si="176">$I1859*D1859</f>
        <v>3000</v>
      </c>
      <c r="K1859" s="14">
        <f t="shared" ref="K1859:K1922" si="177">$I1859*E1859</f>
        <v>3000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8276</v>
      </c>
      <c r="R1859" s="9">
        <f t="shared" ref="R1859:R1922" si="178">E1859/D1859</f>
        <v>1</v>
      </c>
      <c r="S1859" s="14">
        <f t="shared" ref="S1859:S1922" si="179">IFERROR(K1859/O1859, "")</f>
        <v>136.36363636363637</v>
      </c>
      <c r="T1859" t="s">
        <v>9214</v>
      </c>
      <c r="U1859" t="s">
        <v>9213</v>
      </c>
      <c r="V1859" s="16">
        <f t="shared" si="174"/>
        <v>41864.76866898148</v>
      </c>
      <c r="W1859" s="16">
        <f t="shared" si="175"/>
        <v>41894.76866898148</v>
      </c>
    </row>
    <row r="1860" spans="1:23" ht="30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2">
        <f>IF(H1860="USD", 1, VLOOKUP(H1860,usd[[#All],[targetCurrency]:[inverseRate]],4,FALSE))</f>
        <v>1</v>
      </c>
      <c r="J1860" s="14">
        <f t="shared" si="176"/>
        <v>5555.55</v>
      </c>
      <c r="K1860" s="14">
        <f t="shared" si="177"/>
        <v>6041.55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8276</v>
      </c>
      <c r="R1860" s="9">
        <f t="shared" si="178"/>
        <v>1.0874800874800874</v>
      </c>
      <c r="S1860" s="14">
        <f t="shared" si="179"/>
        <v>40.547315436241611</v>
      </c>
      <c r="T1860" t="s">
        <v>9214</v>
      </c>
      <c r="U1860" t="s">
        <v>9213</v>
      </c>
      <c r="V1860" s="16">
        <f t="shared" si="174"/>
        <v>40833.200474537036</v>
      </c>
      <c r="W1860" s="16">
        <f t="shared" si="175"/>
        <v>40893.242141203707</v>
      </c>
    </row>
    <row r="1861" spans="1:23" ht="30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2">
        <f>IF(H1861="USD", 1, VLOOKUP(H1861,usd[[#All],[targetCurrency]:[inverseRate]],4,FALSE))</f>
        <v>1</v>
      </c>
      <c r="J1861" s="14">
        <f t="shared" si="176"/>
        <v>3000</v>
      </c>
      <c r="K1861" s="14">
        <f t="shared" si="177"/>
        <v>3955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8276</v>
      </c>
      <c r="R1861" s="9">
        <f t="shared" si="178"/>
        <v>1.3183333333333334</v>
      </c>
      <c r="S1861" s="14">
        <f t="shared" si="179"/>
        <v>70.625</v>
      </c>
      <c r="T1861" t="s">
        <v>9214</v>
      </c>
      <c r="U1861" t="s">
        <v>9213</v>
      </c>
      <c r="V1861" s="16">
        <f t="shared" si="174"/>
        <v>40778.770011574074</v>
      </c>
      <c r="W1861" s="16">
        <f t="shared" si="175"/>
        <v>40808.770011574074</v>
      </c>
    </row>
    <row r="1862" spans="1:23" ht="30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2">
        <f>IF(H1862="USD", 1, VLOOKUP(H1862,usd[[#All],[targetCurrency]:[inverseRate]],4,FALSE))</f>
        <v>1</v>
      </c>
      <c r="J1862" s="14">
        <f t="shared" si="176"/>
        <v>750</v>
      </c>
      <c r="K1862" s="14">
        <f t="shared" si="177"/>
        <v>1001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8276</v>
      </c>
      <c r="R1862" s="9">
        <f t="shared" si="178"/>
        <v>1.3346666666666667</v>
      </c>
      <c r="S1862" s="14">
        <f t="shared" si="179"/>
        <v>52.684210526315788</v>
      </c>
      <c r="T1862" t="s">
        <v>9214</v>
      </c>
      <c r="U1862" t="s">
        <v>9213</v>
      </c>
      <c r="V1862" s="16">
        <f t="shared" si="174"/>
        <v>41655.70930555556</v>
      </c>
      <c r="W1862" s="16">
        <f t="shared" si="175"/>
        <v>41676.70930555556</v>
      </c>
    </row>
    <row r="1863" spans="1:23" ht="30" hidden="1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2">
        <f>IF(H1863="USD", 1, VLOOKUP(H1863,usd[[#All],[targetCurrency]:[inverseRate]],4,FALSE))</f>
        <v>1.29405719</v>
      </c>
      <c r="J1863" s="14">
        <f t="shared" si="176"/>
        <v>323514.29749999999</v>
      </c>
      <c r="K1863" s="14">
        <f t="shared" si="177"/>
        <v>0</v>
      </c>
      <c r="L1863">
        <v>1422256341</v>
      </c>
      <c r="M1863">
        <v>1419664341</v>
      </c>
      <c r="N1863" t="b">
        <v>0</v>
      </c>
      <c r="O1863">
        <v>0</v>
      </c>
      <c r="P1863" t="b">
        <v>0</v>
      </c>
      <c r="Q1863" t="s">
        <v>8283</v>
      </c>
      <c r="R1863" s="9">
        <f t="shared" si="178"/>
        <v>0</v>
      </c>
      <c r="S1863" s="14" t="str">
        <f t="shared" si="179"/>
        <v/>
      </c>
      <c r="T1863" t="s">
        <v>9215</v>
      </c>
      <c r="U1863" t="s">
        <v>9238</v>
      </c>
      <c r="V1863" s="16">
        <f t="shared" si="174"/>
        <v>42000.300243055557</v>
      </c>
      <c r="W1863" s="16">
        <f t="shared" si="175"/>
        <v>42030.300243055557</v>
      </c>
    </row>
    <row r="1864" spans="1:23" ht="30" hidden="1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2">
        <f>IF(H1864="USD", 1, VLOOKUP(H1864,usd[[#All],[targetCurrency]:[inverseRate]],4,FALSE))</f>
        <v>1</v>
      </c>
      <c r="J1864" s="14">
        <f t="shared" si="176"/>
        <v>18000</v>
      </c>
      <c r="K1864" s="14">
        <f t="shared" si="177"/>
        <v>1455</v>
      </c>
      <c r="L1864">
        <v>1488958200</v>
      </c>
      <c r="M1864">
        <v>1484912974</v>
      </c>
      <c r="N1864" t="b">
        <v>0</v>
      </c>
      <c r="O1864">
        <v>16</v>
      </c>
      <c r="P1864" t="b">
        <v>0</v>
      </c>
      <c r="Q1864" t="s">
        <v>8283</v>
      </c>
      <c r="R1864" s="9">
        <f t="shared" si="178"/>
        <v>8.0833333333333326E-2</v>
      </c>
      <c r="S1864" s="14">
        <f t="shared" si="179"/>
        <v>90.9375</v>
      </c>
      <c r="T1864" t="s">
        <v>9215</v>
      </c>
      <c r="U1864" t="s">
        <v>9238</v>
      </c>
      <c r="V1864" s="16">
        <f t="shared" si="174"/>
        <v>42755.492754629631</v>
      </c>
      <c r="W1864" s="16">
        <f t="shared" si="175"/>
        <v>42802.3125</v>
      </c>
    </row>
    <row r="1865" spans="1:23" ht="30" hidden="1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2">
        <f>IF(H1865="USD", 1, VLOOKUP(H1865,usd[[#All],[targetCurrency]:[inverseRate]],4,FALSE))</f>
        <v>1</v>
      </c>
      <c r="J1865" s="14">
        <f t="shared" si="176"/>
        <v>2500</v>
      </c>
      <c r="K1865" s="14">
        <f t="shared" si="177"/>
        <v>10</v>
      </c>
      <c r="L1865">
        <v>1402600085</v>
      </c>
      <c r="M1865">
        <v>1400008085</v>
      </c>
      <c r="N1865" t="b">
        <v>0</v>
      </c>
      <c r="O1865">
        <v>2</v>
      </c>
      <c r="P1865" t="b">
        <v>0</v>
      </c>
      <c r="Q1865" t="s">
        <v>8283</v>
      </c>
      <c r="R1865" s="9">
        <f t="shared" si="178"/>
        <v>4.0000000000000001E-3</v>
      </c>
      <c r="S1865" s="14">
        <f t="shared" si="179"/>
        <v>5</v>
      </c>
      <c r="T1865" t="s">
        <v>9215</v>
      </c>
      <c r="U1865" t="s">
        <v>9238</v>
      </c>
      <c r="V1865" s="16">
        <f t="shared" si="174"/>
        <v>41772.797280092593</v>
      </c>
      <c r="W1865" s="16">
        <f t="shared" si="175"/>
        <v>41802.797280092593</v>
      </c>
    </row>
    <row r="1866" spans="1:23" ht="30" hidden="1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2">
        <f>IF(H1866="USD", 1, VLOOKUP(H1866,usd[[#All],[targetCurrency]:[inverseRate]],4,FALSE))</f>
        <v>1</v>
      </c>
      <c r="J1866" s="14">
        <f t="shared" si="176"/>
        <v>6500</v>
      </c>
      <c r="K1866" s="14">
        <f t="shared" si="177"/>
        <v>2788</v>
      </c>
      <c r="L1866">
        <v>1399223500</v>
      </c>
      <c r="M1866">
        <v>1396631500</v>
      </c>
      <c r="N1866" t="b">
        <v>0</v>
      </c>
      <c r="O1866">
        <v>48</v>
      </c>
      <c r="P1866" t="b">
        <v>0</v>
      </c>
      <c r="Q1866" t="s">
        <v>8283</v>
      </c>
      <c r="R1866" s="9">
        <f t="shared" si="178"/>
        <v>0.42892307692307691</v>
      </c>
      <c r="S1866" s="14">
        <f t="shared" si="179"/>
        <v>58.083333333333336</v>
      </c>
      <c r="T1866" t="s">
        <v>9215</v>
      </c>
      <c r="U1866" t="s">
        <v>9238</v>
      </c>
      <c r="V1866" s="16">
        <f t="shared" si="174"/>
        <v>41733.716435185182</v>
      </c>
      <c r="W1866" s="16">
        <f t="shared" si="175"/>
        <v>41763.716435185182</v>
      </c>
    </row>
    <row r="1867" spans="1:23" ht="30" hidden="1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2">
        <f>IF(H1867="USD", 1, VLOOKUP(H1867,usd[[#All],[targetCurrency]:[inverseRate]],4,FALSE))</f>
        <v>1.29405719</v>
      </c>
      <c r="J1867" s="14">
        <f t="shared" si="176"/>
        <v>142346.29089999999</v>
      </c>
      <c r="K1867" s="14">
        <f t="shared" si="177"/>
        <v>5.1762287599999999</v>
      </c>
      <c r="L1867">
        <v>1478425747</v>
      </c>
      <c r="M1867">
        <v>1475398147</v>
      </c>
      <c r="N1867" t="b">
        <v>0</v>
      </c>
      <c r="O1867">
        <v>2</v>
      </c>
      <c r="P1867" t="b">
        <v>0</v>
      </c>
      <c r="Q1867" t="s">
        <v>8283</v>
      </c>
      <c r="R1867" s="9">
        <f t="shared" si="178"/>
        <v>3.6363636363636364E-5</v>
      </c>
      <c r="S1867" s="14">
        <f t="shared" si="179"/>
        <v>2.5881143799999999</v>
      </c>
      <c r="T1867" t="s">
        <v>9215</v>
      </c>
      <c r="U1867" t="s">
        <v>9238</v>
      </c>
      <c r="V1867" s="16">
        <f t="shared" si="174"/>
        <v>42645.367442129631</v>
      </c>
      <c r="W1867" s="16">
        <f t="shared" si="175"/>
        <v>42680.409108796295</v>
      </c>
    </row>
    <row r="1868" spans="1:23" ht="30" hidden="1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2">
        <f>IF(H1868="USD", 1, VLOOKUP(H1868,usd[[#All],[targetCurrency]:[inverseRate]],4,FALSE))</f>
        <v>1</v>
      </c>
      <c r="J1868" s="14">
        <f t="shared" si="176"/>
        <v>25000</v>
      </c>
      <c r="K1868" s="14">
        <f t="shared" si="177"/>
        <v>125</v>
      </c>
      <c r="L1868">
        <v>1488340800</v>
      </c>
      <c r="M1868">
        <v>1483768497</v>
      </c>
      <c r="N1868" t="b">
        <v>0</v>
      </c>
      <c r="O1868">
        <v>2</v>
      </c>
      <c r="P1868" t="b">
        <v>0</v>
      </c>
      <c r="Q1868" t="s">
        <v>8283</v>
      </c>
      <c r="R1868" s="9">
        <f t="shared" si="178"/>
        <v>5.0000000000000001E-3</v>
      </c>
      <c r="S1868" s="14">
        <f t="shared" si="179"/>
        <v>62.5</v>
      </c>
      <c r="T1868" t="s">
        <v>9215</v>
      </c>
      <c r="U1868" t="s">
        <v>9238</v>
      </c>
      <c r="V1868" s="16">
        <f t="shared" si="174"/>
        <v>42742.246493055558</v>
      </c>
      <c r="W1868" s="16">
        <f t="shared" si="175"/>
        <v>42795.166666666672</v>
      </c>
    </row>
    <row r="1869" spans="1:23" ht="30" hidden="1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2">
        <f>IF(H1869="USD", 1, VLOOKUP(H1869,usd[[#All],[targetCurrency]:[inverseRate]],4,FALSE))</f>
        <v>1</v>
      </c>
      <c r="J1869" s="14">
        <f t="shared" si="176"/>
        <v>20000</v>
      </c>
      <c r="K1869" s="14">
        <f t="shared" si="177"/>
        <v>10</v>
      </c>
      <c r="L1869">
        <v>1478383912</v>
      </c>
      <c r="M1869">
        <v>1475791912</v>
      </c>
      <c r="N1869" t="b">
        <v>0</v>
      </c>
      <c r="O1869">
        <v>1</v>
      </c>
      <c r="P1869" t="b">
        <v>0</v>
      </c>
      <c r="Q1869" t="s">
        <v>8283</v>
      </c>
      <c r="R1869" s="9">
        <f t="shared" si="178"/>
        <v>5.0000000000000001E-4</v>
      </c>
      <c r="S1869" s="14">
        <f t="shared" si="179"/>
        <v>10</v>
      </c>
      <c r="T1869" t="s">
        <v>9215</v>
      </c>
      <c r="U1869" t="s">
        <v>9238</v>
      </c>
      <c r="V1869" s="16">
        <f t="shared" si="174"/>
        <v>42649.924907407403</v>
      </c>
      <c r="W1869" s="16">
        <f t="shared" si="175"/>
        <v>42679.924907407403</v>
      </c>
    </row>
    <row r="1870" spans="1:23" ht="30" hidden="1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2">
        <f>IF(H1870="USD", 1, VLOOKUP(H1870,usd[[#All],[targetCurrency]:[inverseRate]],4,FALSE))</f>
        <v>1</v>
      </c>
      <c r="J1870" s="14">
        <f t="shared" si="176"/>
        <v>25000</v>
      </c>
      <c r="K1870" s="14">
        <f t="shared" si="177"/>
        <v>1217</v>
      </c>
      <c r="L1870">
        <v>1450166340</v>
      </c>
      <c r="M1870">
        <v>1448044925</v>
      </c>
      <c r="N1870" t="b">
        <v>0</v>
      </c>
      <c r="O1870">
        <v>17</v>
      </c>
      <c r="P1870" t="b">
        <v>0</v>
      </c>
      <c r="Q1870" t="s">
        <v>8283</v>
      </c>
      <c r="R1870" s="9">
        <f t="shared" si="178"/>
        <v>4.8680000000000001E-2</v>
      </c>
      <c r="S1870" s="14">
        <f t="shared" si="179"/>
        <v>71.588235294117652</v>
      </c>
      <c r="T1870" t="s">
        <v>9215</v>
      </c>
      <c r="U1870" t="s">
        <v>9238</v>
      </c>
      <c r="V1870" s="16">
        <f t="shared" si="174"/>
        <v>42328.779224537036</v>
      </c>
      <c r="W1870" s="16">
        <f t="shared" si="175"/>
        <v>42353.332638888889</v>
      </c>
    </row>
    <row r="1871" spans="1:23" ht="30" hidden="1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2">
        <f>IF(H1871="USD", 1, VLOOKUP(H1871,usd[[#All],[targetCurrency]:[inverseRate]],4,FALSE))</f>
        <v>1</v>
      </c>
      <c r="J1871" s="14">
        <f t="shared" si="176"/>
        <v>10000</v>
      </c>
      <c r="K1871" s="14">
        <f t="shared" si="177"/>
        <v>0</v>
      </c>
      <c r="L1871">
        <v>1483488249</v>
      </c>
      <c r="M1871">
        <v>1480896249</v>
      </c>
      <c r="N1871" t="b">
        <v>0</v>
      </c>
      <c r="O1871">
        <v>0</v>
      </c>
      <c r="P1871" t="b">
        <v>0</v>
      </c>
      <c r="Q1871" t="s">
        <v>8283</v>
      </c>
      <c r="R1871" s="9">
        <f t="shared" si="178"/>
        <v>0</v>
      </c>
      <c r="S1871" s="14" t="str">
        <f t="shared" si="179"/>
        <v/>
      </c>
      <c r="T1871" t="s">
        <v>9215</v>
      </c>
      <c r="U1871" t="s">
        <v>9238</v>
      </c>
      <c r="V1871" s="16">
        <f t="shared" si="174"/>
        <v>42709.002881944441</v>
      </c>
      <c r="W1871" s="16">
        <f t="shared" si="175"/>
        <v>42739.002881944441</v>
      </c>
    </row>
    <row r="1872" spans="1:23" ht="30" hidden="1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2">
        <f>IF(H1872="USD", 1, VLOOKUP(H1872,usd[[#All],[targetCurrency]:[inverseRate]],4,FALSE))</f>
        <v>1</v>
      </c>
      <c r="J1872" s="14">
        <f t="shared" si="176"/>
        <v>3500</v>
      </c>
      <c r="K1872" s="14">
        <f t="shared" si="177"/>
        <v>361</v>
      </c>
      <c r="L1872">
        <v>1454213820</v>
      </c>
      <c r="M1872">
        <v>1451723535</v>
      </c>
      <c r="N1872" t="b">
        <v>0</v>
      </c>
      <c r="O1872">
        <v>11</v>
      </c>
      <c r="P1872" t="b">
        <v>0</v>
      </c>
      <c r="Q1872" t="s">
        <v>8283</v>
      </c>
      <c r="R1872" s="9">
        <f t="shared" si="178"/>
        <v>0.10314285714285715</v>
      </c>
      <c r="S1872" s="14">
        <f t="shared" si="179"/>
        <v>32.81818181818182</v>
      </c>
      <c r="T1872" t="s">
        <v>9215</v>
      </c>
      <c r="U1872" t="s">
        <v>9238</v>
      </c>
      <c r="V1872" s="16">
        <f t="shared" ref="V1872:V1935" si="180">(M1872/86400)+DATE(1970,1,1)</f>
        <v>42371.355729166666</v>
      </c>
      <c r="W1872" s="16">
        <f t="shared" ref="W1872:W1935" si="181">(L1872/86400)+DATE(1970,1,1)</f>
        <v>42400.178472222222</v>
      </c>
    </row>
    <row r="1873" spans="1:23" ht="30" hidden="1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2">
        <f>IF(H1873="USD", 1, VLOOKUP(H1873,usd[[#All],[targetCurrency]:[inverseRate]],4,FALSE))</f>
        <v>1</v>
      </c>
      <c r="J1873" s="14">
        <f t="shared" si="176"/>
        <v>6500</v>
      </c>
      <c r="K1873" s="14">
        <f t="shared" si="177"/>
        <v>4666</v>
      </c>
      <c r="L1873">
        <v>1416512901</v>
      </c>
      <c r="M1873">
        <v>1413053301</v>
      </c>
      <c r="N1873" t="b">
        <v>0</v>
      </c>
      <c r="O1873">
        <v>95</v>
      </c>
      <c r="P1873" t="b">
        <v>0</v>
      </c>
      <c r="Q1873" t="s">
        <v>8283</v>
      </c>
      <c r="R1873" s="9">
        <f t="shared" si="178"/>
        <v>0.7178461538461538</v>
      </c>
      <c r="S1873" s="14">
        <f t="shared" si="179"/>
        <v>49.11578947368421</v>
      </c>
      <c r="T1873" t="s">
        <v>9215</v>
      </c>
      <c r="U1873" t="s">
        <v>9238</v>
      </c>
      <c r="V1873" s="16">
        <f t="shared" si="180"/>
        <v>41923.783576388887</v>
      </c>
      <c r="W1873" s="16">
        <f t="shared" si="181"/>
        <v>41963.825243055559</v>
      </c>
    </row>
    <row r="1874" spans="1:23" ht="30" hidden="1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2">
        <f>IF(H1874="USD", 1, VLOOKUP(H1874,usd[[#All],[targetCurrency]:[inverseRate]],4,FALSE))</f>
        <v>1</v>
      </c>
      <c r="J1874" s="14">
        <f t="shared" si="176"/>
        <v>20000</v>
      </c>
      <c r="K1874" s="14">
        <f t="shared" si="177"/>
        <v>212</v>
      </c>
      <c r="L1874">
        <v>1435633602</v>
      </c>
      <c r="M1874">
        <v>1433041602</v>
      </c>
      <c r="N1874" t="b">
        <v>0</v>
      </c>
      <c r="O1874">
        <v>13</v>
      </c>
      <c r="P1874" t="b">
        <v>0</v>
      </c>
      <c r="Q1874" t="s">
        <v>8283</v>
      </c>
      <c r="R1874" s="9">
        <f t="shared" si="178"/>
        <v>1.06E-2</v>
      </c>
      <c r="S1874" s="14">
        <f t="shared" si="179"/>
        <v>16.307692307692307</v>
      </c>
      <c r="T1874" t="s">
        <v>9215</v>
      </c>
      <c r="U1874" t="s">
        <v>9238</v>
      </c>
      <c r="V1874" s="16">
        <f t="shared" si="180"/>
        <v>42155.129652777774</v>
      </c>
      <c r="W1874" s="16">
        <f t="shared" si="181"/>
        <v>42185.129652777774</v>
      </c>
    </row>
    <row r="1875" spans="1:23" ht="30" hidden="1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2">
        <f>IF(H1875="USD", 1, VLOOKUP(H1875,usd[[#All],[targetCurrency]:[inverseRate]],4,FALSE))</f>
        <v>0.75062424999999999</v>
      </c>
      <c r="J1875" s="14">
        <f t="shared" si="176"/>
        <v>6004.9939999999997</v>
      </c>
      <c r="K1875" s="14">
        <f t="shared" si="177"/>
        <v>27.022472999999998</v>
      </c>
      <c r="L1875">
        <v>1436373900</v>
      </c>
      <c r="M1875">
        <v>1433861210</v>
      </c>
      <c r="N1875" t="b">
        <v>0</v>
      </c>
      <c r="O1875">
        <v>2</v>
      </c>
      <c r="P1875" t="b">
        <v>0</v>
      </c>
      <c r="Q1875" t="s">
        <v>8283</v>
      </c>
      <c r="R1875" s="9">
        <f t="shared" si="178"/>
        <v>4.4999999999999997E-3</v>
      </c>
      <c r="S1875" s="14">
        <f t="shared" si="179"/>
        <v>13.511236499999999</v>
      </c>
      <c r="T1875" t="s">
        <v>9215</v>
      </c>
      <c r="U1875" t="s">
        <v>9238</v>
      </c>
      <c r="V1875" s="16">
        <f t="shared" si="180"/>
        <v>42164.615856481483</v>
      </c>
      <c r="W1875" s="16">
        <f t="shared" si="181"/>
        <v>42193.697916666672</v>
      </c>
    </row>
    <row r="1876" spans="1:23" ht="30" hidden="1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2">
        <f>IF(H1876="USD", 1, VLOOKUP(H1876,usd[[#All],[targetCurrency]:[inverseRate]],4,FALSE))</f>
        <v>1</v>
      </c>
      <c r="J1876" s="14">
        <f t="shared" si="176"/>
        <v>160000</v>
      </c>
      <c r="K1876" s="14">
        <f t="shared" si="177"/>
        <v>26</v>
      </c>
      <c r="L1876">
        <v>1467155733</v>
      </c>
      <c r="M1876">
        <v>1465427733</v>
      </c>
      <c r="N1876" t="b">
        <v>0</v>
      </c>
      <c r="O1876">
        <v>2</v>
      </c>
      <c r="P1876" t="b">
        <v>0</v>
      </c>
      <c r="Q1876" t="s">
        <v>8283</v>
      </c>
      <c r="R1876" s="9">
        <f t="shared" si="178"/>
        <v>1.6249999999999999E-4</v>
      </c>
      <c r="S1876" s="14">
        <f t="shared" si="179"/>
        <v>13</v>
      </c>
      <c r="T1876" t="s">
        <v>9215</v>
      </c>
      <c r="U1876" t="s">
        <v>9238</v>
      </c>
      <c r="V1876" s="16">
        <f t="shared" si="180"/>
        <v>42529.969131944439</v>
      </c>
      <c r="W1876" s="16">
        <f t="shared" si="181"/>
        <v>42549.969131944439</v>
      </c>
    </row>
    <row r="1877" spans="1:23" ht="30" hidden="1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2">
        <f>IF(H1877="USD", 1, VLOOKUP(H1877,usd[[#All],[targetCurrency]:[inverseRate]],4,FALSE))</f>
        <v>1</v>
      </c>
      <c r="J1877" s="14">
        <f t="shared" si="176"/>
        <v>10000</v>
      </c>
      <c r="K1877" s="14">
        <f t="shared" si="177"/>
        <v>51</v>
      </c>
      <c r="L1877">
        <v>1470519308</v>
      </c>
      <c r="M1877">
        <v>1465335308</v>
      </c>
      <c r="N1877" t="b">
        <v>0</v>
      </c>
      <c r="O1877">
        <v>3</v>
      </c>
      <c r="P1877" t="b">
        <v>0</v>
      </c>
      <c r="Q1877" t="s">
        <v>8283</v>
      </c>
      <c r="R1877" s="9">
        <f t="shared" si="178"/>
        <v>5.1000000000000004E-3</v>
      </c>
      <c r="S1877" s="14">
        <f t="shared" si="179"/>
        <v>17</v>
      </c>
      <c r="T1877" t="s">
        <v>9215</v>
      </c>
      <c r="U1877" t="s">
        <v>9238</v>
      </c>
      <c r="V1877" s="16">
        <f t="shared" si="180"/>
        <v>42528.899398148147</v>
      </c>
      <c r="W1877" s="16">
        <f t="shared" si="181"/>
        <v>42588.899398148147</v>
      </c>
    </row>
    <row r="1878" spans="1:23" ht="30" hidden="1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2">
        <f>IF(H1878="USD", 1, VLOOKUP(H1878,usd[[#All],[targetCurrency]:[inverseRate]],4,FALSE))</f>
        <v>0.70296422999999997</v>
      </c>
      <c r="J1878" s="14">
        <f t="shared" si="176"/>
        <v>196.8299844</v>
      </c>
      <c r="K1878" s="14">
        <f t="shared" si="177"/>
        <v>0</v>
      </c>
      <c r="L1878">
        <v>1402901405</v>
      </c>
      <c r="M1878">
        <v>1400309405</v>
      </c>
      <c r="N1878" t="b">
        <v>0</v>
      </c>
      <c r="O1878">
        <v>0</v>
      </c>
      <c r="P1878" t="b">
        <v>0</v>
      </c>
      <c r="Q1878" t="s">
        <v>8283</v>
      </c>
      <c r="R1878" s="9">
        <f t="shared" si="178"/>
        <v>0</v>
      </c>
      <c r="S1878" s="14" t="str">
        <f t="shared" si="179"/>
        <v/>
      </c>
      <c r="T1878" t="s">
        <v>9215</v>
      </c>
      <c r="U1878" t="s">
        <v>9238</v>
      </c>
      <c r="V1878" s="16">
        <f t="shared" si="180"/>
        <v>41776.284780092596</v>
      </c>
      <c r="W1878" s="16">
        <f t="shared" si="181"/>
        <v>41806.284780092596</v>
      </c>
    </row>
    <row r="1879" spans="1:23" ht="30" hidden="1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2">
        <f>IF(H1879="USD", 1, VLOOKUP(H1879,usd[[#All],[targetCurrency]:[inverseRate]],4,FALSE))</f>
        <v>1</v>
      </c>
      <c r="J1879" s="14">
        <f t="shared" si="176"/>
        <v>60</v>
      </c>
      <c r="K1879" s="14">
        <f t="shared" si="177"/>
        <v>0</v>
      </c>
      <c r="L1879">
        <v>1425170525</v>
      </c>
      <c r="M1879">
        <v>1422664925</v>
      </c>
      <c r="N1879" t="b">
        <v>0</v>
      </c>
      <c r="O1879">
        <v>0</v>
      </c>
      <c r="P1879" t="b">
        <v>0</v>
      </c>
      <c r="Q1879" t="s">
        <v>8283</v>
      </c>
      <c r="R1879" s="9">
        <f t="shared" si="178"/>
        <v>0</v>
      </c>
      <c r="S1879" s="14" t="str">
        <f t="shared" si="179"/>
        <v/>
      </c>
      <c r="T1879" t="s">
        <v>9215</v>
      </c>
      <c r="U1879" t="s">
        <v>9238</v>
      </c>
      <c r="V1879" s="16">
        <f t="shared" si="180"/>
        <v>42035.029224537036</v>
      </c>
      <c r="W1879" s="16">
        <f t="shared" si="181"/>
        <v>42064.029224537036</v>
      </c>
    </row>
    <row r="1880" spans="1:23" ht="30" hidden="1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2">
        <f>IF(H1880="USD", 1, VLOOKUP(H1880,usd[[#All],[targetCurrency]:[inverseRate]],4,FALSE))</f>
        <v>0.70296422999999997</v>
      </c>
      <c r="J1880" s="14">
        <f t="shared" si="176"/>
        <v>5623.7138399999994</v>
      </c>
      <c r="K1880" s="14">
        <f t="shared" si="177"/>
        <v>0</v>
      </c>
      <c r="L1880">
        <v>1402618355</v>
      </c>
      <c r="M1880">
        <v>1400026355</v>
      </c>
      <c r="N1880" t="b">
        <v>0</v>
      </c>
      <c r="O1880">
        <v>0</v>
      </c>
      <c r="P1880" t="b">
        <v>0</v>
      </c>
      <c r="Q1880" t="s">
        <v>8283</v>
      </c>
      <c r="R1880" s="9">
        <f t="shared" si="178"/>
        <v>0</v>
      </c>
      <c r="S1880" s="14" t="str">
        <f t="shared" si="179"/>
        <v/>
      </c>
      <c r="T1880" t="s">
        <v>9215</v>
      </c>
      <c r="U1880" t="s">
        <v>9238</v>
      </c>
      <c r="V1880" s="16">
        <f t="shared" si="180"/>
        <v>41773.008738425924</v>
      </c>
      <c r="W1880" s="16">
        <f t="shared" si="181"/>
        <v>41803.008738425924</v>
      </c>
    </row>
    <row r="1881" spans="1:23" ht="30" hidden="1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2">
        <f>IF(H1881="USD", 1, VLOOKUP(H1881,usd[[#All],[targetCurrency]:[inverseRate]],4,FALSE))</f>
        <v>1.1666915600000001</v>
      </c>
      <c r="J1881" s="14">
        <f t="shared" si="176"/>
        <v>5833.4578000000001</v>
      </c>
      <c r="K1881" s="14">
        <f t="shared" si="177"/>
        <v>7.00014936</v>
      </c>
      <c r="L1881">
        <v>1457966129</v>
      </c>
      <c r="M1881">
        <v>1455377729</v>
      </c>
      <c r="N1881" t="b">
        <v>0</v>
      </c>
      <c r="O1881">
        <v>2</v>
      </c>
      <c r="P1881" t="b">
        <v>0</v>
      </c>
      <c r="Q1881" t="s">
        <v>8283</v>
      </c>
      <c r="R1881" s="9">
        <f t="shared" si="178"/>
        <v>1.1999999999999999E-3</v>
      </c>
      <c r="S1881" s="14">
        <f t="shared" si="179"/>
        <v>3.50007468</v>
      </c>
      <c r="T1881" t="s">
        <v>9215</v>
      </c>
      <c r="U1881" t="s">
        <v>9238</v>
      </c>
      <c r="V1881" s="16">
        <f t="shared" si="180"/>
        <v>42413.649641203709</v>
      </c>
      <c r="W1881" s="16">
        <f t="shared" si="181"/>
        <v>42443.607974537037</v>
      </c>
    </row>
    <row r="1882" spans="1:23" ht="30" hidden="1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2">
        <f>IF(H1882="USD", 1, VLOOKUP(H1882,usd[[#All],[targetCurrency]:[inverseRate]],4,FALSE))</f>
        <v>1.29405719</v>
      </c>
      <c r="J1882" s="14">
        <f t="shared" si="176"/>
        <v>6470.2859499999995</v>
      </c>
      <c r="K1882" s="14">
        <f t="shared" si="177"/>
        <v>1299.2334187599999</v>
      </c>
      <c r="L1882">
        <v>1459341380</v>
      </c>
      <c r="M1882">
        <v>1456839380</v>
      </c>
      <c r="N1882" t="b">
        <v>0</v>
      </c>
      <c r="O1882">
        <v>24</v>
      </c>
      <c r="P1882" t="b">
        <v>0</v>
      </c>
      <c r="Q1882" t="s">
        <v>8283</v>
      </c>
      <c r="R1882" s="9">
        <f t="shared" si="178"/>
        <v>0.20080000000000001</v>
      </c>
      <c r="S1882" s="14">
        <f t="shared" si="179"/>
        <v>54.134725781666667</v>
      </c>
      <c r="T1882" t="s">
        <v>9215</v>
      </c>
      <c r="U1882" t="s">
        <v>9238</v>
      </c>
      <c r="V1882" s="16">
        <f t="shared" si="180"/>
        <v>42430.566898148143</v>
      </c>
      <c r="W1882" s="16">
        <f t="shared" si="181"/>
        <v>42459.525231481486</v>
      </c>
    </row>
    <row r="1883" spans="1:23" ht="30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2">
        <f>IF(H1883="USD", 1, VLOOKUP(H1883,usd[[#All],[targetCurrency]:[inverseRate]],4,FALSE))</f>
        <v>1</v>
      </c>
      <c r="J1883" s="14">
        <f t="shared" si="176"/>
        <v>2000</v>
      </c>
      <c r="K1883" s="14">
        <f t="shared" si="177"/>
        <v>3453.69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8279</v>
      </c>
      <c r="R1883" s="9">
        <f t="shared" si="178"/>
        <v>1.726845</v>
      </c>
      <c r="S1883" s="14">
        <f t="shared" si="179"/>
        <v>49.338428571428572</v>
      </c>
      <c r="T1883" t="s">
        <v>9214</v>
      </c>
      <c r="U1883" t="s">
        <v>9233</v>
      </c>
      <c r="V1883" s="16">
        <f t="shared" si="180"/>
        <v>42043.152650462958</v>
      </c>
      <c r="W1883" s="16">
        <f t="shared" si="181"/>
        <v>42073.110983796301</v>
      </c>
    </row>
    <row r="1884" spans="1:23" ht="30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2">
        <f>IF(H1884="USD", 1, VLOOKUP(H1884,usd[[#All],[targetCurrency]:[inverseRate]],4,FALSE))</f>
        <v>1</v>
      </c>
      <c r="J1884" s="14">
        <f t="shared" si="176"/>
        <v>3350</v>
      </c>
      <c r="K1884" s="14">
        <f t="shared" si="177"/>
        <v>3380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8279</v>
      </c>
      <c r="R1884" s="9">
        <f t="shared" si="178"/>
        <v>1.008955223880597</v>
      </c>
      <c r="S1884" s="14">
        <f t="shared" si="179"/>
        <v>41.728395061728392</v>
      </c>
      <c r="T1884" t="s">
        <v>9214</v>
      </c>
      <c r="U1884" t="s">
        <v>9233</v>
      </c>
      <c r="V1884" s="16">
        <f t="shared" si="180"/>
        <v>41067.949212962965</v>
      </c>
      <c r="W1884" s="16">
        <f t="shared" si="181"/>
        <v>41100.991666666669</v>
      </c>
    </row>
    <row r="1885" spans="1:23" ht="30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2">
        <f>IF(H1885="USD", 1, VLOOKUP(H1885,usd[[#All],[targetCurrency]:[inverseRate]],4,FALSE))</f>
        <v>1</v>
      </c>
      <c r="J1885" s="14">
        <f t="shared" si="176"/>
        <v>999</v>
      </c>
      <c r="K1885" s="14">
        <f t="shared" si="177"/>
        <v>1047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8279</v>
      </c>
      <c r="R1885" s="9">
        <f t="shared" si="178"/>
        <v>1.0480480480480481</v>
      </c>
      <c r="S1885" s="14">
        <f t="shared" si="179"/>
        <v>32.71875</v>
      </c>
      <c r="T1885" t="s">
        <v>9214</v>
      </c>
      <c r="U1885" t="s">
        <v>9233</v>
      </c>
      <c r="V1885" s="16">
        <f t="shared" si="180"/>
        <v>40977.948009259257</v>
      </c>
      <c r="W1885" s="16">
        <f t="shared" si="181"/>
        <v>41007.906342592592</v>
      </c>
    </row>
    <row r="1886" spans="1:23" ht="30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2">
        <f>IF(H1886="USD", 1, VLOOKUP(H1886,usd[[#All],[targetCurrency]:[inverseRate]],4,FALSE))</f>
        <v>1</v>
      </c>
      <c r="J1886" s="14">
        <f t="shared" si="176"/>
        <v>1000</v>
      </c>
      <c r="K1886" s="14">
        <f t="shared" si="177"/>
        <v>1351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8279</v>
      </c>
      <c r="R1886" s="9">
        <f t="shared" si="178"/>
        <v>1.351</v>
      </c>
      <c r="S1886" s="14">
        <f t="shared" si="179"/>
        <v>51.96153846153846</v>
      </c>
      <c r="T1886" t="s">
        <v>9214</v>
      </c>
      <c r="U1886" t="s">
        <v>9233</v>
      </c>
      <c r="V1886" s="16">
        <f t="shared" si="180"/>
        <v>41205.198321759257</v>
      </c>
      <c r="W1886" s="16">
        <f t="shared" si="181"/>
        <v>41240.5</v>
      </c>
    </row>
    <row r="1887" spans="1:23" ht="30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2">
        <f>IF(H1887="USD", 1, VLOOKUP(H1887,usd[[#All],[targetCurrency]:[inverseRate]],4,FALSE))</f>
        <v>1</v>
      </c>
      <c r="J1887" s="14">
        <f t="shared" si="176"/>
        <v>4575</v>
      </c>
      <c r="K1887" s="14">
        <f t="shared" si="177"/>
        <v>5322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8279</v>
      </c>
      <c r="R1887" s="9">
        <f t="shared" si="178"/>
        <v>1.1632786885245903</v>
      </c>
      <c r="S1887" s="14">
        <f t="shared" si="179"/>
        <v>50.685714285714283</v>
      </c>
      <c r="T1887" t="s">
        <v>9214</v>
      </c>
      <c r="U1887" t="s">
        <v>9233</v>
      </c>
      <c r="V1887" s="16">
        <f t="shared" si="180"/>
        <v>41099.093865740739</v>
      </c>
      <c r="W1887" s="16">
        <f t="shared" si="181"/>
        <v>41131.916666666664</v>
      </c>
    </row>
    <row r="1888" spans="1:23" ht="30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2">
        <f>IF(H1888="USD", 1, VLOOKUP(H1888,usd[[#All],[targetCurrency]:[inverseRate]],4,FALSE))</f>
        <v>1</v>
      </c>
      <c r="J1888" s="14">
        <f t="shared" si="176"/>
        <v>1200</v>
      </c>
      <c r="K1888" s="14">
        <f t="shared" si="177"/>
        <v>1225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8279</v>
      </c>
      <c r="R1888" s="9">
        <f t="shared" si="178"/>
        <v>1.0208333333333333</v>
      </c>
      <c r="S1888" s="14">
        <f t="shared" si="179"/>
        <v>42.241379310344826</v>
      </c>
      <c r="T1888" t="s">
        <v>9214</v>
      </c>
      <c r="U1888" t="s">
        <v>9233</v>
      </c>
      <c r="V1888" s="16">
        <f t="shared" si="180"/>
        <v>41925.906689814816</v>
      </c>
      <c r="W1888" s="16">
        <f t="shared" si="181"/>
        <v>41955.94835648148</v>
      </c>
    </row>
    <row r="1889" spans="1:23" ht="30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2">
        <f>IF(H1889="USD", 1, VLOOKUP(H1889,usd[[#All],[targetCurrency]:[inverseRate]],4,FALSE))</f>
        <v>1.1666915600000001</v>
      </c>
      <c r="J1889" s="14">
        <f t="shared" si="176"/>
        <v>3500.0746800000002</v>
      </c>
      <c r="K1889" s="14">
        <f t="shared" si="177"/>
        <v>3890.9163526000002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8279</v>
      </c>
      <c r="R1889" s="9">
        <f t="shared" si="178"/>
        <v>1.1116666666666666</v>
      </c>
      <c r="S1889" s="14">
        <f t="shared" si="179"/>
        <v>486.36454407500003</v>
      </c>
      <c r="T1889" t="s">
        <v>9214</v>
      </c>
      <c r="U1889" t="s">
        <v>9233</v>
      </c>
      <c r="V1889" s="16">
        <f t="shared" si="180"/>
        <v>42323.800138888888</v>
      </c>
      <c r="W1889" s="16">
        <f t="shared" si="181"/>
        <v>42341.895833333328</v>
      </c>
    </row>
    <row r="1890" spans="1:23" ht="30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2">
        <f>IF(H1890="USD", 1, VLOOKUP(H1890,usd[[#All],[targetCurrency]:[inverseRate]],4,FALSE))</f>
        <v>1</v>
      </c>
      <c r="J1890" s="14">
        <f t="shared" si="176"/>
        <v>2500</v>
      </c>
      <c r="K1890" s="14">
        <f t="shared" si="177"/>
        <v>4152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8279</v>
      </c>
      <c r="R1890" s="9">
        <f t="shared" si="178"/>
        <v>1.6608000000000001</v>
      </c>
      <c r="S1890" s="14">
        <f t="shared" si="179"/>
        <v>46.651685393258425</v>
      </c>
      <c r="T1890" t="s">
        <v>9214</v>
      </c>
      <c r="U1890" t="s">
        <v>9233</v>
      </c>
      <c r="V1890" s="16">
        <f t="shared" si="180"/>
        <v>40299.239953703705</v>
      </c>
      <c r="W1890" s="16">
        <f t="shared" si="181"/>
        <v>40330.207638888889</v>
      </c>
    </row>
    <row r="1891" spans="1:23" ht="30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2">
        <f>IF(H1891="USD", 1, VLOOKUP(H1891,usd[[#All],[targetCurrency]:[inverseRate]],4,FALSE))</f>
        <v>1</v>
      </c>
      <c r="J1891" s="14">
        <f t="shared" si="176"/>
        <v>2000</v>
      </c>
      <c r="K1891" s="14">
        <f t="shared" si="177"/>
        <v>2132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8279</v>
      </c>
      <c r="R1891" s="9">
        <f t="shared" si="178"/>
        <v>1.0660000000000001</v>
      </c>
      <c r="S1891" s="14">
        <f t="shared" si="179"/>
        <v>48.454545454545453</v>
      </c>
      <c r="T1891" t="s">
        <v>9214</v>
      </c>
      <c r="U1891" t="s">
        <v>9233</v>
      </c>
      <c r="V1891" s="16">
        <f t="shared" si="180"/>
        <v>41299.793356481481</v>
      </c>
      <c r="W1891" s="16">
        <f t="shared" si="181"/>
        <v>41344.751689814817</v>
      </c>
    </row>
    <row r="1892" spans="1:23" ht="30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2">
        <f>IF(H1892="USD", 1, VLOOKUP(H1892,usd[[#All],[targetCurrency]:[inverseRate]],4,FALSE))</f>
        <v>1</v>
      </c>
      <c r="J1892" s="14">
        <f t="shared" si="176"/>
        <v>12000</v>
      </c>
      <c r="K1892" s="14">
        <f t="shared" si="177"/>
        <v>17350.13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8279</v>
      </c>
      <c r="R1892" s="9">
        <f t="shared" si="178"/>
        <v>1.4458441666666668</v>
      </c>
      <c r="S1892" s="14">
        <f t="shared" si="179"/>
        <v>70.5289837398374</v>
      </c>
      <c r="T1892" t="s">
        <v>9214</v>
      </c>
      <c r="U1892" t="s">
        <v>9233</v>
      </c>
      <c r="V1892" s="16">
        <f t="shared" si="180"/>
        <v>41228.786203703705</v>
      </c>
      <c r="W1892" s="16">
        <f t="shared" si="181"/>
        <v>41258.786203703705</v>
      </c>
    </row>
    <row r="1893" spans="1:23" ht="30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2">
        <f>IF(H1893="USD", 1, VLOOKUP(H1893,usd[[#All],[targetCurrency]:[inverseRate]],4,FALSE))</f>
        <v>1</v>
      </c>
      <c r="J1893" s="14">
        <f t="shared" si="176"/>
        <v>10000</v>
      </c>
      <c r="K1893" s="14">
        <f t="shared" si="177"/>
        <v>10555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8279</v>
      </c>
      <c r="R1893" s="9">
        <f t="shared" si="178"/>
        <v>1.0555000000000001</v>
      </c>
      <c r="S1893" s="14">
        <f t="shared" si="179"/>
        <v>87.958333333333329</v>
      </c>
      <c r="T1893" t="s">
        <v>9214</v>
      </c>
      <c r="U1893" t="s">
        <v>9233</v>
      </c>
      <c r="V1893" s="16">
        <f t="shared" si="180"/>
        <v>40335.798078703701</v>
      </c>
      <c r="W1893" s="16">
        <f t="shared" si="181"/>
        <v>40381.25</v>
      </c>
    </row>
    <row r="1894" spans="1:23" ht="30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2">
        <f>IF(H1894="USD", 1, VLOOKUP(H1894,usd[[#All],[targetCurrency]:[inverseRate]],4,FALSE))</f>
        <v>1</v>
      </c>
      <c r="J1894" s="14">
        <f t="shared" si="176"/>
        <v>500</v>
      </c>
      <c r="K1894" s="14">
        <f t="shared" si="177"/>
        <v>683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8279</v>
      </c>
      <c r="R1894" s="9">
        <f t="shared" si="178"/>
        <v>1.3660000000000001</v>
      </c>
      <c r="S1894" s="14">
        <f t="shared" si="179"/>
        <v>26.26923076923077</v>
      </c>
      <c r="T1894" t="s">
        <v>9214</v>
      </c>
      <c r="U1894" t="s">
        <v>9233</v>
      </c>
      <c r="V1894" s="16">
        <f t="shared" si="180"/>
        <v>40671.637511574074</v>
      </c>
      <c r="W1894" s="16">
        <f t="shared" si="181"/>
        <v>40701.637511574074</v>
      </c>
    </row>
    <row r="1895" spans="1:23" ht="30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2">
        <f>IF(H1895="USD", 1, VLOOKUP(H1895,usd[[#All],[targetCurrency]:[inverseRate]],4,FALSE))</f>
        <v>1</v>
      </c>
      <c r="J1895" s="14">
        <f t="shared" si="176"/>
        <v>2500</v>
      </c>
      <c r="K1895" s="14">
        <f t="shared" si="177"/>
        <v>2600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8279</v>
      </c>
      <c r="R1895" s="9">
        <f t="shared" si="178"/>
        <v>1.04</v>
      </c>
      <c r="S1895" s="14">
        <f t="shared" si="179"/>
        <v>57.777777777777779</v>
      </c>
      <c r="T1895" t="s">
        <v>9214</v>
      </c>
      <c r="U1895" t="s">
        <v>9233</v>
      </c>
      <c r="V1895" s="16">
        <f t="shared" si="180"/>
        <v>40632.94195601852</v>
      </c>
      <c r="W1895" s="16">
        <f t="shared" si="181"/>
        <v>40649.165972222225</v>
      </c>
    </row>
    <row r="1896" spans="1:23" ht="30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2">
        <f>IF(H1896="USD", 1, VLOOKUP(H1896,usd[[#All],[targetCurrency]:[inverseRate]],4,FALSE))</f>
        <v>1</v>
      </c>
      <c r="J1896" s="14">
        <f t="shared" si="176"/>
        <v>1000</v>
      </c>
      <c r="K1896" s="14">
        <f t="shared" si="177"/>
        <v>1145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8279</v>
      </c>
      <c r="R1896" s="9">
        <f t="shared" si="178"/>
        <v>1.145</v>
      </c>
      <c r="S1896" s="14">
        <f t="shared" si="179"/>
        <v>57.25</v>
      </c>
      <c r="T1896" t="s">
        <v>9214</v>
      </c>
      <c r="U1896" t="s">
        <v>9233</v>
      </c>
      <c r="V1896" s="16">
        <f t="shared" si="180"/>
        <v>40920.90489583333</v>
      </c>
      <c r="W1896" s="16">
        <f t="shared" si="181"/>
        <v>40951.90489583333</v>
      </c>
    </row>
    <row r="1897" spans="1:23" ht="30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2">
        <f>IF(H1897="USD", 1, VLOOKUP(H1897,usd[[#All],[targetCurrency]:[inverseRate]],4,FALSE))</f>
        <v>1</v>
      </c>
      <c r="J1897" s="14">
        <f t="shared" si="176"/>
        <v>9072</v>
      </c>
      <c r="K1897" s="14">
        <f t="shared" si="177"/>
        <v>9228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8279</v>
      </c>
      <c r="R1897" s="9">
        <f t="shared" si="178"/>
        <v>1.0171957671957672</v>
      </c>
      <c r="S1897" s="14">
        <f t="shared" si="179"/>
        <v>196.34042553191489</v>
      </c>
      <c r="T1897" t="s">
        <v>9214</v>
      </c>
      <c r="U1897" t="s">
        <v>9233</v>
      </c>
      <c r="V1897" s="16">
        <f t="shared" si="180"/>
        <v>42267.746782407412</v>
      </c>
      <c r="W1897" s="16">
        <f t="shared" si="181"/>
        <v>42297.746782407412</v>
      </c>
    </row>
    <row r="1898" spans="1:23" ht="30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2">
        <f>IF(H1898="USD", 1, VLOOKUP(H1898,usd[[#All],[targetCurrency]:[inverseRate]],4,FALSE))</f>
        <v>1</v>
      </c>
      <c r="J1898" s="14">
        <f t="shared" si="176"/>
        <v>451</v>
      </c>
      <c r="K1898" s="14">
        <f t="shared" si="177"/>
        <v>559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8279</v>
      </c>
      <c r="R1898" s="9">
        <f t="shared" si="178"/>
        <v>1.2394678492239468</v>
      </c>
      <c r="S1898" s="14">
        <f t="shared" si="179"/>
        <v>43</v>
      </c>
      <c r="T1898" t="s">
        <v>9214</v>
      </c>
      <c r="U1898" t="s">
        <v>9233</v>
      </c>
      <c r="V1898" s="16">
        <f t="shared" si="180"/>
        <v>40981.710243055553</v>
      </c>
      <c r="W1898" s="16">
        <f t="shared" si="181"/>
        <v>41011.710243055553</v>
      </c>
    </row>
    <row r="1899" spans="1:23" ht="30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2">
        <f>IF(H1899="USD", 1, VLOOKUP(H1899,usd[[#All],[targetCurrency]:[inverseRate]],4,FALSE))</f>
        <v>1</v>
      </c>
      <c r="J1899" s="14">
        <f t="shared" si="176"/>
        <v>6350</v>
      </c>
      <c r="K1899" s="14">
        <f t="shared" si="177"/>
        <v>6506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8279</v>
      </c>
      <c r="R1899" s="9">
        <f t="shared" si="178"/>
        <v>1.0245669291338582</v>
      </c>
      <c r="S1899" s="14">
        <f t="shared" si="179"/>
        <v>35.551912568306008</v>
      </c>
      <c r="T1899" t="s">
        <v>9214</v>
      </c>
      <c r="U1899" t="s">
        <v>9233</v>
      </c>
      <c r="V1899" s="16">
        <f t="shared" si="180"/>
        <v>41680.583402777775</v>
      </c>
      <c r="W1899" s="16">
        <f t="shared" si="181"/>
        <v>41702.875</v>
      </c>
    </row>
    <row r="1900" spans="1:23" ht="30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2">
        <f>IF(H1900="USD", 1, VLOOKUP(H1900,usd[[#All],[targetCurrency]:[inverseRate]],4,FALSE))</f>
        <v>1</v>
      </c>
      <c r="J1900" s="14">
        <f t="shared" si="176"/>
        <v>1000</v>
      </c>
      <c r="K1900" s="14">
        <f t="shared" si="177"/>
        <v>1445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8279</v>
      </c>
      <c r="R1900" s="9">
        <f t="shared" si="178"/>
        <v>1.4450000000000001</v>
      </c>
      <c r="S1900" s="14">
        <f t="shared" si="179"/>
        <v>68.80952380952381</v>
      </c>
      <c r="T1900" t="s">
        <v>9214</v>
      </c>
      <c r="U1900" t="s">
        <v>9233</v>
      </c>
      <c r="V1900" s="16">
        <f t="shared" si="180"/>
        <v>42366.192974537036</v>
      </c>
      <c r="W1900" s="16">
        <f t="shared" si="181"/>
        <v>42401.75</v>
      </c>
    </row>
    <row r="1901" spans="1:23" ht="30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2">
        <f>IF(H1901="USD", 1, VLOOKUP(H1901,usd[[#All],[targetCurrency]:[inverseRate]],4,FALSE))</f>
        <v>1</v>
      </c>
      <c r="J1901" s="14">
        <f t="shared" si="176"/>
        <v>900</v>
      </c>
      <c r="K1901" s="14">
        <f t="shared" si="177"/>
        <v>1200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8279</v>
      </c>
      <c r="R1901" s="9">
        <f t="shared" si="178"/>
        <v>1.3333333333333333</v>
      </c>
      <c r="S1901" s="14">
        <f t="shared" si="179"/>
        <v>28.571428571428573</v>
      </c>
      <c r="T1901" t="s">
        <v>9214</v>
      </c>
      <c r="U1901" t="s">
        <v>9233</v>
      </c>
      <c r="V1901" s="16">
        <f t="shared" si="180"/>
        <v>42058.941736111112</v>
      </c>
      <c r="W1901" s="16">
        <f t="shared" si="181"/>
        <v>42088.90006944444</v>
      </c>
    </row>
    <row r="1902" spans="1:23" ht="30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2">
        <f>IF(H1902="USD", 1, VLOOKUP(H1902,usd[[#All],[targetCurrency]:[inverseRate]],4,FALSE))</f>
        <v>1</v>
      </c>
      <c r="J1902" s="14">
        <f t="shared" si="176"/>
        <v>2500</v>
      </c>
      <c r="K1902" s="14">
        <f t="shared" si="177"/>
        <v>2734.11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8279</v>
      </c>
      <c r="R1902" s="9">
        <f t="shared" si="178"/>
        <v>1.0936440000000001</v>
      </c>
      <c r="S1902" s="14">
        <f t="shared" si="179"/>
        <v>50.631666666666668</v>
      </c>
      <c r="T1902" t="s">
        <v>9214</v>
      </c>
      <c r="U1902" t="s">
        <v>9233</v>
      </c>
      <c r="V1902" s="16">
        <f t="shared" si="180"/>
        <v>41160.871886574074</v>
      </c>
      <c r="W1902" s="16">
        <f t="shared" si="181"/>
        <v>41188.415972222225</v>
      </c>
    </row>
    <row r="1903" spans="1:23" ht="30" hidden="1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2">
        <f>IF(H1903="USD", 1, VLOOKUP(H1903,usd[[#All],[targetCurrency]:[inverseRate]],4,FALSE))</f>
        <v>1.29405719</v>
      </c>
      <c r="J1903" s="14">
        <f t="shared" si="176"/>
        <v>128111.66180999999</v>
      </c>
      <c r="K1903" s="14">
        <f t="shared" si="177"/>
        <v>3455.1326973</v>
      </c>
      <c r="L1903">
        <v>1432299600</v>
      </c>
      <c r="M1903">
        <v>1429707729</v>
      </c>
      <c r="N1903" t="b">
        <v>0</v>
      </c>
      <c r="O1903">
        <v>25</v>
      </c>
      <c r="P1903" t="b">
        <v>0</v>
      </c>
      <c r="Q1903" t="s">
        <v>8294</v>
      </c>
      <c r="R1903" s="9">
        <f t="shared" si="178"/>
        <v>2.696969696969697E-2</v>
      </c>
      <c r="S1903" s="14">
        <f t="shared" si="179"/>
        <v>138.20530789200001</v>
      </c>
      <c r="T1903" t="s">
        <v>9226</v>
      </c>
      <c r="U1903" t="s">
        <v>9251</v>
      </c>
      <c r="V1903" s="16">
        <f t="shared" si="180"/>
        <v>42116.54315972222</v>
      </c>
      <c r="W1903" s="16">
        <f t="shared" si="181"/>
        <v>42146.541666666672</v>
      </c>
    </row>
    <row r="1904" spans="1:23" ht="30" hidden="1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2">
        <f>IF(H1904="USD", 1, VLOOKUP(H1904,usd[[#All],[targetCurrency]:[inverseRate]],4,FALSE))</f>
        <v>1.1666915600000001</v>
      </c>
      <c r="J1904" s="14">
        <f t="shared" si="176"/>
        <v>1166.69156</v>
      </c>
      <c r="K1904" s="14">
        <f t="shared" si="177"/>
        <v>14.00029872</v>
      </c>
      <c r="L1904">
        <v>1425495447</v>
      </c>
      <c r="M1904">
        <v>1422903447</v>
      </c>
      <c r="N1904" t="b">
        <v>0</v>
      </c>
      <c r="O1904">
        <v>3</v>
      </c>
      <c r="P1904" t="b">
        <v>0</v>
      </c>
      <c r="Q1904" t="s">
        <v>8294</v>
      </c>
      <c r="R1904" s="9">
        <f t="shared" si="178"/>
        <v>1.2E-2</v>
      </c>
      <c r="S1904" s="14">
        <f t="shared" si="179"/>
        <v>4.6667662400000003</v>
      </c>
      <c r="T1904" t="s">
        <v>9226</v>
      </c>
      <c r="U1904" t="s">
        <v>9251</v>
      </c>
      <c r="V1904" s="16">
        <f t="shared" si="180"/>
        <v>42037.789895833332</v>
      </c>
      <c r="W1904" s="16">
        <f t="shared" si="181"/>
        <v>42067.789895833332</v>
      </c>
    </row>
    <row r="1905" spans="1:23" ht="30" hidden="1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2">
        <f>IF(H1905="USD", 1, VLOOKUP(H1905,usd[[#All],[targetCurrency]:[inverseRate]],4,FALSE))</f>
        <v>1</v>
      </c>
      <c r="J1905" s="14">
        <f t="shared" si="176"/>
        <v>3000</v>
      </c>
      <c r="K1905" s="14">
        <f t="shared" si="177"/>
        <v>1398</v>
      </c>
      <c r="L1905">
        <v>1485541791</v>
      </c>
      <c r="M1905">
        <v>1480357791</v>
      </c>
      <c r="N1905" t="b">
        <v>0</v>
      </c>
      <c r="O1905">
        <v>41</v>
      </c>
      <c r="P1905" t="b">
        <v>0</v>
      </c>
      <c r="Q1905" t="s">
        <v>8294</v>
      </c>
      <c r="R1905" s="9">
        <f t="shared" si="178"/>
        <v>0.46600000000000003</v>
      </c>
      <c r="S1905" s="14">
        <f t="shared" si="179"/>
        <v>34.097560975609753</v>
      </c>
      <c r="T1905" t="s">
        <v>9226</v>
      </c>
      <c r="U1905" t="s">
        <v>9251</v>
      </c>
      <c r="V1905" s="16">
        <f t="shared" si="180"/>
        <v>42702.770729166667</v>
      </c>
      <c r="W1905" s="16">
        <f t="shared" si="181"/>
        <v>42762.770729166667</v>
      </c>
    </row>
    <row r="1906" spans="1:23" ht="30" hidden="1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2">
        <f>IF(H1906="USD", 1, VLOOKUP(H1906,usd[[#All],[targetCurrency]:[inverseRate]],4,FALSE))</f>
        <v>1</v>
      </c>
      <c r="J1906" s="14">
        <f t="shared" si="176"/>
        <v>50000</v>
      </c>
      <c r="K1906" s="14">
        <f t="shared" si="177"/>
        <v>50</v>
      </c>
      <c r="L1906">
        <v>1451752021</v>
      </c>
      <c r="M1906">
        <v>1447864021</v>
      </c>
      <c r="N1906" t="b">
        <v>0</v>
      </c>
      <c r="O1906">
        <v>2</v>
      </c>
      <c r="P1906" t="b">
        <v>0</v>
      </c>
      <c r="Q1906" t="s">
        <v>8294</v>
      </c>
      <c r="R1906" s="9">
        <f t="shared" si="178"/>
        <v>1E-3</v>
      </c>
      <c r="S1906" s="14">
        <f t="shared" si="179"/>
        <v>25</v>
      </c>
      <c r="T1906" t="s">
        <v>9226</v>
      </c>
      <c r="U1906" t="s">
        <v>9251</v>
      </c>
      <c r="V1906" s="16">
        <f t="shared" si="180"/>
        <v>42326.685428240744</v>
      </c>
      <c r="W1906" s="16">
        <f t="shared" si="181"/>
        <v>42371.685428240744</v>
      </c>
    </row>
    <row r="1907" spans="1:23" ht="30" hidden="1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2">
        <f>IF(H1907="USD", 1, VLOOKUP(H1907,usd[[#All],[targetCurrency]:[inverseRate]],4,FALSE))</f>
        <v>1</v>
      </c>
      <c r="J1907" s="14">
        <f t="shared" si="176"/>
        <v>25000</v>
      </c>
      <c r="K1907" s="14">
        <f t="shared" si="177"/>
        <v>42</v>
      </c>
      <c r="L1907">
        <v>1410127994</v>
      </c>
      <c r="M1907">
        <v>1407535994</v>
      </c>
      <c r="N1907" t="b">
        <v>0</v>
      </c>
      <c r="O1907">
        <v>4</v>
      </c>
      <c r="P1907" t="b">
        <v>0</v>
      </c>
      <c r="Q1907" t="s">
        <v>8294</v>
      </c>
      <c r="R1907" s="9">
        <f t="shared" si="178"/>
        <v>1.6800000000000001E-3</v>
      </c>
      <c r="S1907" s="14">
        <f t="shared" si="179"/>
        <v>10.5</v>
      </c>
      <c r="T1907" t="s">
        <v>9226</v>
      </c>
      <c r="U1907" t="s">
        <v>9251</v>
      </c>
      <c r="V1907" s="16">
        <f t="shared" si="180"/>
        <v>41859.925856481481</v>
      </c>
      <c r="W1907" s="16">
        <f t="shared" si="181"/>
        <v>41889.925856481481</v>
      </c>
    </row>
    <row r="1908" spans="1:23" ht="30" hidden="1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2">
        <f>IF(H1908="USD", 1, VLOOKUP(H1908,usd[[#All],[targetCurrency]:[inverseRate]],4,FALSE))</f>
        <v>1</v>
      </c>
      <c r="J1908" s="14">
        <f t="shared" si="176"/>
        <v>50000</v>
      </c>
      <c r="K1908" s="14">
        <f t="shared" si="177"/>
        <v>21380</v>
      </c>
      <c r="L1908">
        <v>1466697983</v>
      </c>
      <c r="M1908">
        <v>1464105983</v>
      </c>
      <c r="N1908" t="b">
        <v>0</v>
      </c>
      <c r="O1908">
        <v>99</v>
      </c>
      <c r="P1908" t="b">
        <v>0</v>
      </c>
      <c r="Q1908" t="s">
        <v>8294</v>
      </c>
      <c r="R1908" s="9">
        <f t="shared" si="178"/>
        <v>0.42759999999999998</v>
      </c>
      <c r="S1908" s="14">
        <f t="shared" si="179"/>
        <v>215.95959595959596</v>
      </c>
      <c r="T1908" t="s">
        <v>9226</v>
      </c>
      <c r="U1908" t="s">
        <v>9251</v>
      </c>
      <c r="V1908" s="16">
        <f t="shared" si="180"/>
        <v>42514.671099537038</v>
      </c>
      <c r="W1908" s="16">
        <f t="shared" si="181"/>
        <v>42544.671099537038</v>
      </c>
    </row>
    <row r="1909" spans="1:23" ht="30" hidden="1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2">
        <f>IF(H1909="USD", 1, VLOOKUP(H1909,usd[[#All],[targetCurrency]:[inverseRate]],4,FALSE))</f>
        <v>1</v>
      </c>
      <c r="J1909" s="14">
        <f t="shared" si="176"/>
        <v>30000</v>
      </c>
      <c r="K1909" s="14">
        <f t="shared" si="177"/>
        <v>85</v>
      </c>
      <c r="L1909">
        <v>1400853925</v>
      </c>
      <c r="M1909">
        <v>1399557925</v>
      </c>
      <c r="N1909" t="b">
        <v>0</v>
      </c>
      <c r="O1909">
        <v>4</v>
      </c>
      <c r="P1909" t="b">
        <v>0</v>
      </c>
      <c r="Q1909" t="s">
        <v>8294</v>
      </c>
      <c r="R1909" s="9">
        <f t="shared" si="178"/>
        <v>2.8333333333333335E-3</v>
      </c>
      <c r="S1909" s="14">
        <f t="shared" si="179"/>
        <v>21.25</v>
      </c>
      <c r="T1909" t="s">
        <v>9226</v>
      </c>
      <c r="U1909" t="s">
        <v>9251</v>
      </c>
      <c r="V1909" s="16">
        <f t="shared" si="180"/>
        <v>41767.587094907409</v>
      </c>
      <c r="W1909" s="16">
        <f t="shared" si="181"/>
        <v>41782.587094907409</v>
      </c>
    </row>
    <row r="1910" spans="1:23" ht="30" hidden="1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2">
        <f>IF(H1910="USD", 1, VLOOKUP(H1910,usd[[#All],[targetCurrency]:[inverseRate]],4,FALSE))</f>
        <v>1</v>
      </c>
      <c r="J1910" s="14">
        <f t="shared" si="176"/>
        <v>25000</v>
      </c>
      <c r="K1910" s="14">
        <f t="shared" si="177"/>
        <v>433</v>
      </c>
      <c r="L1910">
        <v>1483048900</v>
      </c>
      <c r="M1910">
        <v>1480456900</v>
      </c>
      <c r="N1910" t="b">
        <v>0</v>
      </c>
      <c r="O1910">
        <v>4</v>
      </c>
      <c r="P1910" t="b">
        <v>0</v>
      </c>
      <c r="Q1910" t="s">
        <v>8294</v>
      </c>
      <c r="R1910" s="9">
        <f t="shared" si="178"/>
        <v>1.7319999999999999E-2</v>
      </c>
      <c r="S1910" s="14">
        <f t="shared" si="179"/>
        <v>108.25</v>
      </c>
      <c r="T1910" t="s">
        <v>9226</v>
      </c>
      <c r="U1910" t="s">
        <v>9251</v>
      </c>
      <c r="V1910" s="16">
        <f t="shared" si="180"/>
        <v>42703.917824074073</v>
      </c>
      <c r="W1910" s="16">
        <f t="shared" si="181"/>
        <v>42733.917824074073</v>
      </c>
    </row>
    <row r="1911" spans="1:23" ht="30" hidden="1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2">
        <f>IF(H1911="USD", 1, VLOOKUP(H1911,usd[[#All],[targetCurrency]:[inverseRate]],4,FALSE))</f>
        <v>1</v>
      </c>
      <c r="J1911" s="14">
        <f t="shared" si="176"/>
        <v>35000</v>
      </c>
      <c r="K1911" s="14">
        <f t="shared" si="177"/>
        <v>4939</v>
      </c>
      <c r="L1911">
        <v>1414059479</v>
      </c>
      <c r="M1911">
        <v>1411467479</v>
      </c>
      <c r="N1911" t="b">
        <v>0</v>
      </c>
      <c r="O1911">
        <v>38</v>
      </c>
      <c r="P1911" t="b">
        <v>0</v>
      </c>
      <c r="Q1911" t="s">
        <v>8294</v>
      </c>
      <c r="R1911" s="9">
        <f t="shared" si="178"/>
        <v>0.14111428571428572</v>
      </c>
      <c r="S1911" s="14">
        <f t="shared" si="179"/>
        <v>129.97368421052633</v>
      </c>
      <c r="T1911" t="s">
        <v>9226</v>
      </c>
      <c r="U1911" t="s">
        <v>9251</v>
      </c>
      <c r="V1911" s="16">
        <f t="shared" si="180"/>
        <v>41905.429155092592</v>
      </c>
      <c r="W1911" s="16">
        <f t="shared" si="181"/>
        <v>41935.429155092592</v>
      </c>
    </row>
    <row r="1912" spans="1:23" ht="30" hidden="1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2">
        <f>IF(H1912="USD", 1, VLOOKUP(H1912,usd[[#All],[targetCurrency]:[inverseRate]],4,FALSE))</f>
        <v>1.1666915600000001</v>
      </c>
      <c r="J1912" s="14">
        <f t="shared" si="176"/>
        <v>99168.782600000006</v>
      </c>
      <c r="K1912" s="14">
        <f t="shared" si="177"/>
        <v>39067.833578160004</v>
      </c>
      <c r="L1912">
        <v>1446331500</v>
      </c>
      <c r="M1912">
        <v>1442531217</v>
      </c>
      <c r="N1912" t="b">
        <v>0</v>
      </c>
      <c r="O1912">
        <v>285</v>
      </c>
      <c r="P1912" t="b">
        <v>0</v>
      </c>
      <c r="Q1912" t="s">
        <v>8294</v>
      </c>
      <c r="R1912" s="9">
        <f t="shared" si="178"/>
        <v>0.39395294117647056</v>
      </c>
      <c r="S1912" s="14">
        <f t="shared" si="179"/>
        <v>137.08011781810526</v>
      </c>
      <c r="T1912" t="s">
        <v>9226</v>
      </c>
      <c r="U1912" t="s">
        <v>9251</v>
      </c>
      <c r="V1912" s="16">
        <f t="shared" si="180"/>
        <v>42264.963159722218</v>
      </c>
      <c r="W1912" s="16">
        <f t="shared" si="181"/>
        <v>42308.947916666672</v>
      </c>
    </row>
    <row r="1913" spans="1:23" ht="30" hidden="1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2">
        <f>IF(H1913="USD", 1, VLOOKUP(H1913,usd[[#All],[targetCurrency]:[inverseRate]],4,FALSE))</f>
        <v>0.66289350000000002</v>
      </c>
      <c r="J1913" s="14">
        <f t="shared" si="176"/>
        <v>28172.973750000001</v>
      </c>
      <c r="K1913" s="14">
        <f t="shared" si="177"/>
        <v>6.6289350000000002</v>
      </c>
      <c r="L1913">
        <v>1407545334</v>
      </c>
      <c r="M1913">
        <v>1404953334</v>
      </c>
      <c r="N1913" t="b">
        <v>0</v>
      </c>
      <c r="O1913">
        <v>1</v>
      </c>
      <c r="P1913" t="b">
        <v>0</v>
      </c>
      <c r="Q1913" t="s">
        <v>8294</v>
      </c>
      <c r="R1913" s="9">
        <f t="shared" si="178"/>
        <v>2.3529411764705883E-4</v>
      </c>
      <c r="S1913" s="14">
        <f t="shared" si="179"/>
        <v>6.6289350000000002</v>
      </c>
      <c r="T1913" t="s">
        <v>9226</v>
      </c>
      <c r="U1913" t="s">
        <v>9251</v>
      </c>
      <c r="V1913" s="16">
        <f t="shared" si="180"/>
        <v>41830.033958333333</v>
      </c>
      <c r="W1913" s="16">
        <f t="shared" si="181"/>
        <v>41860.033958333333</v>
      </c>
    </row>
    <row r="1914" spans="1:23" ht="30" hidden="1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2">
        <f>IF(H1914="USD", 1, VLOOKUP(H1914,usd[[#All],[targetCurrency]:[inverseRate]],4,FALSE))</f>
        <v>1</v>
      </c>
      <c r="J1914" s="14">
        <f t="shared" si="176"/>
        <v>5000</v>
      </c>
      <c r="K1914" s="14">
        <f t="shared" si="177"/>
        <v>2965</v>
      </c>
      <c r="L1914">
        <v>1433395560</v>
      </c>
      <c r="M1914">
        <v>1430803560</v>
      </c>
      <c r="N1914" t="b">
        <v>0</v>
      </c>
      <c r="O1914">
        <v>42</v>
      </c>
      <c r="P1914" t="b">
        <v>0</v>
      </c>
      <c r="Q1914" t="s">
        <v>8294</v>
      </c>
      <c r="R1914" s="9">
        <f t="shared" si="178"/>
        <v>0.59299999999999997</v>
      </c>
      <c r="S1914" s="14">
        <f t="shared" si="179"/>
        <v>70.595238095238102</v>
      </c>
      <c r="T1914" t="s">
        <v>9226</v>
      </c>
      <c r="U1914" t="s">
        <v>9251</v>
      </c>
      <c r="V1914" s="16">
        <f t="shared" si="180"/>
        <v>42129.226388888885</v>
      </c>
      <c r="W1914" s="16">
        <f t="shared" si="181"/>
        <v>42159.226388888885</v>
      </c>
    </row>
    <row r="1915" spans="1:23" ht="30" hidden="1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2">
        <f>IF(H1915="USD", 1, VLOOKUP(H1915,usd[[#All],[targetCurrency]:[inverseRate]],4,FALSE))</f>
        <v>1.29405719</v>
      </c>
      <c r="J1915" s="14">
        <f t="shared" si="176"/>
        <v>62114.74512</v>
      </c>
      <c r="K1915" s="14">
        <f t="shared" si="177"/>
        <v>824.31443002999993</v>
      </c>
      <c r="L1915">
        <v>1412770578</v>
      </c>
      <c r="M1915">
        <v>1410178578</v>
      </c>
      <c r="N1915" t="b">
        <v>0</v>
      </c>
      <c r="O1915">
        <v>26</v>
      </c>
      <c r="P1915" t="b">
        <v>0</v>
      </c>
      <c r="Q1915" t="s">
        <v>8294</v>
      </c>
      <c r="R1915" s="9">
        <f t="shared" si="178"/>
        <v>1.3270833333333334E-2</v>
      </c>
      <c r="S1915" s="14">
        <f t="shared" si="179"/>
        <v>31.704401154999996</v>
      </c>
      <c r="T1915" t="s">
        <v>9226</v>
      </c>
      <c r="U1915" t="s">
        <v>9251</v>
      </c>
      <c r="V1915" s="16">
        <f t="shared" si="180"/>
        <v>41890.511319444442</v>
      </c>
      <c r="W1915" s="16">
        <f t="shared" si="181"/>
        <v>41920.511319444442</v>
      </c>
    </row>
    <row r="1916" spans="1:23" ht="30" hidden="1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2">
        <f>IF(H1916="USD", 1, VLOOKUP(H1916,usd[[#All],[targetCurrency]:[inverseRate]],4,FALSE))</f>
        <v>1</v>
      </c>
      <c r="J1916" s="14">
        <f t="shared" si="176"/>
        <v>666</v>
      </c>
      <c r="K1916" s="14">
        <f t="shared" si="177"/>
        <v>60</v>
      </c>
      <c r="L1916">
        <v>1414814340</v>
      </c>
      <c r="M1916">
        <v>1413519073</v>
      </c>
      <c r="N1916" t="b">
        <v>0</v>
      </c>
      <c r="O1916">
        <v>2</v>
      </c>
      <c r="P1916" t="b">
        <v>0</v>
      </c>
      <c r="Q1916" t="s">
        <v>8294</v>
      </c>
      <c r="R1916" s="9">
        <f t="shared" si="178"/>
        <v>9.0090090090090086E-2</v>
      </c>
      <c r="S1916" s="14">
        <f t="shared" si="179"/>
        <v>30</v>
      </c>
      <c r="T1916" t="s">
        <v>9226</v>
      </c>
      <c r="U1916" t="s">
        <v>9251</v>
      </c>
      <c r="V1916" s="16">
        <f t="shared" si="180"/>
        <v>41929.174456018518</v>
      </c>
      <c r="W1916" s="16">
        <f t="shared" si="181"/>
        <v>41944.165972222225</v>
      </c>
    </row>
    <row r="1917" spans="1:23" ht="30" hidden="1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2">
        <f>IF(H1917="USD", 1, VLOOKUP(H1917,usd[[#All],[targetCurrency]:[inverseRate]],4,FALSE))</f>
        <v>1</v>
      </c>
      <c r="J1917" s="14">
        <f t="shared" si="176"/>
        <v>500</v>
      </c>
      <c r="K1917" s="14">
        <f t="shared" si="177"/>
        <v>8</v>
      </c>
      <c r="L1917">
        <v>1409620222</v>
      </c>
      <c r="M1917">
        <v>1407892222</v>
      </c>
      <c r="N1917" t="b">
        <v>0</v>
      </c>
      <c r="O1917">
        <v>4</v>
      </c>
      <c r="P1917" t="b">
        <v>0</v>
      </c>
      <c r="Q1917" t="s">
        <v>8294</v>
      </c>
      <c r="R1917" s="9">
        <f t="shared" si="178"/>
        <v>1.6E-2</v>
      </c>
      <c r="S1917" s="14">
        <f t="shared" si="179"/>
        <v>2</v>
      </c>
      <c r="T1917" t="s">
        <v>9226</v>
      </c>
      <c r="U1917" t="s">
        <v>9251</v>
      </c>
      <c r="V1917" s="16">
        <f t="shared" si="180"/>
        <v>41864.04886574074</v>
      </c>
      <c r="W1917" s="16">
        <f t="shared" si="181"/>
        <v>41884.04886574074</v>
      </c>
    </row>
    <row r="1918" spans="1:23" ht="30" hidden="1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2">
        <f>IF(H1918="USD", 1, VLOOKUP(H1918,usd[[#All],[targetCurrency]:[inverseRate]],4,FALSE))</f>
        <v>1</v>
      </c>
      <c r="J1918" s="14">
        <f t="shared" si="176"/>
        <v>20000</v>
      </c>
      <c r="K1918" s="14">
        <f t="shared" si="177"/>
        <v>102</v>
      </c>
      <c r="L1918">
        <v>1478542375</v>
      </c>
      <c r="M1918">
        <v>1476378775</v>
      </c>
      <c r="N1918" t="b">
        <v>0</v>
      </c>
      <c r="O1918">
        <v>6</v>
      </c>
      <c r="P1918" t="b">
        <v>0</v>
      </c>
      <c r="Q1918" t="s">
        <v>8294</v>
      </c>
      <c r="R1918" s="9">
        <f t="shared" si="178"/>
        <v>5.1000000000000004E-3</v>
      </c>
      <c r="S1918" s="14">
        <f t="shared" si="179"/>
        <v>17</v>
      </c>
      <c r="T1918" t="s">
        <v>9226</v>
      </c>
      <c r="U1918" t="s">
        <v>9251</v>
      </c>
      <c r="V1918" s="16">
        <f t="shared" si="180"/>
        <v>42656.717303240745</v>
      </c>
      <c r="W1918" s="16">
        <f t="shared" si="181"/>
        <v>42681.758969907409</v>
      </c>
    </row>
    <row r="1919" spans="1:23" ht="30" hidden="1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2">
        <f>IF(H1919="USD", 1, VLOOKUP(H1919,usd[[#All],[targetCurrency]:[inverseRate]],4,FALSE))</f>
        <v>0.12897331000000001</v>
      </c>
      <c r="J1919" s="14">
        <f t="shared" si="176"/>
        <v>50299.590900000003</v>
      </c>
      <c r="K1919" s="14">
        <f t="shared" si="177"/>
        <v>26442.752882750003</v>
      </c>
      <c r="L1919">
        <v>1486708133</v>
      </c>
      <c r="M1919">
        <v>1484116133</v>
      </c>
      <c r="N1919" t="b">
        <v>0</v>
      </c>
      <c r="O1919">
        <v>70</v>
      </c>
      <c r="P1919" t="b">
        <v>0</v>
      </c>
      <c r="Q1919" t="s">
        <v>8294</v>
      </c>
      <c r="R1919" s="9">
        <f t="shared" si="178"/>
        <v>0.52570512820512816</v>
      </c>
      <c r="S1919" s="14">
        <f t="shared" si="179"/>
        <v>377.7536126107143</v>
      </c>
      <c r="T1919" t="s">
        <v>9226</v>
      </c>
      <c r="U1919" t="s">
        <v>9251</v>
      </c>
      <c r="V1919" s="16">
        <f t="shared" si="180"/>
        <v>42746.270057870366</v>
      </c>
      <c r="W1919" s="16">
        <f t="shared" si="181"/>
        <v>42776.270057870366</v>
      </c>
    </row>
    <row r="1920" spans="1:23" ht="30" hidden="1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2">
        <f>IF(H1920="USD", 1, VLOOKUP(H1920,usd[[#All],[targetCurrency]:[inverseRate]],4,FALSE))</f>
        <v>1</v>
      </c>
      <c r="J1920" s="14">
        <f t="shared" si="176"/>
        <v>25000</v>
      </c>
      <c r="K1920" s="14">
        <f t="shared" si="177"/>
        <v>260</v>
      </c>
      <c r="L1920">
        <v>1407869851</v>
      </c>
      <c r="M1920">
        <v>1404845851</v>
      </c>
      <c r="N1920" t="b">
        <v>0</v>
      </c>
      <c r="O1920">
        <v>9</v>
      </c>
      <c r="P1920" t="b">
        <v>0</v>
      </c>
      <c r="Q1920" t="s">
        <v>8294</v>
      </c>
      <c r="R1920" s="9">
        <f t="shared" si="178"/>
        <v>1.04E-2</v>
      </c>
      <c r="S1920" s="14">
        <f t="shared" si="179"/>
        <v>28.888888888888889</v>
      </c>
      <c r="T1920" t="s">
        <v>9226</v>
      </c>
      <c r="U1920" t="s">
        <v>9251</v>
      </c>
      <c r="V1920" s="16">
        <f t="shared" si="180"/>
        <v>41828.789942129632</v>
      </c>
      <c r="W1920" s="16">
        <f t="shared" si="181"/>
        <v>41863.789942129632</v>
      </c>
    </row>
    <row r="1921" spans="1:23" ht="30" hidden="1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2">
        <f>IF(H1921="USD", 1, VLOOKUP(H1921,usd[[#All],[targetCurrency]:[inverseRate]],4,FALSE))</f>
        <v>1</v>
      </c>
      <c r="J1921" s="14">
        <f t="shared" si="176"/>
        <v>500</v>
      </c>
      <c r="K1921" s="14">
        <f t="shared" si="177"/>
        <v>237</v>
      </c>
      <c r="L1921">
        <v>1432069249</v>
      </c>
      <c r="M1921">
        <v>1429477249</v>
      </c>
      <c r="N1921" t="b">
        <v>0</v>
      </c>
      <c r="O1921">
        <v>8</v>
      </c>
      <c r="P1921" t="b">
        <v>0</v>
      </c>
      <c r="Q1921" t="s">
        <v>8294</v>
      </c>
      <c r="R1921" s="9">
        <f t="shared" si="178"/>
        <v>0.47399999999999998</v>
      </c>
      <c r="S1921" s="14">
        <f t="shared" si="179"/>
        <v>29.625</v>
      </c>
      <c r="T1921" t="s">
        <v>9226</v>
      </c>
      <c r="U1921" t="s">
        <v>9251</v>
      </c>
      <c r="V1921" s="16">
        <f t="shared" si="180"/>
        <v>42113.875567129631</v>
      </c>
      <c r="W1921" s="16">
        <f t="shared" si="181"/>
        <v>42143.875567129631</v>
      </c>
    </row>
    <row r="1922" spans="1:23" ht="30" hidden="1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2">
        <f>IF(H1922="USD", 1, VLOOKUP(H1922,usd[[#All],[targetCurrency]:[inverseRate]],4,FALSE))</f>
        <v>1.29405719</v>
      </c>
      <c r="J1922" s="14">
        <f t="shared" si="176"/>
        <v>12940.571899999999</v>
      </c>
      <c r="K1922" s="14">
        <f t="shared" si="177"/>
        <v>5568.3280885699996</v>
      </c>
      <c r="L1922">
        <v>1445468400</v>
      </c>
      <c r="M1922">
        <v>1443042061</v>
      </c>
      <c r="N1922" t="b">
        <v>0</v>
      </c>
      <c r="O1922">
        <v>105</v>
      </c>
      <c r="P1922" t="b">
        <v>0</v>
      </c>
      <c r="Q1922" t="s">
        <v>8294</v>
      </c>
      <c r="R1922" s="9">
        <f t="shared" si="178"/>
        <v>0.43030000000000002</v>
      </c>
      <c r="S1922" s="14">
        <f t="shared" si="179"/>
        <v>53.031696081619046</v>
      </c>
      <c r="T1922" t="s">
        <v>9226</v>
      </c>
      <c r="U1922" t="s">
        <v>9251</v>
      </c>
      <c r="V1922" s="16">
        <f t="shared" si="180"/>
        <v>42270.875706018516</v>
      </c>
      <c r="W1922" s="16">
        <f t="shared" si="181"/>
        <v>42298.958333333328</v>
      </c>
    </row>
    <row r="1923" spans="1:23" ht="30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2">
        <f>IF(H1923="USD", 1, VLOOKUP(H1923,usd[[#All],[targetCurrency]:[inverseRate]],4,FALSE))</f>
        <v>1</v>
      </c>
      <c r="J1923" s="14">
        <f t="shared" ref="J1923:J1986" si="182">$I1923*D1923</f>
        <v>1500</v>
      </c>
      <c r="K1923" s="14">
        <f t="shared" ref="K1923:K1986" si="183">$I1923*E1923</f>
        <v>2052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8279</v>
      </c>
      <c r="R1923" s="9">
        <f t="shared" ref="R1923:R1986" si="184">E1923/D1923</f>
        <v>1.3680000000000001</v>
      </c>
      <c r="S1923" s="14">
        <f t="shared" ref="S1923:S1986" si="185">IFERROR(K1923/O1923, "")</f>
        <v>54</v>
      </c>
      <c r="T1923" t="s">
        <v>9214</v>
      </c>
      <c r="U1923" t="s">
        <v>9233</v>
      </c>
      <c r="V1923" s="16">
        <f t="shared" si="180"/>
        <v>41074.221562500003</v>
      </c>
      <c r="W1923" s="16">
        <f t="shared" si="181"/>
        <v>41104.221562500003</v>
      </c>
    </row>
    <row r="1924" spans="1:23" ht="30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2">
        <f>IF(H1924="USD", 1, VLOOKUP(H1924,usd[[#All],[targetCurrency]:[inverseRate]],4,FALSE))</f>
        <v>1</v>
      </c>
      <c r="J1924" s="14">
        <f t="shared" si="182"/>
        <v>2000</v>
      </c>
      <c r="K1924" s="14">
        <f t="shared" si="183"/>
        <v>2311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8279</v>
      </c>
      <c r="R1924" s="9">
        <f t="shared" si="184"/>
        <v>1.1555</v>
      </c>
      <c r="S1924" s="14">
        <f t="shared" si="185"/>
        <v>36.109375</v>
      </c>
      <c r="T1924" t="s">
        <v>9214</v>
      </c>
      <c r="U1924" t="s">
        <v>9233</v>
      </c>
      <c r="V1924" s="16">
        <f t="shared" si="180"/>
        <v>41590.255868055552</v>
      </c>
      <c r="W1924" s="16">
        <f t="shared" si="181"/>
        <v>41620.255868055552</v>
      </c>
    </row>
    <row r="1925" spans="1:23" ht="30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2">
        <f>IF(H1925="USD", 1, VLOOKUP(H1925,usd[[#All],[targetCurrency]:[inverseRate]],4,FALSE))</f>
        <v>1</v>
      </c>
      <c r="J1925" s="14">
        <f t="shared" si="182"/>
        <v>125</v>
      </c>
      <c r="K1925" s="14">
        <f t="shared" si="183"/>
        <v>301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8279</v>
      </c>
      <c r="R1925" s="9">
        <f t="shared" si="184"/>
        <v>2.4079999999999999</v>
      </c>
      <c r="S1925" s="14">
        <f t="shared" si="185"/>
        <v>23.153846153846153</v>
      </c>
      <c r="T1925" t="s">
        <v>9214</v>
      </c>
      <c r="U1925" t="s">
        <v>9233</v>
      </c>
      <c r="V1925" s="16">
        <f t="shared" si="180"/>
        <v>40772.848749999997</v>
      </c>
      <c r="W1925" s="16">
        <f t="shared" si="181"/>
        <v>40813.207638888889</v>
      </c>
    </row>
    <row r="1926" spans="1:23" ht="30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2">
        <f>IF(H1926="USD", 1, VLOOKUP(H1926,usd[[#All],[targetCurrency]:[inverseRate]],4,FALSE))</f>
        <v>1</v>
      </c>
      <c r="J1926" s="14">
        <f t="shared" si="182"/>
        <v>3000</v>
      </c>
      <c r="K1926" s="14">
        <f t="shared" si="183"/>
        <v>3432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8279</v>
      </c>
      <c r="R1926" s="9">
        <f t="shared" si="184"/>
        <v>1.1439999999999999</v>
      </c>
      <c r="S1926" s="14">
        <f t="shared" si="185"/>
        <v>104</v>
      </c>
      <c r="T1926" t="s">
        <v>9214</v>
      </c>
      <c r="U1926" t="s">
        <v>9233</v>
      </c>
      <c r="V1926" s="16">
        <f t="shared" si="180"/>
        <v>41626.761053240742</v>
      </c>
      <c r="W1926" s="16">
        <f t="shared" si="181"/>
        <v>41654.814583333333</v>
      </c>
    </row>
    <row r="1927" spans="1:23" ht="30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2">
        <f>IF(H1927="USD", 1, VLOOKUP(H1927,usd[[#All],[targetCurrency]:[inverseRate]],4,FALSE))</f>
        <v>1</v>
      </c>
      <c r="J1927" s="14">
        <f t="shared" si="182"/>
        <v>1500</v>
      </c>
      <c r="K1927" s="14">
        <f t="shared" si="183"/>
        <v>1655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8279</v>
      </c>
      <c r="R1927" s="9">
        <f t="shared" si="184"/>
        <v>1.1033333333333333</v>
      </c>
      <c r="S1927" s="14">
        <f t="shared" si="185"/>
        <v>31.826923076923077</v>
      </c>
      <c r="T1927" t="s">
        <v>9214</v>
      </c>
      <c r="U1927" t="s">
        <v>9233</v>
      </c>
      <c r="V1927" s="16">
        <f t="shared" si="180"/>
        <v>41535.90148148148</v>
      </c>
      <c r="W1927" s="16">
        <f t="shared" si="181"/>
        <v>41558</v>
      </c>
    </row>
    <row r="1928" spans="1:23" ht="30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2">
        <f>IF(H1928="USD", 1, VLOOKUP(H1928,usd[[#All],[targetCurrency]:[inverseRate]],4,FALSE))</f>
        <v>1</v>
      </c>
      <c r="J1928" s="14">
        <f t="shared" si="182"/>
        <v>1500</v>
      </c>
      <c r="K1928" s="14">
        <f t="shared" si="183"/>
        <v>2930.69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8279</v>
      </c>
      <c r="R1928" s="9">
        <f t="shared" si="184"/>
        <v>1.9537933333333333</v>
      </c>
      <c r="S1928" s="14">
        <f t="shared" si="185"/>
        <v>27.3896261682243</v>
      </c>
      <c r="T1928" t="s">
        <v>9214</v>
      </c>
      <c r="U1928" t="s">
        <v>9233</v>
      </c>
      <c r="V1928" s="16">
        <f t="shared" si="180"/>
        <v>40456.954351851848</v>
      </c>
      <c r="W1928" s="16">
        <f t="shared" si="181"/>
        <v>40484.018055555556</v>
      </c>
    </row>
    <row r="1929" spans="1:23" ht="30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2">
        <f>IF(H1929="USD", 1, VLOOKUP(H1929,usd[[#All],[targetCurrency]:[inverseRate]],4,FALSE))</f>
        <v>1</v>
      </c>
      <c r="J1929" s="14">
        <f t="shared" si="182"/>
        <v>600</v>
      </c>
      <c r="K1929" s="14">
        <f t="shared" si="183"/>
        <v>620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8279</v>
      </c>
      <c r="R1929" s="9">
        <f t="shared" si="184"/>
        <v>1.0333333333333334</v>
      </c>
      <c r="S1929" s="14">
        <f t="shared" si="185"/>
        <v>56.363636363636367</v>
      </c>
      <c r="T1929" t="s">
        <v>9214</v>
      </c>
      <c r="U1929" t="s">
        <v>9233</v>
      </c>
      <c r="V1929" s="16">
        <f t="shared" si="180"/>
        <v>40960.861562500002</v>
      </c>
      <c r="W1929" s="16">
        <f t="shared" si="181"/>
        <v>40976.207638888889</v>
      </c>
    </row>
    <row r="1930" spans="1:23" ht="30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2">
        <f>IF(H1930="USD", 1, VLOOKUP(H1930,usd[[#All],[targetCurrency]:[inverseRate]],4,FALSE))</f>
        <v>1</v>
      </c>
      <c r="J1930" s="14">
        <f t="shared" si="182"/>
        <v>2550</v>
      </c>
      <c r="K1930" s="14">
        <f t="shared" si="183"/>
        <v>2630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8279</v>
      </c>
      <c r="R1930" s="9">
        <f t="shared" si="184"/>
        <v>1.031372549019608</v>
      </c>
      <c r="S1930" s="14">
        <f t="shared" si="185"/>
        <v>77.352941176470594</v>
      </c>
      <c r="T1930" t="s">
        <v>9214</v>
      </c>
      <c r="U1930" t="s">
        <v>9233</v>
      </c>
      <c r="V1930" s="16">
        <f t="shared" si="180"/>
        <v>41371.6480787037</v>
      </c>
      <c r="W1930" s="16">
        <f t="shared" si="181"/>
        <v>41401.6480787037</v>
      </c>
    </row>
    <row r="1931" spans="1:23" ht="30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2">
        <f>IF(H1931="USD", 1, VLOOKUP(H1931,usd[[#All],[targetCurrency]:[inverseRate]],4,FALSE))</f>
        <v>1</v>
      </c>
      <c r="J1931" s="14">
        <f t="shared" si="182"/>
        <v>3200</v>
      </c>
      <c r="K1931" s="14">
        <f t="shared" si="183"/>
        <v>3210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8279</v>
      </c>
      <c r="R1931" s="9">
        <f t="shared" si="184"/>
        <v>1.003125</v>
      </c>
      <c r="S1931" s="14">
        <f t="shared" si="185"/>
        <v>42.8</v>
      </c>
      <c r="T1931" t="s">
        <v>9214</v>
      </c>
      <c r="U1931" t="s">
        <v>9233</v>
      </c>
      <c r="V1931" s="16">
        <f t="shared" si="180"/>
        <v>40687.021597222221</v>
      </c>
      <c r="W1931" s="16">
        <f t="shared" si="181"/>
        <v>40729.021597222221</v>
      </c>
    </row>
    <row r="1932" spans="1:23" ht="30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2">
        <f>IF(H1932="USD", 1, VLOOKUP(H1932,usd[[#All],[targetCurrency]:[inverseRate]],4,FALSE))</f>
        <v>1</v>
      </c>
      <c r="J1932" s="14">
        <f t="shared" si="182"/>
        <v>1000</v>
      </c>
      <c r="K1932" s="14">
        <f t="shared" si="183"/>
        <v>1270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8279</v>
      </c>
      <c r="R1932" s="9">
        <f t="shared" si="184"/>
        <v>1.27</v>
      </c>
      <c r="S1932" s="14">
        <f t="shared" si="185"/>
        <v>48.846153846153847</v>
      </c>
      <c r="T1932" t="s">
        <v>9214</v>
      </c>
      <c r="U1932" t="s">
        <v>9233</v>
      </c>
      <c r="V1932" s="16">
        <f t="shared" si="180"/>
        <v>41402.558819444443</v>
      </c>
      <c r="W1932" s="16">
        <f t="shared" si="181"/>
        <v>41462.558819444443</v>
      </c>
    </row>
    <row r="1933" spans="1:23" ht="30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2">
        <f>IF(H1933="USD", 1, VLOOKUP(H1933,usd[[#All],[targetCurrency]:[inverseRate]],4,FALSE))</f>
        <v>1</v>
      </c>
      <c r="J1933" s="14">
        <f t="shared" si="182"/>
        <v>2000</v>
      </c>
      <c r="K1933" s="14">
        <f t="shared" si="183"/>
        <v>2412.02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8279</v>
      </c>
      <c r="R1933" s="9">
        <f t="shared" si="184"/>
        <v>1.20601</v>
      </c>
      <c r="S1933" s="14">
        <f t="shared" si="185"/>
        <v>48.240400000000001</v>
      </c>
      <c r="T1933" t="s">
        <v>9214</v>
      </c>
      <c r="U1933" t="s">
        <v>9233</v>
      </c>
      <c r="V1933" s="16">
        <f t="shared" si="180"/>
        <v>41037.892465277779</v>
      </c>
      <c r="W1933" s="16">
        <f t="shared" si="181"/>
        <v>41051.145833333336</v>
      </c>
    </row>
    <row r="1934" spans="1:23" ht="30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2">
        <f>IF(H1934="USD", 1, VLOOKUP(H1934,usd[[#All],[targetCurrency]:[inverseRate]],4,FALSE))</f>
        <v>1</v>
      </c>
      <c r="J1934" s="14">
        <f t="shared" si="182"/>
        <v>5250</v>
      </c>
      <c r="K1934" s="14">
        <f t="shared" si="183"/>
        <v>5617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8279</v>
      </c>
      <c r="R1934" s="9">
        <f t="shared" si="184"/>
        <v>1.0699047619047619</v>
      </c>
      <c r="S1934" s="14">
        <f t="shared" si="185"/>
        <v>70.212500000000006</v>
      </c>
      <c r="T1934" t="s">
        <v>9214</v>
      </c>
      <c r="U1934" t="s">
        <v>9233</v>
      </c>
      <c r="V1934" s="16">
        <f t="shared" si="180"/>
        <v>40911.809872685189</v>
      </c>
      <c r="W1934" s="16">
        <f t="shared" si="181"/>
        <v>40932.809872685189</v>
      </c>
    </row>
    <row r="1935" spans="1:23" ht="30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2">
        <f>IF(H1935="USD", 1, VLOOKUP(H1935,usd[[#All],[targetCurrency]:[inverseRate]],4,FALSE))</f>
        <v>1</v>
      </c>
      <c r="J1935" s="14">
        <f t="shared" si="182"/>
        <v>6000</v>
      </c>
      <c r="K1935" s="14">
        <f t="shared" si="183"/>
        <v>10346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8279</v>
      </c>
      <c r="R1935" s="9">
        <f t="shared" si="184"/>
        <v>1.7243333333333333</v>
      </c>
      <c r="S1935" s="14">
        <f t="shared" si="185"/>
        <v>94.054545454545448</v>
      </c>
      <c r="T1935" t="s">
        <v>9214</v>
      </c>
      <c r="U1935" t="s">
        <v>9233</v>
      </c>
      <c r="V1935" s="16">
        <f t="shared" si="180"/>
        <v>41879.130868055552</v>
      </c>
      <c r="W1935" s="16">
        <f t="shared" si="181"/>
        <v>41909.130868055552</v>
      </c>
    </row>
    <row r="1936" spans="1:23" ht="30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2">
        <f>IF(H1936="USD", 1, VLOOKUP(H1936,usd[[#All],[targetCurrency]:[inverseRate]],4,FALSE))</f>
        <v>1</v>
      </c>
      <c r="J1936" s="14">
        <f t="shared" si="182"/>
        <v>5000</v>
      </c>
      <c r="K1936" s="14">
        <f t="shared" si="183"/>
        <v>6181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8279</v>
      </c>
      <c r="R1936" s="9">
        <f t="shared" si="184"/>
        <v>1.2362</v>
      </c>
      <c r="S1936" s="14">
        <f t="shared" si="185"/>
        <v>80.272727272727266</v>
      </c>
      <c r="T1936" t="s">
        <v>9214</v>
      </c>
      <c r="U1936" t="s">
        <v>9233</v>
      </c>
      <c r="V1936" s="16">
        <f t="shared" ref="V1936:V1999" si="186">(M1936/86400)+DATE(1970,1,1)</f>
        <v>40865.867141203707</v>
      </c>
      <c r="W1936" s="16">
        <f t="shared" ref="W1936:W1999" si="187">(L1936/86400)+DATE(1970,1,1)</f>
        <v>40902.208333333336</v>
      </c>
    </row>
    <row r="1937" spans="1:23" ht="30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2">
        <f>IF(H1937="USD", 1, VLOOKUP(H1937,usd[[#All],[targetCurrency]:[inverseRate]],4,FALSE))</f>
        <v>1</v>
      </c>
      <c r="J1937" s="14">
        <f t="shared" si="182"/>
        <v>2500</v>
      </c>
      <c r="K1937" s="14">
        <f t="shared" si="183"/>
        <v>2710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8279</v>
      </c>
      <c r="R1937" s="9">
        <f t="shared" si="184"/>
        <v>1.0840000000000001</v>
      </c>
      <c r="S1937" s="14">
        <f t="shared" si="185"/>
        <v>54.2</v>
      </c>
      <c r="T1937" t="s">
        <v>9214</v>
      </c>
      <c r="U1937" t="s">
        <v>9233</v>
      </c>
      <c r="V1937" s="16">
        <f t="shared" si="186"/>
        <v>41773.932534722218</v>
      </c>
      <c r="W1937" s="16">
        <f t="shared" si="187"/>
        <v>41811.207638888889</v>
      </c>
    </row>
    <row r="1938" spans="1:23" ht="30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2">
        <f>IF(H1938="USD", 1, VLOOKUP(H1938,usd[[#All],[targetCurrency]:[inverseRate]],4,FALSE))</f>
        <v>1</v>
      </c>
      <c r="J1938" s="14">
        <f t="shared" si="182"/>
        <v>7500</v>
      </c>
      <c r="K1938" s="14">
        <f t="shared" si="183"/>
        <v>8739.01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8279</v>
      </c>
      <c r="R1938" s="9">
        <f t="shared" si="184"/>
        <v>1.1652013333333333</v>
      </c>
      <c r="S1938" s="14">
        <f t="shared" si="185"/>
        <v>60.26903448275862</v>
      </c>
      <c r="T1938" t="s">
        <v>9214</v>
      </c>
      <c r="U1938" t="s">
        <v>9233</v>
      </c>
      <c r="V1938" s="16">
        <f t="shared" si="186"/>
        <v>40852.889699074076</v>
      </c>
      <c r="W1938" s="16">
        <f t="shared" si="187"/>
        <v>40883.249305555553</v>
      </c>
    </row>
    <row r="1939" spans="1:23" ht="30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2">
        <f>IF(H1939="USD", 1, VLOOKUP(H1939,usd[[#All],[targetCurrency]:[inverseRate]],4,FALSE))</f>
        <v>1</v>
      </c>
      <c r="J1939" s="14">
        <f t="shared" si="182"/>
        <v>600</v>
      </c>
      <c r="K1939" s="14">
        <f t="shared" si="183"/>
        <v>1123.47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8279</v>
      </c>
      <c r="R1939" s="9">
        <f t="shared" si="184"/>
        <v>1.8724499999999999</v>
      </c>
      <c r="S1939" s="14">
        <f t="shared" si="185"/>
        <v>38.740344827586206</v>
      </c>
      <c r="T1939" t="s">
        <v>9214</v>
      </c>
      <c r="U1939" t="s">
        <v>9233</v>
      </c>
      <c r="V1939" s="16">
        <f t="shared" si="186"/>
        <v>41059.118993055556</v>
      </c>
      <c r="W1939" s="16">
        <f t="shared" si="187"/>
        <v>41075.165972222225</v>
      </c>
    </row>
    <row r="1940" spans="1:23" ht="30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2">
        <f>IF(H1940="USD", 1, VLOOKUP(H1940,usd[[#All],[targetCurrency]:[inverseRate]],4,FALSE))</f>
        <v>1</v>
      </c>
      <c r="J1940" s="14">
        <f t="shared" si="182"/>
        <v>15000</v>
      </c>
      <c r="K1940" s="14">
        <f t="shared" si="183"/>
        <v>17390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8279</v>
      </c>
      <c r="R1940" s="9">
        <f t="shared" si="184"/>
        <v>1.1593333333333333</v>
      </c>
      <c r="S1940" s="14">
        <f t="shared" si="185"/>
        <v>152.54385964912279</v>
      </c>
      <c r="T1940" t="s">
        <v>9214</v>
      </c>
      <c r="U1940" t="s">
        <v>9233</v>
      </c>
      <c r="V1940" s="16">
        <f t="shared" si="186"/>
        <v>41426.259618055556</v>
      </c>
      <c r="W1940" s="16">
        <f t="shared" si="187"/>
        <v>41457.208333333336</v>
      </c>
    </row>
    <row r="1941" spans="1:23" ht="30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2">
        <f>IF(H1941="USD", 1, VLOOKUP(H1941,usd[[#All],[targetCurrency]:[inverseRate]],4,FALSE))</f>
        <v>1</v>
      </c>
      <c r="J1941" s="14">
        <f t="shared" si="182"/>
        <v>10000</v>
      </c>
      <c r="K1941" s="14">
        <f t="shared" si="183"/>
        <v>11070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8279</v>
      </c>
      <c r="R1941" s="9">
        <f t="shared" si="184"/>
        <v>1.107</v>
      </c>
      <c r="S1941" s="14">
        <f t="shared" si="185"/>
        <v>115.3125</v>
      </c>
      <c r="T1941" t="s">
        <v>9214</v>
      </c>
      <c r="U1941" t="s">
        <v>9233</v>
      </c>
      <c r="V1941" s="16">
        <f t="shared" si="186"/>
        <v>41313.985046296293</v>
      </c>
      <c r="W1941" s="16">
        <f t="shared" si="187"/>
        <v>41343.943379629629</v>
      </c>
    </row>
    <row r="1942" spans="1:23" ht="30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2">
        <f>IF(H1942="USD", 1, VLOOKUP(H1942,usd[[#All],[targetCurrency]:[inverseRate]],4,FALSE))</f>
        <v>1</v>
      </c>
      <c r="J1942" s="14">
        <f t="shared" si="182"/>
        <v>650</v>
      </c>
      <c r="K1942" s="14">
        <f t="shared" si="183"/>
        <v>1111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8279</v>
      </c>
      <c r="R1942" s="9">
        <f t="shared" si="184"/>
        <v>1.7092307692307693</v>
      </c>
      <c r="S1942" s="14">
        <f t="shared" si="185"/>
        <v>35.838709677419352</v>
      </c>
      <c r="T1942" t="s">
        <v>9214</v>
      </c>
      <c r="U1942" t="s">
        <v>9233</v>
      </c>
      <c r="V1942" s="16">
        <f t="shared" si="186"/>
        <v>40670.507326388892</v>
      </c>
      <c r="W1942" s="16">
        <f t="shared" si="187"/>
        <v>40709.165972222225</v>
      </c>
    </row>
    <row r="1943" spans="1:23" ht="30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2">
        <f>IF(H1943="USD", 1, VLOOKUP(H1943,usd[[#All],[targetCurrency]:[inverseRate]],4,FALSE))</f>
        <v>1</v>
      </c>
      <c r="J1943" s="14">
        <f t="shared" si="182"/>
        <v>250000</v>
      </c>
      <c r="K1943" s="14">
        <f t="shared" si="183"/>
        <v>315295.89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8295</v>
      </c>
      <c r="R1943" s="9">
        <f t="shared" si="184"/>
        <v>1.2611835600000001</v>
      </c>
      <c r="S1943" s="14">
        <f t="shared" si="185"/>
        <v>64.570118779438872</v>
      </c>
      <c r="T1943" t="s">
        <v>9226</v>
      </c>
      <c r="U1943" t="s">
        <v>9252</v>
      </c>
      <c r="V1943" s="16">
        <f t="shared" si="186"/>
        <v>41744.290868055556</v>
      </c>
      <c r="W1943" s="16">
        <f t="shared" si="187"/>
        <v>41774.290868055556</v>
      </c>
    </row>
    <row r="1944" spans="1:23" ht="30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2">
        <f>IF(H1944="USD", 1, VLOOKUP(H1944,usd[[#All],[targetCurrency]:[inverseRate]],4,FALSE))</f>
        <v>1</v>
      </c>
      <c r="J1944" s="14">
        <f t="shared" si="182"/>
        <v>6000</v>
      </c>
      <c r="K1944" s="14">
        <f t="shared" si="183"/>
        <v>8306.42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8295</v>
      </c>
      <c r="R1944" s="9">
        <f t="shared" si="184"/>
        <v>1.3844033333333334</v>
      </c>
      <c r="S1944" s="14">
        <f t="shared" si="185"/>
        <v>87.436000000000007</v>
      </c>
      <c r="T1944" t="s">
        <v>9226</v>
      </c>
      <c r="U1944" t="s">
        <v>9252</v>
      </c>
      <c r="V1944" s="16">
        <f t="shared" si="186"/>
        <v>40638.828009259261</v>
      </c>
      <c r="W1944" s="16">
        <f t="shared" si="187"/>
        <v>40728.828009259261</v>
      </c>
    </row>
    <row r="1945" spans="1:23" ht="30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2">
        <f>IF(H1945="USD", 1, VLOOKUP(H1945,usd[[#All],[targetCurrency]:[inverseRate]],4,FALSE))</f>
        <v>1</v>
      </c>
      <c r="J1945" s="14">
        <f t="shared" si="182"/>
        <v>10000</v>
      </c>
      <c r="K1945" s="14">
        <f t="shared" si="183"/>
        <v>170525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8295</v>
      </c>
      <c r="R1945" s="9">
        <f t="shared" si="184"/>
        <v>17.052499999999998</v>
      </c>
      <c r="S1945" s="14">
        <f t="shared" si="185"/>
        <v>68.815577078288939</v>
      </c>
      <c r="T1945" t="s">
        <v>9226</v>
      </c>
      <c r="U1945" t="s">
        <v>9252</v>
      </c>
      <c r="V1945" s="16">
        <f t="shared" si="186"/>
        <v>42548.269861111112</v>
      </c>
      <c r="W1945" s="16">
        <f t="shared" si="187"/>
        <v>42593.269861111112</v>
      </c>
    </row>
    <row r="1946" spans="1:23" ht="30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2">
        <f>IF(H1946="USD", 1, VLOOKUP(H1946,usd[[#All],[targetCurrency]:[inverseRate]],4,FALSE))</f>
        <v>1</v>
      </c>
      <c r="J1946" s="14">
        <f t="shared" si="182"/>
        <v>40000</v>
      </c>
      <c r="K1946" s="14">
        <f t="shared" si="183"/>
        <v>315222.2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8295</v>
      </c>
      <c r="R1946" s="9">
        <f t="shared" si="184"/>
        <v>7.8805550000000002</v>
      </c>
      <c r="S1946" s="14">
        <f t="shared" si="185"/>
        <v>176.200223588597</v>
      </c>
      <c r="T1946" t="s">
        <v>9226</v>
      </c>
      <c r="U1946" t="s">
        <v>9252</v>
      </c>
      <c r="V1946" s="16">
        <f t="shared" si="186"/>
        <v>41730.584374999999</v>
      </c>
      <c r="W1946" s="16">
        <f t="shared" si="187"/>
        <v>41760.584374999999</v>
      </c>
    </row>
    <row r="1947" spans="1:23" ht="30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2">
        <f>IF(H1947="USD", 1, VLOOKUP(H1947,usd[[#All],[targetCurrency]:[inverseRate]],4,FALSE))</f>
        <v>1.1666915600000001</v>
      </c>
      <c r="J1947" s="14">
        <f t="shared" si="182"/>
        <v>116669.156</v>
      </c>
      <c r="K1947" s="14">
        <f t="shared" si="183"/>
        <v>406029.66332808003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8295</v>
      </c>
      <c r="R1947" s="9">
        <f t="shared" si="184"/>
        <v>3.4801799999999998</v>
      </c>
      <c r="S1947" s="14">
        <f t="shared" si="185"/>
        <v>597.10244607070592</v>
      </c>
      <c r="T1947" t="s">
        <v>9226</v>
      </c>
      <c r="U1947" t="s">
        <v>9252</v>
      </c>
      <c r="V1947" s="16">
        <f t="shared" si="186"/>
        <v>42157.251828703702</v>
      </c>
      <c r="W1947" s="16">
        <f t="shared" si="187"/>
        <v>42197.251828703702</v>
      </c>
    </row>
    <row r="1948" spans="1:23" ht="30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2">
        <f>IF(H1948="USD", 1, VLOOKUP(H1948,usd[[#All],[targetCurrency]:[inverseRate]],4,FALSE))</f>
        <v>1</v>
      </c>
      <c r="J1948" s="14">
        <f t="shared" si="182"/>
        <v>7500</v>
      </c>
      <c r="K1948" s="14">
        <f t="shared" si="183"/>
        <v>11231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8295</v>
      </c>
      <c r="R1948" s="9">
        <f t="shared" si="184"/>
        <v>1.4974666666666667</v>
      </c>
      <c r="S1948" s="14">
        <f t="shared" si="185"/>
        <v>160.44285714285715</v>
      </c>
      <c r="T1948" t="s">
        <v>9226</v>
      </c>
      <c r="U1948" t="s">
        <v>9252</v>
      </c>
      <c r="V1948" s="16">
        <f t="shared" si="186"/>
        <v>41689.150011574078</v>
      </c>
      <c r="W1948" s="16">
        <f t="shared" si="187"/>
        <v>41749.108344907407</v>
      </c>
    </row>
    <row r="1949" spans="1:23" ht="30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2">
        <f>IF(H1949="USD", 1, VLOOKUP(H1949,usd[[#All],[targetCurrency]:[inverseRate]],4,FALSE))</f>
        <v>1</v>
      </c>
      <c r="J1949" s="14">
        <f t="shared" si="182"/>
        <v>800</v>
      </c>
      <c r="K1949" s="14">
        <f t="shared" si="183"/>
        <v>805.07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8295</v>
      </c>
      <c r="R1949" s="9">
        <f t="shared" si="184"/>
        <v>1.0063375000000001</v>
      </c>
      <c r="S1949" s="14">
        <f t="shared" si="185"/>
        <v>35.003043478260871</v>
      </c>
      <c r="T1949" t="s">
        <v>9226</v>
      </c>
      <c r="U1949" t="s">
        <v>9252</v>
      </c>
      <c r="V1949" s="16">
        <f t="shared" si="186"/>
        <v>40102.918055555558</v>
      </c>
      <c r="W1949" s="16">
        <f t="shared" si="187"/>
        <v>40140.249305555553</v>
      </c>
    </row>
    <row r="1950" spans="1:23" ht="30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2">
        <f>IF(H1950="USD", 1, VLOOKUP(H1950,usd[[#All],[targetCurrency]:[inverseRate]],4,FALSE))</f>
        <v>1</v>
      </c>
      <c r="J1950" s="14">
        <f t="shared" si="182"/>
        <v>100000</v>
      </c>
      <c r="K1950" s="14">
        <f t="shared" si="183"/>
        <v>800211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8295</v>
      </c>
      <c r="R1950" s="9">
        <f t="shared" si="184"/>
        <v>8.0021100000000001</v>
      </c>
      <c r="S1950" s="14">
        <f t="shared" si="185"/>
        <v>188.50671378091872</v>
      </c>
      <c r="T1950" t="s">
        <v>9226</v>
      </c>
      <c r="U1950" t="s">
        <v>9252</v>
      </c>
      <c r="V1950" s="16">
        <f t="shared" si="186"/>
        <v>42473.604270833333</v>
      </c>
      <c r="W1950" s="16">
        <f t="shared" si="187"/>
        <v>42527.709722222222</v>
      </c>
    </row>
    <row r="1951" spans="1:23" ht="30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2">
        <f>IF(H1951="USD", 1, VLOOKUP(H1951,usd[[#All],[targetCurrency]:[inverseRate]],4,FALSE))</f>
        <v>1.29405719</v>
      </c>
      <c r="J1951" s="14">
        <f t="shared" si="182"/>
        <v>64702.859499999999</v>
      </c>
      <c r="K1951" s="14">
        <f t="shared" si="183"/>
        <v>68586.713344347008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8295</v>
      </c>
      <c r="R1951" s="9">
        <f t="shared" si="184"/>
        <v>1.0600260000000001</v>
      </c>
      <c r="S1951" s="14">
        <f t="shared" si="185"/>
        <v>72.732463779795339</v>
      </c>
      <c r="T1951" t="s">
        <v>9226</v>
      </c>
      <c r="U1951" t="s">
        <v>9252</v>
      </c>
      <c r="V1951" s="16">
        <f t="shared" si="186"/>
        <v>41800.423043981486</v>
      </c>
      <c r="W1951" s="16">
        <f t="shared" si="187"/>
        <v>41830.423043981486</v>
      </c>
    </row>
    <row r="1952" spans="1:23" ht="30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2">
        <f>IF(H1952="USD", 1, VLOOKUP(H1952,usd[[#All],[targetCurrency]:[inverseRate]],4,FALSE))</f>
        <v>1</v>
      </c>
      <c r="J1952" s="14">
        <f t="shared" si="182"/>
        <v>48000</v>
      </c>
      <c r="K1952" s="14">
        <f t="shared" si="183"/>
        <v>96248.960000000006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8295</v>
      </c>
      <c r="R1952" s="9">
        <f t="shared" si="184"/>
        <v>2.0051866666666669</v>
      </c>
      <c r="S1952" s="14">
        <f t="shared" si="185"/>
        <v>51.3054157782516</v>
      </c>
      <c r="T1952" t="s">
        <v>9226</v>
      </c>
      <c r="U1952" t="s">
        <v>9252</v>
      </c>
      <c r="V1952" s="16">
        <f t="shared" si="186"/>
        <v>40624.181400462963</v>
      </c>
      <c r="W1952" s="16">
        <f t="shared" si="187"/>
        <v>40655.181400462963</v>
      </c>
    </row>
    <row r="1953" spans="1:23" ht="30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2">
        <f>IF(H1953="USD", 1, VLOOKUP(H1953,usd[[#All],[targetCurrency]:[inverseRate]],4,FALSE))</f>
        <v>1</v>
      </c>
      <c r="J1953" s="14">
        <f t="shared" si="182"/>
        <v>50000</v>
      </c>
      <c r="K1953" s="14">
        <f t="shared" si="183"/>
        <v>106222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8295</v>
      </c>
      <c r="R1953" s="9">
        <f t="shared" si="184"/>
        <v>2.1244399999999999</v>
      </c>
      <c r="S1953" s="14">
        <f t="shared" si="185"/>
        <v>127.36450839328538</v>
      </c>
      <c r="T1953" t="s">
        <v>9226</v>
      </c>
      <c r="U1953" t="s">
        <v>9252</v>
      </c>
      <c r="V1953" s="16">
        <f t="shared" si="186"/>
        <v>42651.420567129629</v>
      </c>
      <c r="W1953" s="16">
        <f t="shared" si="187"/>
        <v>42681.462233796294</v>
      </c>
    </row>
    <row r="1954" spans="1:23" ht="30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2">
        <f>IF(H1954="USD", 1, VLOOKUP(H1954,usd[[#All],[targetCurrency]:[inverseRate]],4,FALSE))</f>
        <v>0.75062424999999999</v>
      </c>
      <c r="J1954" s="14">
        <f t="shared" si="182"/>
        <v>26271.848750000001</v>
      </c>
      <c r="K1954" s="14">
        <f t="shared" si="183"/>
        <v>52142.3612322525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8295</v>
      </c>
      <c r="R1954" s="9">
        <f t="shared" si="184"/>
        <v>1.9847237142857144</v>
      </c>
      <c r="S1954" s="14">
        <f t="shared" si="185"/>
        <v>76.455075120604846</v>
      </c>
      <c r="T1954" t="s">
        <v>9226</v>
      </c>
      <c r="U1954" t="s">
        <v>9252</v>
      </c>
      <c r="V1954" s="16">
        <f t="shared" si="186"/>
        <v>41526.60665509259</v>
      </c>
      <c r="W1954" s="16">
        <f t="shared" si="187"/>
        <v>41563.60665509259</v>
      </c>
    </row>
    <row r="1955" spans="1:23" ht="30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2">
        <f>IF(H1955="USD", 1, VLOOKUP(H1955,usd[[#All],[targetCurrency]:[inverseRate]],4,FALSE))</f>
        <v>1</v>
      </c>
      <c r="J1955" s="14">
        <f t="shared" si="182"/>
        <v>15000</v>
      </c>
      <c r="K1955" s="14">
        <f t="shared" si="183"/>
        <v>33892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8295</v>
      </c>
      <c r="R1955" s="9">
        <f t="shared" si="184"/>
        <v>2.2594666666666665</v>
      </c>
      <c r="S1955" s="14">
        <f t="shared" si="185"/>
        <v>230.55782312925169</v>
      </c>
      <c r="T1955" t="s">
        <v>9226</v>
      </c>
      <c r="U1955" t="s">
        <v>9252</v>
      </c>
      <c r="V1955" s="16">
        <f t="shared" si="186"/>
        <v>40941.199826388889</v>
      </c>
      <c r="W1955" s="16">
        <f t="shared" si="187"/>
        <v>40970.125</v>
      </c>
    </row>
    <row r="1956" spans="1:23" ht="30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2">
        <f>IF(H1956="USD", 1, VLOOKUP(H1956,usd[[#All],[targetCurrency]:[inverseRate]],4,FALSE))</f>
        <v>1</v>
      </c>
      <c r="J1956" s="14">
        <f t="shared" si="182"/>
        <v>50000</v>
      </c>
      <c r="K1956" s="14">
        <f t="shared" si="183"/>
        <v>349474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8295</v>
      </c>
      <c r="R1956" s="9">
        <f t="shared" si="184"/>
        <v>6.9894800000000004</v>
      </c>
      <c r="S1956" s="14">
        <f t="shared" si="185"/>
        <v>842.10602409638557</v>
      </c>
      <c r="T1956" t="s">
        <v>9226</v>
      </c>
      <c r="U1956" t="s">
        <v>9252</v>
      </c>
      <c r="V1956" s="16">
        <f t="shared" si="186"/>
        <v>42394.580740740741</v>
      </c>
      <c r="W1956" s="16">
        <f t="shared" si="187"/>
        <v>42441.208333333328</v>
      </c>
    </row>
    <row r="1957" spans="1:23" ht="30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2">
        <f>IF(H1957="USD", 1, VLOOKUP(H1957,usd[[#All],[targetCurrency]:[inverseRate]],4,FALSE))</f>
        <v>1</v>
      </c>
      <c r="J1957" s="14">
        <f t="shared" si="182"/>
        <v>42000</v>
      </c>
      <c r="K1957" s="14">
        <f t="shared" si="183"/>
        <v>167410.01999999999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8295</v>
      </c>
      <c r="R1957" s="9">
        <f t="shared" si="184"/>
        <v>3.9859528571428569</v>
      </c>
      <c r="S1957" s="14">
        <f t="shared" si="185"/>
        <v>577.27593103448271</v>
      </c>
      <c r="T1957" t="s">
        <v>9226</v>
      </c>
      <c r="U1957" t="s">
        <v>9252</v>
      </c>
      <c r="V1957" s="16">
        <f t="shared" si="186"/>
        <v>41020.271770833337</v>
      </c>
      <c r="W1957" s="16">
        <f t="shared" si="187"/>
        <v>41052.791666666664</v>
      </c>
    </row>
    <row r="1958" spans="1:23" ht="30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2">
        <f>IF(H1958="USD", 1, VLOOKUP(H1958,usd[[#All],[targetCurrency]:[inverseRate]],4,FALSE))</f>
        <v>1</v>
      </c>
      <c r="J1958" s="14">
        <f t="shared" si="182"/>
        <v>60000</v>
      </c>
      <c r="K1958" s="14">
        <f t="shared" si="183"/>
        <v>176420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8295</v>
      </c>
      <c r="R1958" s="9">
        <f t="shared" si="184"/>
        <v>2.9403333333333332</v>
      </c>
      <c r="S1958" s="14">
        <f t="shared" si="185"/>
        <v>483.34246575342468</v>
      </c>
      <c r="T1958" t="s">
        <v>9226</v>
      </c>
      <c r="U1958" t="s">
        <v>9252</v>
      </c>
      <c r="V1958" s="16">
        <f t="shared" si="186"/>
        <v>42067.923668981486</v>
      </c>
      <c r="W1958" s="16">
        <f t="shared" si="187"/>
        <v>42112.882002314815</v>
      </c>
    </row>
    <row r="1959" spans="1:23" ht="30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2">
        <f>IF(H1959="USD", 1, VLOOKUP(H1959,usd[[#All],[targetCurrency]:[inverseRate]],4,FALSE))</f>
        <v>1</v>
      </c>
      <c r="J1959" s="14">
        <f t="shared" si="182"/>
        <v>30000</v>
      </c>
      <c r="K1959" s="14">
        <f t="shared" si="183"/>
        <v>50251.41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8295</v>
      </c>
      <c r="R1959" s="9">
        <f t="shared" si="184"/>
        <v>1.6750470000000002</v>
      </c>
      <c r="S1959" s="14">
        <f t="shared" si="185"/>
        <v>76.138500000000008</v>
      </c>
      <c r="T1959" t="s">
        <v>9226</v>
      </c>
      <c r="U1959" t="s">
        <v>9252</v>
      </c>
      <c r="V1959" s="16">
        <f t="shared" si="186"/>
        <v>41179.098530092597</v>
      </c>
      <c r="W1959" s="16">
        <f t="shared" si="187"/>
        <v>41209.098530092597</v>
      </c>
    </row>
    <row r="1960" spans="1:23" ht="30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2">
        <f>IF(H1960="USD", 1, VLOOKUP(H1960,usd[[#All],[targetCurrency]:[inverseRate]],4,FALSE))</f>
        <v>1</v>
      </c>
      <c r="J1960" s="14">
        <f t="shared" si="182"/>
        <v>7000</v>
      </c>
      <c r="K1960" s="14">
        <f t="shared" si="183"/>
        <v>100490.02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8295</v>
      </c>
      <c r="R1960" s="9">
        <f t="shared" si="184"/>
        <v>14.355717142857143</v>
      </c>
      <c r="S1960" s="14">
        <f t="shared" si="185"/>
        <v>74.107684365781708</v>
      </c>
      <c r="T1960" t="s">
        <v>9226</v>
      </c>
      <c r="U1960" t="s">
        <v>9252</v>
      </c>
      <c r="V1960" s="16">
        <f t="shared" si="186"/>
        <v>41326.987974537034</v>
      </c>
      <c r="W1960" s="16">
        <f t="shared" si="187"/>
        <v>41356.94630787037</v>
      </c>
    </row>
    <row r="1961" spans="1:23" ht="30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2">
        <f>IF(H1961="USD", 1, VLOOKUP(H1961,usd[[#All],[targetCurrency]:[inverseRate]],4,FALSE))</f>
        <v>1</v>
      </c>
      <c r="J1961" s="14">
        <f t="shared" si="182"/>
        <v>10000</v>
      </c>
      <c r="K1961" s="14">
        <f t="shared" si="183"/>
        <v>15673.44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8295</v>
      </c>
      <c r="R1961" s="9">
        <f t="shared" si="184"/>
        <v>1.5673440000000001</v>
      </c>
      <c r="S1961" s="14">
        <f t="shared" si="185"/>
        <v>36.965660377358489</v>
      </c>
      <c r="T1961" t="s">
        <v>9226</v>
      </c>
      <c r="U1961" t="s">
        <v>9252</v>
      </c>
      <c r="V1961" s="16">
        <f t="shared" si="186"/>
        <v>41871.845601851848</v>
      </c>
      <c r="W1961" s="16">
        <f t="shared" si="187"/>
        <v>41913</v>
      </c>
    </row>
    <row r="1962" spans="1:23" ht="30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2">
        <f>IF(H1962="USD", 1, VLOOKUP(H1962,usd[[#All],[targetCurrency]:[inverseRate]],4,FALSE))</f>
        <v>0.11241174</v>
      </c>
      <c r="J1962" s="14">
        <f t="shared" si="182"/>
        <v>7868.8217999999997</v>
      </c>
      <c r="K1962" s="14">
        <f t="shared" si="183"/>
        <v>9277.5657256800005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8295</v>
      </c>
      <c r="R1962" s="9">
        <f t="shared" si="184"/>
        <v>1.1790285714285715</v>
      </c>
      <c r="S1962" s="14">
        <f t="shared" si="185"/>
        <v>281.1383553236364</v>
      </c>
      <c r="T1962" t="s">
        <v>9226</v>
      </c>
      <c r="U1962" t="s">
        <v>9252</v>
      </c>
      <c r="V1962" s="16">
        <f t="shared" si="186"/>
        <v>41964.362743055557</v>
      </c>
      <c r="W1962" s="16">
        <f t="shared" si="187"/>
        <v>41994.362743055557</v>
      </c>
    </row>
    <row r="1963" spans="1:23" ht="30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2">
        <f>IF(H1963="USD", 1, VLOOKUP(H1963,usd[[#All],[targetCurrency]:[inverseRate]],4,FALSE))</f>
        <v>1</v>
      </c>
      <c r="J1963" s="14">
        <f t="shared" si="182"/>
        <v>10000</v>
      </c>
      <c r="K1963" s="14">
        <f t="shared" si="183"/>
        <v>110538.12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8295</v>
      </c>
      <c r="R1963" s="9">
        <f t="shared" si="184"/>
        <v>11.053811999999999</v>
      </c>
      <c r="S1963" s="14">
        <f t="shared" si="185"/>
        <v>67.690214329454989</v>
      </c>
      <c r="T1963" t="s">
        <v>9226</v>
      </c>
      <c r="U1963" t="s">
        <v>9252</v>
      </c>
      <c r="V1963" s="16">
        <f t="shared" si="186"/>
        <v>41148.194641203707</v>
      </c>
      <c r="W1963" s="16">
        <f t="shared" si="187"/>
        <v>41188.165972222225</v>
      </c>
    </row>
    <row r="1964" spans="1:23" ht="30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2">
        <f>IF(H1964="USD", 1, VLOOKUP(H1964,usd[[#All],[targetCurrency]:[inverseRate]],4,FALSE))</f>
        <v>1</v>
      </c>
      <c r="J1964" s="14">
        <f t="shared" si="182"/>
        <v>10000</v>
      </c>
      <c r="K1964" s="14">
        <f t="shared" si="183"/>
        <v>19292.5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8295</v>
      </c>
      <c r="R1964" s="9">
        <f t="shared" si="184"/>
        <v>1.9292499999999999</v>
      </c>
      <c r="S1964" s="14">
        <f t="shared" si="185"/>
        <v>63.04738562091503</v>
      </c>
      <c r="T1964" t="s">
        <v>9226</v>
      </c>
      <c r="U1964" t="s">
        <v>9252</v>
      </c>
      <c r="V1964" s="16">
        <f t="shared" si="186"/>
        <v>41742.780509259261</v>
      </c>
      <c r="W1964" s="16">
        <f t="shared" si="187"/>
        <v>41772.780509259261</v>
      </c>
    </row>
    <row r="1965" spans="1:23" ht="30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2">
        <f>IF(H1965="USD", 1, VLOOKUP(H1965,usd[[#All],[targetCurrency]:[inverseRate]],4,FALSE))</f>
        <v>1.29405719</v>
      </c>
      <c r="J1965" s="14">
        <f t="shared" si="182"/>
        <v>24587.086609999998</v>
      </c>
      <c r="K1965" s="14">
        <f t="shared" si="183"/>
        <v>31197.130736520001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8295</v>
      </c>
      <c r="R1965" s="9">
        <f t="shared" si="184"/>
        <v>1.268842105263158</v>
      </c>
      <c r="S1965" s="14">
        <f t="shared" si="185"/>
        <v>152.181125544</v>
      </c>
      <c r="T1965" t="s">
        <v>9226</v>
      </c>
      <c r="U1965" t="s">
        <v>9252</v>
      </c>
      <c r="V1965" s="16">
        <f t="shared" si="186"/>
        <v>41863.429791666669</v>
      </c>
      <c r="W1965" s="16">
        <f t="shared" si="187"/>
        <v>41898.429791666669</v>
      </c>
    </row>
    <row r="1966" spans="1:23" ht="30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2">
        <f>IF(H1966="USD", 1, VLOOKUP(H1966,usd[[#All],[targetCurrency]:[inverseRate]],4,FALSE))</f>
        <v>1.1666915600000001</v>
      </c>
      <c r="J1966" s="14">
        <f t="shared" si="182"/>
        <v>104068.88715200001</v>
      </c>
      <c r="K1966" s="14">
        <f t="shared" si="183"/>
        <v>270139.40388006723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8295</v>
      </c>
      <c r="R1966" s="9">
        <f t="shared" si="184"/>
        <v>2.5957748878923765</v>
      </c>
      <c r="S1966" s="14">
        <f t="shared" si="185"/>
        <v>210.88165798600096</v>
      </c>
      <c r="T1966" t="s">
        <v>9226</v>
      </c>
      <c r="U1966" t="s">
        <v>9252</v>
      </c>
      <c r="V1966" s="16">
        <f t="shared" si="186"/>
        <v>42452.272824074069</v>
      </c>
      <c r="W1966" s="16">
        <f t="shared" si="187"/>
        <v>42482.272824074069</v>
      </c>
    </row>
    <row r="1967" spans="1:23" ht="30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2">
        <f>IF(H1967="USD", 1, VLOOKUP(H1967,usd[[#All],[targetCurrency]:[inverseRate]],4,FALSE))</f>
        <v>1</v>
      </c>
      <c r="J1967" s="14">
        <f t="shared" si="182"/>
        <v>5000</v>
      </c>
      <c r="K1967" s="14">
        <f t="shared" si="183"/>
        <v>13114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8295</v>
      </c>
      <c r="R1967" s="9">
        <f t="shared" si="184"/>
        <v>2.6227999999999998</v>
      </c>
      <c r="S1967" s="14">
        <f t="shared" si="185"/>
        <v>127.32038834951456</v>
      </c>
      <c r="T1967" t="s">
        <v>9226</v>
      </c>
      <c r="U1967" t="s">
        <v>9252</v>
      </c>
      <c r="V1967" s="16">
        <f t="shared" si="186"/>
        <v>40898.089236111111</v>
      </c>
      <c r="W1967" s="16">
        <f t="shared" si="187"/>
        <v>40920.041666666664</v>
      </c>
    </row>
    <row r="1968" spans="1:23" ht="30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2">
        <f>IF(H1968="USD", 1, VLOOKUP(H1968,usd[[#All],[targetCurrency]:[inverseRate]],4,FALSE))</f>
        <v>1</v>
      </c>
      <c r="J1968" s="14">
        <f t="shared" si="182"/>
        <v>100000</v>
      </c>
      <c r="K1968" s="14">
        <f t="shared" si="183"/>
        <v>206743.09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8295</v>
      </c>
      <c r="R1968" s="9">
        <f t="shared" si="184"/>
        <v>2.0674309000000002</v>
      </c>
      <c r="S1968" s="14">
        <f t="shared" si="185"/>
        <v>136.6444745538665</v>
      </c>
      <c r="T1968" t="s">
        <v>9226</v>
      </c>
      <c r="U1968" t="s">
        <v>9252</v>
      </c>
      <c r="V1968" s="16">
        <f t="shared" si="186"/>
        <v>41835.540486111109</v>
      </c>
      <c r="W1968" s="16">
        <f t="shared" si="187"/>
        <v>41865.540486111109</v>
      </c>
    </row>
    <row r="1969" spans="1:23" ht="30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2">
        <f>IF(H1969="USD", 1, VLOOKUP(H1969,usd[[#All],[targetCurrency]:[inverseRate]],4,FALSE))</f>
        <v>1</v>
      </c>
      <c r="J1969" s="14">
        <f t="shared" si="182"/>
        <v>20000</v>
      </c>
      <c r="K1969" s="14">
        <f t="shared" si="183"/>
        <v>74026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8295</v>
      </c>
      <c r="R1969" s="9">
        <f t="shared" si="184"/>
        <v>3.7012999999999998</v>
      </c>
      <c r="S1969" s="14">
        <f t="shared" si="185"/>
        <v>182.78024691358024</v>
      </c>
      <c r="T1969" t="s">
        <v>9226</v>
      </c>
      <c r="U1969" t="s">
        <v>9252</v>
      </c>
      <c r="V1969" s="16">
        <f t="shared" si="186"/>
        <v>41730.663530092592</v>
      </c>
      <c r="W1969" s="16">
        <f t="shared" si="187"/>
        <v>41760.663530092592</v>
      </c>
    </row>
    <row r="1970" spans="1:23" ht="30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2">
        <f>IF(H1970="USD", 1, VLOOKUP(H1970,usd[[#All],[targetCurrency]:[inverseRate]],4,FALSE))</f>
        <v>1</v>
      </c>
      <c r="J1970" s="14">
        <f t="shared" si="182"/>
        <v>50000</v>
      </c>
      <c r="K1970" s="14">
        <f t="shared" si="183"/>
        <v>142483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8295</v>
      </c>
      <c r="R1970" s="9">
        <f t="shared" si="184"/>
        <v>2.8496600000000001</v>
      </c>
      <c r="S1970" s="14">
        <f t="shared" si="185"/>
        <v>279.37843137254902</v>
      </c>
      <c r="T1970" t="s">
        <v>9226</v>
      </c>
      <c r="U1970" t="s">
        <v>9252</v>
      </c>
      <c r="V1970" s="16">
        <f t="shared" si="186"/>
        <v>42676.586979166663</v>
      </c>
      <c r="W1970" s="16">
        <f t="shared" si="187"/>
        <v>42707.628645833334</v>
      </c>
    </row>
    <row r="1971" spans="1:23" ht="30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2">
        <f>IF(H1971="USD", 1, VLOOKUP(H1971,usd[[#All],[targetCurrency]:[inverseRate]],4,FALSE))</f>
        <v>1.29405719</v>
      </c>
      <c r="J1971" s="14">
        <f t="shared" si="182"/>
        <v>25881.143799999998</v>
      </c>
      <c r="K1971" s="14">
        <f t="shared" si="183"/>
        <v>149872.52751704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8295</v>
      </c>
      <c r="R1971" s="9">
        <f t="shared" si="184"/>
        <v>5.7907999999999999</v>
      </c>
      <c r="S1971" s="14">
        <f t="shared" si="185"/>
        <v>79.423702976703765</v>
      </c>
      <c r="T1971" t="s">
        <v>9226</v>
      </c>
      <c r="U1971" t="s">
        <v>9252</v>
      </c>
      <c r="V1971" s="16">
        <f t="shared" si="186"/>
        <v>42557.792453703703</v>
      </c>
      <c r="W1971" s="16">
        <f t="shared" si="187"/>
        <v>42587.792453703703</v>
      </c>
    </row>
    <row r="1972" spans="1:23" ht="30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2">
        <f>IF(H1972="USD", 1, VLOOKUP(H1972,usd[[#All],[targetCurrency]:[inverseRate]],4,FALSE))</f>
        <v>1</v>
      </c>
      <c r="J1972" s="14">
        <f t="shared" si="182"/>
        <v>5000</v>
      </c>
      <c r="K1972" s="14">
        <f t="shared" si="183"/>
        <v>56590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8295</v>
      </c>
      <c r="R1972" s="9">
        <f t="shared" si="184"/>
        <v>11.318</v>
      </c>
      <c r="S1972" s="14">
        <f t="shared" si="185"/>
        <v>80.727532097004286</v>
      </c>
      <c r="T1972" t="s">
        <v>9226</v>
      </c>
      <c r="U1972" t="s">
        <v>9252</v>
      </c>
      <c r="V1972" s="16">
        <f t="shared" si="186"/>
        <v>41324.193298611113</v>
      </c>
      <c r="W1972" s="16">
        <f t="shared" si="187"/>
        <v>41384.151631944442</v>
      </c>
    </row>
    <row r="1973" spans="1:23" ht="30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2">
        <f>IF(H1973="USD", 1, VLOOKUP(H1973,usd[[#All],[targetCurrency]:[inverseRate]],4,FALSE))</f>
        <v>1</v>
      </c>
      <c r="J1973" s="14">
        <f t="shared" si="182"/>
        <v>400000</v>
      </c>
      <c r="K1973" s="14">
        <f t="shared" si="183"/>
        <v>1052110.8700000001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8295</v>
      </c>
      <c r="R1973" s="9">
        <f t="shared" si="184"/>
        <v>2.6302771750000002</v>
      </c>
      <c r="S1973" s="14">
        <f t="shared" si="185"/>
        <v>272.35590732591254</v>
      </c>
      <c r="T1973" t="s">
        <v>9226</v>
      </c>
      <c r="U1973" t="s">
        <v>9252</v>
      </c>
      <c r="V1973" s="16">
        <f t="shared" si="186"/>
        <v>41561.500706018516</v>
      </c>
      <c r="W1973" s="16">
        <f t="shared" si="187"/>
        <v>41593.166666666664</v>
      </c>
    </row>
    <row r="1974" spans="1:23" ht="30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2">
        <f>IF(H1974="USD", 1, VLOOKUP(H1974,usd[[#All],[targetCurrency]:[inverseRate]],4,FALSE))</f>
        <v>1</v>
      </c>
      <c r="J1974" s="14">
        <f t="shared" si="182"/>
        <v>2500</v>
      </c>
      <c r="K1974" s="14">
        <f t="shared" si="183"/>
        <v>16862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8295</v>
      </c>
      <c r="R1974" s="9">
        <f t="shared" si="184"/>
        <v>6.7447999999999997</v>
      </c>
      <c r="S1974" s="14">
        <f t="shared" si="185"/>
        <v>70.848739495798313</v>
      </c>
      <c r="T1974" t="s">
        <v>9226</v>
      </c>
      <c r="U1974" t="s">
        <v>9252</v>
      </c>
      <c r="V1974" s="16">
        <f t="shared" si="186"/>
        <v>41201.012083333335</v>
      </c>
      <c r="W1974" s="16">
        <f t="shared" si="187"/>
        <v>41231.053749999999</v>
      </c>
    </row>
    <row r="1975" spans="1:23" ht="30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2">
        <f>IF(H1975="USD", 1, VLOOKUP(H1975,usd[[#All],[targetCurrency]:[inverseRate]],4,FALSE))</f>
        <v>1</v>
      </c>
      <c r="J1975" s="14">
        <f t="shared" si="182"/>
        <v>198000</v>
      </c>
      <c r="K1975" s="14">
        <f t="shared" si="183"/>
        <v>508525.01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8295</v>
      </c>
      <c r="R1975" s="9">
        <f t="shared" si="184"/>
        <v>2.5683081313131315</v>
      </c>
      <c r="S1975" s="14">
        <f t="shared" si="185"/>
        <v>247.94003412969283</v>
      </c>
      <c r="T1975" t="s">
        <v>9226</v>
      </c>
      <c r="U1975" t="s">
        <v>9252</v>
      </c>
      <c r="V1975" s="16">
        <f t="shared" si="186"/>
        <v>42549.722962962958</v>
      </c>
      <c r="W1975" s="16">
        <f t="shared" si="187"/>
        <v>42588.291666666672</v>
      </c>
    </row>
    <row r="1976" spans="1:23" ht="30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2">
        <f>IF(H1976="USD", 1, VLOOKUP(H1976,usd[[#All],[targetCurrency]:[inverseRate]],4,FALSE))</f>
        <v>1.29405719</v>
      </c>
      <c r="J1976" s="14">
        <f t="shared" si="182"/>
        <v>25881.143799999998</v>
      </c>
      <c r="K1976" s="14">
        <f t="shared" si="183"/>
        <v>97182.659723247998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8295</v>
      </c>
      <c r="R1976" s="9">
        <f t="shared" si="184"/>
        <v>3.7549600000000001</v>
      </c>
      <c r="S1976" s="14">
        <f t="shared" si="185"/>
        <v>241.74790975932339</v>
      </c>
      <c r="T1976" t="s">
        <v>9226</v>
      </c>
      <c r="U1976" t="s">
        <v>9252</v>
      </c>
      <c r="V1976" s="16">
        <f t="shared" si="186"/>
        <v>41445.334131944444</v>
      </c>
      <c r="W1976" s="16">
        <f t="shared" si="187"/>
        <v>41505.334131944444</v>
      </c>
    </row>
    <row r="1977" spans="1:23" ht="30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2">
        <f>IF(H1977="USD", 1, VLOOKUP(H1977,usd[[#All],[targetCurrency]:[inverseRate]],4,FALSE))</f>
        <v>1</v>
      </c>
      <c r="J1977" s="14">
        <f t="shared" si="182"/>
        <v>16000</v>
      </c>
      <c r="K1977" s="14">
        <f t="shared" si="183"/>
        <v>33393.339999999997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8295</v>
      </c>
      <c r="R1977" s="9">
        <f t="shared" si="184"/>
        <v>2.0870837499999997</v>
      </c>
      <c r="S1977" s="14">
        <f t="shared" si="185"/>
        <v>131.98948616600788</v>
      </c>
      <c r="T1977" t="s">
        <v>9226</v>
      </c>
      <c r="U1977" t="s">
        <v>9252</v>
      </c>
      <c r="V1977" s="16">
        <f t="shared" si="186"/>
        <v>41313.755219907405</v>
      </c>
      <c r="W1977" s="16">
        <f t="shared" si="187"/>
        <v>41343.755219907405</v>
      </c>
    </row>
    <row r="1978" spans="1:23" ht="30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2">
        <f>IF(H1978="USD", 1, VLOOKUP(H1978,usd[[#All],[targetCurrency]:[inverseRate]],4,FALSE))</f>
        <v>1.29405719</v>
      </c>
      <c r="J1978" s="14">
        <f t="shared" si="182"/>
        <v>5176.22876</v>
      </c>
      <c r="K1978" s="14">
        <f t="shared" si="183"/>
        <v>17940.808882159999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8295</v>
      </c>
      <c r="R1978" s="9">
        <f t="shared" si="184"/>
        <v>3.4660000000000002</v>
      </c>
      <c r="S1978" s="14">
        <f t="shared" si="185"/>
        <v>37.929828503509512</v>
      </c>
      <c r="T1978" t="s">
        <v>9226</v>
      </c>
      <c r="U1978" t="s">
        <v>9252</v>
      </c>
      <c r="V1978" s="16">
        <f t="shared" si="186"/>
        <v>41438.899594907409</v>
      </c>
      <c r="W1978" s="16">
        <f t="shared" si="187"/>
        <v>41468.899594907409</v>
      </c>
    </row>
    <row r="1979" spans="1:23" ht="30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2">
        <f>IF(H1979="USD", 1, VLOOKUP(H1979,usd[[#All],[targetCurrency]:[inverseRate]],4,FALSE))</f>
        <v>1</v>
      </c>
      <c r="J1979" s="14">
        <f t="shared" si="182"/>
        <v>50000</v>
      </c>
      <c r="K1979" s="14">
        <f t="shared" si="183"/>
        <v>201165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8295</v>
      </c>
      <c r="R1979" s="9">
        <f t="shared" si="184"/>
        <v>4.0232999999999999</v>
      </c>
      <c r="S1979" s="14">
        <f t="shared" si="185"/>
        <v>245.02436053593178</v>
      </c>
      <c r="T1979" t="s">
        <v>9226</v>
      </c>
      <c r="U1979" t="s">
        <v>9252</v>
      </c>
      <c r="V1979" s="16">
        <f t="shared" si="186"/>
        <v>42311.216898148152</v>
      </c>
      <c r="W1979" s="16">
        <f t="shared" si="187"/>
        <v>42357.332638888889</v>
      </c>
    </row>
    <row r="1980" spans="1:23" ht="30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2">
        <f>IF(H1980="USD", 1, VLOOKUP(H1980,usd[[#All],[targetCurrency]:[inverseRate]],4,FALSE))</f>
        <v>1</v>
      </c>
      <c r="J1980" s="14">
        <f t="shared" si="182"/>
        <v>50000</v>
      </c>
      <c r="K1980" s="14">
        <f t="shared" si="183"/>
        <v>513422.57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8295</v>
      </c>
      <c r="R1980" s="9">
        <f t="shared" si="184"/>
        <v>10.2684514</v>
      </c>
      <c r="S1980" s="14">
        <f t="shared" si="185"/>
        <v>1323.2540463917526</v>
      </c>
      <c r="T1980" t="s">
        <v>9226</v>
      </c>
      <c r="U1980" t="s">
        <v>9252</v>
      </c>
      <c r="V1980" s="16">
        <f t="shared" si="186"/>
        <v>41039.225601851853</v>
      </c>
      <c r="W1980" s="16">
        <f t="shared" si="187"/>
        <v>41072.291666666664</v>
      </c>
    </row>
    <row r="1981" spans="1:23" ht="30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2">
        <f>IF(H1981="USD", 1, VLOOKUP(H1981,usd[[#All],[targetCurrency]:[inverseRate]],4,FALSE))</f>
        <v>1</v>
      </c>
      <c r="J1981" s="14">
        <f t="shared" si="182"/>
        <v>200000</v>
      </c>
      <c r="K1981" s="14">
        <f t="shared" si="183"/>
        <v>229802.31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8295</v>
      </c>
      <c r="R1981" s="9">
        <f t="shared" si="184"/>
        <v>1.14901155</v>
      </c>
      <c r="S1981" s="14">
        <f t="shared" si="185"/>
        <v>282.65966789667897</v>
      </c>
      <c r="T1981" t="s">
        <v>9226</v>
      </c>
      <c r="U1981" t="s">
        <v>9252</v>
      </c>
      <c r="V1981" s="16">
        <f t="shared" si="186"/>
        <v>42290.460023148145</v>
      </c>
      <c r="W1981" s="16">
        <f t="shared" si="187"/>
        <v>42327.207638888889</v>
      </c>
    </row>
    <row r="1982" spans="1:23" ht="30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2">
        <f>IF(H1982="USD", 1, VLOOKUP(H1982,usd[[#All],[targetCurrency]:[inverseRate]],4,FALSE))</f>
        <v>1.1666915600000001</v>
      </c>
      <c r="J1982" s="14">
        <f t="shared" si="182"/>
        <v>58334.578000000001</v>
      </c>
      <c r="K1982" s="14">
        <f t="shared" si="183"/>
        <v>206985.09470963562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8295</v>
      </c>
      <c r="R1982" s="9">
        <f t="shared" si="184"/>
        <v>3.5482402000000004</v>
      </c>
      <c r="S1982" s="14">
        <f t="shared" si="185"/>
        <v>106.41907183014685</v>
      </c>
      <c r="T1982" t="s">
        <v>9226</v>
      </c>
      <c r="U1982" t="s">
        <v>9252</v>
      </c>
      <c r="V1982" s="16">
        <f t="shared" si="186"/>
        <v>42423.542384259257</v>
      </c>
      <c r="W1982" s="16">
        <f t="shared" si="187"/>
        <v>42463.500717592593</v>
      </c>
    </row>
    <row r="1983" spans="1:23" ht="30" hidden="1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2">
        <f>IF(H1983="USD", 1, VLOOKUP(H1983,usd[[#All],[targetCurrency]:[inverseRate]],4,FALSE))</f>
        <v>0.75062424999999999</v>
      </c>
      <c r="J1983" s="14">
        <f t="shared" si="182"/>
        <v>5629.6818750000002</v>
      </c>
      <c r="K1983" s="14">
        <f t="shared" si="183"/>
        <v>285.98783924999998</v>
      </c>
      <c r="L1983">
        <v>1404926665</v>
      </c>
      <c r="M1983">
        <v>1402334665</v>
      </c>
      <c r="N1983" t="b">
        <v>0</v>
      </c>
      <c r="O1983">
        <v>12</v>
      </c>
      <c r="P1983" t="b">
        <v>0</v>
      </c>
      <c r="Q1983" t="s">
        <v>8296</v>
      </c>
      <c r="R1983" s="9">
        <f t="shared" si="184"/>
        <v>5.0799999999999998E-2</v>
      </c>
      <c r="S1983" s="14">
        <f t="shared" si="185"/>
        <v>23.832319937499999</v>
      </c>
      <c r="T1983" t="s">
        <v>9241</v>
      </c>
      <c r="U1983" t="s">
        <v>9253</v>
      </c>
      <c r="V1983" s="16">
        <f t="shared" si="186"/>
        <v>41799.725289351853</v>
      </c>
      <c r="W1983" s="16">
        <f t="shared" si="187"/>
        <v>41829.725289351853</v>
      </c>
    </row>
    <row r="1984" spans="1:23" ht="30" hidden="1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2">
        <f>IF(H1984="USD", 1, VLOOKUP(H1984,usd[[#All],[targetCurrency]:[inverseRate]],4,FALSE))</f>
        <v>0.12897331000000001</v>
      </c>
      <c r="J1984" s="14">
        <f t="shared" si="182"/>
        <v>23215.195800000001</v>
      </c>
      <c r="K1984" s="14">
        <f t="shared" si="183"/>
        <v>0</v>
      </c>
      <c r="L1984">
        <v>1480863887</v>
      </c>
      <c r="M1984">
        <v>1478268287</v>
      </c>
      <c r="N1984" t="b">
        <v>0</v>
      </c>
      <c r="O1984">
        <v>0</v>
      </c>
      <c r="P1984" t="b">
        <v>0</v>
      </c>
      <c r="Q1984" t="s">
        <v>8296</v>
      </c>
      <c r="R1984" s="9">
        <f t="shared" si="184"/>
        <v>0</v>
      </c>
      <c r="S1984" s="14" t="str">
        <f t="shared" si="185"/>
        <v/>
      </c>
      <c r="T1984" t="s">
        <v>9241</v>
      </c>
      <c r="U1984" t="s">
        <v>9253</v>
      </c>
      <c r="V1984" s="16">
        <f t="shared" si="186"/>
        <v>42678.586655092593</v>
      </c>
      <c r="W1984" s="16">
        <f t="shared" si="187"/>
        <v>42708.628321759257</v>
      </c>
    </row>
    <row r="1985" spans="1:23" ht="30" hidden="1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2">
        <f>IF(H1985="USD", 1, VLOOKUP(H1985,usd[[#All],[targetCurrency]:[inverseRate]],4,FALSE))</f>
        <v>1</v>
      </c>
      <c r="J1985" s="14">
        <f t="shared" si="182"/>
        <v>33000</v>
      </c>
      <c r="K1985" s="14">
        <f t="shared" si="183"/>
        <v>1419</v>
      </c>
      <c r="L1985">
        <v>1472799600</v>
      </c>
      <c r="M1985">
        <v>1470874618</v>
      </c>
      <c r="N1985" t="b">
        <v>0</v>
      </c>
      <c r="O1985">
        <v>16</v>
      </c>
      <c r="P1985" t="b">
        <v>0</v>
      </c>
      <c r="Q1985" t="s">
        <v>8296</v>
      </c>
      <c r="R1985" s="9">
        <f t="shared" si="184"/>
        <v>4.2999999999999997E-2</v>
      </c>
      <c r="S1985" s="14">
        <f t="shared" si="185"/>
        <v>88.6875</v>
      </c>
      <c r="T1985" t="s">
        <v>9241</v>
      </c>
      <c r="U1985" t="s">
        <v>9253</v>
      </c>
      <c r="V1985" s="16">
        <f t="shared" si="186"/>
        <v>42593.011782407411</v>
      </c>
      <c r="W1985" s="16">
        <f t="shared" si="187"/>
        <v>42615.291666666672</v>
      </c>
    </row>
    <row r="1986" spans="1:23" ht="30" hidden="1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2">
        <f>IF(H1986="USD", 1, VLOOKUP(H1986,usd[[#All],[targetCurrency]:[inverseRate]],4,FALSE))</f>
        <v>1</v>
      </c>
      <c r="J1986" s="14">
        <f t="shared" si="182"/>
        <v>15000</v>
      </c>
      <c r="K1986" s="14">
        <f t="shared" si="183"/>
        <v>3172</v>
      </c>
      <c r="L1986">
        <v>1417377481</v>
      </c>
      <c r="M1986">
        <v>1412189881</v>
      </c>
      <c r="N1986" t="b">
        <v>0</v>
      </c>
      <c r="O1986">
        <v>7</v>
      </c>
      <c r="P1986" t="b">
        <v>0</v>
      </c>
      <c r="Q1986" t="s">
        <v>8296</v>
      </c>
      <c r="R1986" s="9">
        <f t="shared" si="184"/>
        <v>0.21146666666666666</v>
      </c>
      <c r="S1986" s="14">
        <f t="shared" si="185"/>
        <v>453.14285714285717</v>
      </c>
      <c r="T1986" t="s">
        <v>9241</v>
      </c>
      <c r="U1986" t="s">
        <v>9253</v>
      </c>
      <c r="V1986" s="16">
        <f t="shared" si="186"/>
        <v>41913.790289351848</v>
      </c>
      <c r="W1986" s="16">
        <f t="shared" si="187"/>
        <v>41973.831956018519</v>
      </c>
    </row>
    <row r="1987" spans="1:23" ht="30" hidden="1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2">
        <f>IF(H1987="USD", 1, VLOOKUP(H1987,usd[[#All],[targetCurrency]:[inverseRate]],4,FALSE))</f>
        <v>1.29405719</v>
      </c>
      <c r="J1987" s="14">
        <f t="shared" ref="J1987:J2050" si="188">$I1987*D1987</f>
        <v>2070.4915040000001</v>
      </c>
      <c r="K1987" s="14">
        <f t="shared" ref="K1987:K2050" si="189">$I1987*E1987</f>
        <v>65.996916689999992</v>
      </c>
      <c r="L1987">
        <v>1470178800</v>
      </c>
      <c r="M1987">
        <v>1467650771</v>
      </c>
      <c r="N1987" t="b">
        <v>0</v>
      </c>
      <c r="O1987">
        <v>4</v>
      </c>
      <c r="P1987" t="b">
        <v>0</v>
      </c>
      <c r="Q1987" t="s">
        <v>8296</v>
      </c>
      <c r="R1987" s="9">
        <f t="shared" ref="R1987:R2050" si="190">E1987/D1987</f>
        <v>3.1875000000000001E-2</v>
      </c>
      <c r="S1987" s="14">
        <f t="shared" ref="S1987:S2050" si="191">IFERROR(K1987/O1987, "")</f>
        <v>16.499229172499998</v>
      </c>
      <c r="T1987" t="s">
        <v>9241</v>
      </c>
      <c r="U1987" t="s">
        <v>9253</v>
      </c>
      <c r="V1987" s="16">
        <f t="shared" si="186"/>
        <v>42555.698738425926</v>
      </c>
      <c r="W1987" s="16">
        <f t="shared" si="187"/>
        <v>42584.958333333328</v>
      </c>
    </row>
    <row r="1988" spans="1:23" ht="30" hidden="1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2">
        <f>IF(H1988="USD", 1, VLOOKUP(H1988,usd[[#All],[targetCurrency]:[inverseRate]],4,FALSE))</f>
        <v>1.29405719</v>
      </c>
      <c r="J1988" s="14">
        <f t="shared" si="188"/>
        <v>2588.11438</v>
      </c>
      <c r="K1988" s="14">
        <f t="shared" si="189"/>
        <v>1.29405719</v>
      </c>
      <c r="L1988">
        <v>1457947483</v>
      </c>
      <c r="M1988">
        <v>1455359083</v>
      </c>
      <c r="N1988" t="b">
        <v>0</v>
      </c>
      <c r="O1988">
        <v>1</v>
      </c>
      <c r="P1988" t="b">
        <v>0</v>
      </c>
      <c r="Q1988" t="s">
        <v>8296</v>
      </c>
      <c r="R1988" s="9">
        <f t="shared" si="190"/>
        <v>5.0000000000000001E-4</v>
      </c>
      <c r="S1988" s="14">
        <f t="shared" si="191"/>
        <v>1.29405719</v>
      </c>
      <c r="T1988" t="s">
        <v>9241</v>
      </c>
      <c r="U1988" t="s">
        <v>9253</v>
      </c>
      <c r="V1988" s="16">
        <f t="shared" si="186"/>
        <v>42413.433831018519</v>
      </c>
      <c r="W1988" s="16">
        <f t="shared" si="187"/>
        <v>42443.392164351855</v>
      </c>
    </row>
    <row r="1989" spans="1:23" ht="30" hidden="1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2">
        <f>IF(H1989="USD", 1, VLOOKUP(H1989,usd[[#All],[targetCurrency]:[inverseRate]],4,FALSE))</f>
        <v>1.29405719</v>
      </c>
      <c r="J1989" s="14">
        <f t="shared" si="188"/>
        <v>7117.3145450000002</v>
      </c>
      <c r="K1989" s="14">
        <f t="shared" si="189"/>
        <v>3022.9175958400001</v>
      </c>
      <c r="L1989">
        <v>1425223276</v>
      </c>
      <c r="M1989">
        <v>1422631276</v>
      </c>
      <c r="N1989" t="b">
        <v>0</v>
      </c>
      <c r="O1989">
        <v>28</v>
      </c>
      <c r="P1989" t="b">
        <v>0</v>
      </c>
      <c r="Q1989" t="s">
        <v>8296</v>
      </c>
      <c r="R1989" s="9">
        <f t="shared" si="190"/>
        <v>0.42472727272727273</v>
      </c>
      <c r="S1989" s="14">
        <f t="shared" si="191"/>
        <v>107.96134270857144</v>
      </c>
      <c r="T1989" t="s">
        <v>9241</v>
      </c>
      <c r="U1989" t="s">
        <v>9253</v>
      </c>
      <c r="V1989" s="16">
        <f t="shared" si="186"/>
        <v>42034.639768518522</v>
      </c>
      <c r="W1989" s="16">
        <f t="shared" si="187"/>
        <v>42064.639768518522</v>
      </c>
    </row>
    <row r="1990" spans="1:23" ht="30" hidden="1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2">
        <f>IF(H1990="USD", 1, VLOOKUP(H1990,usd[[#All],[targetCurrency]:[inverseRate]],4,FALSE))</f>
        <v>1</v>
      </c>
      <c r="J1990" s="14">
        <f t="shared" si="188"/>
        <v>6000</v>
      </c>
      <c r="K1990" s="14">
        <f t="shared" si="189"/>
        <v>25</v>
      </c>
      <c r="L1990">
        <v>1440094742</v>
      </c>
      <c r="M1990">
        <v>1437502742</v>
      </c>
      <c r="N1990" t="b">
        <v>0</v>
      </c>
      <c r="O1990">
        <v>1</v>
      </c>
      <c r="P1990" t="b">
        <v>0</v>
      </c>
      <c r="Q1990" t="s">
        <v>8296</v>
      </c>
      <c r="R1990" s="9">
        <f t="shared" si="190"/>
        <v>4.1666666666666666E-3</v>
      </c>
      <c r="S1990" s="14">
        <f t="shared" si="191"/>
        <v>25</v>
      </c>
      <c r="T1990" t="s">
        <v>9241</v>
      </c>
      <c r="U1990" t="s">
        <v>9253</v>
      </c>
      <c r="V1990" s="16">
        <f t="shared" si="186"/>
        <v>42206.763217592597</v>
      </c>
      <c r="W1990" s="16">
        <f t="shared" si="187"/>
        <v>42236.763217592597</v>
      </c>
    </row>
    <row r="1991" spans="1:23" ht="30" hidden="1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2">
        <f>IF(H1991="USD", 1, VLOOKUP(H1991,usd[[#All],[targetCurrency]:[inverseRate]],4,FALSE))</f>
        <v>1</v>
      </c>
      <c r="J1991" s="14">
        <f t="shared" si="188"/>
        <v>5000</v>
      </c>
      <c r="K1991" s="14">
        <f t="shared" si="189"/>
        <v>50</v>
      </c>
      <c r="L1991">
        <v>1481473208</v>
      </c>
      <c r="M1991">
        <v>1478881208</v>
      </c>
      <c r="N1991" t="b">
        <v>0</v>
      </c>
      <c r="O1991">
        <v>1</v>
      </c>
      <c r="P1991" t="b">
        <v>0</v>
      </c>
      <c r="Q1991" t="s">
        <v>8296</v>
      </c>
      <c r="R1991" s="9">
        <f t="shared" si="190"/>
        <v>0.01</v>
      </c>
      <c r="S1991" s="14">
        <f t="shared" si="191"/>
        <v>50</v>
      </c>
      <c r="T1991" t="s">
        <v>9241</v>
      </c>
      <c r="U1991" t="s">
        <v>9253</v>
      </c>
      <c r="V1991" s="16">
        <f t="shared" si="186"/>
        <v>42685.680648148147</v>
      </c>
      <c r="W1991" s="16">
        <f t="shared" si="187"/>
        <v>42715.680648148147</v>
      </c>
    </row>
    <row r="1992" spans="1:23" ht="30" hidden="1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2">
        <f>IF(H1992="USD", 1, VLOOKUP(H1992,usd[[#All],[targetCurrency]:[inverseRate]],4,FALSE))</f>
        <v>1</v>
      </c>
      <c r="J1992" s="14">
        <f t="shared" si="188"/>
        <v>3000</v>
      </c>
      <c r="K1992" s="14">
        <f t="shared" si="189"/>
        <v>509</v>
      </c>
      <c r="L1992">
        <v>1455338532</v>
      </c>
      <c r="M1992">
        <v>1454042532</v>
      </c>
      <c r="N1992" t="b">
        <v>0</v>
      </c>
      <c r="O1992">
        <v>5</v>
      </c>
      <c r="P1992" t="b">
        <v>0</v>
      </c>
      <c r="Q1992" t="s">
        <v>8296</v>
      </c>
      <c r="R1992" s="9">
        <f t="shared" si="190"/>
        <v>0.16966666666666666</v>
      </c>
      <c r="S1992" s="14">
        <f t="shared" si="191"/>
        <v>101.8</v>
      </c>
      <c r="T1992" t="s">
        <v>9241</v>
      </c>
      <c r="U1992" t="s">
        <v>9253</v>
      </c>
      <c r="V1992" s="16">
        <f t="shared" si="186"/>
        <v>42398.195972222224</v>
      </c>
      <c r="W1992" s="16">
        <f t="shared" si="187"/>
        <v>42413.195972222224</v>
      </c>
    </row>
    <row r="1993" spans="1:23" ht="30" hidden="1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2">
        <f>IF(H1993="USD", 1, VLOOKUP(H1993,usd[[#All],[targetCurrency]:[inverseRate]],4,FALSE))</f>
        <v>1</v>
      </c>
      <c r="J1993" s="14">
        <f t="shared" si="188"/>
        <v>2000</v>
      </c>
      <c r="K1993" s="14">
        <f t="shared" si="189"/>
        <v>140</v>
      </c>
      <c r="L1993">
        <v>1435958786</v>
      </c>
      <c r="M1993">
        <v>1434144386</v>
      </c>
      <c r="N1993" t="b">
        <v>0</v>
      </c>
      <c r="O1993">
        <v>3</v>
      </c>
      <c r="P1993" t="b">
        <v>0</v>
      </c>
      <c r="Q1993" t="s">
        <v>8296</v>
      </c>
      <c r="R1993" s="9">
        <f t="shared" si="190"/>
        <v>7.0000000000000007E-2</v>
      </c>
      <c r="S1993" s="14">
        <f t="shared" si="191"/>
        <v>46.666666666666664</v>
      </c>
      <c r="T1993" t="s">
        <v>9241</v>
      </c>
      <c r="U1993" t="s">
        <v>9253</v>
      </c>
      <c r="V1993" s="16">
        <f t="shared" si="186"/>
        <v>42167.89335648148</v>
      </c>
      <c r="W1993" s="16">
        <f t="shared" si="187"/>
        <v>42188.89335648148</v>
      </c>
    </row>
    <row r="1994" spans="1:23" ht="30" hidden="1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2">
        <f>IF(H1994="USD", 1, VLOOKUP(H1994,usd[[#All],[targetCurrency]:[inverseRate]],4,FALSE))</f>
        <v>1</v>
      </c>
      <c r="J1994" s="14">
        <f t="shared" si="188"/>
        <v>1500</v>
      </c>
      <c r="K1994" s="14">
        <f t="shared" si="189"/>
        <v>2</v>
      </c>
      <c r="L1994">
        <v>1424229991</v>
      </c>
      <c r="M1994">
        <v>1421637991</v>
      </c>
      <c r="N1994" t="b">
        <v>0</v>
      </c>
      <c r="O1994">
        <v>2</v>
      </c>
      <c r="P1994" t="b">
        <v>0</v>
      </c>
      <c r="Q1994" t="s">
        <v>8296</v>
      </c>
      <c r="R1994" s="9">
        <f t="shared" si="190"/>
        <v>1.3333333333333333E-3</v>
      </c>
      <c r="S1994" s="14">
        <f t="shared" si="191"/>
        <v>1</v>
      </c>
      <c r="T1994" t="s">
        <v>9241</v>
      </c>
      <c r="U1994" t="s">
        <v>9253</v>
      </c>
      <c r="V1994" s="16">
        <f t="shared" si="186"/>
        <v>42023.143414351856</v>
      </c>
      <c r="W1994" s="16">
        <f t="shared" si="187"/>
        <v>42053.143414351856</v>
      </c>
    </row>
    <row r="1995" spans="1:23" ht="30" hidden="1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2">
        <f>IF(H1995="USD", 1, VLOOKUP(H1995,usd[[#All],[targetCurrency]:[inverseRate]],4,FALSE))</f>
        <v>1.29405719</v>
      </c>
      <c r="J1995" s="14">
        <f t="shared" si="188"/>
        <v>2588.11438</v>
      </c>
      <c r="K1995" s="14">
        <f t="shared" si="189"/>
        <v>0</v>
      </c>
      <c r="L1995">
        <v>1450706837</v>
      </c>
      <c r="M1995">
        <v>1448114837</v>
      </c>
      <c r="N1995" t="b">
        <v>0</v>
      </c>
      <c r="O1995">
        <v>0</v>
      </c>
      <c r="P1995" t="b">
        <v>0</v>
      </c>
      <c r="Q1995" t="s">
        <v>8296</v>
      </c>
      <c r="R1995" s="9">
        <f t="shared" si="190"/>
        <v>0</v>
      </c>
      <c r="S1995" s="14" t="str">
        <f t="shared" si="191"/>
        <v/>
      </c>
      <c r="T1995" t="s">
        <v>9241</v>
      </c>
      <c r="U1995" t="s">
        <v>9253</v>
      </c>
      <c r="V1995" s="16">
        <f t="shared" si="186"/>
        <v>42329.588391203702</v>
      </c>
      <c r="W1995" s="16">
        <f t="shared" si="187"/>
        <v>42359.588391203702</v>
      </c>
    </row>
    <row r="1996" spans="1:23" ht="30" hidden="1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2">
        <f>IF(H1996="USD", 1, VLOOKUP(H1996,usd[[#All],[targetCurrency]:[inverseRate]],4,FALSE))</f>
        <v>1</v>
      </c>
      <c r="J1996" s="14">
        <f t="shared" si="188"/>
        <v>3200</v>
      </c>
      <c r="K1996" s="14">
        <f t="shared" si="189"/>
        <v>0</v>
      </c>
      <c r="L1996">
        <v>1481072942</v>
      </c>
      <c r="M1996">
        <v>1475885342</v>
      </c>
      <c r="N1996" t="b">
        <v>0</v>
      </c>
      <c r="O1996">
        <v>0</v>
      </c>
      <c r="P1996" t="b">
        <v>0</v>
      </c>
      <c r="Q1996" t="s">
        <v>8296</v>
      </c>
      <c r="R1996" s="9">
        <f t="shared" si="190"/>
        <v>0</v>
      </c>
      <c r="S1996" s="14" t="str">
        <f t="shared" si="191"/>
        <v/>
      </c>
      <c r="T1996" t="s">
        <v>9241</v>
      </c>
      <c r="U1996" t="s">
        <v>9253</v>
      </c>
      <c r="V1996" s="16">
        <f t="shared" si="186"/>
        <v>42651.006273148145</v>
      </c>
      <c r="W1996" s="16">
        <f t="shared" si="187"/>
        <v>42711.047939814816</v>
      </c>
    </row>
    <row r="1997" spans="1:23" ht="30" hidden="1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2">
        <f>IF(H1997="USD", 1, VLOOKUP(H1997,usd[[#All],[targetCurrency]:[inverseRate]],4,FALSE))</f>
        <v>0.75062424999999999</v>
      </c>
      <c r="J1997" s="14">
        <f t="shared" si="188"/>
        <v>750.62424999999996</v>
      </c>
      <c r="K1997" s="14">
        <f t="shared" si="189"/>
        <v>58.548691499999997</v>
      </c>
      <c r="L1997">
        <v>1437082736</v>
      </c>
      <c r="M1997">
        <v>1435354736</v>
      </c>
      <c r="N1997" t="b">
        <v>0</v>
      </c>
      <c r="O1997">
        <v>3</v>
      </c>
      <c r="P1997" t="b">
        <v>0</v>
      </c>
      <c r="Q1997" t="s">
        <v>8296</v>
      </c>
      <c r="R1997" s="9">
        <f t="shared" si="190"/>
        <v>7.8E-2</v>
      </c>
      <c r="S1997" s="14">
        <f t="shared" si="191"/>
        <v>19.516230499999999</v>
      </c>
      <c r="T1997" t="s">
        <v>9241</v>
      </c>
      <c r="U1997" t="s">
        <v>9253</v>
      </c>
      <c r="V1997" s="16">
        <f t="shared" si="186"/>
        <v>42181.902037037042</v>
      </c>
      <c r="W1997" s="16">
        <f t="shared" si="187"/>
        <v>42201.902037037042</v>
      </c>
    </row>
    <row r="1998" spans="1:23" ht="30" hidden="1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2">
        <f>IF(H1998="USD", 1, VLOOKUP(H1998,usd[[#All],[targetCurrency]:[inverseRate]],4,FALSE))</f>
        <v>1</v>
      </c>
      <c r="J1998" s="14">
        <f t="shared" si="188"/>
        <v>133800</v>
      </c>
      <c r="K1998" s="14">
        <f t="shared" si="189"/>
        <v>0</v>
      </c>
      <c r="L1998">
        <v>1405021211</v>
      </c>
      <c r="M1998">
        <v>1402429211</v>
      </c>
      <c r="N1998" t="b">
        <v>0</v>
      </c>
      <c r="O1998">
        <v>0</v>
      </c>
      <c r="P1998" t="b">
        <v>0</v>
      </c>
      <c r="Q1998" t="s">
        <v>8296</v>
      </c>
      <c r="R1998" s="9">
        <f t="shared" si="190"/>
        <v>0</v>
      </c>
      <c r="S1998" s="14" t="str">
        <f t="shared" si="191"/>
        <v/>
      </c>
      <c r="T1998" t="s">
        <v>9241</v>
      </c>
      <c r="U1998" t="s">
        <v>9253</v>
      </c>
      <c r="V1998" s="16">
        <f t="shared" si="186"/>
        <v>41800.819571759261</v>
      </c>
      <c r="W1998" s="16">
        <f t="shared" si="187"/>
        <v>41830.819571759261</v>
      </c>
    </row>
    <row r="1999" spans="1:23" ht="30" hidden="1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2">
        <f>IF(H1999="USD", 1, VLOOKUP(H1999,usd[[#All],[targetCurrency]:[inverseRate]],4,FALSE))</f>
        <v>1</v>
      </c>
      <c r="J1999" s="14">
        <f t="shared" si="188"/>
        <v>6500</v>
      </c>
      <c r="K1999" s="14">
        <f t="shared" si="189"/>
        <v>0</v>
      </c>
      <c r="L1999">
        <v>1409091612</v>
      </c>
      <c r="M1999">
        <v>1406499612</v>
      </c>
      <c r="N1999" t="b">
        <v>0</v>
      </c>
      <c r="O1999">
        <v>0</v>
      </c>
      <c r="P1999" t="b">
        <v>0</v>
      </c>
      <c r="Q1999" t="s">
        <v>8296</v>
      </c>
      <c r="R1999" s="9">
        <f t="shared" si="190"/>
        <v>0</v>
      </c>
      <c r="S1999" s="14" t="str">
        <f t="shared" si="191"/>
        <v/>
      </c>
      <c r="T1999" t="s">
        <v>9241</v>
      </c>
      <c r="U1999" t="s">
        <v>9253</v>
      </c>
      <c r="V1999" s="16">
        <f t="shared" si="186"/>
        <v>41847.930694444447</v>
      </c>
      <c r="W1999" s="16">
        <f t="shared" si="187"/>
        <v>41877.930694444447</v>
      </c>
    </row>
    <row r="2000" spans="1:23" ht="30" hidden="1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2">
        <f>IF(H2000="USD", 1, VLOOKUP(H2000,usd[[#All],[targetCurrency]:[inverseRate]],4,FALSE))</f>
        <v>1</v>
      </c>
      <c r="J2000" s="14">
        <f t="shared" si="188"/>
        <v>2500</v>
      </c>
      <c r="K2000" s="14">
        <f t="shared" si="189"/>
        <v>655</v>
      </c>
      <c r="L2000">
        <v>1406861438</v>
      </c>
      <c r="M2000">
        <v>1402973438</v>
      </c>
      <c r="N2000" t="b">
        <v>0</v>
      </c>
      <c r="O2000">
        <v>3</v>
      </c>
      <c r="P2000" t="b">
        <v>0</v>
      </c>
      <c r="Q2000" t="s">
        <v>8296</v>
      </c>
      <c r="R2000" s="9">
        <f t="shared" si="190"/>
        <v>0.26200000000000001</v>
      </c>
      <c r="S2000" s="14">
        <f t="shared" si="191"/>
        <v>218.33333333333334</v>
      </c>
      <c r="T2000" t="s">
        <v>9241</v>
      </c>
      <c r="U2000" t="s">
        <v>9253</v>
      </c>
      <c r="V2000" s="16">
        <f t="shared" ref="V2000:V2063" si="192">(M2000/86400)+DATE(1970,1,1)</f>
        <v>41807.118495370371</v>
      </c>
      <c r="W2000" s="16">
        <f t="shared" ref="W2000:W2063" si="193">(L2000/86400)+DATE(1970,1,1)</f>
        <v>41852.118495370371</v>
      </c>
    </row>
    <row r="2001" spans="1:23" ht="30" hidden="1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2">
        <f>IF(H2001="USD", 1, VLOOKUP(H2001,usd[[#All],[targetCurrency]:[inverseRate]],4,FALSE))</f>
        <v>1.29405719</v>
      </c>
      <c r="J2001" s="14">
        <f t="shared" si="188"/>
        <v>40115.77289</v>
      </c>
      <c r="K2001" s="14">
        <f t="shared" si="189"/>
        <v>305.39749683999997</v>
      </c>
      <c r="L2001">
        <v>1415882108</v>
      </c>
      <c r="M2001">
        <v>1413286508</v>
      </c>
      <c r="N2001" t="b">
        <v>0</v>
      </c>
      <c r="O2001">
        <v>7</v>
      </c>
      <c r="P2001" t="b">
        <v>0</v>
      </c>
      <c r="Q2001" t="s">
        <v>8296</v>
      </c>
      <c r="R2001" s="9">
        <f t="shared" si="190"/>
        <v>7.6129032258064515E-3</v>
      </c>
      <c r="S2001" s="14">
        <f t="shared" si="191"/>
        <v>43.62821383428571</v>
      </c>
      <c r="T2001" t="s">
        <v>9241</v>
      </c>
      <c r="U2001" t="s">
        <v>9253</v>
      </c>
      <c r="V2001" s="16">
        <f t="shared" si="192"/>
        <v>41926.482731481483</v>
      </c>
      <c r="W2001" s="16">
        <f t="shared" si="193"/>
        <v>41956.524398148147</v>
      </c>
    </row>
    <row r="2002" spans="1:23" ht="30" hidden="1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2">
        <f>IF(H2002="USD", 1, VLOOKUP(H2002,usd[[#All],[targetCurrency]:[inverseRate]],4,FALSE))</f>
        <v>0.75062424999999999</v>
      </c>
      <c r="J2002" s="14">
        <f t="shared" si="188"/>
        <v>3753.1212500000001</v>
      </c>
      <c r="K2002" s="14">
        <f t="shared" si="189"/>
        <v>469.14015625000002</v>
      </c>
      <c r="L2002">
        <v>1452120613</v>
      </c>
      <c r="M2002">
        <v>1449528613</v>
      </c>
      <c r="N2002" t="b">
        <v>0</v>
      </c>
      <c r="O2002">
        <v>25</v>
      </c>
      <c r="P2002" t="b">
        <v>0</v>
      </c>
      <c r="Q2002" t="s">
        <v>8296</v>
      </c>
      <c r="R2002" s="9">
        <f t="shared" si="190"/>
        <v>0.125</v>
      </c>
      <c r="S2002" s="14">
        <f t="shared" si="191"/>
        <v>18.765606250000001</v>
      </c>
      <c r="T2002" t="s">
        <v>9241</v>
      </c>
      <c r="U2002" t="s">
        <v>9253</v>
      </c>
      <c r="V2002" s="16">
        <f t="shared" si="192"/>
        <v>42345.951539351852</v>
      </c>
      <c r="W2002" s="16">
        <f t="shared" si="193"/>
        <v>42375.951539351852</v>
      </c>
    </row>
    <row r="2003" spans="1:23" ht="30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2">
        <f>IF(H2003="USD", 1, VLOOKUP(H2003,usd[[#All],[targetCurrency]:[inverseRate]],4,FALSE))</f>
        <v>1.1666915600000001</v>
      </c>
      <c r="J2003" s="14">
        <f t="shared" si="188"/>
        <v>64168.035800000005</v>
      </c>
      <c r="K2003" s="14">
        <f t="shared" si="189"/>
        <v>245204.73185676002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8295</v>
      </c>
      <c r="R2003" s="9">
        <f t="shared" si="190"/>
        <v>3.8212909090909091</v>
      </c>
      <c r="S2003" s="14">
        <f t="shared" si="191"/>
        <v>149.78908482392183</v>
      </c>
      <c r="T2003" t="s">
        <v>9226</v>
      </c>
      <c r="U2003" t="s">
        <v>9252</v>
      </c>
      <c r="V2003" s="16">
        <f t="shared" si="192"/>
        <v>42136.209675925929</v>
      </c>
      <c r="W2003" s="16">
        <f t="shared" si="193"/>
        <v>42167.833333333328</v>
      </c>
    </row>
    <row r="2004" spans="1:23" ht="30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2">
        <f>IF(H2004="USD", 1, VLOOKUP(H2004,usd[[#All],[targetCurrency]:[inverseRate]],4,FALSE))</f>
        <v>1</v>
      </c>
      <c r="J2004" s="14">
        <f t="shared" si="188"/>
        <v>50000</v>
      </c>
      <c r="K2004" s="14">
        <f t="shared" si="189"/>
        <v>108397.11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8295</v>
      </c>
      <c r="R2004" s="9">
        <f t="shared" si="190"/>
        <v>2.1679422000000002</v>
      </c>
      <c r="S2004" s="14">
        <f t="shared" si="191"/>
        <v>78.834261818181815</v>
      </c>
      <c r="T2004" t="s">
        <v>9226</v>
      </c>
      <c r="U2004" t="s">
        <v>9252</v>
      </c>
      <c r="V2004" s="16">
        <f t="shared" si="192"/>
        <v>42728.71230324074</v>
      </c>
      <c r="W2004" s="16">
        <f t="shared" si="193"/>
        <v>42758.71230324074</v>
      </c>
    </row>
    <row r="2005" spans="1:23" ht="30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2">
        <f>IF(H2005="USD", 1, VLOOKUP(H2005,usd[[#All],[targetCurrency]:[inverseRate]],4,FALSE))</f>
        <v>1</v>
      </c>
      <c r="J2005" s="14">
        <f t="shared" si="188"/>
        <v>500</v>
      </c>
      <c r="K2005" s="14">
        <f t="shared" si="189"/>
        <v>1560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8295</v>
      </c>
      <c r="R2005" s="9">
        <f t="shared" si="190"/>
        <v>3.12</v>
      </c>
      <c r="S2005" s="14">
        <f t="shared" si="191"/>
        <v>91.764705882352942</v>
      </c>
      <c r="T2005" t="s">
        <v>9226</v>
      </c>
      <c r="U2005" t="s">
        <v>9252</v>
      </c>
      <c r="V2005" s="16">
        <f t="shared" si="192"/>
        <v>40347.125601851854</v>
      </c>
      <c r="W2005" s="16">
        <f t="shared" si="193"/>
        <v>40361.958333333336</v>
      </c>
    </row>
    <row r="2006" spans="1:23" ht="30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2">
        <f>IF(H2006="USD", 1, VLOOKUP(H2006,usd[[#All],[targetCurrency]:[inverseRate]],4,FALSE))</f>
        <v>1</v>
      </c>
      <c r="J2006" s="14">
        <f t="shared" si="188"/>
        <v>50000</v>
      </c>
      <c r="K2006" s="14">
        <f t="shared" si="189"/>
        <v>117210.24000000001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8295</v>
      </c>
      <c r="R2006" s="9">
        <f t="shared" si="190"/>
        <v>2.3442048</v>
      </c>
      <c r="S2006" s="14">
        <f t="shared" si="191"/>
        <v>331.10237288135596</v>
      </c>
      <c r="T2006" t="s">
        <v>9226</v>
      </c>
      <c r="U2006" t="s">
        <v>9252</v>
      </c>
      <c r="V2006" s="16">
        <f t="shared" si="192"/>
        <v>41800.604895833334</v>
      </c>
      <c r="W2006" s="16">
        <f t="shared" si="193"/>
        <v>41830.604895833334</v>
      </c>
    </row>
    <row r="2007" spans="1:23" ht="30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2">
        <f>IF(H2007="USD", 1, VLOOKUP(H2007,usd[[#All],[targetCurrency]:[inverseRate]],4,FALSE))</f>
        <v>1</v>
      </c>
      <c r="J2007" s="14">
        <f t="shared" si="188"/>
        <v>30000</v>
      </c>
      <c r="K2007" s="14">
        <f t="shared" si="189"/>
        <v>37104.03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8295</v>
      </c>
      <c r="R2007" s="9">
        <f t="shared" si="190"/>
        <v>1.236801</v>
      </c>
      <c r="S2007" s="14">
        <f t="shared" si="191"/>
        <v>194.26193717277485</v>
      </c>
      <c r="T2007" t="s">
        <v>9226</v>
      </c>
      <c r="U2007" t="s">
        <v>9252</v>
      </c>
      <c r="V2007" s="16">
        <f t="shared" si="192"/>
        <v>41535.812708333331</v>
      </c>
      <c r="W2007" s="16">
        <f t="shared" si="193"/>
        <v>41563.165972222225</v>
      </c>
    </row>
    <row r="2008" spans="1:23" ht="30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2">
        <f>IF(H2008="USD", 1, VLOOKUP(H2008,usd[[#All],[targetCurrency]:[inverseRate]],4,FALSE))</f>
        <v>1</v>
      </c>
      <c r="J2008" s="14">
        <f t="shared" si="188"/>
        <v>50000</v>
      </c>
      <c r="K2008" s="14">
        <f t="shared" si="189"/>
        <v>123920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8295</v>
      </c>
      <c r="R2008" s="9">
        <f t="shared" si="190"/>
        <v>2.4784000000000002</v>
      </c>
      <c r="S2008" s="14">
        <f t="shared" si="191"/>
        <v>408.97689768976898</v>
      </c>
      <c r="T2008" t="s">
        <v>9226</v>
      </c>
      <c r="U2008" t="s">
        <v>9252</v>
      </c>
      <c r="V2008" s="16">
        <f t="shared" si="192"/>
        <v>41941.500520833331</v>
      </c>
      <c r="W2008" s="16">
        <f t="shared" si="193"/>
        <v>41976.542187500003</v>
      </c>
    </row>
    <row r="2009" spans="1:23" ht="30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2">
        <f>IF(H2009="USD", 1, VLOOKUP(H2009,usd[[#All],[targetCurrency]:[inverseRate]],4,FALSE))</f>
        <v>1</v>
      </c>
      <c r="J2009" s="14">
        <f t="shared" si="188"/>
        <v>10000</v>
      </c>
      <c r="K2009" s="14">
        <f t="shared" si="189"/>
        <v>11570.92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8295</v>
      </c>
      <c r="R2009" s="9">
        <f t="shared" si="190"/>
        <v>1.157092</v>
      </c>
      <c r="S2009" s="14">
        <f t="shared" si="191"/>
        <v>84.459270072992695</v>
      </c>
      <c r="T2009" t="s">
        <v>9226</v>
      </c>
      <c r="U2009" t="s">
        <v>9252</v>
      </c>
      <c r="V2009" s="16">
        <f t="shared" si="192"/>
        <v>40347.837800925925</v>
      </c>
      <c r="W2009" s="16">
        <f t="shared" si="193"/>
        <v>40414.166666666664</v>
      </c>
    </row>
    <row r="2010" spans="1:23" ht="30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2">
        <f>IF(H2010="USD", 1, VLOOKUP(H2010,usd[[#All],[targetCurrency]:[inverseRate]],4,FALSE))</f>
        <v>1</v>
      </c>
      <c r="J2010" s="14">
        <f t="shared" si="188"/>
        <v>1570.79</v>
      </c>
      <c r="K2010" s="14">
        <f t="shared" si="189"/>
        <v>1839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8295</v>
      </c>
      <c r="R2010" s="9">
        <f t="shared" si="190"/>
        <v>1.1707484768810599</v>
      </c>
      <c r="S2010" s="14">
        <f t="shared" si="191"/>
        <v>44.853658536585364</v>
      </c>
      <c r="T2010" t="s">
        <v>9226</v>
      </c>
      <c r="U2010" t="s">
        <v>9252</v>
      </c>
      <c r="V2010" s="16">
        <f t="shared" si="192"/>
        <v>40761.604421296295</v>
      </c>
      <c r="W2010" s="16">
        <f t="shared" si="193"/>
        <v>40805.604421296295</v>
      </c>
    </row>
    <row r="2011" spans="1:23" ht="30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2">
        <f>IF(H2011="USD", 1, VLOOKUP(H2011,usd[[#All],[targetCurrency]:[inverseRate]],4,FALSE))</f>
        <v>1.1666915600000001</v>
      </c>
      <c r="J2011" s="14">
        <f t="shared" si="188"/>
        <v>58334.578000000001</v>
      </c>
      <c r="K2011" s="14">
        <f t="shared" si="189"/>
        <v>178012.63153324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8295</v>
      </c>
      <c r="R2011" s="9">
        <f t="shared" si="190"/>
        <v>3.05158</v>
      </c>
      <c r="S2011" s="14">
        <f t="shared" si="191"/>
        <v>447.26791842522613</v>
      </c>
      <c r="T2011" t="s">
        <v>9226</v>
      </c>
      <c r="U2011" t="s">
        <v>9252</v>
      </c>
      <c r="V2011" s="16">
        <f t="shared" si="192"/>
        <v>42661.323414351849</v>
      </c>
      <c r="W2011" s="16">
        <f t="shared" si="193"/>
        <v>42697.365081018521</v>
      </c>
    </row>
    <row r="2012" spans="1:23" ht="30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2">
        <f>IF(H2012="USD", 1, VLOOKUP(H2012,usd[[#All],[targetCurrency]:[inverseRate]],4,FALSE))</f>
        <v>1</v>
      </c>
      <c r="J2012" s="14">
        <f t="shared" si="188"/>
        <v>30000</v>
      </c>
      <c r="K2012" s="14">
        <f t="shared" si="189"/>
        <v>96015.9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8295</v>
      </c>
      <c r="R2012" s="9">
        <f t="shared" si="190"/>
        <v>3.2005299999999997</v>
      </c>
      <c r="S2012" s="14">
        <f t="shared" si="191"/>
        <v>55.276856649395505</v>
      </c>
      <c r="T2012" t="s">
        <v>9226</v>
      </c>
      <c r="U2012" t="s">
        <v>9252</v>
      </c>
      <c r="V2012" s="16">
        <f t="shared" si="192"/>
        <v>42570.996423611112</v>
      </c>
      <c r="W2012" s="16">
        <f t="shared" si="193"/>
        <v>42600.996423611112</v>
      </c>
    </row>
    <row r="2013" spans="1:23" ht="30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2">
        <f>IF(H2013="USD", 1, VLOOKUP(H2013,usd[[#All],[targetCurrency]:[inverseRate]],4,FALSE))</f>
        <v>1.1666915600000001</v>
      </c>
      <c r="J2013" s="14">
        <f t="shared" si="188"/>
        <v>58334.578000000001</v>
      </c>
      <c r="K2013" s="14">
        <f t="shared" si="189"/>
        <v>478089.20083992003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8295</v>
      </c>
      <c r="R2013" s="9">
        <f t="shared" si="190"/>
        <v>8.1956399999999991</v>
      </c>
      <c r="S2013" s="14">
        <f t="shared" si="191"/>
        <v>492.36786904214216</v>
      </c>
      <c r="T2013" t="s">
        <v>9226</v>
      </c>
      <c r="U2013" t="s">
        <v>9252</v>
      </c>
      <c r="V2013" s="16">
        <f t="shared" si="192"/>
        <v>42347.358483796299</v>
      </c>
      <c r="W2013" s="16">
        <f t="shared" si="193"/>
        <v>42380.958333333328</v>
      </c>
    </row>
    <row r="2014" spans="1:23" ht="30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2">
        <f>IF(H2014="USD", 1, VLOOKUP(H2014,usd[[#All],[targetCurrency]:[inverseRate]],4,FALSE))</f>
        <v>1</v>
      </c>
      <c r="J2014" s="14">
        <f t="shared" si="188"/>
        <v>5000</v>
      </c>
      <c r="K2014" s="14">
        <f t="shared" si="189"/>
        <v>11745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8295</v>
      </c>
      <c r="R2014" s="9">
        <f t="shared" si="190"/>
        <v>2.3490000000000002</v>
      </c>
      <c r="S2014" s="14">
        <f t="shared" si="191"/>
        <v>64.180327868852459</v>
      </c>
      <c r="T2014" t="s">
        <v>9226</v>
      </c>
      <c r="U2014" t="s">
        <v>9252</v>
      </c>
      <c r="V2014" s="16">
        <f t="shared" si="192"/>
        <v>42010.822233796294</v>
      </c>
      <c r="W2014" s="16">
        <f t="shared" si="193"/>
        <v>42040.822233796294</v>
      </c>
    </row>
    <row r="2015" spans="1:23" ht="30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2">
        <f>IF(H2015="USD", 1, VLOOKUP(H2015,usd[[#All],[targetCurrency]:[inverseRate]],4,FALSE))</f>
        <v>1</v>
      </c>
      <c r="J2015" s="14">
        <f t="shared" si="188"/>
        <v>160000</v>
      </c>
      <c r="K2015" s="14">
        <f t="shared" si="189"/>
        <v>791862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8295</v>
      </c>
      <c r="R2015" s="9">
        <f t="shared" si="190"/>
        <v>4.9491375</v>
      </c>
      <c r="S2015" s="14">
        <f t="shared" si="191"/>
        <v>173.57781674704077</v>
      </c>
      <c r="T2015" t="s">
        <v>9226</v>
      </c>
      <c r="U2015" t="s">
        <v>9252</v>
      </c>
      <c r="V2015" s="16">
        <f t="shared" si="192"/>
        <v>42499.960810185185</v>
      </c>
      <c r="W2015" s="16">
        <f t="shared" si="193"/>
        <v>42559.960810185185</v>
      </c>
    </row>
    <row r="2016" spans="1:23" ht="30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2">
        <f>IF(H2016="USD", 1, VLOOKUP(H2016,usd[[#All],[targetCurrency]:[inverseRate]],4,FALSE))</f>
        <v>1</v>
      </c>
      <c r="J2016" s="14">
        <f t="shared" si="188"/>
        <v>30000</v>
      </c>
      <c r="K2016" s="14">
        <f t="shared" si="189"/>
        <v>2344134.67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8295</v>
      </c>
      <c r="R2016" s="9">
        <f t="shared" si="190"/>
        <v>78.137822333333332</v>
      </c>
      <c r="S2016" s="14">
        <f t="shared" si="191"/>
        <v>88.601680840609291</v>
      </c>
      <c r="T2016" t="s">
        <v>9226</v>
      </c>
      <c r="U2016" t="s">
        <v>9252</v>
      </c>
      <c r="V2016" s="16">
        <f t="shared" si="192"/>
        <v>41324.214571759258</v>
      </c>
      <c r="W2016" s="16">
        <f t="shared" si="193"/>
        <v>41358.172905092593</v>
      </c>
    </row>
    <row r="2017" spans="1:23" ht="30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2">
        <f>IF(H2017="USD", 1, VLOOKUP(H2017,usd[[#All],[targetCurrency]:[inverseRate]],4,FALSE))</f>
        <v>1</v>
      </c>
      <c r="J2017" s="14">
        <f t="shared" si="188"/>
        <v>7200</v>
      </c>
      <c r="K2017" s="14">
        <f t="shared" si="189"/>
        <v>8136.01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8295</v>
      </c>
      <c r="R2017" s="9">
        <f t="shared" si="190"/>
        <v>1.1300013888888889</v>
      </c>
      <c r="S2017" s="14">
        <f t="shared" si="191"/>
        <v>50.222283950617282</v>
      </c>
      <c r="T2017" t="s">
        <v>9226</v>
      </c>
      <c r="U2017" t="s">
        <v>9252</v>
      </c>
      <c r="V2017" s="16">
        <f t="shared" si="192"/>
        <v>40765.876886574071</v>
      </c>
      <c r="W2017" s="16">
        <f t="shared" si="193"/>
        <v>40795.876886574071</v>
      </c>
    </row>
    <row r="2018" spans="1:23" ht="30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2">
        <f>IF(H2018="USD", 1, VLOOKUP(H2018,usd[[#All],[targetCurrency]:[inverseRate]],4,FALSE))</f>
        <v>1</v>
      </c>
      <c r="J2018" s="14">
        <f t="shared" si="188"/>
        <v>10000</v>
      </c>
      <c r="K2018" s="14">
        <f t="shared" si="189"/>
        <v>92154.22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8295</v>
      </c>
      <c r="R2018" s="9">
        <f t="shared" si="190"/>
        <v>9.2154220000000002</v>
      </c>
      <c r="S2018" s="14">
        <f t="shared" si="191"/>
        <v>192.38876826722338</v>
      </c>
      <c r="T2018" t="s">
        <v>9226</v>
      </c>
      <c r="U2018" t="s">
        <v>9252</v>
      </c>
      <c r="V2018" s="16">
        <f t="shared" si="192"/>
        <v>41312.880775462967</v>
      </c>
      <c r="W2018" s="16">
        <f t="shared" si="193"/>
        <v>41342.880775462967</v>
      </c>
    </row>
    <row r="2019" spans="1:23" ht="30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2">
        <f>IF(H2019="USD", 1, VLOOKUP(H2019,usd[[#All],[targetCurrency]:[inverseRate]],4,FALSE))</f>
        <v>1</v>
      </c>
      <c r="J2019" s="14">
        <f t="shared" si="188"/>
        <v>25000</v>
      </c>
      <c r="K2019" s="14">
        <f t="shared" si="189"/>
        <v>31275.599999999999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8295</v>
      </c>
      <c r="R2019" s="9">
        <f t="shared" si="190"/>
        <v>1.2510239999999999</v>
      </c>
      <c r="S2019" s="14">
        <f t="shared" si="191"/>
        <v>73.416901408450698</v>
      </c>
      <c r="T2019" t="s">
        <v>9226</v>
      </c>
      <c r="U2019" t="s">
        <v>9252</v>
      </c>
      <c r="V2019" s="16">
        <f t="shared" si="192"/>
        <v>40961.057349537034</v>
      </c>
      <c r="W2019" s="16">
        <f t="shared" si="193"/>
        <v>40992.166666666664</v>
      </c>
    </row>
    <row r="2020" spans="1:23" ht="30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2">
        <f>IF(H2020="USD", 1, VLOOKUP(H2020,usd[[#All],[targetCurrency]:[inverseRate]],4,FALSE))</f>
        <v>1.1666915600000001</v>
      </c>
      <c r="J2020" s="14">
        <f t="shared" si="188"/>
        <v>75834.951400000005</v>
      </c>
      <c r="K2020" s="14">
        <f t="shared" si="189"/>
        <v>77536.256033538797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8295</v>
      </c>
      <c r="R2020" s="9">
        <f t="shared" si="190"/>
        <v>1.0224343076923077</v>
      </c>
      <c r="S2020" s="14">
        <f t="shared" si="191"/>
        <v>172.30279118564178</v>
      </c>
      <c r="T2020" t="s">
        <v>9226</v>
      </c>
      <c r="U2020" t="s">
        <v>9252</v>
      </c>
      <c r="V2020" s="16">
        <f t="shared" si="192"/>
        <v>42199.365844907406</v>
      </c>
      <c r="W2020" s="16">
        <f t="shared" si="193"/>
        <v>42229.365844907406</v>
      </c>
    </row>
    <row r="2021" spans="1:23" ht="30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2">
        <f>IF(H2021="USD", 1, VLOOKUP(H2021,usd[[#All],[targetCurrency]:[inverseRate]],4,FALSE))</f>
        <v>1</v>
      </c>
      <c r="J2021" s="14">
        <f t="shared" si="188"/>
        <v>40000</v>
      </c>
      <c r="K2021" s="14">
        <f t="shared" si="189"/>
        <v>193963.9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8295</v>
      </c>
      <c r="R2021" s="9">
        <f t="shared" si="190"/>
        <v>4.8490975000000001</v>
      </c>
      <c r="S2021" s="14">
        <f t="shared" si="191"/>
        <v>108.96848314606741</v>
      </c>
      <c r="T2021" t="s">
        <v>9226</v>
      </c>
      <c r="U2021" t="s">
        <v>9252</v>
      </c>
      <c r="V2021" s="16">
        <f t="shared" si="192"/>
        <v>42605.70857638889</v>
      </c>
      <c r="W2021" s="16">
        <f t="shared" si="193"/>
        <v>42635.70857638889</v>
      </c>
    </row>
    <row r="2022" spans="1:23" ht="30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2">
        <f>IF(H2022="USD", 1, VLOOKUP(H2022,usd[[#All],[targetCurrency]:[inverseRate]],4,FALSE))</f>
        <v>1</v>
      </c>
      <c r="J2022" s="14">
        <f t="shared" si="188"/>
        <v>1500</v>
      </c>
      <c r="K2022" s="14">
        <f t="shared" si="189"/>
        <v>2885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8295</v>
      </c>
      <c r="R2022" s="9">
        <f t="shared" si="190"/>
        <v>1.9233333333333333</v>
      </c>
      <c r="S2022" s="14">
        <f t="shared" si="191"/>
        <v>23.647540983606557</v>
      </c>
      <c r="T2022" t="s">
        <v>9226</v>
      </c>
      <c r="U2022" t="s">
        <v>9252</v>
      </c>
      <c r="V2022" s="16">
        <f t="shared" si="192"/>
        <v>41737.097500000003</v>
      </c>
      <c r="W2022" s="16">
        <f t="shared" si="193"/>
        <v>41773.961111111115</v>
      </c>
    </row>
    <row r="2023" spans="1:23" ht="30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2">
        <f>IF(H2023="USD", 1, VLOOKUP(H2023,usd[[#All],[targetCurrency]:[inverseRate]],4,FALSE))</f>
        <v>1</v>
      </c>
      <c r="J2023" s="14">
        <f t="shared" si="188"/>
        <v>5000</v>
      </c>
      <c r="K2023" s="14">
        <f t="shared" si="189"/>
        <v>14055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8295</v>
      </c>
      <c r="R2023" s="9">
        <f t="shared" si="190"/>
        <v>2.8109999999999999</v>
      </c>
      <c r="S2023" s="14">
        <f t="shared" si="191"/>
        <v>147.94736842105263</v>
      </c>
      <c r="T2023" t="s">
        <v>9226</v>
      </c>
      <c r="U2023" t="s">
        <v>9252</v>
      </c>
      <c r="V2023" s="16">
        <f t="shared" si="192"/>
        <v>41861.070567129631</v>
      </c>
      <c r="W2023" s="16">
        <f t="shared" si="193"/>
        <v>41906.070567129631</v>
      </c>
    </row>
    <row r="2024" spans="1:23" ht="30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2">
        <f>IF(H2024="USD", 1, VLOOKUP(H2024,usd[[#All],[targetCurrency]:[inverseRate]],4,FALSE))</f>
        <v>1</v>
      </c>
      <c r="J2024" s="14">
        <f t="shared" si="188"/>
        <v>100000</v>
      </c>
      <c r="K2024" s="14">
        <f t="shared" si="189"/>
        <v>125137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8295</v>
      </c>
      <c r="R2024" s="9">
        <f t="shared" si="190"/>
        <v>1.2513700000000001</v>
      </c>
      <c r="S2024" s="14">
        <f t="shared" si="191"/>
        <v>385.03692307692307</v>
      </c>
      <c r="T2024" t="s">
        <v>9226</v>
      </c>
      <c r="U2024" t="s">
        <v>9252</v>
      </c>
      <c r="V2024" s="16">
        <f t="shared" si="192"/>
        <v>42502.569120370375</v>
      </c>
      <c r="W2024" s="16">
        <f t="shared" si="193"/>
        <v>42532.569120370375</v>
      </c>
    </row>
    <row r="2025" spans="1:23" ht="30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2">
        <f>IF(H2025="USD", 1, VLOOKUP(H2025,usd[[#All],[targetCurrency]:[inverseRate]],4,FALSE))</f>
        <v>1</v>
      </c>
      <c r="J2025" s="14">
        <f t="shared" si="188"/>
        <v>100000</v>
      </c>
      <c r="K2025" s="14">
        <f t="shared" si="189"/>
        <v>161459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8295</v>
      </c>
      <c r="R2025" s="9">
        <f t="shared" si="190"/>
        <v>1.61459</v>
      </c>
      <c r="S2025" s="14">
        <f t="shared" si="191"/>
        <v>457.39093484419266</v>
      </c>
      <c r="T2025" t="s">
        <v>9226</v>
      </c>
      <c r="U2025" t="s">
        <v>9252</v>
      </c>
      <c r="V2025" s="16">
        <f t="shared" si="192"/>
        <v>42136.420752314814</v>
      </c>
      <c r="W2025" s="16">
        <f t="shared" si="193"/>
        <v>42166.420752314814</v>
      </c>
    </row>
    <row r="2026" spans="1:23" ht="30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2">
        <f>IF(H2026="USD", 1, VLOOKUP(H2026,usd[[#All],[targetCurrency]:[inverseRate]],4,FALSE))</f>
        <v>1</v>
      </c>
      <c r="J2026" s="14">
        <f t="shared" si="188"/>
        <v>4000</v>
      </c>
      <c r="K2026" s="14">
        <f t="shared" si="189"/>
        <v>23414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8295</v>
      </c>
      <c r="R2026" s="9">
        <f t="shared" si="190"/>
        <v>5.8535000000000004</v>
      </c>
      <c r="S2026" s="14">
        <f t="shared" si="191"/>
        <v>222.99047619047619</v>
      </c>
      <c r="T2026" t="s">
        <v>9226</v>
      </c>
      <c r="U2026" t="s">
        <v>9252</v>
      </c>
      <c r="V2026" s="16">
        <f t="shared" si="192"/>
        <v>41099.966944444444</v>
      </c>
      <c r="W2026" s="16">
        <f t="shared" si="193"/>
        <v>41134.125</v>
      </c>
    </row>
    <row r="2027" spans="1:23" ht="30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2">
        <f>IF(H2027="USD", 1, VLOOKUP(H2027,usd[[#All],[targetCurrency]:[inverseRate]],4,FALSE))</f>
        <v>1.1666915600000001</v>
      </c>
      <c r="J2027" s="14">
        <f t="shared" si="188"/>
        <v>93335.324800000002</v>
      </c>
      <c r="K2027" s="14">
        <f t="shared" si="189"/>
        <v>187744.00583520002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8295</v>
      </c>
      <c r="R2027" s="9">
        <f t="shared" si="190"/>
        <v>2.0114999999999998</v>
      </c>
      <c r="S2027" s="14">
        <f t="shared" si="191"/>
        <v>257.53635917037042</v>
      </c>
      <c r="T2027" t="s">
        <v>9226</v>
      </c>
      <c r="U2027" t="s">
        <v>9252</v>
      </c>
      <c r="V2027" s="16">
        <f t="shared" si="192"/>
        <v>42136.184560185182</v>
      </c>
      <c r="W2027" s="16">
        <f t="shared" si="193"/>
        <v>42166.184560185182</v>
      </c>
    </row>
    <row r="2028" spans="1:23" ht="30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2">
        <f>IF(H2028="USD", 1, VLOOKUP(H2028,usd[[#All],[targetCurrency]:[inverseRate]],4,FALSE))</f>
        <v>1</v>
      </c>
      <c r="J2028" s="14">
        <f t="shared" si="188"/>
        <v>25000</v>
      </c>
      <c r="K2028" s="14">
        <f t="shared" si="189"/>
        <v>33370.769999999997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8295</v>
      </c>
      <c r="R2028" s="9">
        <f t="shared" si="190"/>
        <v>1.3348307999999998</v>
      </c>
      <c r="S2028" s="14">
        <f t="shared" si="191"/>
        <v>73.503898678414089</v>
      </c>
      <c r="T2028" t="s">
        <v>9226</v>
      </c>
      <c r="U2028" t="s">
        <v>9252</v>
      </c>
      <c r="V2028" s="16">
        <f t="shared" si="192"/>
        <v>41704.735937500001</v>
      </c>
      <c r="W2028" s="16">
        <f t="shared" si="193"/>
        <v>41750.165972222225</v>
      </c>
    </row>
    <row r="2029" spans="1:23" ht="30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2">
        <f>IF(H2029="USD", 1, VLOOKUP(H2029,usd[[#All],[targetCurrency]:[inverseRate]],4,FALSE))</f>
        <v>1</v>
      </c>
      <c r="J2029" s="14">
        <f t="shared" si="188"/>
        <v>100000</v>
      </c>
      <c r="K2029" s="14">
        <f t="shared" si="189"/>
        <v>120249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8295</v>
      </c>
      <c r="R2029" s="9">
        <f t="shared" si="190"/>
        <v>1.2024900000000001</v>
      </c>
      <c r="S2029" s="14">
        <f t="shared" si="191"/>
        <v>223.09647495361781</v>
      </c>
      <c r="T2029" t="s">
        <v>9226</v>
      </c>
      <c r="U2029" t="s">
        <v>9252</v>
      </c>
      <c r="V2029" s="16">
        <f t="shared" si="192"/>
        <v>42048.813877314809</v>
      </c>
      <c r="W2029" s="16">
        <f t="shared" si="193"/>
        <v>42093.772210648152</v>
      </c>
    </row>
    <row r="2030" spans="1:23" ht="30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2">
        <f>IF(H2030="USD", 1, VLOOKUP(H2030,usd[[#All],[targetCurrency]:[inverseRate]],4,FALSE))</f>
        <v>1</v>
      </c>
      <c r="J2030" s="14">
        <f t="shared" si="188"/>
        <v>3000</v>
      </c>
      <c r="K2030" s="14">
        <f t="shared" si="189"/>
        <v>3785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8295</v>
      </c>
      <c r="R2030" s="9">
        <f t="shared" si="190"/>
        <v>1.2616666666666667</v>
      </c>
      <c r="S2030" s="14">
        <f t="shared" si="191"/>
        <v>47.911392405063289</v>
      </c>
      <c r="T2030" t="s">
        <v>9226</v>
      </c>
      <c r="U2030" t="s">
        <v>9252</v>
      </c>
      <c r="V2030" s="16">
        <f t="shared" si="192"/>
        <v>40215.919050925928</v>
      </c>
      <c r="W2030" s="16">
        <f t="shared" si="193"/>
        <v>40252.913194444445</v>
      </c>
    </row>
    <row r="2031" spans="1:23" ht="30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2">
        <f>IF(H2031="USD", 1, VLOOKUP(H2031,usd[[#All],[targetCurrency]:[inverseRate]],4,FALSE))</f>
        <v>1</v>
      </c>
      <c r="J2031" s="14">
        <f t="shared" si="188"/>
        <v>2500</v>
      </c>
      <c r="K2031" s="14">
        <f t="shared" si="189"/>
        <v>9030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8295</v>
      </c>
      <c r="R2031" s="9">
        <f t="shared" si="190"/>
        <v>3.6120000000000001</v>
      </c>
      <c r="S2031" s="14">
        <f t="shared" si="191"/>
        <v>96.063829787234042</v>
      </c>
      <c r="T2031" t="s">
        <v>9226</v>
      </c>
      <c r="U2031" t="s">
        <v>9252</v>
      </c>
      <c r="V2031" s="16">
        <f t="shared" si="192"/>
        <v>41848.021770833337</v>
      </c>
      <c r="W2031" s="16">
        <f t="shared" si="193"/>
        <v>41878.021770833337</v>
      </c>
    </row>
    <row r="2032" spans="1:23" ht="30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2">
        <f>IF(H2032="USD", 1, VLOOKUP(H2032,usd[[#All],[targetCurrency]:[inverseRate]],4,FALSE))</f>
        <v>1.29405719</v>
      </c>
      <c r="J2032" s="14">
        <f t="shared" si="188"/>
        <v>42403.666001919999</v>
      </c>
      <c r="K2032" s="14">
        <f t="shared" si="189"/>
        <v>95933.63572346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8295</v>
      </c>
      <c r="R2032" s="9">
        <f t="shared" si="190"/>
        <v>2.26239013671875</v>
      </c>
      <c r="S2032" s="14">
        <f t="shared" si="191"/>
        <v>153.493817157536</v>
      </c>
      <c r="T2032" t="s">
        <v>9226</v>
      </c>
      <c r="U2032" t="s">
        <v>9252</v>
      </c>
      <c r="V2032" s="16">
        <f t="shared" si="192"/>
        <v>41212.996481481481</v>
      </c>
      <c r="W2032" s="16">
        <f t="shared" si="193"/>
        <v>41242.996481481481</v>
      </c>
    </row>
    <row r="2033" spans="1:23" ht="30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2">
        <f>IF(H2033="USD", 1, VLOOKUP(H2033,usd[[#All],[targetCurrency]:[inverseRate]],4,FALSE))</f>
        <v>1.1666915600000001</v>
      </c>
      <c r="J2033" s="14">
        <f t="shared" si="188"/>
        <v>58334.578000000001</v>
      </c>
      <c r="K2033" s="14">
        <f t="shared" si="189"/>
        <v>70205.664623000004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8295</v>
      </c>
      <c r="R2033" s="9">
        <f t="shared" si="190"/>
        <v>1.2035</v>
      </c>
      <c r="S2033" s="14">
        <f t="shared" si="191"/>
        <v>138.20012721062992</v>
      </c>
      <c r="T2033" t="s">
        <v>9226</v>
      </c>
      <c r="U2033" t="s">
        <v>9252</v>
      </c>
      <c r="V2033" s="16">
        <f t="shared" si="192"/>
        <v>41975.329317129625</v>
      </c>
      <c r="W2033" s="16">
        <f t="shared" si="193"/>
        <v>42013.041666666672</v>
      </c>
    </row>
    <row r="2034" spans="1:23" ht="30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2">
        <f>IF(H2034="USD", 1, VLOOKUP(H2034,usd[[#All],[targetCurrency]:[inverseRate]],4,FALSE))</f>
        <v>1</v>
      </c>
      <c r="J2034" s="14">
        <f t="shared" si="188"/>
        <v>25000</v>
      </c>
      <c r="K2034" s="14">
        <f t="shared" si="189"/>
        <v>76047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8295</v>
      </c>
      <c r="R2034" s="9">
        <f t="shared" si="190"/>
        <v>3.0418799999999999</v>
      </c>
      <c r="S2034" s="14">
        <f t="shared" si="191"/>
        <v>143.21468926553672</v>
      </c>
      <c r="T2034" t="s">
        <v>9226</v>
      </c>
      <c r="U2034" t="s">
        <v>9252</v>
      </c>
      <c r="V2034" s="16">
        <f t="shared" si="192"/>
        <v>42689.565671296295</v>
      </c>
      <c r="W2034" s="16">
        <f t="shared" si="193"/>
        <v>42719.208333333328</v>
      </c>
    </row>
    <row r="2035" spans="1:23" ht="30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2">
        <f>IF(H2035="USD", 1, VLOOKUP(H2035,usd[[#All],[targetCurrency]:[inverseRate]],4,FALSE))</f>
        <v>1</v>
      </c>
      <c r="J2035" s="14">
        <f t="shared" si="188"/>
        <v>25000</v>
      </c>
      <c r="K2035" s="14">
        <f t="shared" si="189"/>
        <v>44669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8295</v>
      </c>
      <c r="R2035" s="9">
        <f t="shared" si="190"/>
        <v>1.7867599999999999</v>
      </c>
      <c r="S2035" s="14">
        <f t="shared" si="191"/>
        <v>282.71518987341773</v>
      </c>
      <c r="T2035" t="s">
        <v>9226</v>
      </c>
      <c r="U2035" t="s">
        <v>9252</v>
      </c>
      <c r="V2035" s="16">
        <f t="shared" si="192"/>
        <v>41725.082384259258</v>
      </c>
      <c r="W2035" s="16">
        <f t="shared" si="193"/>
        <v>41755.082384259258</v>
      </c>
    </row>
    <row r="2036" spans="1:23" ht="30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2">
        <f>IF(H2036="USD", 1, VLOOKUP(H2036,usd[[#All],[targetCurrency]:[inverseRate]],4,FALSE))</f>
        <v>1</v>
      </c>
      <c r="J2036" s="14">
        <f t="shared" si="188"/>
        <v>78000</v>
      </c>
      <c r="K2036" s="14">
        <f t="shared" si="189"/>
        <v>301719.59000000003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8295</v>
      </c>
      <c r="R2036" s="9">
        <f t="shared" si="190"/>
        <v>3.868199871794872</v>
      </c>
      <c r="S2036" s="14">
        <f t="shared" si="191"/>
        <v>593.93620078740162</v>
      </c>
      <c r="T2036" t="s">
        <v>9226</v>
      </c>
      <c r="U2036" t="s">
        <v>9252</v>
      </c>
      <c r="V2036" s="16">
        <f t="shared" si="192"/>
        <v>42076.130011574074</v>
      </c>
      <c r="W2036" s="16">
        <f t="shared" si="193"/>
        <v>42131.290277777778</v>
      </c>
    </row>
    <row r="2037" spans="1:23" ht="30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2">
        <f>IF(H2037="USD", 1, VLOOKUP(H2037,usd[[#All],[targetCurrency]:[inverseRate]],4,FALSE))</f>
        <v>1</v>
      </c>
      <c r="J2037" s="14">
        <f t="shared" si="188"/>
        <v>80000</v>
      </c>
      <c r="K2037" s="14">
        <f t="shared" si="189"/>
        <v>168829.14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8295</v>
      </c>
      <c r="R2037" s="9">
        <f t="shared" si="190"/>
        <v>2.1103642500000004</v>
      </c>
      <c r="S2037" s="14">
        <f t="shared" si="191"/>
        <v>262.15704968944101</v>
      </c>
      <c r="T2037" t="s">
        <v>9226</v>
      </c>
      <c r="U2037" t="s">
        <v>9252</v>
      </c>
      <c r="V2037" s="16">
        <f t="shared" si="192"/>
        <v>42311.625081018516</v>
      </c>
      <c r="W2037" s="16">
        <f t="shared" si="193"/>
        <v>42357.041666666672</v>
      </c>
    </row>
    <row r="2038" spans="1:23" ht="30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2">
        <f>IF(H2038="USD", 1, VLOOKUP(H2038,usd[[#All],[targetCurrency]:[inverseRate]],4,FALSE))</f>
        <v>1</v>
      </c>
      <c r="J2038" s="14">
        <f t="shared" si="188"/>
        <v>30000</v>
      </c>
      <c r="K2038" s="14">
        <f t="shared" si="189"/>
        <v>39500.5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8295</v>
      </c>
      <c r="R2038" s="9">
        <f t="shared" si="190"/>
        <v>1.3166833333333334</v>
      </c>
      <c r="S2038" s="14">
        <f t="shared" si="191"/>
        <v>46.580778301886795</v>
      </c>
      <c r="T2038" t="s">
        <v>9226</v>
      </c>
      <c r="U2038" t="s">
        <v>9252</v>
      </c>
      <c r="V2038" s="16">
        <f t="shared" si="192"/>
        <v>41738.864803240736</v>
      </c>
      <c r="W2038" s="16">
        <f t="shared" si="193"/>
        <v>41768.864803240736</v>
      </c>
    </row>
    <row r="2039" spans="1:23" ht="30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2">
        <f>IF(H2039="USD", 1, VLOOKUP(H2039,usd[[#All],[targetCurrency]:[inverseRate]],4,FALSE))</f>
        <v>1</v>
      </c>
      <c r="J2039" s="14">
        <f t="shared" si="188"/>
        <v>10000</v>
      </c>
      <c r="K2039" s="14">
        <f t="shared" si="189"/>
        <v>30047.64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8295</v>
      </c>
      <c r="R2039" s="9">
        <f t="shared" si="190"/>
        <v>3.0047639999999998</v>
      </c>
      <c r="S2039" s="14">
        <f t="shared" si="191"/>
        <v>70.041118881118877</v>
      </c>
      <c r="T2039" t="s">
        <v>9226</v>
      </c>
      <c r="U2039" t="s">
        <v>9252</v>
      </c>
      <c r="V2039" s="16">
        <f t="shared" si="192"/>
        <v>41578.210104166668</v>
      </c>
      <c r="W2039" s="16">
        <f t="shared" si="193"/>
        <v>41638.251770833333</v>
      </c>
    </row>
    <row r="2040" spans="1:23" ht="30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2">
        <f>IF(H2040="USD", 1, VLOOKUP(H2040,usd[[#All],[targetCurrency]:[inverseRate]],4,FALSE))</f>
        <v>1.29405719</v>
      </c>
      <c r="J2040" s="14">
        <f t="shared" si="188"/>
        <v>10352.45752</v>
      </c>
      <c r="K2040" s="14">
        <f t="shared" si="189"/>
        <v>43533.377928789996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8295</v>
      </c>
      <c r="R2040" s="9">
        <f t="shared" si="190"/>
        <v>4.2051249999999998</v>
      </c>
      <c r="S2040" s="14">
        <f t="shared" si="191"/>
        <v>213.39891141563723</v>
      </c>
      <c r="T2040" t="s">
        <v>9226</v>
      </c>
      <c r="U2040" t="s">
        <v>9252</v>
      </c>
      <c r="V2040" s="16">
        <f t="shared" si="192"/>
        <v>41424.27107638889</v>
      </c>
      <c r="W2040" s="16">
        <f t="shared" si="193"/>
        <v>41456.75</v>
      </c>
    </row>
    <row r="2041" spans="1:23" ht="30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2">
        <f>IF(H2041="USD", 1, VLOOKUP(H2041,usd[[#All],[targetCurrency]:[inverseRate]],4,FALSE))</f>
        <v>1</v>
      </c>
      <c r="J2041" s="14">
        <f t="shared" si="188"/>
        <v>125000</v>
      </c>
      <c r="K2041" s="14">
        <f t="shared" si="189"/>
        <v>170271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8295</v>
      </c>
      <c r="R2041" s="9">
        <f t="shared" si="190"/>
        <v>1.362168</v>
      </c>
      <c r="S2041" s="14">
        <f t="shared" si="191"/>
        <v>449.26385224274406</v>
      </c>
      <c r="T2041" t="s">
        <v>9226</v>
      </c>
      <c r="U2041" t="s">
        <v>9252</v>
      </c>
      <c r="V2041" s="16">
        <f t="shared" si="192"/>
        <v>42675.438946759255</v>
      </c>
      <c r="W2041" s="16">
        <f t="shared" si="193"/>
        <v>42705.207638888889</v>
      </c>
    </row>
    <row r="2042" spans="1:23" ht="30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2">
        <f>IF(H2042="USD", 1, VLOOKUP(H2042,usd[[#All],[targetCurrency]:[inverseRate]],4,FALSE))</f>
        <v>1</v>
      </c>
      <c r="J2042" s="14">
        <f t="shared" si="188"/>
        <v>3000</v>
      </c>
      <c r="K2042" s="14">
        <f t="shared" si="189"/>
        <v>7445.14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8295</v>
      </c>
      <c r="R2042" s="9">
        <f t="shared" si="190"/>
        <v>2.4817133333333334</v>
      </c>
      <c r="S2042" s="14">
        <f t="shared" si="191"/>
        <v>27.472841328413285</v>
      </c>
      <c r="T2042" t="s">
        <v>9226</v>
      </c>
      <c r="U2042" t="s">
        <v>9252</v>
      </c>
      <c r="V2042" s="16">
        <f t="shared" si="192"/>
        <v>41578.927118055552</v>
      </c>
      <c r="W2042" s="16">
        <f t="shared" si="193"/>
        <v>41593.968784722223</v>
      </c>
    </row>
    <row r="2043" spans="1:23" ht="30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2">
        <f>IF(H2043="USD", 1, VLOOKUP(H2043,usd[[#All],[targetCurrency]:[inverseRate]],4,FALSE))</f>
        <v>1</v>
      </c>
      <c r="J2043" s="14">
        <f t="shared" si="188"/>
        <v>9500</v>
      </c>
      <c r="K2043" s="14">
        <f t="shared" si="189"/>
        <v>17277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8295</v>
      </c>
      <c r="R2043" s="9">
        <f t="shared" si="190"/>
        <v>1.8186315789473684</v>
      </c>
      <c r="S2043" s="14">
        <f t="shared" si="191"/>
        <v>143.97499999999999</v>
      </c>
      <c r="T2043" t="s">
        <v>9226</v>
      </c>
      <c r="U2043" t="s">
        <v>9252</v>
      </c>
      <c r="V2043" s="16">
        <f t="shared" si="192"/>
        <v>42654.525775462964</v>
      </c>
      <c r="W2043" s="16">
        <f t="shared" si="193"/>
        <v>42684.567442129628</v>
      </c>
    </row>
    <row r="2044" spans="1:23" ht="30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2">
        <f>IF(H2044="USD", 1, VLOOKUP(H2044,usd[[#All],[targetCurrency]:[inverseRate]],4,FALSE))</f>
        <v>1</v>
      </c>
      <c r="J2044" s="14">
        <f t="shared" si="188"/>
        <v>10000</v>
      </c>
      <c r="K2044" s="14">
        <f t="shared" si="189"/>
        <v>12353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8295</v>
      </c>
      <c r="R2044" s="9">
        <f t="shared" si="190"/>
        <v>1.2353000000000001</v>
      </c>
      <c r="S2044" s="14">
        <f t="shared" si="191"/>
        <v>88.23571428571428</v>
      </c>
      <c r="T2044" t="s">
        <v>9226</v>
      </c>
      <c r="U2044" t="s">
        <v>9252</v>
      </c>
      <c r="V2044" s="16">
        <f t="shared" si="192"/>
        <v>42331.708032407405</v>
      </c>
      <c r="W2044" s="16">
        <f t="shared" si="193"/>
        <v>42391.708032407405</v>
      </c>
    </row>
    <row r="2045" spans="1:23" ht="30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2">
        <f>IF(H2045="USD", 1, VLOOKUP(H2045,usd[[#All],[targetCurrency]:[inverseRate]],4,FALSE))</f>
        <v>1</v>
      </c>
      <c r="J2045" s="14">
        <f t="shared" si="188"/>
        <v>1385</v>
      </c>
      <c r="K2045" s="14">
        <f t="shared" si="189"/>
        <v>7011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8295</v>
      </c>
      <c r="R2045" s="9">
        <f t="shared" si="190"/>
        <v>5.0620938628158845</v>
      </c>
      <c r="S2045" s="14">
        <f t="shared" si="191"/>
        <v>36.326424870466319</v>
      </c>
      <c r="T2045" t="s">
        <v>9226</v>
      </c>
      <c r="U2045" t="s">
        <v>9252</v>
      </c>
      <c r="V2045" s="16">
        <f t="shared" si="192"/>
        <v>42661.176817129628</v>
      </c>
      <c r="W2045" s="16">
        <f t="shared" si="193"/>
        <v>42715.207638888889</v>
      </c>
    </row>
    <row r="2046" spans="1:23" ht="30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2">
        <f>IF(H2046="USD", 1, VLOOKUP(H2046,usd[[#All],[targetCurrency]:[inverseRate]],4,FALSE))</f>
        <v>1</v>
      </c>
      <c r="J2046" s="14">
        <f t="shared" si="188"/>
        <v>15000</v>
      </c>
      <c r="K2046" s="14">
        <f t="shared" si="189"/>
        <v>16232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8295</v>
      </c>
      <c r="R2046" s="9">
        <f t="shared" si="190"/>
        <v>1.0821333333333334</v>
      </c>
      <c r="S2046" s="14">
        <f t="shared" si="191"/>
        <v>90.177777777777777</v>
      </c>
      <c r="T2046" t="s">
        <v>9226</v>
      </c>
      <c r="U2046" t="s">
        <v>9252</v>
      </c>
      <c r="V2046" s="16">
        <f t="shared" si="192"/>
        <v>42138.684189814812</v>
      </c>
      <c r="W2046" s="16">
        <f t="shared" si="193"/>
        <v>42168.684189814812</v>
      </c>
    </row>
    <row r="2047" spans="1:23" ht="30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2">
        <f>IF(H2047="USD", 1, VLOOKUP(H2047,usd[[#All],[targetCurrency]:[inverseRate]],4,FALSE))</f>
        <v>1</v>
      </c>
      <c r="J2047" s="14">
        <f t="shared" si="188"/>
        <v>4900</v>
      </c>
      <c r="K2047" s="14">
        <f t="shared" si="189"/>
        <v>40140.01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8295</v>
      </c>
      <c r="R2047" s="9">
        <f t="shared" si="190"/>
        <v>8.1918387755102042</v>
      </c>
      <c r="S2047" s="14">
        <f t="shared" si="191"/>
        <v>152.62361216730039</v>
      </c>
      <c r="T2047" t="s">
        <v>9226</v>
      </c>
      <c r="U2047" t="s">
        <v>9252</v>
      </c>
      <c r="V2047" s="16">
        <f t="shared" si="192"/>
        <v>41069.088506944448</v>
      </c>
      <c r="W2047" s="16">
        <f t="shared" si="193"/>
        <v>41099.088506944448</v>
      </c>
    </row>
    <row r="2048" spans="1:23" ht="30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2">
        <f>IF(H2048="USD", 1, VLOOKUP(H2048,usd[[#All],[targetCurrency]:[inverseRate]],4,FALSE))</f>
        <v>1</v>
      </c>
      <c r="J2048" s="14">
        <f t="shared" si="188"/>
        <v>10000</v>
      </c>
      <c r="K2048" s="14">
        <f t="shared" si="189"/>
        <v>12110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8295</v>
      </c>
      <c r="R2048" s="9">
        <f t="shared" si="190"/>
        <v>1.2110000000000001</v>
      </c>
      <c r="S2048" s="14">
        <f t="shared" si="191"/>
        <v>55.806451612903224</v>
      </c>
      <c r="T2048" t="s">
        <v>9226</v>
      </c>
      <c r="U2048" t="s">
        <v>9252</v>
      </c>
      <c r="V2048" s="16">
        <f t="shared" si="192"/>
        <v>41387.171805555554</v>
      </c>
      <c r="W2048" s="16">
        <f t="shared" si="193"/>
        <v>41417.171805555554</v>
      </c>
    </row>
    <row r="2049" spans="1:23" ht="30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2">
        <f>IF(H2049="USD", 1, VLOOKUP(H2049,usd[[#All],[targetCurrency]:[inverseRate]],4,FALSE))</f>
        <v>0.70296422999999997</v>
      </c>
      <c r="J2049" s="14">
        <f t="shared" si="188"/>
        <v>68890.49454</v>
      </c>
      <c r="K2049" s="14">
        <f t="shared" si="189"/>
        <v>70956.506411969996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8295</v>
      </c>
      <c r="R2049" s="9">
        <f t="shared" si="190"/>
        <v>1.0299897959183673</v>
      </c>
      <c r="S2049" s="14">
        <f t="shared" si="191"/>
        <v>160.1727007042212</v>
      </c>
      <c r="T2049" t="s">
        <v>9226</v>
      </c>
      <c r="U2049" t="s">
        <v>9252</v>
      </c>
      <c r="V2049" s="16">
        <f t="shared" si="192"/>
        <v>42081.903587962966</v>
      </c>
      <c r="W2049" s="16">
        <f t="shared" si="193"/>
        <v>42111</v>
      </c>
    </row>
    <row r="2050" spans="1:23" ht="30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2">
        <f>IF(H2050="USD", 1, VLOOKUP(H2050,usd[[#All],[targetCurrency]:[inverseRate]],4,FALSE))</f>
        <v>1</v>
      </c>
      <c r="J2050" s="14">
        <f t="shared" si="188"/>
        <v>85000</v>
      </c>
      <c r="K2050" s="14">
        <f t="shared" si="189"/>
        <v>126082.45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8295</v>
      </c>
      <c r="R2050" s="9">
        <f t="shared" si="190"/>
        <v>1.4833229411764706</v>
      </c>
      <c r="S2050" s="14">
        <f t="shared" si="191"/>
        <v>91.82989803350327</v>
      </c>
      <c r="T2050" t="s">
        <v>9226</v>
      </c>
      <c r="U2050" t="s">
        <v>9252</v>
      </c>
      <c r="V2050" s="16">
        <f t="shared" si="192"/>
        <v>41387.651516203703</v>
      </c>
      <c r="W2050" s="16">
        <f t="shared" si="193"/>
        <v>41417.651516203703</v>
      </c>
    </row>
    <row r="2051" spans="1:23" ht="30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2">
        <f>IF(H2051="USD", 1, VLOOKUP(H2051,usd[[#All],[targetCurrency]:[inverseRate]],4,FALSE))</f>
        <v>1.29405719</v>
      </c>
      <c r="J2051" s="14">
        <f t="shared" ref="J2051:J2114" si="194">$I2051*D2051</f>
        <v>64702.859499999999</v>
      </c>
      <c r="K2051" s="14">
        <f t="shared" ref="K2051:K2114" si="195">$I2051*E2051</f>
        <v>77766.819753066491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8295</v>
      </c>
      <c r="R2051" s="9">
        <f t="shared" ref="R2051:R2114" si="196">E2051/D2051</f>
        <v>1.2019070000000001</v>
      </c>
      <c r="S2051" s="14">
        <f t="shared" ref="S2051:S2114" si="197">IFERROR(K2051/O2051, "")</f>
        <v>104.80703470763677</v>
      </c>
      <c r="T2051" t="s">
        <v>9226</v>
      </c>
      <c r="U2051" t="s">
        <v>9252</v>
      </c>
      <c r="V2051" s="16">
        <f t="shared" si="192"/>
        <v>41575.527349537035</v>
      </c>
      <c r="W2051" s="16">
        <f t="shared" si="193"/>
        <v>41610.957638888889</v>
      </c>
    </row>
    <row r="2052" spans="1:23" ht="30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2">
        <f>IF(H2052="USD", 1, VLOOKUP(H2052,usd[[#All],[targetCurrency]:[inverseRate]],4,FALSE))</f>
        <v>1</v>
      </c>
      <c r="J2052" s="14">
        <f t="shared" si="194"/>
        <v>10000</v>
      </c>
      <c r="K2052" s="14">
        <f t="shared" si="195"/>
        <v>47327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8295</v>
      </c>
      <c r="R2052" s="9">
        <f t="shared" si="196"/>
        <v>4.7327000000000004</v>
      </c>
      <c r="S2052" s="14">
        <f t="shared" si="197"/>
        <v>278.39411764705881</v>
      </c>
      <c r="T2052" t="s">
        <v>9226</v>
      </c>
      <c r="U2052" t="s">
        <v>9252</v>
      </c>
      <c r="V2052" s="16">
        <f t="shared" si="192"/>
        <v>42115.071504629625</v>
      </c>
      <c r="W2052" s="16">
        <f t="shared" si="193"/>
        <v>42155.071504629625</v>
      </c>
    </row>
    <row r="2053" spans="1:23" ht="30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2">
        <f>IF(H2053="USD", 1, VLOOKUP(H2053,usd[[#All],[targetCurrency]:[inverseRate]],4,FALSE))</f>
        <v>1</v>
      </c>
      <c r="J2053" s="14">
        <f t="shared" si="194"/>
        <v>8000</v>
      </c>
      <c r="K2053" s="14">
        <f t="shared" si="195"/>
        <v>10429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8295</v>
      </c>
      <c r="R2053" s="9">
        <f t="shared" si="196"/>
        <v>1.303625</v>
      </c>
      <c r="S2053" s="14">
        <f t="shared" si="197"/>
        <v>43.095041322314053</v>
      </c>
      <c r="T2053" t="s">
        <v>9226</v>
      </c>
      <c r="U2053" t="s">
        <v>9252</v>
      </c>
      <c r="V2053" s="16">
        <f t="shared" si="192"/>
        <v>41604.022418981483</v>
      </c>
      <c r="W2053" s="16">
        <f t="shared" si="193"/>
        <v>41634.022418981483</v>
      </c>
    </row>
    <row r="2054" spans="1:23" ht="30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2">
        <f>IF(H2054="USD", 1, VLOOKUP(H2054,usd[[#All],[targetCurrency]:[inverseRate]],4,FALSE))</f>
        <v>1</v>
      </c>
      <c r="J2054" s="14">
        <f t="shared" si="194"/>
        <v>50000</v>
      </c>
      <c r="K2054" s="14">
        <f t="shared" si="195"/>
        <v>176524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8295</v>
      </c>
      <c r="R2054" s="9">
        <f t="shared" si="196"/>
        <v>3.5304799999999998</v>
      </c>
      <c r="S2054" s="14">
        <f t="shared" si="197"/>
        <v>326.29205175600737</v>
      </c>
      <c r="T2054" t="s">
        <v>9226</v>
      </c>
      <c r="U2054" t="s">
        <v>9252</v>
      </c>
      <c r="V2054" s="16">
        <f t="shared" si="192"/>
        <v>42375.08394675926</v>
      </c>
      <c r="W2054" s="16">
        <f t="shared" si="193"/>
        <v>42420.08394675926</v>
      </c>
    </row>
    <row r="2055" spans="1:23" ht="30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2">
        <f>IF(H2055="USD", 1, VLOOKUP(H2055,usd[[#All],[targetCurrency]:[inverseRate]],4,FALSE))</f>
        <v>1</v>
      </c>
      <c r="J2055" s="14">
        <f t="shared" si="194"/>
        <v>5000</v>
      </c>
      <c r="K2055" s="14">
        <f t="shared" si="195"/>
        <v>5051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8295</v>
      </c>
      <c r="R2055" s="9">
        <f t="shared" si="196"/>
        <v>1.0102</v>
      </c>
      <c r="S2055" s="14">
        <f t="shared" si="197"/>
        <v>41.743801652892564</v>
      </c>
      <c r="T2055" t="s">
        <v>9226</v>
      </c>
      <c r="U2055" t="s">
        <v>9252</v>
      </c>
      <c r="V2055" s="16">
        <f t="shared" si="192"/>
        <v>42303.617488425924</v>
      </c>
      <c r="W2055" s="16">
        <f t="shared" si="193"/>
        <v>42333.659155092595</v>
      </c>
    </row>
    <row r="2056" spans="1:23" ht="30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2">
        <f>IF(H2056="USD", 1, VLOOKUP(H2056,usd[[#All],[targetCurrency]:[inverseRate]],4,FALSE))</f>
        <v>1.29405719</v>
      </c>
      <c r="J2056" s="14">
        <f t="shared" si="194"/>
        <v>45292.001649999998</v>
      </c>
      <c r="K2056" s="14">
        <f t="shared" si="195"/>
        <v>51447.831702830001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8295</v>
      </c>
      <c r="R2056" s="9">
        <f t="shared" si="196"/>
        <v>1.1359142857142857</v>
      </c>
      <c r="S2056" s="14">
        <f t="shared" si="197"/>
        <v>82.846749924041873</v>
      </c>
      <c r="T2056" t="s">
        <v>9226</v>
      </c>
      <c r="U2056" t="s">
        <v>9252</v>
      </c>
      <c r="V2056" s="16">
        <f t="shared" si="192"/>
        <v>41731.520949074074</v>
      </c>
      <c r="W2056" s="16">
        <f t="shared" si="193"/>
        <v>41761.520949074074</v>
      </c>
    </row>
    <row r="2057" spans="1:23" ht="30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2">
        <f>IF(H2057="USD", 1, VLOOKUP(H2057,usd[[#All],[targetCurrency]:[inverseRate]],4,FALSE))</f>
        <v>1</v>
      </c>
      <c r="J2057" s="14">
        <f t="shared" si="194"/>
        <v>6000</v>
      </c>
      <c r="K2057" s="14">
        <f t="shared" si="195"/>
        <v>10045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8295</v>
      </c>
      <c r="R2057" s="9">
        <f t="shared" si="196"/>
        <v>1.6741666666666666</v>
      </c>
      <c r="S2057" s="14">
        <f t="shared" si="197"/>
        <v>99.455445544554451</v>
      </c>
      <c r="T2057" t="s">
        <v>9226</v>
      </c>
      <c r="U2057" t="s">
        <v>9252</v>
      </c>
      <c r="V2057" s="16">
        <f t="shared" si="192"/>
        <v>41946.674108796295</v>
      </c>
      <c r="W2057" s="16">
        <f t="shared" si="193"/>
        <v>41976.166666666672</v>
      </c>
    </row>
    <row r="2058" spans="1:23" ht="30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2">
        <f>IF(H2058="USD", 1, VLOOKUP(H2058,usd[[#All],[targetCurrency]:[inverseRate]],4,FALSE))</f>
        <v>1</v>
      </c>
      <c r="J2058" s="14">
        <f t="shared" si="194"/>
        <v>50000</v>
      </c>
      <c r="K2058" s="14">
        <f t="shared" si="195"/>
        <v>76726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8295</v>
      </c>
      <c r="R2058" s="9">
        <f t="shared" si="196"/>
        <v>1.5345200000000001</v>
      </c>
      <c r="S2058" s="14">
        <f t="shared" si="197"/>
        <v>138.49458483754512</v>
      </c>
      <c r="T2058" t="s">
        <v>9226</v>
      </c>
      <c r="U2058" t="s">
        <v>9252</v>
      </c>
      <c r="V2058" s="16">
        <f t="shared" si="192"/>
        <v>41351.76090277778</v>
      </c>
      <c r="W2058" s="16">
        <f t="shared" si="193"/>
        <v>41381.76090277778</v>
      </c>
    </row>
    <row r="2059" spans="1:23" ht="30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2">
        <f>IF(H2059="USD", 1, VLOOKUP(H2059,usd[[#All],[targetCurrency]:[inverseRate]],4,FALSE))</f>
        <v>1.29405719</v>
      </c>
      <c r="J2059" s="14">
        <f t="shared" si="194"/>
        <v>19410.85785</v>
      </c>
      <c r="K2059" s="14">
        <f t="shared" si="195"/>
        <v>39255.004868927703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8295</v>
      </c>
      <c r="R2059" s="9">
        <f t="shared" si="196"/>
        <v>2.022322</v>
      </c>
      <c r="S2059" s="14">
        <f t="shared" si="197"/>
        <v>58.9414487521437</v>
      </c>
      <c r="T2059" t="s">
        <v>9226</v>
      </c>
      <c r="U2059" t="s">
        <v>9252</v>
      </c>
      <c r="V2059" s="16">
        <f t="shared" si="192"/>
        <v>42396.494583333333</v>
      </c>
      <c r="W2059" s="16">
        <f t="shared" si="193"/>
        <v>42426.494583333333</v>
      </c>
    </row>
    <row r="2060" spans="1:23" ht="30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2">
        <f>IF(H2060="USD", 1, VLOOKUP(H2060,usd[[#All],[targetCurrency]:[inverseRate]],4,FALSE))</f>
        <v>1.29405719</v>
      </c>
      <c r="J2060" s="14">
        <f t="shared" si="194"/>
        <v>3312.7864064</v>
      </c>
      <c r="K2060" s="14">
        <f t="shared" si="195"/>
        <v>5574.7983745199999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8295</v>
      </c>
      <c r="R2060" s="9">
        <f t="shared" si="196"/>
        <v>1.6828125</v>
      </c>
      <c r="S2060" s="14">
        <f t="shared" si="197"/>
        <v>13.597069206146342</v>
      </c>
      <c r="T2060" t="s">
        <v>9226</v>
      </c>
      <c r="U2060" t="s">
        <v>9252</v>
      </c>
      <c r="V2060" s="16">
        <f t="shared" si="192"/>
        <v>42026.370717592596</v>
      </c>
      <c r="W2060" s="16">
        <f t="shared" si="193"/>
        <v>42065.833333333328</v>
      </c>
    </row>
    <row r="2061" spans="1:23" ht="30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2">
        <f>IF(H2061="USD", 1, VLOOKUP(H2061,usd[[#All],[targetCurrency]:[inverseRate]],4,FALSE))</f>
        <v>1</v>
      </c>
      <c r="J2061" s="14">
        <f t="shared" si="194"/>
        <v>30000</v>
      </c>
      <c r="K2061" s="14">
        <f t="shared" si="195"/>
        <v>43037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8295</v>
      </c>
      <c r="R2061" s="9">
        <f t="shared" si="196"/>
        <v>1.4345666666666668</v>
      </c>
      <c r="S2061" s="14">
        <f t="shared" si="197"/>
        <v>114.76533333333333</v>
      </c>
      <c r="T2061" t="s">
        <v>9226</v>
      </c>
      <c r="U2061" t="s">
        <v>9252</v>
      </c>
      <c r="V2061" s="16">
        <f t="shared" si="192"/>
        <v>42361.602476851855</v>
      </c>
      <c r="W2061" s="16">
        <f t="shared" si="193"/>
        <v>42400.915972222225</v>
      </c>
    </row>
    <row r="2062" spans="1:23" ht="30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2">
        <f>IF(H2062="USD", 1, VLOOKUP(H2062,usd[[#All],[targetCurrency]:[inverseRate]],4,FALSE))</f>
        <v>1</v>
      </c>
      <c r="J2062" s="14">
        <f t="shared" si="194"/>
        <v>25000</v>
      </c>
      <c r="K2062" s="14">
        <f t="shared" si="195"/>
        <v>49100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8295</v>
      </c>
      <c r="R2062" s="9">
        <f t="shared" si="196"/>
        <v>1.964</v>
      </c>
      <c r="S2062" s="14">
        <f t="shared" si="197"/>
        <v>35.997067448680355</v>
      </c>
      <c r="T2062" t="s">
        <v>9226</v>
      </c>
      <c r="U2062" t="s">
        <v>9252</v>
      </c>
      <c r="V2062" s="16">
        <f t="shared" si="192"/>
        <v>41783.642939814818</v>
      </c>
      <c r="W2062" s="16">
        <f t="shared" si="193"/>
        <v>41843.642939814818</v>
      </c>
    </row>
    <row r="2063" spans="1:23" ht="30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2">
        <f>IF(H2063="USD", 1, VLOOKUP(H2063,usd[[#All],[targetCurrency]:[inverseRate]],4,FALSE))</f>
        <v>1</v>
      </c>
      <c r="J2063" s="14">
        <f t="shared" si="194"/>
        <v>5000</v>
      </c>
      <c r="K2063" s="14">
        <f t="shared" si="195"/>
        <v>5396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8295</v>
      </c>
      <c r="R2063" s="9">
        <f t="shared" si="196"/>
        <v>1.0791999999999999</v>
      </c>
      <c r="S2063" s="14">
        <f t="shared" si="197"/>
        <v>154.17142857142858</v>
      </c>
      <c r="T2063" t="s">
        <v>9226</v>
      </c>
      <c r="U2063" t="s">
        <v>9252</v>
      </c>
      <c r="V2063" s="16">
        <f t="shared" si="192"/>
        <v>42705.764513888891</v>
      </c>
      <c r="W2063" s="16">
        <f t="shared" si="193"/>
        <v>42735.764513888891</v>
      </c>
    </row>
    <row r="2064" spans="1:23" ht="30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2">
        <f>IF(H2064="USD", 1, VLOOKUP(H2064,usd[[#All],[targetCurrency]:[inverseRate]],4,FALSE))</f>
        <v>0.15676623000000001</v>
      </c>
      <c r="J2064" s="14">
        <f t="shared" si="194"/>
        <v>15676.623000000001</v>
      </c>
      <c r="K2064" s="14">
        <f t="shared" si="195"/>
        <v>18024.51082671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8295</v>
      </c>
      <c r="R2064" s="9">
        <f t="shared" si="196"/>
        <v>1.14977</v>
      </c>
      <c r="S2064" s="14">
        <f t="shared" si="197"/>
        <v>88.790693727635471</v>
      </c>
      <c r="T2064" t="s">
        <v>9226</v>
      </c>
      <c r="U2064" t="s">
        <v>9252</v>
      </c>
      <c r="V2064" s="16">
        <f t="shared" ref="V2064:V2127" si="198">(M2064/86400)+DATE(1970,1,1)</f>
        <v>42423.3830787037</v>
      </c>
      <c r="W2064" s="16">
        <f t="shared" ref="W2064:W2127" si="199">(L2064/86400)+DATE(1970,1,1)</f>
        <v>42453.341412037036</v>
      </c>
    </row>
    <row r="2065" spans="1:23" ht="30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2">
        <f>IF(H2065="USD", 1, VLOOKUP(H2065,usd[[#All],[targetCurrency]:[inverseRate]],4,FALSE))</f>
        <v>1.1666915600000001</v>
      </c>
      <c r="J2065" s="14">
        <f t="shared" si="194"/>
        <v>4666.7662399999999</v>
      </c>
      <c r="K2065" s="14">
        <f t="shared" si="195"/>
        <v>6909.1474183200007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8295</v>
      </c>
      <c r="R2065" s="9">
        <f t="shared" si="196"/>
        <v>1.4804999999999999</v>
      </c>
      <c r="S2065" s="14">
        <f t="shared" si="197"/>
        <v>141.00300853714288</v>
      </c>
      <c r="T2065" t="s">
        <v>9226</v>
      </c>
      <c r="U2065" t="s">
        <v>9252</v>
      </c>
      <c r="V2065" s="16">
        <f t="shared" si="198"/>
        <v>42472.73265046296</v>
      </c>
      <c r="W2065" s="16">
        <f t="shared" si="199"/>
        <v>42505.73265046296</v>
      </c>
    </row>
    <row r="2066" spans="1:23" ht="30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2">
        <f>IF(H2066="USD", 1, VLOOKUP(H2066,usd[[#All],[targetCurrency]:[inverseRate]],4,FALSE))</f>
        <v>1</v>
      </c>
      <c r="J2066" s="14">
        <f t="shared" si="194"/>
        <v>261962</v>
      </c>
      <c r="K2066" s="14">
        <f t="shared" si="195"/>
        <v>500784.27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8295</v>
      </c>
      <c r="R2066" s="9">
        <f t="shared" si="196"/>
        <v>1.9116676082790633</v>
      </c>
      <c r="S2066" s="14">
        <f t="shared" si="197"/>
        <v>86.163845492085343</v>
      </c>
      <c r="T2066" t="s">
        <v>9226</v>
      </c>
      <c r="U2066" t="s">
        <v>9252</v>
      </c>
      <c r="V2066" s="16">
        <f t="shared" si="198"/>
        <v>41389.364849537036</v>
      </c>
      <c r="W2066" s="16">
        <f t="shared" si="199"/>
        <v>41425.5</v>
      </c>
    </row>
    <row r="2067" spans="1:23" ht="30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2">
        <f>IF(H2067="USD", 1, VLOOKUP(H2067,usd[[#All],[targetCurrency]:[inverseRate]],4,FALSE))</f>
        <v>1.29405719</v>
      </c>
      <c r="J2067" s="14">
        <f t="shared" si="194"/>
        <v>51762.287599999996</v>
      </c>
      <c r="K2067" s="14">
        <f t="shared" si="195"/>
        <v>103118.30594519951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8295</v>
      </c>
      <c r="R2067" s="9">
        <f t="shared" si="196"/>
        <v>1.99215125</v>
      </c>
      <c r="S2067" s="14">
        <f t="shared" si="197"/>
        <v>66.271404849099937</v>
      </c>
      <c r="T2067" t="s">
        <v>9226</v>
      </c>
      <c r="U2067" t="s">
        <v>9252</v>
      </c>
      <c r="V2067" s="16">
        <f t="shared" si="198"/>
        <v>41603.333668981482</v>
      </c>
      <c r="W2067" s="16">
        <f t="shared" si="199"/>
        <v>41633.333668981482</v>
      </c>
    </row>
    <row r="2068" spans="1:23" ht="30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2">
        <f>IF(H2068="USD", 1, VLOOKUP(H2068,usd[[#All],[targetCurrency]:[inverseRate]],4,FALSE))</f>
        <v>1</v>
      </c>
      <c r="J2068" s="14">
        <f t="shared" si="194"/>
        <v>2000</v>
      </c>
      <c r="K2068" s="14">
        <f t="shared" si="195"/>
        <v>4372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8295</v>
      </c>
      <c r="R2068" s="9">
        <f t="shared" si="196"/>
        <v>2.1859999999999999</v>
      </c>
      <c r="S2068" s="14">
        <f t="shared" si="197"/>
        <v>67.261538461538464</v>
      </c>
      <c r="T2068" t="s">
        <v>9226</v>
      </c>
      <c r="U2068" t="s">
        <v>9252</v>
      </c>
      <c r="V2068" s="16">
        <f t="shared" si="198"/>
        <v>41844.771793981483</v>
      </c>
      <c r="W2068" s="16">
        <f t="shared" si="199"/>
        <v>41874.771793981483</v>
      </c>
    </row>
    <row r="2069" spans="1:23" ht="30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2">
        <f>IF(H2069="USD", 1, VLOOKUP(H2069,usd[[#All],[targetCurrency]:[inverseRate]],4,FALSE))</f>
        <v>1.29405719</v>
      </c>
      <c r="J2069" s="14">
        <f t="shared" si="194"/>
        <v>640.55830904999993</v>
      </c>
      <c r="K2069" s="14">
        <f t="shared" si="195"/>
        <v>812.66791532000002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8295</v>
      </c>
      <c r="R2069" s="9">
        <f t="shared" si="196"/>
        <v>1.2686868686868686</v>
      </c>
      <c r="S2069" s="14">
        <f t="shared" si="197"/>
        <v>81.266791531999999</v>
      </c>
      <c r="T2069" t="s">
        <v>9226</v>
      </c>
      <c r="U2069" t="s">
        <v>9252</v>
      </c>
      <c r="V2069" s="16">
        <f t="shared" si="198"/>
        <v>42115.853888888887</v>
      </c>
      <c r="W2069" s="16">
        <f t="shared" si="199"/>
        <v>42148.853888888887</v>
      </c>
    </row>
    <row r="2070" spans="1:23" ht="30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2">
        <f>IF(H2070="USD", 1, VLOOKUP(H2070,usd[[#All],[targetCurrency]:[inverseRate]],4,FALSE))</f>
        <v>1</v>
      </c>
      <c r="J2070" s="14">
        <f t="shared" si="194"/>
        <v>25000</v>
      </c>
      <c r="K2070" s="14">
        <f t="shared" si="195"/>
        <v>26305.97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8295</v>
      </c>
      <c r="R2070" s="9">
        <f t="shared" si="196"/>
        <v>1.0522388</v>
      </c>
      <c r="S2070" s="14">
        <f t="shared" si="197"/>
        <v>346.13118421052633</v>
      </c>
      <c r="T2070" t="s">
        <v>9226</v>
      </c>
      <c r="U2070" t="s">
        <v>9252</v>
      </c>
      <c r="V2070" s="16">
        <f t="shared" si="198"/>
        <v>42633.841608796298</v>
      </c>
      <c r="W2070" s="16">
        <f t="shared" si="199"/>
        <v>42663.841608796298</v>
      </c>
    </row>
    <row r="2071" spans="1:23" ht="30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2">
        <f>IF(H2071="USD", 1, VLOOKUP(H2071,usd[[#All],[targetCurrency]:[inverseRate]],4,FALSE))</f>
        <v>1</v>
      </c>
      <c r="J2071" s="14">
        <f t="shared" si="194"/>
        <v>50000</v>
      </c>
      <c r="K2071" s="14">
        <f t="shared" si="195"/>
        <v>64203.33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8295</v>
      </c>
      <c r="R2071" s="9">
        <f t="shared" si="196"/>
        <v>1.2840666000000001</v>
      </c>
      <c r="S2071" s="14">
        <f t="shared" si="197"/>
        <v>244.11912547528519</v>
      </c>
      <c r="T2071" t="s">
        <v>9226</v>
      </c>
      <c r="U2071" t="s">
        <v>9252</v>
      </c>
      <c r="V2071" s="16">
        <f t="shared" si="198"/>
        <v>42340.972118055557</v>
      </c>
      <c r="W2071" s="16">
        <f t="shared" si="199"/>
        <v>42371.972118055557</v>
      </c>
    </row>
    <row r="2072" spans="1:23" ht="30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2">
        <f>IF(H2072="USD", 1, VLOOKUP(H2072,usd[[#All],[targetCurrency]:[inverseRate]],4,FALSE))</f>
        <v>1.1666915600000001</v>
      </c>
      <c r="J2072" s="14">
        <f t="shared" si="194"/>
        <v>145836.44500000001</v>
      </c>
      <c r="K2072" s="14">
        <f t="shared" si="195"/>
        <v>462778.70749804005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8295</v>
      </c>
      <c r="R2072" s="9">
        <f t="shared" si="196"/>
        <v>3.1732719999999999</v>
      </c>
      <c r="S2072" s="14">
        <f t="shared" si="197"/>
        <v>302.46974346277125</v>
      </c>
      <c r="T2072" t="s">
        <v>9226</v>
      </c>
      <c r="U2072" t="s">
        <v>9252</v>
      </c>
      <c r="V2072" s="16">
        <f t="shared" si="198"/>
        <v>42519.6565162037</v>
      </c>
      <c r="W2072" s="16">
        <f t="shared" si="199"/>
        <v>42549.6565162037</v>
      </c>
    </row>
    <row r="2073" spans="1:23" ht="30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2">
        <f>IF(H2073="USD", 1, VLOOKUP(H2073,usd[[#All],[targetCurrency]:[inverseRate]],4,FALSE))</f>
        <v>1</v>
      </c>
      <c r="J2073" s="14">
        <f t="shared" si="194"/>
        <v>20000</v>
      </c>
      <c r="K2073" s="14">
        <f t="shared" si="195"/>
        <v>56146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8295</v>
      </c>
      <c r="R2073" s="9">
        <f t="shared" si="196"/>
        <v>2.8073000000000001</v>
      </c>
      <c r="S2073" s="14">
        <f t="shared" si="197"/>
        <v>201.96402877697841</v>
      </c>
      <c r="T2073" t="s">
        <v>9226</v>
      </c>
      <c r="U2073" t="s">
        <v>9252</v>
      </c>
      <c r="V2073" s="16">
        <f t="shared" si="198"/>
        <v>42600.278749999998</v>
      </c>
      <c r="W2073" s="16">
        <f t="shared" si="199"/>
        <v>42645.278749999998</v>
      </c>
    </row>
    <row r="2074" spans="1:23" ht="30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2">
        <f>IF(H2074="USD", 1, VLOOKUP(H2074,usd[[#All],[targetCurrency]:[inverseRate]],4,FALSE))</f>
        <v>1</v>
      </c>
      <c r="J2074" s="14">
        <f t="shared" si="194"/>
        <v>71500</v>
      </c>
      <c r="K2074" s="14">
        <f t="shared" si="195"/>
        <v>79173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8295</v>
      </c>
      <c r="R2074" s="9">
        <f t="shared" si="196"/>
        <v>1.1073146853146854</v>
      </c>
      <c r="S2074" s="14">
        <f t="shared" si="197"/>
        <v>226.20857142857142</v>
      </c>
      <c r="T2074" t="s">
        <v>9226</v>
      </c>
      <c r="U2074" t="s">
        <v>9252</v>
      </c>
      <c r="V2074" s="16">
        <f t="shared" si="198"/>
        <v>42467.581388888888</v>
      </c>
      <c r="W2074" s="16">
        <f t="shared" si="199"/>
        <v>42497.581388888888</v>
      </c>
    </row>
    <row r="2075" spans="1:23" ht="30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2">
        <f>IF(H2075="USD", 1, VLOOKUP(H2075,usd[[#All],[targetCurrency]:[inverseRate]],4,FALSE))</f>
        <v>1</v>
      </c>
      <c r="J2075" s="14">
        <f t="shared" si="194"/>
        <v>100000</v>
      </c>
      <c r="K2075" s="14">
        <f t="shared" si="195"/>
        <v>152604.29999999999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8295</v>
      </c>
      <c r="R2075" s="9">
        <f t="shared" si="196"/>
        <v>1.5260429999999998</v>
      </c>
      <c r="S2075" s="14">
        <f t="shared" si="197"/>
        <v>324.69</v>
      </c>
      <c r="T2075" t="s">
        <v>9226</v>
      </c>
      <c r="U2075" t="s">
        <v>9252</v>
      </c>
      <c r="V2075" s="16">
        <f t="shared" si="198"/>
        <v>42087.668032407411</v>
      </c>
      <c r="W2075" s="16">
        <f t="shared" si="199"/>
        <v>42132.668032407411</v>
      </c>
    </row>
    <row r="2076" spans="1:23" ht="30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2">
        <f>IF(H2076="USD", 1, VLOOKUP(H2076,usd[[#All],[targetCurrency]:[inverseRate]],4,FALSE))</f>
        <v>1</v>
      </c>
      <c r="J2076" s="14">
        <f t="shared" si="194"/>
        <v>600</v>
      </c>
      <c r="K2076" s="14">
        <f t="shared" si="195"/>
        <v>615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8295</v>
      </c>
      <c r="R2076" s="9">
        <f t="shared" si="196"/>
        <v>1.0249999999999999</v>
      </c>
      <c r="S2076" s="14">
        <f t="shared" si="197"/>
        <v>205</v>
      </c>
      <c r="T2076" t="s">
        <v>9226</v>
      </c>
      <c r="U2076" t="s">
        <v>9252</v>
      </c>
      <c r="V2076" s="16">
        <f t="shared" si="198"/>
        <v>42466.826180555552</v>
      </c>
      <c r="W2076" s="16">
        <f t="shared" si="199"/>
        <v>42496.826180555552</v>
      </c>
    </row>
    <row r="2077" spans="1:23" ht="30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2">
        <f>IF(H2077="USD", 1, VLOOKUP(H2077,usd[[#All],[targetCurrency]:[inverseRate]],4,FALSE))</f>
        <v>1</v>
      </c>
      <c r="J2077" s="14">
        <f t="shared" si="194"/>
        <v>9999</v>
      </c>
      <c r="K2077" s="14">
        <f t="shared" si="195"/>
        <v>167820.6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8295</v>
      </c>
      <c r="R2077" s="9">
        <f t="shared" si="196"/>
        <v>16.783738373837384</v>
      </c>
      <c r="S2077" s="14">
        <f t="shared" si="197"/>
        <v>20.465926829268295</v>
      </c>
      <c r="T2077" t="s">
        <v>9226</v>
      </c>
      <c r="U2077" t="s">
        <v>9252</v>
      </c>
      <c r="V2077" s="16">
        <f t="shared" si="198"/>
        <v>41450.681574074071</v>
      </c>
      <c r="W2077" s="16">
        <f t="shared" si="199"/>
        <v>41480.681574074071</v>
      </c>
    </row>
    <row r="2078" spans="1:23" ht="30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2">
        <f>IF(H2078="USD", 1, VLOOKUP(H2078,usd[[#All],[targetCurrency]:[inverseRate]],4,FALSE))</f>
        <v>1.29405719</v>
      </c>
      <c r="J2078" s="14">
        <f t="shared" si="194"/>
        <v>231636.23700999998</v>
      </c>
      <c r="K2078" s="14">
        <f t="shared" si="195"/>
        <v>1258593.5397674781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8295</v>
      </c>
      <c r="R2078" s="9">
        <f t="shared" si="196"/>
        <v>5.4334915642458101</v>
      </c>
      <c r="S2078" s="14">
        <f t="shared" si="197"/>
        <v>150.56747694311258</v>
      </c>
      <c r="T2078" t="s">
        <v>9226</v>
      </c>
      <c r="U2078" t="s">
        <v>9252</v>
      </c>
      <c r="V2078" s="16">
        <f t="shared" si="198"/>
        <v>41803.880659722221</v>
      </c>
      <c r="W2078" s="16">
        <f t="shared" si="199"/>
        <v>41843.880659722221</v>
      </c>
    </row>
    <row r="2079" spans="1:23" ht="30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2">
        <f>IF(H2079="USD", 1, VLOOKUP(H2079,usd[[#All],[targetCurrency]:[inverseRate]],4,FALSE))</f>
        <v>1</v>
      </c>
      <c r="J2079" s="14">
        <f t="shared" si="194"/>
        <v>50000</v>
      </c>
      <c r="K2079" s="14">
        <f t="shared" si="195"/>
        <v>57754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8295</v>
      </c>
      <c r="R2079" s="9">
        <f t="shared" si="196"/>
        <v>1.1550800000000001</v>
      </c>
      <c r="S2079" s="14">
        <f t="shared" si="197"/>
        <v>307.20212765957444</v>
      </c>
      <c r="T2079" t="s">
        <v>9226</v>
      </c>
      <c r="U2079" t="s">
        <v>9252</v>
      </c>
      <c r="V2079" s="16">
        <f t="shared" si="198"/>
        <v>42103.042546296296</v>
      </c>
      <c r="W2079" s="16">
        <f t="shared" si="199"/>
        <v>42160.875</v>
      </c>
    </row>
    <row r="2080" spans="1:23" ht="30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2">
        <f>IF(H2080="USD", 1, VLOOKUP(H2080,usd[[#All],[targetCurrency]:[inverseRate]],4,FALSE))</f>
        <v>1.1666915600000001</v>
      </c>
      <c r="J2080" s="14">
        <f t="shared" si="194"/>
        <v>23333.831200000001</v>
      </c>
      <c r="K2080" s="14">
        <f t="shared" si="195"/>
        <v>30615.153225960003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8295</v>
      </c>
      <c r="R2080" s="9">
        <f t="shared" si="196"/>
        <v>1.3120499999999999</v>
      </c>
      <c r="S2080" s="14">
        <f t="shared" si="197"/>
        <v>637.81569220750009</v>
      </c>
      <c r="T2080" t="s">
        <v>9226</v>
      </c>
      <c r="U2080" t="s">
        <v>9252</v>
      </c>
      <c r="V2080" s="16">
        <f t="shared" si="198"/>
        <v>42692.771493055552</v>
      </c>
      <c r="W2080" s="16">
        <f t="shared" si="199"/>
        <v>42722.771493055552</v>
      </c>
    </row>
    <row r="2081" spans="1:23" ht="30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2">
        <f>IF(H2081="USD", 1, VLOOKUP(H2081,usd[[#All],[targetCurrency]:[inverseRate]],4,FALSE))</f>
        <v>1.29405719</v>
      </c>
      <c r="J2081" s="14">
        <f t="shared" si="194"/>
        <v>12940.571899999999</v>
      </c>
      <c r="K2081" s="14">
        <f t="shared" si="195"/>
        <v>37290.846044229998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8295</v>
      </c>
      <c r="R2081" s="9">
        <f t="shared" si="196"/>
        <v>2.8816999999999999</v>
      </c>
      <c r="S2081" s="14">
        <f t="shared" si="197"/>
        <v>61.434672231021416</v>
      </c>
      <c r="T2081" t="s">
        <v>9226</v>
      </c>
      <c r="U2081" t="s">
        <v>9252</v>
      </c>
      <c r="V2081" s="16">
        <f t="shared" si="198"/>
        <v>42150.71056712963</v>
      </c>
      <c r="W2081" s="16">
        <f t="shared" si="199"/>
        <v>42180.791666666672</v>
      </c>
    </row>
    <row r="2082" spans="1:23" ht="30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2">
        <f>IF(H2082="USD", 1, VLOOKUP(H2082,usd[[#All],[targetCurrency]:[inverseRate]],4,FALSE))</f>
        <v>1</v>
      </c>
      <c r="J2082" s="14">
        <f t="shared" si="194"/>
        <v>1000</v>
      </c>
      <c r="K2082" s="14">
        <f t="shared" si="195"/>
        <v>5078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8295</v>
      </c>
      <c r="R2082" s="9">
        <f t="shared" si="196"/>
        <v>5.0780000000000003</v>
      </c>
      <c r="S2082" s="14">
        <f t="shared" si="197"/>
        <v>101.56</v>
      </c>
      <c r="T2082" t="s">
        <v>9226</v>
      </c>
      <c r="U2082" t="s">
        <v>9252</v>
      </c>
      <c r="V2082" s="16">
        <f t="shared" si="198"/>
        <v>42289.957175925927</v>
      </c>
      <c r="W2082" s="16">
        <f t="shared" si="199"/>
        <v>42319.998842592591</v>
      </c>
    </row>
    <row r="2083" spans="1:23" ht="30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2">
        <f>IF(H2083="USD", 1, VLOOKUP(H2083,usd[[#All],[targetCurrency]:[inverseRate]],4,FALSE))</f>
        <v>1</v>
      </c>
      <c r="J2083" s="14">
        <f t="shared" si="194"/>
        <v>3500</v>
      </c>
      <c r="K2083" s="14">
        <f t="shared" si="195"/>
        <v>4010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8279</v>
      </c>
      <c r="R2083" s="9">
        <f t="shared" si="196"/>
        <v>1.1457142857142857</v>
      </c>
      <c r="S2083" s="14">
        <f t="shared" si="197"/>
        <v>72.909090909090907</v>
      </c>
      <c r="T2083" t="s">
        <v>9214</v>
      </c>
      <c r="U2083" t="s">
        <v>9233</v>
      </c>
      <c r="V2083" s="16">
        <f t="shared" si="198"/>
        <v>41004.15688657407</v>
      </c>
      <c r="W2083" s="16">
        <f t="shared" si="199"/>
        <v>41045.207638888889</v>
      </c>
    </row>
    <row r="2084" spans="1:23" ht="30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2">
        <f>IF(H2084="USD", 1, VLOOKUP(H2084,usd[[#All],[targetCurrency]:[inverseRate]],4,FALSE))</f>
        <v>1</v>
      </c>
      <c r="J2084" s="14">
        <f t="shared" si="194"/>
        <v>1500</v>
      </c>
      <c r="K2084" s="14">
        <f t="shared" si="195"/>
        <v>1661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8279</v>
      </c>
      <c r="R2084" s="9">
        <f t="shared" si="196"/>
        <v>1.1073333333333333</v>
      </c>
      <c r="S2084" s="14">
        <f t="shared" si="197"/>
        <v>43.710526315789473</v>
      </c>
      <c r="T2084" t="s">
        <v>9214</v>
      </c>
      <c r="U2084" t="s">
        <v>9233</v>
      </c>
      <c r="V2084" s="16">
        <f t="shared" si="198"/>
        <v>40811.120324074072</v>
      </c>
      <c r="W2084" s="16">
        <f t="shared" si="199"/>
        <v>40871.161990740744</v>
      </c>
    </row>
    <row r="2085" spans="1:23" ht="30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2">
        <f>IF(H2085="USD", 1, VLOOKUP(H2085,usd[[#All],[targetCurrency]:[inverseRate]],4,FALSE))</f>
        <v>1</v>
      </c>
      <c r="J2085" s="14">
        <f t="shared" si="194"/>
        <v>750</v>
      </c>
      <c r="K2085" s="14">
        <f t="shared" si="195"/>
        <v>850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8279</v>
      </c>
      <c r="R2085" s="9">
        <f t="shared" si="196"/>
        <v>1.1333333333333333</v>
      </c>
      <c r="S2085" s="14">
        <f t="shared" si="197"/>
        <v>34</v>
      </c>
      <c r="T2085" t="s">
        <v>9214</v>
      </c>
      <c r="U2085" t="s">
        <v>9233</v>
      </c>
      <c r="V2085" s="16">
        <f t="shared" si="198"/>
        <v>41034.72216435185</v>
      </c>
      <c r="W2085" s="16">
        <f t="shared" si="199"/>
        <v>41064.72216435185</v>
      </c>
    </row>
    <row r="2086" spans="1:23" ht="30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2">
        <f>IF(H2086="USD", 1, VLOOKUP(H2086,usd[[#All],[targetCurrency]:[inverseRate]],4,FALSE))</f>
        <v>1</v>
      </c>
      <c r="J2086" s="14">
        <f t="shared" si="194"/>
        <v>3000</v>
      </c>
      <c r="K2086" s="14">
        <f t="shared" si="195"/>
        <v>3250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8279</v>
      </c>
      <c r="R2086" s="9">
        <f t="shared" si="196"/>
        <v>1.0833333333333333</v>
      </c>
      <c r="S2086" s="14">
        <f t="shared" si="197"/>
        <v>70.652173913043484</v>
      </c>
      <c r="T2086" t="s">
        <v>9214</v>
      </c>
      <c r="U2086" t="s">
        <v>9233</v>
      </c>
      <c r="V2086" s="16">
        <f t="shared" si="198"/>
        <v>41731.833124999997</v>
      </c>
      <c r="W2086" s="16">
        <f t="shared" si="199"/>
        <v>41763.290972222225</v>
      </c>
    </row>
    <row r="2087" spans="1:23" ht="30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2">
        <f>IF(H2087="USD", 1, VLOOKUP(H2087,usd[[#All],[targetCurrency]:[inverseRate]],4,FALSE))</f>
        <v>1</v>
      </c>
      <c r="J2087" s="14">
        <f t="shared" si="194"/>
        <v>6000</v>
      </c>
      <c r="K2087" s="14">
        <f t="shared" si="195"/>
        <v>7412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8279</v>
      </c>
      <c r="R2087" s="9">
        <f t="shared" si="196"/>
        <v>1.2353333333333334</v>
      </c>
      <c r="S2087" s="14">
        <f t="shared" si="197"/>
        <v>89.301204819277103</v>
      </c>
      <c r="T2087" t="s">
        <v>9214</v>
      </c>
      <c r="U2087" t="s">
        <v>9233</v>
      </c>
      <c r="V2087" s="16">
        <f t="shared" si="198"/>
        <v>41075.835497685184</v>
      </c>
      <c r="W2087" s="16">
        <f t="shared" si="199"/>
        <v>41105.835497685184</v>
      </c>
    </row>
    <row r="2088" spans="1:23" ht="30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2">
        <f>IF(H2088="USD", 1, VLOOKUP(H2088,usd[[#All],[targetCurrency]:[inverseRate]],4,FALSE))</f>
        <v>1</v>
      </c>
      <c r="J2088" s="14">
        <f t="shared" si="194"/>
        <v>4000</v>
      </c>
      <c r="K2088" s="14">
        <f t="shared" si="195"/>
        <v>4028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8279</v>
      </c>
      <c r="R2088" s="9">
        <f t="shared" si="196"/>
        <v>1.0069999999999999</v>
      </c>
      <c r="S2088" s="14">
        <f t="shared" si="197"/>
        <v>115.08571428571429</v>
      </c>
      <c r="T2088" t="s">
        <v>9214</v>
      </c>
      <c r="U2088" t="s">
        <v>9233</v>
      </c>
      <c r="V2088" s="16">
        <f t="shared" si="198"/>
        <v>40860.67050925926</v>
      </c>
      <c r="W2088" s="16">
        <f t="shared" si="199"/>
        <v>40891.207638888889</v>
      </c>
    </row>
    <row r="2089" spans="1:23" ht="30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2">
        <f>IF(H2089="USD", 1, VLOOKUP(H2089,usd[[#All],[targetCurrency]:[inverseRate]],4,FALSE))</f>
        <v>1</v>
      </c>
      <c r="J2089" s="14">
        <f t="shared" si="194"/>
        <v>1500</v>
      </c>
      <c r="K2089" s="14">
        <f t="shared" si="195"/>
        <v>1553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8279</v>
      </c>
      <c r="R2089" s="9">
        <f t="shared" si="196"/>
        <v>1.0353333333333334</v>
      </c>
      <c r="S2089" s="14">
        <f t="shared" si="197"/>
        <v>62.12</v>
      </c>
      <c r="T2089" t="s">
        <v>9214</v>
      </c>
      <c r="U2089" t="s">
        <v>9233</v>
      </c>
      <c r="V2089" s="16">
        <f t="shared" si="198"/>
        <v>40764.204375000001</v>
      </c>
      <c r="W2089" s="16">
        <f t="shared" si="199"/>
        <v>40794.204375000001</v>
      </c>
    </row>
    <row r="2090" spans="1:23" ht="30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2">
        <f>IF(H2090="USD", 1, VLOOKUP(H2090,usd[[#All],[targetCurrency]:[inverseRate]],4,FALSE))</f>
        <v>1</v>
      </c>
      <c r="J2090" s="14">
        <f t="shared" si="194"/>
        <v>3000</v>
      </c>
      <c r="K2090" s="14">
        <f t="shared" si="195"/>
        <v>3465.32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8279</v>
      </c>
      <c r="R2090" s="9">
        <f t="shared" si="196"/>
        <v>1.1551066666666667</v>
      </c>
      <c r="S2090" s="14">
        <f t="shared" si="197"/>
        <v>46.204266666666669</v>
      </c>
      <c r="T2090" t="s">
        <v>9214</v>
      </c>
      <c r="U2090" t="s">
        <v>9233</v>
      </c>
      <c r="V2090" s="16">
        <f t="shared" si="198"/>
        <v>40395.714722222227</v>
      </c>
      <c r="W2090" s="16">
        <f t="shared" si="199"/>
        <v>40432.165972222225</v>
      </c>
    </row>
    <row r="2091" spans="1:23" ht="30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2">
        <f>IF(H2091="USD", 1, VLOOKUP(H2091,usd[[#All],[targetCurrency]:[inverseRate]],4,FALSE))</f>
        <v>1</v>
      </c>
      <c r="J2091" s="14">
        <f t="shared" si="194"/>
        <v>2500</v>
      </c>
      <c r="K2091" s="14">
        <f t="shared" si="195"/>
        <v>3010.01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8279</v>
      </c>
      <c r="R2091" s="9">
        <f t="shared" si="196"/>
        <v>1.2040040000000001</v>
      </c>
      <c r="S2091" s="14">
        <f t="shared" si="197"/>
        <v>48.54854838709678</v>
      </c>
      <c r="T2091" t="s">
        <v>9214</v>
      </c>
      <c r="U2091" t="s">
        <v>9233</v>
      </c>
      <c r="V2091" s="16">
        <f t="shared" si="198"/>
        <v>41453.076319444444</v>
      </c>
      <c r="W2091" s="16">
        <f t="shared" si="199"/>
        <v>41488.076319444444</v>
      </c>
    </row>
    <row r="2092" spans="1:23" ht="30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2">
        <f>IF(H2092="USD", 1, VLOOKUP(H2092,usd[[#All],[targetCurrency]:[inverseRate]],4,FALSE))</f>
        <v>1</v>
      </c>
      <c r="J2092" s="14">
        <f t="shared" si="194"/>
        <v>8000</v>
      </c>
      <c r="K2092" s="14">
        <f t="shared" si="195"/>
        <v>9203.23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8279</v>
      </c>
      <c r="R2092" s="9">
        <f t="shared" si="196"/>
        <v>1.1504037499999999</v>
      </c>
      <c r="S2092" s="14">
        <f t="shared" si="197"/>
        <v>57.520187499999999</v>
      </c>
      <c r="T2092" t="s">
        <v>9214</v>
      </c>
      <c r="U2092" t="s">
        <v>9233</v>
      </c>
      <c r="V2092" s="16">
        <f t="shared" si="198"/>
        <v>41299.381423611107</v>
      </c>
      <c r="W2092" s="16">
        <f t="shared" si="199"/>
        <v>41329.381423611107</v>
      </c>
    </row>
    <row r="2093" spans="1:23" ht="30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2">
        <f>IF(H2093="USD", 1, VLOOKUP(H2093,usd[[#All],[targetCurrency]:[inverseRate]],4,FALSE))</f>
        <v>1</v>
      </c>
      <c r="J2093" s="14">
        <f t="shared" si="194"/>
        <v>18000</v>
      </c>
      <c r="K2093" s="14">
        <f t="shared" si="195"/>
        <v>21684.2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8279</v>
      </c>
      <c r="R2093" s="9">
        <f t="shared" si="196"/>
        <v>1.2046777777777777</v>
      </c>
      <c r="S2093" s="14">
        <f t="shared" si="197"/>
        <v>88.147154471544724</v>
      </c>
      <c r="T2093" t="s">
        <v>9214</v>
      </c>
      <c r="U2093" t="s">
        <v>9233</v>
      </c>
      <c r="V2093" s="16">
        <f t="shared" si="198"/>
        <v>40555.322662037041</v>
      </c>
      <c r="W2093" s="16">
        <f t="shared" si="199"/>
        <v>40603.833333333336</v>
      </c>
    </row>
    <row r="2094" spans="1:23" ht="30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2">
        <f>IF(H2094="USD", 1, VLOOKUP(H2094,usd[[#All],[targetCurrency]:[inverseRate]],4,FALSE))</f>
        <v>1</v>
      </c>
      <c r="J2094" s="14">
        <f t="shared" si="194"/>
        <v>6000</v>
      </c>
      <c r="K2094" s="14">
        <f t="shared" si="195"/>
        <v>6077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8279</v>
      </c>
      <c r="R2094" s="9">
        <f t="shared" si="196"/>
        <v>1.0128333333333333</v>
      </c>
      <c r="S2094" s="14">
        <f t="shared" si="197"/>
        <v>110.49090909090908</v>
      </c>
      <c r="T2094" t="s">
        <v>9214</v>
      </c>
      <c r="U2094" t="s">
        <v>9233</v>
      </c>
      <c r="V2094" s="16">
        <f t="shared" si="198"/>
        <v>40763.707546296297</v>
      </c>
      <c r="W2094" s="16">
        <f t="shared" si="199"/>
        <v>40823.707546296297</v>
      </c>
    </row>
    <row r="2095" spans="1:23" ht="30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2">
        <f>IF(H2095="USD", 1, VLOOKUP(H2095,usd[[#All],[targetCurrency]:[inverseRate]],4,FALSE))</f>
        <v>1</v>
      </c>
      <c r="J2095" s="14">
        <f t="shared" si="194"/>
        <v>1500</v>
      </c>
      <c r="K2095" s="14">
        <f t="shared" si="195"/>
        <v>1537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8279</v>
      </c>
      <c r="R2095" s="9">
        <f t="shared" si="196"/>
        <v>1.0246666666666666</v>
      </c>
      <c r="S2095" s="14">
        <f t="shared" si="197"/>
        <v>66.826086956521735</v>
      </c>
      <c r="T2095" t="s">
        <v>9214</v>
      </c>
      <c r="U2095" t="s">
        <v>9233</v>
      </c>
      <c r="V2095" s="16">
        <f t="shared" si="198"/>
        <v>41205.854537037041</v>
      </c>
      <c r="W2095" s="16">
        <f t="shared" si="199"/>
        <v>41265.896203703705</v>
      </c>
    </row>
    <row r="2096" spans="1:23" ht="30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2">
        <f>IF(H2096="USD", 1, VLOOKUP(H2096,usd[[#All],[targetCurrency]:[inverseRate]],4,FALSE))</f>
        <v>1</v>
      </c>
      <c r="J2096" s="14">
        <f t="shared" si="194"/>
        <v>3500</v>
      </c>
      <c r="K2096" s="14">
        <f t="shared" si="195"/>
        <v>4219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8279</v>
      </c>
      <c r="R2096" s="9">
        <f t="shared" si="196"/>
        <v>1.2054285714285715</v>
      </c>
      <c r="S2096" s="14">
        <f t="shared" si="197"/>
        <v>58.597222222222221</v>
      </c>
      <c r="T2096" t="s">
        <v>9214</v>
      </c>
      <c r="U2096" t="s">
        <v>9233</v>
      </c>
      <c r="V2096" s="16">
        <f t="shared" si="198"/>
        <v>40939.02002314815</v>
      </c>
      <c r="W2096" s="16">
        <f t="shared" si="199"/>
        <v>40973.125</v>
      </c>
    </row>
    <row r="2097" spans="1:23" ht="30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2">
        <f>IF(H2097="USD", 1, VLOOKUP(H2097,usd[[#All],[targetCurrency]:[inverseRate]],4,FALSE))</f>
        <v>1</v>
      </c>
      <c r="J2097" s="14">
        <f t="shared" si="194"/>
        <v>2500</v>
      </c>
      <c r="K2097" s="14">
        <f t="shared" si="195"/>
        <v>2500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8279</v>
      </c>
      <c r="R2097" s="9">
        <f t="shared" si="196"/>
        <v>1</v>
      </c>
      <c r="S2097" s="14">
        <f t="shared" si="197"/>
        <v>113.63636363636364</v>
      </c>
      <c r="T2097" t="s">
        <v>9214</v>
      </c>
      <c r="U2097" t="s">
        <v>9233</v>
      </c>
      <c r="V2097" s="16">
        <f t="shared" si="198"/>
        <v>40758.733483796299</v>
      </c>
      <c r="W2097" s="16">
        <f t="shared" si="199"/>
        <v>40818.733483796299</v>
      </c>
    </row>
    <row r="2098" spans="1:23" ht="30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2">
        <f>IF(H2098="USD", 1, VLOOKUP(H2098,usd[[#All],[targetCurrency]:[inverseRate]],4,FALSE))</f>
        <v>1</v>
      </c>
      <c r="J2098" s="14">
        <f t="shared" si="194"/>
        <v>600</v>
      </c>
      <c r="K2098" s="14">
        <f t="shared" si="195"/>
        <v>610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8279</v>
      </c>
      <c r="R2098" s="9">
        <f t="shared" si="196"/>
        <v>1.0166666666666666</v>
      </c>
      <c r="S2098" s="14">
        <f t="shared" si="197"/>
        <v>43.571428571428569</v>
      </c>
      <c r="T2098" t="s">
        <v>9214</v>
      </c>
      <c r="U2098" t="s">
        <v>9233</v>
      </c>
      <c r="V2098" s="16">
        <f t="shared" si="198"/>
        <v>41192.758506944447</v>
      </c>
      <c r="W2098" s="16">
        <f t="shared" si="199"/>
        <v>41208.165972222225</v>
      </c>
    </row>
    <row r="2099" spans="1:23" ht="30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2">
        <f>IF(H2099="USD", 1, VLOOKUP(H2099,usd[[#All],[targetCurrency]:[inverseRate]],4,FALSE))</f>
        <v>1</v>
      </c>
      <c r="J2099" s="14">
        <f t="shared" si="194"/>
        <v>3000</v>
      </c>
      <c r="K2099" s="14">
        <f t="shared" si="195"/>
        <v>3000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8279</v>
      </c>
      <c r="R2099" s="9">
        <f t="shared" si="196"/>
        <v>1</v>
      </c>
      <c r="S2099" s="14">
        <f t="shared" si="197"/>
        <v>78.94736842105263</v>
      </c>
      <c r="T2099" t="s">
        <v>9214</v>
      </c>
      <c r="U2099" t="s">
        <v>9233</v>
      </c>
      <c r="V2099" s="16">
        <f t="shared" si="198"/>
        <v>40818.584895833337</v>
      </c>
      <c r="W2099" s="16">
        <f t="shared" si="199"/>
        <v>40878.626562500001</v>
      </c>
    </row>
    <row r="2100" spans="1:23" ht="30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2">
        <f>IF(H2100="USD", 1, VLOOKUP(H2100,usd[[#All],[targetCurrency]:[inverseRate]],4,FALSE))</f>
        <v>1</v>
      </c>
      <c r="J2100" s="14">
        <f t="shared" si="194"/>
        <v>6000</v>
      </c>
      <c r="K2100" s="14">
        <f t="shared" si="195"/>
        <v>6020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8279</v>
      </c>
      <c r="R2100" s="9">
        <f t="shared" si="196"/>
        <v>1.0033333333333334</v>
      </c>
      <c r="S2100" s="14">
        <f t="shared" si="197"/>
        <v>188.125</v>
      </c>
      <c r="T2100" t="s">
        <v>9214</v>
      </c>
      <c r="U2100" t="s">
        <v>9233</v>
      </c>
      <c r="V2100" s="16">
        <f t="shared" si="198"/>
        <v>40946.11383101852</v>
      </c>
      <c r="W2100" s="16">
        <f t="shared" si="199"/>
        <v>40976.11383101852</v>
      </c>
    </row>
    <row r="2101" spans="1:23" ht="30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2">
        <f>IF(H2101="USD", 1, VLOOKUP(H2101,usd[[#All],[targetCurrency]:[inverseRate]],4,FALSE))</f>
        <v>1</v>
      </c>
      <c r="J2101" s="14">
        <f t="shared" si="194"/>
        <v>3000</v>
      </c>
      <c r="K2101" s="14">
        <f t="shared" si="195"/>
        <v>3971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8279</v>
      </c>
      <c r="R2101" s="9">
        <f t="shared" si="196"/>
        <v>1.3236666666666668</v>
      </c>
      <c r="S2101" s="14">
        <f t="shared" si="197"/>
        <v>63.031746031746032</v>
      </c>
      <c r="T2101" t="s">
        <v>9214</v>
      </c>
      <c r="U2101" t="s">
        <v>9233</v>
      </c>
      <c r="V2101" s="16">
        <f t="shared" si="198"/>
        <v>42173.746342592596</v>
      </c>
      <c r="W2101" s="16">
        <f t="shared" si="199"/>
        <v>42187.152777777781</v>
      </c>
    </row>
    <row r="2102" spans="1:23" ht="30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2">
        <f>IF(H2102="USD", 1, VLOOKUP(H2102,usd[[#All],[targetCurrency]:[inverseRate]],4,FALSE))</f>
        <v>1</v>
      </c>
      <c r="J2102" s="14">
        <f t="shared" si="194"/>
        <v>600</v>
      </c>
      <c r="K2102" s="14">
        <f t="shared" si="195"/>
        <v>820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8279</v>
      </c>
      <c r="R2102" s="9">
        <f t="shared" si="196"/>
        <v>1.3666666666666667</v>
      </c>
      <c r="S2102" s="14">
        <f t="shared" si="197"/>
        <v>30.37037037037037</v>
      </c>
      <c r="T2102" t="s">
        <v>9214</v>
      </c>
      <c r="U2102" t="s">
        <v>9233</v>
      </c>
      <c r="V2102" s="16">
        <f t="shared" si="198"/>
        <v>41074.834965277776</v>
      </c>
      <c r="W2102" s="16">
        <f t="shared" si="199"/>
        <v>41090.165972222225</v>
      </c>
    </row>
    <row r="2103" spans="1:23" ht="30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2">
        <f>IF(H2103="USD", 1, VLOOKUP(H2103,usd[[#All],[targetCurrency]:[inverseRate]],4,FALSE))</f>
        <v>1</v>
      </c>
      <c r="J2103" s="14">
        <f t="shared" si="194"/>
        <v>2000</v>
      </c>
      <c r="K2103" s="14">
        <f t="shared" si="195"/>
        <v>2265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8279</v>
      </c>
      <c r="R2103" s="9">
        <f t="shared" si="196"/>
        <v>1.1325000000000001</v>
      </c>
      <c r="S2103" s="14">
        <f t="shared" si="197"/>
        <v>51.477272727272727</v>
      </c>
      <c r="T2103" t="s">
        <v>9214</v>
      </c>
      <c r="U2103" t="s">
        <v>9233</v>
      </c>
      <c r="V2103" s="16">
        <f t="shared" si="198"/>
        <v>40892.149467592593</v>
      </c>
      <c r="W2103" s="16">
        <f t="shared" si="199"/>
        <v>40952.149467592593</v>
      </c>
    </row>
    <row r="2104" spans="1:23" ht="30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2">
        <f>IF(H2104="USD", 1, VLOOKUP(H2104,usd[[#All],[targetCurrency]:[inverseRate]],4,FALSE))</f>
        <v>1</v>
      </c>
      <c r="J2104" s="14">
        <f t="shared" si="194"/>
        <v>1000</v>
      </c>
      <c r="K2104" s="14">
        <f t="shared" si="195"/>
        <v>1360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8279</v>
      </c>
      <c r="R2104" s="9">
        <f t="shared" si="196"/>
        <v>1.36</v>
      </c>
      <c r="S2104" s="14">
        <f t="shared" si="197"/>
        <v>35.789473684210527</v>
      </c>
      <c r="T2104" t="s">
        <v>9214</v>
      </c>
      <c r="U2104" t="s">
        <v>9233</v>
      </c>
      <c r="V2104" s="16">
        <f t="shared" si="198"/>
        <v>40638.868611111109</v>
      </c>
      <c r="W2104" s="16">
        <f t="shared" si="199"/>
        <v>40668.868611111109</v>
      </c>
    </row>
    <row r="2105" spans="1:23" ht="30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2">
        <f>IF(H2105="USD", 1, VLOOKUP(H2105,usd[[#All],[targetCurrency]:[inverseRate]],4,FALSE))</f>
        <v>1</v>
      </c>
      <c r="J2105" s="14">
        <f t="shared" si="194"/>
        <v>7777</v>
      </c>
      <c r="K2105" s="14">
        <f t="shared" si="195"/>
        <v>11364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8279</v>
      </c>
      <c r="R2105" s="9">
        <f t="shared" si="196"/>
        <v>1.4612318374694613</v>
      </c>
      <c r="S2105" s="14">
        <f t="shared" si="197"/>
        <v>98.817391304347822</v>
      </c>
      <c r="T2105" t="s">
        <v>9214</v>
      </c>
      <c r="U2105" t="s">
        <v>9233</v>
      </c>
      <c r="V2105" s="16">
        <f t="shared" si="198"/>
        <v>41192.754942129628</v>
      </c>
      <c r="W2105" s="16">
        <f t="shared" si="199"/>
        <v>41222.7966087963</v>
      </c>
    </row>
    <row r="2106" spans="1:23" ht="30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2">
        <f>IF(H2106="USD", 1, VLOOKUP(H2106,usd[[#All],[targetCurrency]:[inverseRate]],4,FALSE))</f>
        <v>1</v>
      </c>
      <c r="J2106" s="14">
        <f t="shared" si="194"/>
        <v>800</v>
      </c>
      <c r="K2106" s="14">
        <f t="shared" si="195"/>
        <v>1036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8279</v>
      </c>
      <c r="R2106" s="9">
        <f t="shared" si="196"/>
        <v>1.2949999999999999</v>
      </c>
      <c r="S2106" s="14">
        <f t="shared" si="197"/>
        <v>28</v>
      </c>
      <c r="T2106" t="s">
        <v>9214</v>
      </c>
      <c r="U2106" t="s">
        <v>9233</v>
      </c>
      <c r="V2106" s="16">
        <f t="shared" si="198"/>
        <v>41394.074467592596</v>
      </c>
      <c r="W2106" s="16">
        <f t="shared" si="199"/>
        <v>41425</v>
      </c>
    </row>
    <row r="2107" spans="1:23" ht="30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2">
        <f>IF(H2107="USD", 1, VLOOKUP(H2107,usd[[#All],[targetCurrency]:[inverseRate]],4,FALSE))</f>
        <v>1</v>
      </c>
      <c r="J2107" s="14">
        <f t="shared" si="194"/>
        <v>2000</v>
      </c>
      <c r="K2107" s="14">
        <f t="shared" si="195"/>
        <v>5080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8279</v>
      </c>
      <c r="R2107" s="9">
        <f t="shared" si="196"/>
        <v>2.54</v>
      </c>
      <c r="S2107" s="14">
        <f t="shared" si="197"/>
        <v>51.313131313131315</v>
      </c>
      <c r="T2107" t="s">
        <v>9214</v>
      </c>
      <c r="U2107" t="s">
        <v>9233</v>
      </c>
      <c r="V2107" s="16">
        <f t="shared" si="198"/>
        <v>41951.788807870369</v>
      </c>
      <c r="W2107" s="16">
        <f t="shared" si="199"/>
        <v>41964.166666666672</v>
      </c>
    </row>
    <row r="2108" spans="1:23" ht="30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2">
        <f>IF(H2108="USD", 1, VLOOKUP(H2108,usd[[#All],[targetCurrency]:[inverseRate]],4,FALSE))</f>
        <v>1</v>
      </c>
      <c r="J2108" s="14">
        <f t="shared" si="194"/>
        <v>2200</v>
      </c>
      <c r="K2108" s="14">
        <f t="shared" si="195"/>
        <v>2355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8279</v>
      </c>
      <c r="R2108" s="9">
        <f t="shared" si="196"/>
        <v>1.0704545454545455</v>
      </c>
      <c r="S2108" s="14">
        <f t="shared" si="197"/>
        <v>53.522727272727273</v>
      </c>
      <c r="T2108" t="s">
        <v>9214</v>
      </c>
      <c r="U2108" t="s">
        <v>9233</v>
      </c>
      <c r="V2108" s="16">
        <f t="shared" si="198"/>
        <v>41270.21497685185</v>
      </c>
      <c r="W2108" s="16">
        <f t="shared" si="199"/>
        <v>41300.21497685185</v>
      </c>
    </row>
    <row r="2109" spans="1:23" ht="30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2">
        <f>IF(H2109="USD", 1, VLOOKUP(H2109,usd[[#All],[targetCurrency]:[inverseRate]],4,FALSE))</f>
        <v>1</v>
      </c>
      <c r="J2109" s="14">
        <f t="shared" si="194"/>
        <v>2000</v>
      </c>
      <c r="K2109" s="14">
        <f t="shared" si="195"/>
        <v>2154.66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8279</v>
      </c>
      <c r="R2109" s="9">
        <f t="shared" si="196"/>
        <v>1.0773299999999999</v>
      </c>
      <c r="S2109" s="14">
        <f t="shared" si="197"/>
        <v>37.149310344827583</v>
      </c>
      <c r="T2109" t="s">
        <v>9214</v>
      </c>
      <c r="U2109" t="s">
        <v>9233</v>
      </c>
      <c r="V2109" s="16">
        <f t="shared" si="198"/>
        <v>41934.71056712963</v>
      </c>
      <c r="W2109" s="16">
        <f t="shared" si="199"/>
        <v>41955.752233796295</v>
      </c>
    </row>
    <row r="2110" spans="1:23" ht="30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2">
        <f>IF(H2110="USD", 1, VLOOKUP(H2110,usd[[#All],[targetCurrency]:[inverseRate]],4,FALSE))</f>
        <v>1</v>
      </c>
      <c r="J2110" s="14">
        <f t="shared" si="194"/>
        <v>16000</v>
      </c>
      <c r="K2110" s="14">
        <f t="shared" si="195"/>
        <v>17170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8279</v>
      </c>
      <c r="R2110" s="9">
        <f t="shared" si="196"/>
        <v>1.0731250000000001</v>
      </c>
      <c r="S2110" s="14">
        <f t="shared" si="197"/>
        <v>89.895287958115176</v>
      </c>
      <c r="T2110" t="s">
        <v>9214</v>
      </c>
      <c r="U2110" t="s">
        <v>9233</v>
      </c>
      <c r="V2110" s="16">
        <f t="shared" si="198"/>
        <v>41135.175694444442</v>
      </c>
      <c r="W2110" s="16">
        <f t="shared" si="199"/>
        <v>41162.163194444445</v>
      </c>
    </row>
    <row r="2111" spans="1:23" ht="30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2">
        <f>IF(H2111="USD", 1, VLOOKUP(H2111,usd[[#All],[targetCurrency]:[inverseRate]],4,FALSE))</f>
        <v>1</v>
      </c>
      <c r="J2111" s="14">
        <f t="shared" si="194"/>
        <v>4000</v>
      </c>
      <c r="K2111" s="14">
        <f t="shared" si="195"/>
        <v>4261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8279</v>
      </c>
      <c r="R2111" s="9">
        <f t="shared" si="196"/>
        <v>1.06525</v>
      </c>
      <c r="S2111" s="14">
        <f t="shared" si="197"/>
        <v>106.52500000000001</v>
      </c>
      <c r="T2111" t="s">
        <v>9214</v>
      </c>
      <c r="U2111" t="s">
        <v>9233</v>
      </c>
      <c r="V2111" s="16">
        <f t="shared" si="198"/>
        <v>42160.708530092597</v>
      </c>
      <c r="W2111" s="16">
        <f t="shared" si="199"/>
        <v>42190.708530092597</v>
      </c>
    </row>
    <row r="2112" spans="1:23" ht="30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2">
        <f>IF(H2112="USD", 1, VLOOKUP(H2112,usd[[#All],[targetCurrency]:[inverseRate]],4,FALSE))</f>
        <v>1</v>
      </c>
      <c r="J2112" s="14">
        <f t="shared" si="194"/>
        <v>2000</v>
      </c>
      <c r="K2112" s="14">
        <f t="shared" si="195"/>
        <v>2007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8279</v>
      </c>
      <c r="R2112" s="9">
        <f t="shared" si="196"/>
        <v>1.0035000000000001</v>
      </c>
      <c r="S2112" s="14">
        <f t="shared" si="197"/>
        <v>52.815789473684212</v>
      </c>
      <c r="T2112" t="s">
        <v>9214</v>
      </c>
      <c r="U2112" t="s">
        <v>9233</v>
      </c>
      <c r="V2112" s="16">
        <f t="shared" si="198"/>
        <v>41759.670937499999</v>
      </c>
      <c r="W2112" s="16">
        <f t="shared" si="199"/>
        <v>41787.207638888889</v>
      </c>
    </row>
    <row r="2113" spans="1:23" ht="30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2">
        <f>IF(H2113="USD", 1, VLOOKUP(H2113,usd[[#All],[targetCurrency]:[inverseRate]],4,FALSE))</f>
        <v>1</v>
      </c>
      <c r="J2113" s="14">
        <f t="shared" si="194"/>
        <v>2000</v>
      </c>
      <c r="K2113" s="14">
        <f t="shared" si="195"/>
        <v>2130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8279</v>
      </c>
      <c r="R2113" s="9">
        <f t="shared" si="196"/>
        <v>1.0649999999999999</v>
      </c>
      <c r="S2113" s="14">
        <f t="shared" si="197"/>
        <v>54.615384615384613</v>
      </c>
      <c r="T2113" t="s">
        <v>9214</v>
      </c>
      <c r="U2113" t="s">
        <v>9233</v>
      </c>
      <c r="V2113" s="16">
        <f t="shared" si="198"/>
        <v>40703.197048611109</v>
      </c>
      <c r="W2113" s="16">
        <f t="shared" si="199"/>
        <v>40770.041666666664</v>
      </c>
    </row>
    <row r="2114" spans="1:23" ht="30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2">
        <f>IF(H2114="USD", 1, VLOOKUP(H2114,usd[[#All],[targetCurrency]:[inverseRate]],4,FALSE))</f>
        <v>1</v>
      </c>
      <c r="J2114" s="14">
        <f t="shared" si="194"/>
        <v>300</v>
      </c>
      <c r="K2114" s="14">
        <f t="shared" si="195"/>
        <v>300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8279</v>
      </c>
      <c r="R2114" s="9">
        <f t="shared" si="196"/>
        <v>1</v>
      </c>
      <c r="S2114" s="14">
        <f t="shared" si="197"/>
        <v>27.272727272727273</v>
      </c>
      <c r="T2114" t="s">
        <v>9214</v>
      </c>
      <c r="U2114" t="s">
        <v>9233</v>
      </c>
      <c r="V2114" s="16">
        <f t="shared" si="198"/>
        <v>41365.928159722222</v>
      </c>
      <c r="W2114" s="16">
        <f t="shared" si="199"/>
        <v>41379.928159722222</v>
      </c>
    </row>
    <row r="2115" spans="1:23" ht="30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2">
        <f>IF(H2115="USD", 1, VLOOKUP(H2115,usd[[#All],[targetCurrency]:[inverseRate]],4,FALSE))</f>
        <v>1</v>
      </c>
      <c r="J2115" s="14">
        <f t="shared" ref="J2115:J2178" si="200">$I2115*D2115</f>
        <v>7000</v>
      </c>
      <c r="K2115" s="14">
        <f t="shared" ref="K2115:K2178" si="201">$I2115*E2115</f>
        <v>7340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8279</v>
      </c>
      <c r="R2115" s="9">
        <f t="shared" ref="R2115:R2178" si="202">E2115/D2115</f>
        <v>1.0485714285714285</v>
      </c>
      <c r="S2115" s="14">
        <f t="shared" ref="S2115:S2178" si="203">IFERROR(K2115/O2115, "")</f>
        <v>68.598130841121488</v>
      </c>
      <c r="T2115" t="s">
        <v>9214</v>
      </c>
      <c r="U2115" t="s">
        <v>9233</v>
      </c>
      <c r="V2115" s="16">
        <f t="shared" si="198"/>
        <v>41870.86546296296</v>
      </c>
      <c r="W2115" s="16">
        <f t="shared" si="199"/>
        <v>41905.86546296296</v>
      </c>
    </row>
    <row r="2116" spans="1:23" ht="30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2">
        <f>IF(H2116="USD", 1, VLOOKUP(H2116,usd[[#All],[targetCurrency]:[inverseRate]],4,FALSE))</f>
        <v>1</v>
      </c>
      <c r="J2116" s="14">
        <f t="shared" si="200"/>
        <v>5000</v>
      </c>
      <c r="K2116" s="14">
        <f t="shared" si="201"/>
        <v>5235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8279</v>
      </c>
      <c r="R2116" s="9">
        <f t="shared" si="202"/>
        <v>1.0469999999999999</v>
      </c>
      <c r="S2116" s="14">
        <f t="shared" si="203"/>
        <v>35.612244897959187</v>
      </c>
      <c r="T2116" t="s">
        <v>9214</v>
      </c>
      <c r="U2116" t="s">
        <v>9233</v>
      </c>
      <c r="V2116" s="16">
        <f t="shared" si="198"/>
        <v>40458.815625000003</v>
      </c>
      <c r="W2116" s="16">
        <f t="shared" si="199"/>
        <v>40521.207638888889</v>
      </c>
    </row>
    <row r="2117" spans="1:23" ht="30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2">
        <f>IF(H2117="USD", 1, VLOOKUP(H2117,usd[[#All],[targetCurrency]:[inverseRate]],4,FALSE))</f>
        <v>1</v>
      </c>
      <c r="J2117" s="14">
        <f t="shared" si="200"/>
        <v>1500</v>
      </c>
      <c r="K2117" s="14">
        <f t="shared" si="201"/>
        <v>3385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8279</v>
      </c>
      <c r="R2117" s="9">
        <f t="shared" si="202"/>
        <v>2.2566666666666668</v>
      </c>
      <c r="S2117" s="14">
        <f t="shared" si="203"/>
        <v>94.027777777777771</v>
      </c>
      <c r="T2117" t="s">
        <v>9214</v>
      </c>
      <c r="U2117" t="s">
        <v>9233</v>
      </c>
      <c r="V2117" s="16">
        <f t="shared" si="198"/>
        <v>40564.081030092595</v>
      </c>
      <c r="W2117" s="16">
        <f t="shared" si="199"/>
        <v>40594.081030092595</v>
      </c>
    </row>
    <row r="2118" spans="1:23" ht="30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2">
        <f>IF(H2118="USD", 1, VLOOKUP(H2118,usd[[#All],[targetCurrency]:[inverseRate]],4,FALSE))</f>
        <v>1</v>
      </c>
      <c r="J2118" s="14">
        <f t="shared" si="200"/>
        <v>48000</v>
      </c>
      <c r="K2118" s="14">
        <f t="shared" si="201"/>
        <v>48434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8279</v>
      </c>
      <c r="R2118" s="9">
        <f t="shared" si="202"/>
        <v>1.0090416666666666</v>
      </c>
      <c r="S2118" s="14">
        <f t="shared" si="203"/>
        <v>526.45652173913038</v>
      </c>
      <c r="T2118" t="s">
        <v>9214</v>
      </c>
      <c r="U2118" t="s">
        <v>9233</v>
      </c>
      <c r="V2118" s="16">
        <f t="shared" si="198"/>
        <v>41136.777812500004</v>
      </c>
      <c r="W2118" s="16">
        <f t="shared" si="199"/>
        <v>41184.777812500004</v>
      </c>
    </row>
    <row r="2119" spans="1:23" ht="30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2">
        <f>IF(H2119="USD", 1, VLOOKUP(H2119,usd[[#All],[targetCurrency]:[inverseRate]],4,FALSE))</f>
        <v>1</v>
      </c>
      <c r="J2119" s="14">
        <f t="shared" si="200"/>
        <v>1200</v>
      </c>
      <c r="K2119" s="14">
        <f t="shared" si="201"/>
        <v>1773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8279</v>
      </c>
      <c r="R2119" s="9">
        <f t="shared" si="202"/>
        <v>1.4775</v>
      </c>
      <c r="S2119" s="14">
        <f t="shared" si="203"/>
        <v>50.657142857142858</v>
      </c>
      <c r="T2119" t="s">
        <v>9214</v>
      </c>
      <c r="U2119" t="s">
        <v>9233</v>
      </c>
      <c r="V2119" s="16">
        <f t="shared" si="198"/>
        <v>42290.059594907405</v>
      </c>
      <c r="W2119" s="16">
        <f t="shared" si="199"/>
        <v>42304.207638888889</v>
      </c>
    </row>
    <row r="2120" spans="1:23" ht="30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2">
        <f>IF(H2120="USD", 1, VLOOKUP(H2120,usd[[#All],[targetCurrency]:[inverseRate]],4,FALSE))</f>
        <v>1</v>
      </c>
      <c r="J2120" s="14">
        <f t="shared" si="200"/>
        <v>1000</v>
      </c>
      <c r="K2120" s="14">
        <f t="shared" si="201"/>
        <v>1346.11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8279</v>
      </c>
      <c r="R2120" s="9">
        <f t="shared" si="202"/>
        <v>1.3461099999999999</v>
      </c>
      <c r="S2120" s="14">
        <f t="shared" si="203"/>
        <v>79.182941176470578</v>
      </c>
      <c r="T2120" t="s">
        <v>9214</v>
      </c>
      <c r="U2120" t="s">
        <v>9233</v>
      </c>
      <c r="V2120" s="16">
        <f t="shared" si="198"/>
        <v>40718.839537037034</v>
      </c>
      <c r="W2120" s="16">
        <f t="shared" si="199"/>
        <v>40748.839537037034</v>
      </c>
    </row>
    <row r="2121" spans="1:23" ht="30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2">
        <f>IF(H2121="USD", 1, VLOOKUP(H2121,usd[[#All],[targetCurrency]:[inverseRate]],4,FALSE))</f>
        <v>1</v>
      </c>
      <c r="J2121" s="14">
        <f t="shared" si="200"/>
        <v>2000</v>
      </c>
      <c r="K2121" s="14">
        <f t="shared" si="201"/>
        <v>2015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8279</v>
      </c>
      <c r="R2121" s="9">
        <f t="shared" si="202"/>
        <v>1.0075000000000001</v>
      </c>
      <c r="S2121" s="14">
        <f t="shared" si="203"/>
        <v>91.590909090909093</v>
      </c>
      <c r="T2121" t="s">
        <v>9214</v>
      </c>
      <c r="U2121" t="s">
        <v>9233</v>
      </c>
      <c r="V2121" s="16">
        <f t="shared" si="198"/>
        <v>41107.130150462966</v>
      </c>
      <c r="W2121" s="16">
        <f t="shared" si="199"/>
        <v>41137.130150462966</v>
      </c>
    </row>
    <row r="2122" spans="1:23" ht="30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2">
        <f>IF(H2122="USD", 1, VLOOKUP(H2122,usd[[#All],[targetCurrency]:[inverseRate]],4,FALSE))</f>
        <v>1</v>
      </c>
      <c r="J2122" s="14">
        <f t="shared" si="200"/>
        <v>8000</v>
      </c>
      <c r="K2122" s="14">
        <f t="shared" si="201"/>
        <v>8070.43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8279</v>
      </c>
      <c r="R2122" s="9">
        <f t="shared" si="202"/>
        <v>1.00880375</v>
      </c>
      <c r="S2122" s="14">
        <f t="shared" si="203"/>
        <v>116.96275362318841</v>
      </c>
      <c r="T2122" t="s">
        <v>9214</v>
      </c>
      <c r="U2122" t="s">
        <v>9233</v>
      </c>
      <c r="V2122" s="16">
        <f t="shared" si="198"/>
        <v>41591.964537037034</v>
      </c>
      <c r="W2122" s="16">
        <f t="shared" si="199"/>
        <v>41640.964537037034</v>
      </c>
    </row>
    <row r="2123" spans="1:23" ht="30" hidden="1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2">
        <f>IF(H2123="USD", 1, VLOOKUP(H2123,usd[[#All],[targetCurrency]:[inverseRate]],4,FALSE))</f>
        <v>1.09120561</v>
      </c>
      <c r="J2123" s="14">
        <f t="shared" si="200"/>
        <v>54560.280500000001</v>
      </c>
      <c r="K2123" s="14">
        <f t="shared" si="201"/>
        <v>309.90239324000004</v>
      </c>
      <c r="L2123">
        <v>1484156948</v>
      </c>
      <c r="M2123">
        <v>1481564948</v>
      </c>
      <c r="N2123" t="b">
        <v>0</v>
      </c>
      <c r="O2123">
        <v>10</v>
      </c>
      <c r="P2123" t="b">
        <v>0</v>
      </c>
      <c r="Q2123" t="s">
        <v>8282</v>
      </c>
      <c r="R2123" s="9">
        <f t="shared" si="202"/>
        <v>5.6800000000000002E-3</v>
      </c>
      <c r="S2123" s="14">
        <f t="shared" si="203"/>
        <v>30.990239324000004</v>
      </c>
      <c r="T2123" t="s">
        <v>9215</v>
      </c>
      <c r="U2123" t="s">
        <v>9237</v>
      </c>
      <c r="V2123" s="16">
        <f t="shared" si="198"/>
        <v>42716.7424537037</v>
      </c>
      <c r="W2123" s="16">
        <f t="shared" si="199"/>
        <v>42746.7424537037</v>
      </c>
    </row>
    <row r="2124" spans="1:23" ht="30" hidden="1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2">
        <f>IF(H2124="USD", 1, VLOOKUP(H2124,usd[[#All],[targetCurrency]:[inverseRate]],4,FALSE))</f>
        <v>4.7076029999999998E-2</v>
      </c>
      <c r="J2124" s="14">
        <f t="shared" si="200"/>
        <v>3766.0823999999998</v>
      </c>
      <c r="K2124" s="14">
        <f t="shared" si="201"/>
        <v>14.593569299999999</v>
      </c>
      <c r="L2124">
        <v>1483773169</v>
      </c>
      <c r="M2124">
        <v>1481181169</v>
      </c>
      <c r="N2124" t="b">
        <v>0</v>
      </c>
      <c r="O2124">
        <v>3</v>
      </c>
      <c r="P2124" t="b">
        <v>0</v>
      </c>
      <c r="Q2124" t="s">
        <v>8282</v>
      </c>
      <c r="R2124" s="9">
        <f t="shared" si="202"/>
        <v>3.875E-3</v>
      </c>
      <c r="S2124" s="14">
        <f t="shared" si="203"/>
        <v>4.8645230999999995</v>
      </c>
      <c r="T2124" t="s">
        <v>9215</v>
      </c>
      <c r="U2124" t="s">
        <v>9237</v>
      </c>
      <c r="V2124" s="16">
        <f t="shared" si="198"/>
        <v>42712.300567129627</v>
      </c>
      <c r="W2124" s="16">
        <f t="shared" si="199"/>
        <v>42742.300567129627</v>
      </c>
    </row>
    <row r="2125" spans="1:23" ht="30" hidden="1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2">
        <f>IF(H2125="USD", 1, VLOOKUP(H2125,usd[[#All],[targetCurrency]:[inverseRate]],4,FALSE))</f>
        <v>1</v>
      </c>
      <c r="J2125" s="14">
        <f t="shared" si="200"/>
        <v>500</v>
      </c>
      <c r="K2125" s="14">
        <f t="shared" si="201"/>
        <v>50</v>
      </c>
      <c r="L2125">
        <v>1268636340</v>
      </c>
      <c r="M2125">
        <v>1263982307</v>
      </c>
      <c r="N2125" t="b">
        <v>0</v>
      </c>
      <c r="O2125">
        <v>5</v>
      </c>
      <c r="P2125" t="b">
        <v>0</v>
      </c>
      <c r="Q2125" t="s">
        <v>8282</v>
      </c>
      <c r="R2125" s="9">
        <f t="shared" si="202"/>
        <v>0.1</v>
      </c>
      <c r="S2125" s="14">
        <f t="shared" si="203"/>
        <v>10</v>
      </c>
      <c r="T2125" t="s">
        <v>9215</v>
      </c>
      <c r="U2125" t="s">
        <v>9237</v>
      </c>
      <c r="V2125" s="16">
        <f t="shared" si="198"/>
        <v>40198.424849537041</v>
      </c>
      <c r="W2125" s="16">
        <f t="shared" si="199"/>
        <v>40252.290972222225</v>
      </c>
    </row>
    <row r="2126" spans="1:23" ht="30" hidden="1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2">
        <f>IF(H2126="USD", 1, VLOOKUP(H2126,usd[[#All],[targetCurrency]:[inverseRate]],4,FALSE))</f>
        <v>1</v>
      </c>
      <c r="J2126" s="14">
        <f t="shared" si="200"/>
        <v>1100</v>
      </c>
      <c r="K2126" s="14">
        <f t="shared" si="201"/>
        <v>115</v>
      </c>
      <c r="L2126">
        <v>1291093200</v>
      </c>
      <c r="M2126">
        <v>1286930435</v>
      </c>
      <c r="N2126" t="b">
        <v>0</v>
      </c>
      <c r="O2126">
        <v>5</v>
      </c>
      <c r="P2126" t="b">
        <v>0</v>
      </c>
      <c r="Q2126" t="s">
        <v>8282</v>
      </c>
      <c r="R2126" s="9">
        <f t="shared" si="202"/>
        <v>0.10454545454545454</v>
      </c>
      <c r="S2126" s="14">
        <f t="shared" si="203"/>
        <v>23</v>
      </c>
      <c r="T2126" t="s">
        <v>9215</v>
      </c>
      <c r="U2126" t="s">
        <v>9237</v>
      </c>
      <c r="V2126" s="16">
        <f t="shared" si="198"/>
        <v>40464.028182870374</v>
      </c>
      <c r="W2126" s="16">
        <f t="shared" si="199"/>
        <v>40512.208333333336</v>
      </c>
    </row>
    <row r="2127" spans="1:23" ht="30" hidden="1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2">
        <f>IF(H2127="USD", 1, VLOOKUP(H2127,usd[[#All],[targetCurrency]:[inverseRate]],4,FALSE))</f>
        <v>1</v>
      </c>
      <c r="J2127" s="14">
        <f t="shared" si="200"/>
        <v>60000</v>
      </c>
      <c r="K2127" s="14">
        <f t="shared" si="201"/>
        <v>852</v>
      </c>
      <c r="L2127">
        <v>1438734833</v>
      </c>
      <c r="M2127">
        <v>1436142833</v>
      </c>
      <c r="N2127" t="b">
        <v>0</v>
      </c>
      <c r="O2127">
        <v>27</v>
      </c>
      <c r="P2127" t="b">
        <v>0</v>
      </c>
      <c r="Q2127" t="s">
        <v>8282</v>
      </c>
      <c r="R2127" s="9">
        <f t="shared" si="202"/>
        <v>1.4200000000000001E-2</v>
      </c>
      <c r="S2127" s="14">
        <f t="shared" si="203"/>
        <v>31.555555555555557</v>
      </c>
      <c r="T2127" t="s">
        <v>9215</v>
      </c>
      <c r="U2127" t="s">
        <v>9237</v>
      </c>
      <c r="V2127" s="16">
        <f t="shared" si="198"/>
        <v>42191.023530092592</v>
      </c>
      <c r="W2127" s="16">
        <f t="shared" si="199"/>
        <v>42221.023530092592</v>
      </c>
    </row>
    <row r="2128" spans="1:23" ht="30" hidden="1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2">
        <f>IF(H2128="USD", 1, VLOOKUP(H2128,usd[[#All],[targetCurrency]:[inverseRate]],4,FALSE))</f>
        <v>1</v>
      </c>
      <c r="J2128" s="14">
        <f t="shared" si="200"/>
        <v>20000</v>
      </c>
      <c r="K2128" s="14">
        <f t="shared" si="201"/>
        <v>10</v>
      </c>
      <c r="L2128">
        <v>1418080887</v>
      </c>
      <c r="M2128">
        <v>1415488887</v>
      </c>
      <c r="N2128" t="b">
        <v>0</v>
      </c>
      <c r="O2128">
        <v>2</v>
      </c>
      <c r="P2128" t="b">
        <v>0</v>
      </c>
      <c r="Q2128" t="s">
        <v>8282</v>
      </c>
      <c r="R2128" s="9">
        <f t="shared" si="202"/>
        <v>5.0000000000000001E-4</v>
      </c>
      <c r="S2128" s="14">
        <f t="shared" si="203"/>
        <v>5</v>
      </c>
      <c r="T2128" t="s">
        <v>9215</v>
      </c>
      <c r="U2128" t="s">
        <v>9237</v>
      </c>
      <c r="V2128" s="16">
        <f t="shared" ref="V2128:V2191" si="204">(M2128/86400)+DATE(1970,1,1)</f>
        <v>41951.973229166666</v>
      </c>
      <c r="W2128" s="16">
        <f t="shared" ref="W2128:W2191" si="205">(L2128/86400)+DATE(1970,1,1)</f>
        <v>41981.973229166666</v>
      </c>
    </row>
    <row r="2129" spans="1:23" ht="30" hidden="1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2">
        <f>IF(H2129="USD", 1, VLOOKUP(H2129,usd[[#All],[targetCurrency]:[inverseRate]],4,FALSE))</f>
        <v>1.29405719</v>
      </c>
      <c r="J2129" s="14">
        <f t="shared" si="200"/>
        <v>36233.601320000002</v>
      </c>
      <c r="K2129" s="14">
        <f t="shared" si="201"/>
        <v>10450.80586644</v>
      </c>
      <c r="L2129">
        <v>1426158463</v>
      </c>
      <c r="M2129">
        <v>1423570063</v>
      </c>
      <c r="N2129" t="b">
        <v>0</v>
      </c>
      <c r="O2129">
        <v>236</v>
      </c>
      <c r="P2129" t="b">
        <v>0</v>
      </c>
      <c r="Q2129" t="s">
        <v>8282</v>
      </c>
      <c r="R2129" s="9">
        <f t="shared" si="202"/>
        <v>0.28842857142857142</v>
      </c>
      <c r="S2129" s="14">
        <f t="shared" si="203"/>
        <v>44.283075705254234</v>
      </c>
      <c r="T2129" t="s">
        <v>9215</v>
      </c>
      <c r="U2129" t="s">
        <v>9237</v>
      </c>
      <c r="V2129" s="16">
        <f t="shared" si="204"/>
        <v>42045.505358796298</v>
      </c>
      <c r="W2129" s="16">
        <f t="shared" si="205"/>
        <v>42075.463692129633</v>
      </c>
    </row>
    <row r="2130" spans="1:23" ht="30" hidden="1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2">
        <f>IF(H2130="USD", 1, VLOOKUP(H2130,usd[[#All],[targetCurrency]:[inverseRate]],4,FALSE))</f>
        <v>0.75062424999999999</v>
      </c>
      <c r="J2130" s="14">
        <f t="shared" si="200"/>
        <v>11259.36375</v>
      </c>
      <c r="K2130" s="14">
        <f t="shared" si="201"/>
        <v>18.765606250000001</v>
      </c>
      <c r="L2130">
        <v>1411324369</v>
      </c>
      <c r="M2130">
        <v>1406140369</v>
      </c>
      <c r="N2130" t="b">
        <v>0</v>
      </c>
      <c r="O2130">
        <v>1</v>
      </c>
      <c r="P2130" t="b">
        <v>0</v>
      </c>
      <c r="Q2130" t="s">
        <v>8282</v>
      </c>
      <c r="R2130" s="9">
        <f t="shared" si="202"/>
        <v>1.6666666666666668E-3</v>
      </c>
      <c r="S2130" s="14">
        <f t="shared" si="203"/>
        <v>18.765606250000001</v>
      </c>
      <c r="T2130" t="s">
        <v>9215</v>
      </c>
      <c r="U2130" t="s">
        <v>9237</v>
      </c>
      <c r="V2130" s="16">
        <f t="shared" si="204"/>
        <v>41843.772789351853</v>
      </c>
      <c r="W2130" s="16">
        <f t="shared" si="205"/>
        <v>41903.772789351853</v>
      </c>
    </row>
    <row r="2131" spans="1:23" ht="30" hidden="1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2">
        <f>IF(H2131="USD", 1, VLOOKUP(H2131,usd[[#All],[targetCurrency]:[inverseRate]],4,FALSE))</f>
        <v>1</v>
      </c>
      <c r="J2131" s="14">
        <f t="shared" si="200"/>
        <v>2000</v>
      </c>
      <c r="K2131" s="14">
        <f t="shared" si="201"/>
        <v>236</v>
      </c>
      <c r="L2131">
        <v>1457570100</v>
      </c>
      <c r="M2131">
        <v>1454978100</v>
      </c>
      <c r="N2131" t="b">
        <v>0</v>
      </c>
      <c r="O2131">
        <v>12</v>
      </c>
      <c r="P2131" t="b">
        <v>0</v>
      </c>
      <c r="Q2131" t="s">
        <v>8282</v>
      </c>
      <c r="R2131" s="9">
        <f t="shared" si="202"/>
        <v>0.11799999999999999</v>
      </c>
      <c r="S2131" s="14">
        <f t="shared" si="203"/>
        <v>19.666666666666668</v>
      </c>
      <c r="T2131" t="s">
        <v>9215</v>
      </c>
      <c r="U2131" t="s">
        <v>9237</v>
      </c>
      <c r="V2131" s="16">
        <f t="shared" si="204"/>
        <v>42409.024305555555</v>
      </c>
      <c r="W2131" s="16">
        <f t="shared" si="205"/>
        <v>42439.024305555555</v>
      </c>
    </row>
    <row r="2132" spans="1:23" ht="30" hidden="1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2">
        <f>IF(H2132="USD", 1, VLOOKUP(H2132,usd[[#All],[targetCurrency]:[inverseRate]],4,FALSE))</f>
        <v>1</v>
      </c>
      <c r="J2132" s="14">
        <f t="shared" si="200"/>
        <v>42000</v>
      </c>
      <c r="K2132" s="14">
        <f t="shared" si="201"/>
        <v>85</v>
      </c>
      <c r="L2132">
        <v>1408154663</v>
      </c>
      <c r="M2132">
        <v>1405130663</v>
      </c>
      <c r="N2132" t="b">
        <v>0</v>
      </c>
      <c r="O2132">
        <v>4</v>
      </c>
      <c r="P2132" t="b">
        <v>0</v>
      </c>
      <c r="Q2132" t="s">
        <v>8282</v>
      </c>
      <c r="R2132" s="9">
        <f t="shared" si="202"/>
        <v>2.0238095238095236E-3</v>
      </c>
      <c r="S2132" s="14">
        <f t="shared" si="203"/>
        <v>21.25</v>
      </c>
      <c r="T2132" t="s">
        <v>9215</v>
      </c>
      <c r="U2132" t="s">
        <v>9237</v>
      </c>
      <c r="V2132" s="16">
        <f t="shared" si="204"/>
        <v>41832.086377314816</v>
      </c>
      <c r="W2132" s="16">
        <f t="shared" si="205"/>
        <v>41867.086377314816</v>
      </c>
    </row>
    <row r="2133" spans="1:23" ht="30" hidden="1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2">
        <f>IF(H2133="USD", 1, VLOOKUP(H2133,usd[[#All],[targetCurrency]:[inverseRate]],4,FALSE))</f>
        <v>1</v>
      </c>
      <c r="J2133" s="14">
        <f t="shared" si="200"/>
        <v>500</v>
      </c>
      <c r="K2133" s="14">
        <f t="shared" si="201"/>
        <v>25</v>
      </c>
      <c r="L2133">
        <v>1436677091</v>
      </c>
      <c r="M2133">
        <v>1434085091</v>
      </c>
      <c r="N2133" t="b">
        <v>0</v>
      </c>
      <c r="O2133">
        <v>3</v>
      </c>
      <c r="P2133" t="b">
        <v>0</v>
      </c>
      <c r="Q2133" t="s">
        <v>8282</v>
      </c>
      <c r="R2133" s="9">
        <f t="shared" si="202"/>
        <v>0.05</v>
      </c>
      <c r="S2133" s="14">
        <f t="shared" si="203"/>
        <v>8.3333333333333339</v>
      </c>
      <c r="T2133" t="s">
        <v>9215</v>
      </c>
      <c r="U2133" t="s">
        <v>9237</v>
      </c>
      <c r="V2133" s="16">
        <f t="shared" si="204"/>
        <v>42167.207071759258</v>
      </c>
      <c r="W2133" s="16">
        <f t="shared" si="205"/>
        <v>42197.207071759258</v>
      </c>
    </row>
    <row r="2134" spans="1:23" ht="30" hidden="1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2">
        <f>IF(H2134="USD", 1, VLOOKUP(H2134,usd[[#All],[targetCurrency]:[inverseRate]],4,FALSE))</f>
        <v>1</v>
      </c>
      <c r="J2134" s="14">
        <f t="shared" si="200"/>
        <v>100000</v>
      </c>
      <c r="K2134" s="14">
        <f t="shared" si="201"/>
        <v>2112.9899999999998</v>
      </c>
      <c r="L2134">
        <v>1391427692</v>
      </c>
      <c r="M2134">
        <v>1388835692</v>
      </c>
      <c r="N2134" t="b">
        <v>0</v>
      </c>
      <c r="O2134">
        <v>99</v>
      </c>
      <c r="P2134" t="b">
        <v>0</v>
      </c>
      <c r="Q2134" t="s">
        <v>8282</v>
      </c>
      <c r="R2134" s="9">
        <f t="shared" si="202"/>
        <v>2.1129899999999997E-2</v>
      </c>
      <c r="S2134" s="14">
        <f t="shared" si="203"/>
        <v>21.34333333333333</v>
      </c>
      <c r="T2134" t="s">
        <v>9215</v>
      </c>
      <c r="U2134" t="s">
        <v>9237</v>
      </c>
      <c r="V2134" s="16">
        <f t="shared" si="204"/>
        <v>41643.487175925926</v>
      </c>
      <c r="W2134" s="16">
        <f t="shared" si="205"/>
        <v>41673.487175925926</v>
      </c>
    </row>
    <row r="2135" spans="1:23" ht="30" hidden="1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2">
        <f>IF(H2135="USD", 1, VLOOKUP(H2135,usd[[#All],[targetCurrency]:[inverseRate]],4,FALSE))</f>
        <v>1</v>
      </c>
      <c r="J2135" s="14">
        <f t="shared" si="200"/>
        <v>1000</v>
      </c>
      <c r="K2135" s="14">
        <f t="shared" si="201"/>
        <v>16</v>
      </c>
      <c r="L2135">
        <v>1303628340</v>
      </c>
      <c r="M2135">
        <v>1300328399</v>
      </c>
      <c r="N2135" t="b">
        <v>0</v>
      </c>
      <c r="O2135">
        <v>3</v>
      </c>
      <c r="P2135" t="b">
        <v>0</v>
      </c>
      <c r="Q2135" t="s">
        <v>8282</v>
      </c>
      <c r="R2135" s="9">
        <f t="shared" si="202"/>
        <v>1.6E-2</v>
      </c>
      <c r="S2135" s="14">
        <f t="shared" si="203"/>
        <v>5.333333333333333</v>
      </c>
      <c r="T2135" t="s">
        <v>9215</v>
      </c>
      <c r="U2135" t="s">
        <v>9237</v>
      </c>
      <c r="V2135" s="16">
        <f t="shared" si="204"/>
        <v>40619.097210648149</v>
      </c>
      <c r="W2135" s="16">
        <f t="shared" si="205"/>
        <v>40657.290972222225</v>
      </c>
    </row>
    <row r="2136" spans="1:23" ht="30" hidden="1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2">
        <f>IF(H2136="USD", 1, VLOOKUP(H2136,usd[[#All],[targetCurrency]:[inverseRate]],4,FALSE))</f>
        <v>1</v>
      </c>
      <c r="J2136" s="14">
        <f t="shared" si="200"/>
        <v>6000</v>
      </c>
      <c r="K2136" s="14">
        <f t="shared" si="201"/>
        <v>104</v>
      </c>
      <c r="L2136">
        <v>1367097391</v>
      </c>
      <c r="M2136">
        <v>1364505391</v>
      </c>
      <c r="N2136" t="b">
        <v>0</v>
      </c>
      <c r="O2136">
        <v>3</v>
      </c>
      <c r="P2136" t="b">
        <v>0</v>
      </c>
      <c r="Q2136" t="s">
        <v>8282</v>
      </c>
      <c r="R2136" s="9">
        <f t="shared" si="202"/>
        <v>1.7333333333333333E-2</v>
      </c>
      <c r="S2136" s="14">
        <f t="shared" si="203"/>
        <v>34.666666666666664</v>
      </c>
      <c r="T2136" t="s">
        <v>9215</v>
      </c>
      <c r="U2136" t="s">
        <v>9237</v>
      </c>
      <c r="V2136" s="16">
        <f t="shared" si="204"/>
        <v>41361.886469907404</v>
      </c>
      <c r="W2136" s="16">
        <f t="shared" si="205"/>
        <v>41391.886469907404</v>
      </c>
    </row>
    <row r="2137" spans="1:23" ht="30" hidden="1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2">
        <f>IF(H2137="USD", 1, VLOOKUP(H2137,usd[[#All],[targetCurrency]:[inverseRate]],4,FALSE))</f>
        <v>1</v>
      </c>
      <c r="J2137" s="14">
        <f t="shared" si="200"/>
        <v>5000</v>
      </c>
      <c r="K2137" s="14">
        <f t="shared" si="201"/>
        <v>478</v>
      </c>
      <c r="L2137">
        <v>1349392033</v>
      </c>
      <c r="M2137">
        <v>1346800033</v>
      </c>
      <c r="N2137" t="b">
        <v>0</v>
      </c>
      <c r="O2137">
        <v>22</v>
      </c>
      <c r="P2137" t="b">
        <v>0</v>
      </c>
      <c r="Q2137" t="s">
        <v>8282</v>
      </c>
      <c r="R2137" s="9">
        <f t="shared" si="202"/>
        <v>9.5600000000000004E-2</v>
      </c>
      <c r="S2137" s="14">
        <f t="shared" si="203"/>
        <v>21.727272727272727</v>
      </c>
      <c r="T2137" t="s">
        <v>9215</v>
      </c>
      <c r="U2137" t="s">
        <v>9237</v>
      </c>
      <c r="V2137" s="16">
        <f t="shared" si="204"/>
        <v>41156.96334490741</v>
      </c>
      <c r="W2137" s="16">
        <f t="shared" si="205"/>
        <v>41186.96334490741</v>
      </c>
    </row>
    <row r="2138" spans="1:23" ht="30" hidden="1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2">
        <f>IF(H2138="USD", 1, VLOOKUP(H2138,usd[[#All],[targetCurrency]:[inverseRate]],4,FALSE))</f>
        <v>1</v>
      </c>
      <c r="J2138" s="14">
        <f t="shared" si="200"/>
        <v>80000</v>
      </c>
      <c r="K2138" s="14">
        <f t="shared" si="201"/>
        <v>47.69</v>
      </c>
      <c r="L2138">
        <v>1382184786</v>
      </c>
      <c r="M2138">
        <v>1379592786</v>
      </c>
      <c r="N2138" t="b">
        <v>0</v>
      </c>
      <c r="O2138">
        <v>4</v>
      </c>
      <c r="P2138" t="b">
        <v>0</v>
      </c>
      <c r="Q2138" t="s">
        <v>8282</v>
      </c>
      <c r="R2138" s="9">
        <f t="shared" si="202"/>
        <v>5.9612499999999998E-4</v>
      </c>
      <c r="S2138" s="14">
        <f t="shared" si="203"/>
        <v>11.922499999999999</v>
      </c>
      <c r="T2138" t="s">
        <v>9215</v>
      </c>
      <c r="U2138" t="s">
        <v>9237</v>
      </c>
      <c r="V2138" s="16">
        <f t="shared" si="204"/>
        <v>41536.509097222224</v>
      </c>
      <c r="W2138" s="16">
        <f t="shared" si="205"/>
        <v>41566.509097222224</v>
      </c>
    </row>
    <row r="2139" spans="1:23" ht="30" hidden="1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2">
        <f>IF(H2139="USD", 1, VLOOKUP(H2139,usd[[#All],[targetCurrency]:[inverseRate]],4,FALSE))</f>
        <v>0.75062424999999999</v>
      </c>
      <c r="J2139" s="14">
        <f t="shared" si="200"/>
        <v>37531.212500000001</v>
      </c>
      <c r="K2139" s="14">
        <f t="shared" si="201"/>
        <v>10661.116222749999</v>
      </c>
      <c r="L2139">
        <v>1417804229</v>
      </c>
      <c r="M2139">
        <v>1415212229</v>
      </c>
      <c r="N2139" t="b">
        <v>0</v>
      </c>
      <c r="O2139">
        <v>534</v>
      </c>
      <c r="P2139" t="b">
        <v>0</v>
      </c>
      <c r="Q2139" t="s">
        <v>8282</v>
      </c>
      <c r="R2139" s="9">
        <f t="shared" si="202"/>
        <v>0.28405999999999998</v>
      </c>
      <c r="S2139" s="14">
        <f t="shared" si="203"/>
        <v>19.964637121254679</v>
      </c>
      <c r="T2139" t="s">
        <v>9215</v>
      </c>
      <c r="U2139" t="s">
        <v>9237</v>
      </c>
      <c r="V2139" s="16">
        <f t="shared" si="204"/>
        <v>41948.771168981482</v>
      </c>
      <c r="W2139" s="16">
        <f t="shared" si="205"/>
        <v>41978.771168981482</v>
      </c>
    </row>
    <row r="2140" spans="1:23" ht="30" hidden="1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2">
        <f>IF(H2140="USD", 1, VLOOKUP(H2140,usd[[#All],[targetCurrency]:[inverseRate]],4,FALSE))</f>
        <v>1.29405719</v>
      </c>
      <c r="J2140" s="14">
        <f t="shared" si="200"/>
        <v>1294.05719</v>
      </c>
      <c r="K2140" s="14">
        <f t="shared" si="201"/>
        <v>165.63932032</v>
      </c>
      <c r="L2140">
        <v>1383959939</v>
      </c>
      <c r="M2140">
        <v>1381364339</v>
      </c>
      <c r="N2140" t="b">
        <v>0</v>
      </c>
      <c r="O2140">
        <v>12</v>
      </c>
      <c r="P2140" t="b">
        <v>0</v>
      </c>
      <c r="Q2140" t="s">
        <v>8282</v>
      </c>
      <c r="R2140" s="9">
        <f t="shared" si="202"/>
        <v>0.128</v>
      </c>
      <c r="S2140" s="14">
        <f t="shared" si="203"/>
        <v>13.803276693333332</v>
      </c>
      <c r="T2140" t="s">
        <v>9215</v>
      </c>
      <c r="U2140" t="s">
        <v>9237</v>
      </c>
      <c r="V2140" s="16">
        <f t="shared" si="204"/>
        <v>41557.013182870374</v>
      </c>
      <c r="W2140" s="16">
        <f t="shared" si="205"/>
        <v>41587.054849537039</v>
      </c>
    </row>
    <row r="2141" spans="1:23" ht="30" hidden="1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2">
        <f>IF(H2141="USD", 1, VLOOKUP(H2141,usd[[#All],[targetCurrency]:[inverseRate]],4,FALSE))</f>
        <v>1</v>
      </c>
      <c r="J2141" s="14">
        <f t="shared" si="200"/>
        <v>30000</v>
      </c>
      <c r="K2141" s="14">
        <f t="shared" si="201"/>
        <v>1626</v>
      </c>
      <c r="L2141">
        <v>1478196008</v>
      </c>
      <c r="M2141">
        <v>1475604008</v>
      </c>
      <c r="N2141" t="b">
        <v>0</v>
      </c>
      <c r="O2141">
        <v>56</v>
      </c>
      <c r="P2141" t="b">
        <v>0</v>
      </c>
      <c r="Q2141" t="s">
        <v>8282</v>
      </c>
      <c r="R2141" s="9">
        <f t="shared" si="202"/>
        <v>5.4199999999999998E-2</v>
      </c>
      <c r="S2141" s="14">
        <f t="shared" si="203"/>
        <v>29.035714285714285</v>
      </c>
      <c r="T2141" t="s">
        <v>9215</v>
      </c>
      <c r="U2141" t="s">
        <v>9237</v>
      </c>
      <c r="V2141" s="16">
        <f t="shared" si="204"/>
        <v>42647.750092592592</v>
      </c>
      <c r="W2141" s="16">
        <f t="shared" si="205"/>
        <v>42677.750092592592</v>
      </c>
    </row>
    <row r="2142" spans="1:23" ht="30" hidden="1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2">
        <f>IF(H2142="USD", 1, VLOOKUP(H2142,usd[[#All],[targetCurrency]:[inverseRate]],4,FALSE))</f>
        <v>1</v>
      </c>
      <c r="J2142" s="14">
        <f t="shared" si="200"/>
        <v>500000</v>
      </c>
      <c r="K2142" s="14">
        <f t="shared" si="201"/>
        <v>560</v>
      </c>
      <c r="L2142">
        <v>1357934424</v>
      </c>
      <c r="M2142">
        <v>1355342424</v>
      </c>
      <c r="N2142" t="b">
        <v>0</v>
      </c>
      <c r="O2142">
        <v>11</v>
      </c>
      <c r="P2142" t="b">
        <v>0</v>
      </c>
      <c r="Q2142" t="s">
        <v>8282</v>
      </c>
      <c r="R2142" s="9">
        <f t="shared" si="202"/>
        <v>1.1199999999999999E-3</v>
      </c>
      <c r="S2142" s="14">
        <f t="shared" si="203"/>
        <v>50.909090909090907</v>
      </c>
      <c r="T2142" t="s">
        <v>9215</v>
      </c>
      <c r="U2142" t="s">
        <v>9237</v>
      </c>
      <c r="V2142" s="16">
        <f t="shared" si="204"/>
        <v>41255.833611111113</v>
      </c>
      <c r="W2142" s="16">
        <f t="shared" si="205"/>
        <v>41285.833611111113</v>
      </c>
    </row>
    <row r="2143" spans="1:23" ht="30" hidden="1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2">
        <f>IF(H2143="USD", 1, VLOOKUP(H2143,usd[[#All],[targetCurrency]:[inverseRate]],4,FALSE))</f>
        <v>1</v>
      </c>
      <c r="J2143" s="14">
        <f t="shared" si="200"/>
        <v>15000</v>
      </c>
      <c r="K2143" s="14">
        <f t="shared" si="201"/>
        <v>0</v>
      </c>
      <c r="L2143">
        <v>1415947159</v>
      </c>
      <c r="M2143">
        <v>1413351559</v>
      </c>
      <c r="N2143" t="b">
        <v>0</v>
      </c>
      <c r="O2143">
        <v>0</v>
      </c>
      <c r="P2143" t="b">
        <v>0</v>
      </c>
      <c r="Q2143" t="s">
        <v>8282</v>
      </c>
      <c r="R2143" s="9">
        <f t="shared" si="202"/>
        <v>0</v>
      </c>
      <c r="S2143" s="14" t="str">
        <f t="shared" si="203"/>
        <v/>
      </c>
      <c r="T2143" t="s">
        <v>9215</v>
      </c>
      <c r="U2143" t="s">
        <v>9237</v>
      </c>
      <c r="V2143" s="16">
        <f t="shared" si="204"/>
        <v>41927.235636574071</v>
      </c>
      <c r="W2143" s="16">
        <f t="shared" si="205"/>
        <v>41957.277303240742</v>
      </c>
    </row>
    <row r="2144" spans="1:23" ht="30" hidden="1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2">
        <f>IF(H2144="USD", 1, VLOOKUP(H2144,usd[[#All],[targetCurrency]:[inverseRate]],4,FALSE))</f>
        <v>1.1666915600000001</v>
      </c>
      <c r="J2144" s="14">
        <f t="shared" si="200"/>
        <v>12250.26138</v>
      </c>
      <c r="K2144" s="14">
        <f t="shared" si="201"/>
        <v>701.18162756000004</v>
      </c>
      <c r="L2144">
        <v>1451494210</v>
      </c>
      <c r="M2144">
        <v>1449075010</v>
      </c>
      <c r="N2144" t="b">
        <v>0</v>
      </c>
      <c r="O2144">
        <v>12</v>
      </c>
      <c r="P2144" t="b">
        <v>0</v>
      </c>
      <c r="Q2144" t="s">
        <v>8282</v>
      </c>
      <c r="R2144" s="9">
        <f t="shared" si="202"/>
        <v>5.7238095238095241E-2</v>
      </c>
      <c r="S2144" s="14">
        <f t="shared" si="203"/>
        <v>58.431802296666667</v>
      </c>
      <c r="T2144" t="s">
        <v>9215</v>
      </c>
      <c r="U2144" t="s">
        <v>9237</v>
      </c>
      <c r="V2144" s="16">
        <f t="shared" si="204"/>
        <v>42340.701504629629</v>
      </c>
      <c r="W2144" s="16">
        <f t="shared" si="205"/>
        <v>42368.701504629629</v>
      </c>
    </row>
    <row r="2145" spans="1:23" ht="30" hidden="1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2">
        <f>IF(H2145="USD", 1, VLOOKUP(H2145,usd[[#All],[targetCurrency]:[inverseRate]],4,FALSE))</f>
        <v>1</v>
      </c>
      <c r="J2145" s="14">
        <f t="shared" si="200"/>
        <v>2000</v>
      </c>
      <c r="K2145" s="14">
        <f t="shared" si="201"/>
        <v>225</v>
      </c>
      <c r="L2145">
        <v>1279738800</v>
      </c>
      <c r="M2145">
        <v>1275599812</v>
      </c>
      <c r="N2145" t="b">
        <v>0</v>
      </c>
      <c r="O2145">
        <v>5</v>
      </c>
      <c r="P2145" t="b">
        <v>0</v>
      </c>
      <c r="Q2145" t="s">
        <v>8282</v>
      </c>
      <c r="R2145" s="9">
        <f t="shared" si="202"/>
        <v>0.1125</v>
      </c>
      <c r="S2145" s="14">
        <f t="shared" si="203"/>
        <v>45</v>
      </c>
      <c r="T2145" t="s">
        <v>9215</v>
      </c>
      <c r="U2145" t="s">
        <v>9237</v>
      </c>
      <c r="V2145" s="16">
        <f t="shared" si="204"/>
        <v>40332.886712962965</v>
      </c>
      <c r="W2145" s="16">
        <f t="shared" si="205"/>
        <v>40380.791666666664</v>
      </c>
    </row>
    <row r="2146" spans="1:23" ht="30" hidden="1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2">
        <f>IF(H2146="USD", 1, VLOOKUP(H2146,usd[[#All],[targetCurrency]:[inverseRate]],4,FALSE))</f>
        <v>1</v>
      </c>
      <c r="J2146" s="14">
        <f t="shared" si="200"/>
        <v>35500</v>
      </c>
      <c r="K2146" s="14">
        <f t="shared" si="201"/>
        <v>607</v>
      </c>
      <c r="L2146">
        <v>1379164040</v>
      </c>
      <c r="M2146">
        <v>1376399240</v>
      </c>
      <c r="N2146" t="b">
        <v>0</v>
      </c>
      <c r="O2146">
        <v>24</v>
      </c>
      <c r="P2146" t="b">
        <v>0</v>
      </c>
      <c r="Q2146" t="s">
        <v>8282</v>
      </c>
      <c r="R2146" s="9">
        <f t="shared" si="202"/>
        <v>1.7098591549295775E-2</v>
      </c>
      <c r="S2146" s="14">
        <f t="shared" si="203"/>
        <v>25.291666666666668</v>
      </c>
      <c r="T2146" t="s">
        <v>9215</v>
      </c>
      <c r="U2146" t="s">
        <v>9237</v>
      </c>
      <c r="V2146" s="16">
        <f t="shared" si="204"/>
        <v>41499.546759259261</v>
      </c>
      <c r="W2146" s="16">
        <f t="shared" si="205"/>
        <v>41531.546759259261</v>
      </c>
    </row>
    <row r="2147" spans="1:23" ht="30" hidden="1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2">
        <f>IF(H2147="USD", 1, VLOOKUP(H2147,usd[[#All],[targetCurrency]:[inverseRate]],4,FALSE))</f>
        <v>1</v>
      </c>
      <c r="J2147" s="14">
        <f t="shared" si="200"/>
        <v>15000</v>
      </c>
      <c r="K2147" s="14">
        <f t="shared" si="201"/>
        <v>4565</v>
      </c>
      <c r="L2147">
        <v>1385534514</v>
      </c>
      <c r="M2147">
        <v>1382938914</v>
      </c>
      <c r="N2147" t="b">
        <v>0</v>
      </c>
      <c r="O2147">
        <v>89</v>
      </c>
      <c r="P2147" t="b">
        <v>0</v>
      </c>
      <c r="Q2147" t="s">
        <v>8282</v>
      </c>
      <c r="R2147" s="9">
        <f t="shared" si="202"/>
        <v>0.30433333333333334</v>
      </c>
      <c r="S2147" s="14">
        <f t="shared" si="203"/>
        <v>51.292134831460672</v>
      </c>
      <c r="T2147" t="s">
        <v>9215</v>
      </c>
      <c r="U2147" t="s">
        <v>9237</v>
      </c>
      <c r="V2147" s="16">
        <f t="shared" si="204"/>
        <v>41575.237430555557</v>
      </c>
      <c r="W2147" s="16">
        <f t="shared" si="205"/>
        <v>41605.279097222221</v>
      </c>
    </row>
    <row r="2148" spans="1:23" ht="30" hidden="1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2">
        <f>IF(H2148="USD", 1, VLOOKUP(H2148,usd[[#All],[targetCurrency]:[inverseRate]],4,FALSE))</f>
        <v>1</v>
      </c>
      <c r="J2148" s="14">
        <f t="shared" si="200"/>
        <v>5000</v>
      </c>
      <c r="K2148" s="14">
        <f t="shared" si="201"/>
        <v>1</v>
      </c>
      <c r="L2148">
        <v>1455207510</v>
      </c>
      <c r="M2148">
        <v>1453997910</v>
      </c>
      <c r="N2148" t="b">
        <v>0</v>
      </c>
      <c r="O2148">
        <v>1</v>
      </c>
      <c r="P2148" t="b">
        <v>0</v>
      </c>
      <c r="Q2148" t="s">
        <v>8282</v>
      </c>
      <c r="R2148" s="9">
        <f t="shared" si="202"/>
        <v>2.0000000000000001E-4</v>
      </c>
      <c r="S2148" s="14">
        <f t="shared" si="203"/>
        <v>1</v>
      </c>
      <c r="T2148" t="s">
        <v>9215</v>
      </c>
      <c r="U2148" t="s">
        <v>9237</v>
      </c>
      <c r="V2148" s="16">
        <f t="shared" si="204"/>
        <v>42397.679513888885</v>
      </c>
      <c r="W2148" s="16">
        <f t="shared" si="205"/>
        <v>42411.679513888885</v>
      </c>
    </row>
    <row r="2149" spans="1:23" ht="30" hidden="1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2">
        <f>IF(H2149="USD", 1, VLOOKUP(H2149,usd[[#All],[targetCurrency]:[inverseRate]],4,FALSE))</f>
        <v>1</v>
      </c>
      <c r="J2149" s="14">
        <f t="shared" si="200"/>
        <v>390000</v>
      </c>
      <c r="K2149" s="14">
        <f t="shared" si="201"/>
        <v>2716</v>
      </c>
      <c r="L2149">
        <v>1416125148</v>
      </c>
      <c r="M2149">
        <v>1413356748</v>
      </c>
      <c r="N2149" t="b">
        <v>0</v>
      </c>
      <c r="O2149">
        <v>55</v>
      </c>
      <c r="P2149" t="b">
        <v>0</v>
      </c>
      <c r="Q2149" t="s">
        <v>8282</v>
      </c>
      <c r="R2149" s="9">
        <f t="shared" si="202"/>
        <v>6.9641025641025639E-3</v>
      </c>
      <c r="S2149" s="14">
        <f t="shared" si="203"/>
        <v>49.381818181818183</v>
      </c>
      <c r="T2149" t="s">
        <v>9215</v>
      </c>
      <c r="U2149" t="s">
        <v>9237</v>
      </c>
      <c r="V2149" s="16">
        <f t="shared" si="204"/>
        <v>41927.295694444445</v>
      </c>
      <c r="W2149" s="16">
        <f t="shared" si="205"/>
        <v>41959.337361111116</v>
      </c>
    </row>
    <row r="2150" spans="1:23" ht="30" hidden="1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2">
        <f>IF(H2150="USD", 1, VLOOKUP(H2150,usd[[#All],[targetCurrency]:[inverseRate]],4,FALSE))</f>
        <v>1.29405719</v>
      </c>
      <c r="J2150" s="14">
        <f t="shared" si="200"/>
        <v>129.405719</v>
      </c>
      <c r="K2150" s="14">
        <f t="shared" si="201"/>
        <v>2.5881143799999999</v>
      </c>
      <c r="L2150">
        <v>1427992582</v>
      </c>
      <c r="M2150">
        <v>1425404182</v>
      </c>
      <c r="N2150" t="b">
        <v>0</v>
      </c>
      <c r="O2150">
        <v>2</v>
      </c>
      <c r="P2150" t="b">
        <v>0</v>
      </c>
      <c r="Q2150" t="s">
        <v>8282</v>
      </c>
      <c r="R2150" s="9">
        <f t="shared" si="202"/>
        <v>0.02</v>
      </c>
      <c r="S2150" s="14">
        <f t="shared" si="203"/>
        <v>1.29405719</v>
      </c>
      <c r="T2150" t="s">
        <v>9215</v>
      </c>
      <c r="U2150" t="s">
        <v>9237</v>
      </c>
      <c r="V2150" s="16">
        <f t="shared" si="204"/>
        <v>42066.733587962968</v>
      </c>
      <c r="W2150" s="16">
        <f t="shared" si="205"/>
        <v>42096.691921296297</v>
      </c>
    </row>
    <row r="2151" spans="1:23" ht="30" hidden="1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2">
        <f>IF(H2151="USD", 1, VLOOKUP(H2151,usd[[#All],[targetCurrency]:[inverseRate]],4,FALSE))</f>
        <v>1</v>
      </c>
      <c r="J2151" s="14">
        <f t="shared" si="200"/>
        <v>2000</v>
      </c>
      <c r="K2151" s="14">
        <f t="shared" si="201"/>
        <v>0</v>
      </c>
      <c r="L2151">
        <v>1280534400</v>
      </c>
      <c r="M2151">
        <v>1277512556</v>
      </c>
      <c r="N2151" t="b">
        <v>0</v>
      </c>
      <c r="O2151">
        <v>0</v>
      </c>
      <c r="P2151" t="b">
        <v>0</v>
      </c>
      <c r="Q2151" t="s">
        <v>8282</v>
      </c>
      <c r="R2151" s="9">
        <f t="shared" si="202"/>
        <v>0</v>
      </c>
      <c r="S2151" s="14" t="str">
        <f t="shared" si="203"/>
        <v/>
      </c>
      <c r="T2151" t="s">
        <v>9215</v>
      </c>
      <c r="U2151" t="s">
        <v>9237</v>
      </c>
      <c r="V2151" s="16">
        <f t="shared" si="204"/>
        <v>40355.024953703702</v>
      </c>
      <c r="W2151" s="16">
        <f t="shared" si="205"/>
        <v>40390</v>
      </c>
    </row>
    <row r="2152" spans="1:23" ht="30" hidden="1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2">
        <f>IF(H2152="USD", 1, VLOOKUP(H2152,usd[[#All],[targetCurrency]:[inverseRate]],4,FALSE))</f>
        <v>0.10503195999999999</v>
      </c>
      <c r="J2152" s="14">
        <f t="shared" si="200"/>
        <v>5251.598</v>
      </c>
      <c r="K2152" s="14">
        <f t="shared" si="201"/>
        <v>42.537943800000001</v>
      </c>
      <c r="L2152">
        <v>1468392599</v>
      </c>
      <c r="M2152">
        <v>1465800599</v>
      </c>
      <c r="N2152" t="b">
        <v>0</v>
      </c>
      <c r="O2152">
        <v>4</v>
      </c>
      <c r="P2152" t="b">
        <v>0</v>
      </c>
      <c r="Q2152" t="s">
        <v>8282</v>
      </c>
      <c r="R2152" s="9">
        <f t="shared" si="202"/>
        <v>8.0999999999999996E-3</v>
      </c>
      <c r="S2152" s="14">
        <f t="shared" si="203"/>
        <v>10.63448595</v>
      </c>
      <c r="T2152" t="s">
        <v>9215</v>
      </c>
      <c r="U2152" t="s">
        <v>9237</v>
      </c>
      <c r="V2152" s="16">
        <f t="shared" si="204"/>
        <v>42534.284710648149</v>
      </c>
      <c r="W2152" s="16">
        <f t="shared" si="205"/>
        <v>42564.284710648149</v>
      </c>
    </row>
    <row r="2153" spans="1:23" ht="30" hidden="1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2">
        <f>IF(H2153="USD", 1, VLOOKUP(H2153,usd[[#All],[targetCurrency]:[inverseRate]],4,FALSE))</f>
        <v>1</v>
      </c>
      <c r="J2153" s="14">
        <f t="shared" si="200"/>
        <v>45000</v>
      </c>
      <c r="K2153" s="14">
        <f t="shared" si="201"/>
        <v>118</v>
      </c>
      <c r="L2153">
        <v>1467231614</v>
      </c>
      <c r="M2153">
        <v>1464639614</v>
      </c>
      <c r="N2153" t="b">
        <v>0</v>
      </c>
      <c r="O2153">
        <v>6</v>
      </c>
      <c r="P2153" t="b">
        <v>0</v>
      </c>
      <c r="Q2153" t="s">
        <v>8282</v>
      </c>
      <c r="R2153" s="9">
        <f t="shared" si="202"/>
        <v>2.6222222222222224E-3</v>
      </c>
      <c r="S2153" s="14">
        <f t="shared" si="203"/>
        <v>19.666666666666668</v>
      </c>
      <c r="T2153" t="s">
        <v>9215</v>
      </c>
      <c r="U2153" t="s">
        <v>9237</v>
      </c>
      <c r="V2153" s="16">
        <f t="shared" si="204"/>
        <v>42520.847384259258</v>
      </c>
      <c r="W2153" s="16">
        <f t="shared" si="205"/>
        <v>42550.847384259258</v>
      </c>
    </row>
    <row r="2154" spans="1:23" ht="30" hidden="1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2">
        <f>IF(H2154="USD", 1, VLOOKUP(H2154,usd[[#All],[targetCurrency]:[inverseRate]],4,FALSE))</f>
        <v>1</v>
      </c>
      <c r="J2154" s="14">
        <f t="shared" si="200"/>
        <v>30000</v>
      </c>
      <c r="K2154" s="14">
        <f t="shared" si="201"/>
        <v>50</v>
      </c>
      <c r="L2154">
        <v>1394909909</v>
      </c>
      <c r="M2154">
        <v>1392321509</v>
      </c>
      <c r="N2154" t="b">
        <v>0</v>
      </c>
      <c r="O2154">
        <v>4</v>
      </c>
      <c r="P2154" t="b">
        <v>0</v>
      </c>
      <c r="Q2154" t="s">
        <v>8282</v>
      </c>
      <c r="R2154" s="9">
        <f t="shared" si="202"/>
        <v>1.6666666666666668E-3</v>
      </c>
      <c r="S2154" s="14">
        <f t="shared" si="203"/>
        <v>12.5</v>
      </c>
      <c r="T2154" t="s">
        <v>9215</v>
      </c>
      <c r="U2154" t="s">
        <v>9237</v>
      </c>
      <c r="V2154" s="16">
        <f t="shared" si="204"/>
        <v>41683.832280092596</v>
      </c>
      <c r="W2154" s="16">
        <f t="shared" si="205"/>
        <v>41713.790613425925</v>
      </c>
    </row>
    <row r="2155" spans="1:23" ht="30" hidden="1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2">
        <f>IF(H2155="USD", 1, VLOOKUP(H2155,usd[[#All],[targetCurrency]:[inverseRate]],4,FALSE))</f>
        <v>1</v>
      </c>
      <c r="J2155" s="14">
        <f t="shared" si="200"/>
        <v>372625</v>
      </c>
      <c r="K2155" s="14">
        <f t="shared" si="201"/>
        <v>34</v>
      </c>
      <c r="L2155">
        <v>1420876740</v>
      </c>
      <c r="M2155">
        <v>1417470718</v>
      </c>
      <c r="N2155" t="b">
        <v>0</v>
      </c>
      <c r="O2155">
        <v>4</v>
      </c>
      <c r="P2155" t="b">
        <v>0</v>
      </c>
      <c r="Q2155" t="s">
        <v>8282</v>
      </c>
      <c r="R2155" s="9">
        <f t="shared" si="202"/>
        <v>9.1244548809124457E-5</v>
      </c>
      <c r="S2155" s="14">
        <f t="shared" si="203"/>
        <v>8.5</v>
      </c>
      <c r="T2155" t="s">
        <v>9215</v>
      </c>
      <c r="U2155" t="s">
        <v>9237</v>
      </c>
      <c r="V2155" s="16">
        <f t="shared" si="204"/>
        <v>41974.911087962959</v>
      </c>
      <c r="W2155" s="16">
        <f t="shared" si="205"/>
        <v>42014.332638888889</v>
      </c>
    </row>
    <row r="2156" spans="1:23" ht="30" hidden="1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2">
        <f>IF(H2156="USD", 1, VLOOKUP(H2156,usd[[#All],[targetCurrency]:[inverseRate]],4,FALSE))</f>
        <v>1</v>
      </c>
      <c r="J2156" s="14">
        <f t="shared" si="200"/>
        <v>250</v>
      </c>
      <c r="K2156" s="14">
        <f t="shared" si="201"/>
        <v>2</v>
      </c>
      <c r="L2156">
        <v>1390921827</v>
      </c>
      <c r="M2156">
        <v>1389193827</v>
      </c>
      <c r="N2156" t="b">
        <v>0</v>
      </c>
      <c r="O2156">
        <v>2</v>
      </c>
      <c r="P2156" t="b">
        <v>0</v>
      </c>
      <c r="Q2156" t="s">
        <v>8282</v>
      </c>
      <c r="R2156" s="9">
        <f t="shared" si="202"/>
        <v>8.0000000000000002E-3</v>
      </c>
      <c r="S2156" s="14">
        <f t="shared" si="203"/>
        <v>1</v>
      </c>
      <c r="T2156" t="s">
        <v>9215</v>
      </c>
      <c r="U2156" t="s">
        <v>9237</v>
      </c>
      <c r="V2156" s="16">
        <f t="shared" si="204"/>
        <v>41647.632256944446</v>
      </c>
      <c r="W2156" s="16">
        <f t="shared" si="205"/>
        <v>41667.632256944446</v>
      </c>
    </row>
    <row r="2157" spans="1:23" ht="30" hidden="1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2">
        <f>IF(H2157="USD", 1, VLOOKUP(H2157,usd[[#All],[targetCurrency]:[inverseRate]],4,FALSE))</f>
        <v>1.29405719</v>
      </c>
      <c r="J2157" s="14">
        <f t="shared" si="200"/>
        <v>6470.2859499999995</v>
      </c>
      <c r="K2157" s="14">
        <f t="shared" si="201"/>
        <v>148.81657684999999</v>
      </c>
      <c r="L2157">
        <v>1459443385</v>
      </c>
      <c r="M2157">
        <v>1456854985</v>
      </c>
      <c r="N2157" t="b">
        <v>0</v>
      </c>
      <c r="O2157">
        <v>5</v>
      </c>
      <c r="P2157" t="b">
        <v>0</v>
      </c>
      <c r="Q2157" t="s">
        <v>8282</v>
      </c>
      <c r="R2157" s="9">
        <f t="shared" si="202"/>
        <v>2.3E-2</v>
      </c>
      <c r="S2157" s="14">
        <f t="shared" si="203"/>
        <v>29.763315369999997</v>
      </c>
      <c r="T2157" t="s">
        <v>9215</v>
      </c>
      <c r="U2157" t="s">
        <v>9237</v>
      </c>
      <c r="V2157" s="16">
        <f t="shared" si="204"/>
        <v>42430.747511574074</v>
      </c>
      <c r="W2157" s="16">
        <f t="shared" si="205"/>
        <v>42460.70584490741</v>
      </c>
    </row>
    <row r="2158" spans="1:23" ht="30" hidden="1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2">
        <f>IF(H2158="USD", 1, VLOOKUP(H2158,usd[[#All],[targetCurrency]:[inverseRate]],4,FALSE))</f>
        <v>1</v>
      </c>
      <c r="J2158" s="14">
        <f t="shared" si="200"/>
        <v>56000</v>
      </c>
      <c r="K2158" s="14">
        <f t="shared" si="201"/>
        <v>1493</v>
      </c>
      <c r="L2158">
        <v>1379363406</v>
      </c>
      <c r="M2158">
        <v>1375475406</v>
      </c>
      <c r="N2158" t="b">
        <v>0</v>
      </c>
      <c r="O2158">
        <v>83</v>
      </c>
      <c r="P2158" t="b">
        <v>0</v>
      </c>
      <c r="Q2158" t="s">
        <v>8282</v>
      </c>
      <c r="R2158" s="9">
        <f t="shared" si="202"/>
        <v>2.6660714285714284E-2</v>
      </c>
      <c r="S2158" s="14">
        <f t="shared" si="203"/>
        <v>17.987951807228917</v>
      </c>
      <c r="T2158" t="s">
        <v>9215</v>
      </c>
      <c r="U2158" t="s">
        <v>9237</v>
      </c>
      <c r="V2158" s="16">
        <f t="shared" si="204"/>
        <v>41488.85423611111</v>
      </c>
      <c r="W2158" s="16">
        <f t="shared" si="205"/>
        <v>41533.85423611111</v>
      </c>
    </row>
    <row r="2159" spans="1:23" ht="30" hidden="1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2">
        <f>IF(H2159="USD", 1, VLOOKUP(H2159,usd[[#All],[targetCurrency]:[inverseRate]],4,FALSE))</f>
        <v>1</v>
      </c>
      <c r="J2159" s="14">
        <f t="shared" si="200"/>
        <v>75000</v>
      </c>
      <c r="K2159" s="14">
        <f t="shared" si="201"/>
        <v>21144</v>
      </c>
      <c r="L2159">
        <v>1482479940</v>
      </c>
      <c r="M2159">
        <v>1479684783</v>
      </c>
      <c r="N2159" t="b">
        <v>0</v>
      </c>
      <c r="O2159">
        <v>57</v>
      </c>
      <c r="P2159" t="b">
        <v>0</v>
      </c>
      <c r="Q2159" t="s">
        <v>8282</v>
      </c>
      <c r="R2159" s="9">
        <f t="shared" si="202"/>
        <v>0.28192</v>
      </c>
      <c r="S2159" s="14">
        <f t="shared" si="203"/>
        <v>370.94736842105266</v>
      </c>
      <c r="T2159" t="s">
        <v>9215</v>
      </c>
      <c r="U2159" t="s">
        <v>9237</v>
      </c>
      <c r="V2159" s="16">
        <f t="shared" si="204"/>
        <v>42694.98128472222</v>
      </c>
      <c r="W2159" s="16">
        <f t="shared" si="205"/>
        <v>42727.332638888889</v>
      </c>
    </row>
    <row r="2160" spans="1:23" ht="30" hidden="1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2">
        <f>IF(H2160="USD", 1, VLOOKUP(H2160,usd[[#All],[targetCurrency]:[inverseRate]],4,FALSE))</f>
        <v>1</v>
      </c>
      <c r="J2160" s="14">
        <f t="shared" si="200"/>
        <v>300000</v>
      </c>
      <c r="K2160" s="14">
        <f t="shared" si="201"/>
        <v>19770.11</v>
      </c>
      <c r="L2160">
        <v>1360009774</v>
      </c>
      <c r="M2160">
        <v>1356121774</v>
      </c>
      <c r="N2160" t="b">
        <v>0</v>
      </c>
      <c r="O2160">
        <v>311</v>
      </c>
      <c r="P2160" t="b">
        <v>0</v>
      </c>
      <c r="Q2160" t="s">
        <v>8282</v>
      </c>
      <c r="R2160" s="9">
        <f t="shared" si="202"/>
        <v>6.5900366666666668E-2</v>
      </c>
      <c r="S2160" s="14">
        <f t="shared" si="203"/>
        <v>63.569485530546629</v>
      </c>
      <c r="T2160" t="s">
        <v>9215</v>
      </c>
      <c r="U2160" t="s">
        <v>9237</v>
      </c>
      <c r="V2160" s="16">
        <f t="shared" si="204"/>
        <v>41264.853865740741</v>
      </c>
      <c r="W2160" s="16">
        <f t="shared" si="205"/>
        <v>41309.853865740741</v>
      </c>
    </row>
    <row r="2161" spans="1:23" ht="30" hidden="1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2">
        <f>IF(H2161="USD", 1, VLOOKUP(H2161,usd[[#All],[targetCurrency]:[inverseRate]],4,FALSE))</f>
        <v>1</v>
      </c>
      <c r="J2161" s="14">
        <f t="shared" si="200"/>
        <v>3600</v>
      </c>
      <c r="K2161" s="14">
        <f t="shared" si="201"/>
        <v>26</v>
      </c>
      <c r="L2161">
        <v>1310837574</v>
      </c>
      <c r="M2161">
        <v>1308245574</v>
      </c>
      <c r="N2161" t="b">
        <v>0</v>
      </c>
      <c r="O2161">
        <v>2</v>
      </c>
      <c r="P2161" t="b">
        <v>0</v>
      </c>
      <c r="Q2161" t="s">
        <v>8282</v>
      </c>
      <c r="R2161" s="9">
        <f t="shared" si="202"/>
        <v>7.2222222222222219E-3</v>
      </c>
      <c r="S2161" s="14">
        <f t="shared" si="203"/>
        <v>13</v>
      </c>
      <c r="T2161" t="s">
        <v>9215</v>
      </c>
      <c r="U2161" t="s">
        <v>9237</v>
      </c>
      <c r="V2161" s="16">
        <f t="shared" si="204"/>
        <v>40710.731180555558</v>
      </c>
      <c r="W2161" s="16">
        <f t="shared" si="205"/>
        <v>40740.731180555558</v>
      </c>
    </row>
    <row r="2162" spans="1:23" ht="30" hidden="1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2">
        <f>IF(H2162="USD", 1, VLOOKUP(H2162,usd[[#All],[targetCurrency]:[inverseRate]],4,FALSE))</f>
        <v>1</v>
      </c>
      <c r="J2162" s="14">
        <f t="shared" si="200"/>
        <v>10000</v>
      </c>
      <c r="K2162" s="14">
        <f t="shared" si="201"/>
        <v>85</v>
      </c>
      <c r="L2162">
        <v>1337447105</v>
      </c>
      <c r="M2162">
        <v>1334855105</v>
      </c>
      <c r="N2162" t="b">
        <v>0</v>
      </c>
      <c r="O2162">
        <v>16</v>
      </c>
      <c r="P2162" t="b">
        <v>0</v>
      </c>
      <c r="Q2162" t="s">
        <v>8282</v>
      </c>
      <c r="R2162" s="9">
        <f t="shared" si="202"/>
        <v>8.5000000000000006E-3</v>
      </c>
      <c r="S2162" s="14">
        <f t="shared" si="203"/>
        <v>5.3125</v>
      </c>
      <c r="T2162" t="s">
        <v>9215</v>
      </c>
      <c r="U2162" t="s">
        <v>9237</v>
      </c>
      <c r="V2162" s="16">
        <f t="shared" si="204"/>
        <v>41018.711863425924</v>
      </c>
      <c r="W2162" s="16">
        <f t="shared" si="205"/>
        <v>41048.711863425924</v>
      </c>
    </row>
    <row r="2163" spans="1:23" ht="30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2">
        <f>IF(H2163="USD", 1, VLOOKUP(H2163,usd[[#All],[targetCurrency]:[inverseRate]],4,FALSE))</f>
        <v>1</v>
      </c>
      <c r="J2163" s="14">
        <f t="shared" si="200"/>
        <v>400</v>
      </c>
      <c r="K2163" s="14">
        <f t="shared" si="201"/>
        <v>463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8276</v>
      </c>
      <c r="R2163" s="9">
        <f t="shared" si="202"/>
        <v>1.1575</v>
      </c>
      <c r="S2163" s="14">
        <f t="shared" si="203"/>
        <v>35.615384615384613</v>
      </c>
      <c r="T2163" t="s">
        <v>9214</v>
      </c>
      <c r="U2163" t="s">
        <v>9213</v>
      </c>
      <c r="V2163" s="16">
        <f t="shared" si="204"/>
        <v>42240.852534722224</v>
      </c>
      <c r="W2163" s="16">
        <f t="shared" si="205"/>
        <v>42270.852534722224</v>
      </c>
    </row>
    <row r="2164" spans="1:23" ht="30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2">
        <f>IF(H2164="USD", 1, VLOOKUP(H2164,usd[[#All],[targetCurrency]:[inverseRate]],4,FALSE))</f>
        <v>1</v>
      </c>
      <c r="J2164" s="14">
        <f t="shared" si="200"/>
        <v>4500</v>
      </c>
      <c r="K2164" s="14">
        <f t="shared" si="201"/>
        <v>5052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8276</v>
      </c>
      <c r="R2164" s="9">
        <f t="shared" si="202"/>
        <v>1.1226666666666667</v>
      </c>
      <c r="S2164" s="14">
        <f t="shared" si="203"/>
        <v>87.103448275862064</v>
      </c>
      <c r="T2164" t="s">
        <v>9214</v>
      </c>
      <c r="U2164" t="s">
        <v>9213</v>
      </c>
      <c r="V2164" s="16">
        <f t="shared" si="204"/>
        <v>41813.766099537039</v>
      </c>
      <c r="W2164" s="16">
        <f t="shared" si="205"/>
        <v>41844.766099537039</v>
      </c>
    </row>
    <row r="2165" spans="1:23" ht="30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2">
        <f>IF(H2165="USD", 1, VLOOKUP(H2165,usd[[#All],[targetCurrency]:[inverseRate]],4,FALSE))</f>
        <v>1</v>
      </c>
      <c r="J2165" s="14">
        <f t="shared" si="200"/>
        <v>2500</v>
      </c>
      <c r="K2165" s="14">
        <f t="shared" si="201"/>
        <v>3305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8276</v>
      </c>
      <c r="R2165" s="9">
        <f t="shared" si="202"/>
        <v>1.3220000000000001</v>
      </c>
      <c r="S2165" s="14">
        <f t="shared" si="203"/>
        <v>75.11363636363636</v>
      </c>
      <c r="T2165" t="s">
        <v>9214</v>
      </c>
      <c r="U2165" t="s">
        <v>9213</v>
      </c>
      <c r="V2165" s="16">
        <f t="shared" si="204"/>
        <v>42111.899537037039</v>
      </c>
      <c r="W2165" s="16">
        <f t="shared" si="205"/>
        <v>42163.159722222219</v>
      </c>
    </row>
    <row r="2166" spans="1:23" ht="30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2">
        <f>IF(H2166="USD", 1, VLOOKUP(H2166,usd[[#All],[targetCurrency]:[inverseRate]],4,FALSE))</f>
        <v>1</v>
      </c>
      <c r="J2166" s="14">
        <f t="shared" si="200"/>
        <v>5500</v>
      </c>
      <c r="K2166" s="14">
        <f t="shared" si="201"/>
        <v>5645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8276</v>
      </c>
      <c r="R2166" s="9">
        <f t="shared" si="202"/>
        <v>1.0263636363636364</v>
      </c>
      <c r="S2166" s="14">
        <f t="shared" si="203"/>
        <v>68.01204819277109</v>
      </c>
      <c r="T2166" t="s">
        <v>9214</v>
      </c>
      <c r="U2166" t="s">
        <v>9213</v>
      </c>
      <c r="V2166" s="16">
        <f t="shared" si="204"/>
        <v>42515.71775462963</v>
      </c>
      <c r="W2166" s="16">
        <f t="shared" si="205"/>
        <v>42546.165972222225</v>
      </c>
    </row>
    <row r="2167" spans="1:23" ht="30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2">
        <f>IF(H2167="USD", 1, VLOOKUP(H2167,usd[[#All],[targetCurrency]:[inverseRate]],4,FALSE))</f>
        <v>1.1666915600000001</v>
      </c>
      <c r="J2167" s="14">
        <f t="shared" si="200"/>
        <v>2916.7289000000001</v>
      </c>
      <c r="K2167" s="14">
        <f t="shared" si="201"/>
        <v>4043.7529469600004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8276</v>
      </c>
      <c r="R2167" s="9">
        <f t="shared" si="202"/>
        <v>1.3864000000000001</v>
      </c>
      <c r="S2167" s="14">
        <f t="shared" si="203"/>
        <v>34.561990999658121</v>
      </c>
      <c r="T2167" t="s">
        <v>9214</v>
      </c>
      <c r="U2167" t="s">
        <v>9213</v>
      </c>
      <c r="V2167" s="16">
        <f t="shared" si="204"/>
        <v>42438.667071759264</v>
      </c>
      <c r="W2167" s="16">
        <f t="shared" si="205"/>
        <v>42468.625405092593</v>
      </c>
    </row>
    <row r="2168" spans="1:23" ht="30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2">
        <f>IF(H2168="USD", 1, VLOOKUP(H2168,usd[[#All],[targetCurrency]:[inverseRate]],4,FALSE))</f>
        <v>1</v>
      </c>
      <c r="J2168" s="14">
        <f t="shared" si="200"/>
        <v>2000</v>
      </c>
      <c r="K2168" s="14">
        <f t="shared" si="201"/>
        <v>2932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8276</v>
      </c>
      <c r="R2168" s="9">
        <f t="shared" si="202"/>
        <v>1.466</v>
      </c>
      <c r="S2168" s="14">
        <f t="shared" si="203"/>
        <v>91.625</v>
      </c>
      <c r="T2168" t="s">
        <v>9214</v>
      </c>
      <c r="U2168" t="s">
        <v>9213</v>
      </c>
      <c r="V2168" s="16">
        <f t="shared" si="204"/>
        <v>41933.838171296295</v>
      </c>
      <c r="W2168" s="16">
        <f t="shared" si="205"/>
        <v>41978.879837962959</v>
      </c>
    </row>
    <row r="2169" spans="1:23" ht="30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2">
        <f>IF(H2169="USD", 1, VLOOKUP(H2169,usd[[#All],[targetCurrency]:[inverseRate]],4,FALSE))</f>
        <v>1</v>
      </c>
      <c r="J2169" s="14">
        <f t="shared" si="200"/>
        <v>150</v>
      </c>
      <c r="K2169" s="14">
        <f t="shared" si="201"/>
        <v>180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8276</v>
      </c>
      <c r="R2169" s="9">
        <f t="shared" si="202"/>
        <v>1.2</v>
      </c>
      <c r="S2169" s="14">
        <f t="shared" si="203"/>
        <v>22.5</v>
      </c>
      <c r="T2169" t="s">
        <v>9214</v>
      </c>
      <c r="U2169" t="s">
        <v>9213</v>
      </c>
      <c r="V2169" s="16">
        <f t="shared" si="204"/>
        <v>41153.066400462965</v>
      </c>
      <c r="W2169" s="16">
        <f t="shared" si="205"/>
        <v>41167.066400462965</v>
      </c>
    </row>
    <row r="2170" spans="1:23" ht="30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2">
        <f>IF(H2170="USD", 1, VLOOKUP(H2170,usd[[#All],[targetCurrency]:[inverseRate]],4,FALSE))</f>
        <v>1</v>
      </c>
      <c r="J2170" s="14">
        <f t="shared" si="200"/>
        <v>18000</v>
      </c>
      <c r="K2170" s="14">
        <f t="shared" si="201"/>
        <v>21884.69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8276</v>
      </c>
      <c r="R2170" s="9">
        <f t="shared" si="202"/>
        <v>1.215816111111111</v>
      </c>
      <c r="S2170" s="14">
        <f t="shared" si="203"/>
        <v>64.366735294117646</v>
      </c>
      <c r="T2170" t="s">
        <v>9214</v>
      </c>
      <c r="U2170" t="s">
        <v>9213</v>
      </c>
      <c r="V2170" s="16">
        <f t="shared" si="204"/>
        <v>42745.600243055553</v>
      </c>
      <c r="W2170" s="16">
        <f t="shared" si="205"/>
        <v>42776.208333333328</v>
      </c>
    </row>
    <row r="2171" spans="1:23" ht="30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2">
        <f>IF(H2171="USD", 1, VLOOKUP(H2171,usd[[#All],[targetCurrency]:[inverseRate]],4,FALSE))</f>
        <v>1</v>
      </c>
      <c r="J2171" s="14">
        <f t="shared" si="200"/>
        <v>153</v>
      </c>
      <c r="K2171" s="14">
        <f t="shared" si="201"/>
        <v>153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8276</v>
      </c>
      <c r="R2171" s="9">
        <f t="shared" si="202"/>
        <v>1</v>
      </c>
      <c r="S2171" s="14">
        <f t="shared" si="203"/>
        <v>21.857142857142858</v>
      </c>
      <c r="T2171" t="s">
        <v>9214</v>
      </c>
      <c r="U2171" t="s">
        <v>9213</v>
      </c>
      <c r="V2171" s="16">
        <f t="shared" si="204"/>
        <v>42793.700821759259</v>
      </c>
      <c r="W2171" s="16">
        <f t="shared" si="205"/>
        <v>42796.700821759259</v>
      </c>
    </row>
    <row r="2172" spans="1:23" ht="30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2">
        <f>IF(H2172="USD", 1, VLOOKUP(H2172,usd[[#All],[targetCurrency]:[inverseRate]],4,FALSE))</f>
        <v>1</v>
      </c>
      <c r="J2172" s="14">
        <f t="shared" si="200"/>
        <v>350</v>
      </c>
      <c r="K2172" s="14">
        <f t="shared" si="201"/>
        <v>633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8276</v>
      </c>
      <c r="R2172" s="9">
        <f t="shared" si="202"/>
        <v>1.8085714285714285</v>
      </c>
      <c r="S2172" s="14">
        <f t="shared" si="203"/>
        <v>33.315789473684212</v>
      </c>
      <c r="T2172" t="s">
        <v>9214</v>
      </c>
      <c r="U2172" t="s">
        <v>9213</v>
      </c>
      <c r="V2172" s="16">
        <f t="shared" si="204"/>
        <v>42198.750254629631</v>
      </c>
      <c r="W2172" s="16">
        <f t="shared" si="205"/>
        <v>42238.750254629631</v>
      </c>
    </row>
    <row r="2173" spans="1:23" ht="30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2">
        <f>IF(H2173="USD", 1, VLOOKUP(H2173,usd[[#All],[targetCurrency]:[inverseRate]],4,FALSE))</f>
        <v>1</v>
      </c>
      <c r="J2173" s="14">
        <f t="shared" si="200"/>
        <v>4000</v>
      </c>
      <c r="K2173" s="14">
        <f t="shared" si="201"/>
        <v>4243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8276</v>
      </c>
      <c r="R2173" s="9">
        <f t="shared" si="202"/>
        <v>1.0607500000000001</v>
      </c>
      <c r="S2173" s="14">
        <f t="shared" si="203"/>
        <v>90.276595744680847</v>
      </c>
      <c r="T2173" t="s">
        <v>9214</v>
      </c>
      <c r="U2173" t="s">
        <v>9213</v>
      </c>
      <c r="V2173" s="16">
        <f t="shared" si="204"/>
        <v>42141.95711805555</v>
      </c>
      <c r="W2173" s="16">
        <f t="shared" si="205"/>
        <v>42177.208333333328</v>
      </c>
    </row>
    <row r="2174" spans="1:23" ht="30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2">
        <f>IF(H2174="USD", 1, VLOOKUP(H2174,usd[[#All],[targetCurrency]:[inverseRate]],4,FALSE))</f>
        <v>1</v>
      </c>
      <c r="J2174" s="14">
        <f t="shared" si="200"/>
        <v>1000</v>
      </c>
      <c r="K2174" s="14">
        <f t="shared" si="201"/>
        <v>1000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8276</v>
      </c>
      <c r="R2174" s="9">
        <f t="shared" si="202"/>
        <v>1</v>
      </c>
      <c r="S2174" s="14">
        <f t="shared" si="203"/>
        <v>76.92307692307692</v>
      </c>
      <c r="T2174" t="s">
        <v>9214</v>
      </c>
      <c r="U2174" t="s">
        <v>9213</v>
      </c>
      <c r="V2174" s="16">
        <f t="shared" si="204"/>
        <v>42082.580092592594</v>
      </c>
      <c r="W2174" s="16">
        <f t="shared" si="205"/>
        <v>42112.580092592594</v>
      </c>
    </row>
    <row r="2175" spans="1:23" ht="30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2">
        <f>IF(H2175="USD", 1, VLOOKUP(H2175,usd[[#All],[targetCurrency]:[inverseRate]],4,FALSE))</f>
        <v>1</v>
      </c>
      <c r="J2175" s="14">
        <f t="shared" si="200"/>
        <v>4200</v>
      </c>
      <c r="K2175" s="14">
        <f t="shared" si="201"/>
        <v>5331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8276</v>
      </c>
      <c r="R2175" s="9">
        <f t="shared" si="202"/>
        <v>1.2692857142857144</v>
      </c>
      <c r="S2175" s="14">
        <f t="shared" si="203"/>
        <v>59.233333333333334</v>
      </c>
      <c r="T2175" t="s">
        <v>9214</v>
      </c>
      <c r="U2175" t="s">
        <v>9213</v>
      </c>
      <c r="V2175" s="16">
        <f t="shared" si="204"/>
        <v>41495.692627314813</v>
      </c>
      <c r="W2175" s="16">
        <f t="shared" si="205"/>
        <v>41527.165972222225</v>
      </c>
    </row>
    <row r="2176" spans="1:23" ht="30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2">
        <f>IF(H2176="USD", 1, VLOOKUP(H2176,usd[[#All],[targetCurrency]:[inverseRate]],4,FALSE))</f>
        <v>1.29405719</v>
      </c>
      <c r="J2176" s="14">
        <f t="shared" si="200"/>
        <v>5176.22876</v>
      </c>
      <c r="K2176" s="14">
        <f t="shared" si="201"/>
        <v>5330.2215656099997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8276</v>
      </c>
      <c r="R2176" s="9">
        <f t="shared" si="202"/>
        <v>1.0297499999999999</v>
      </c>
      <c r="S2176" s="14">
        <f t="shared" si="203"/>
        <v>84.606691517619041</v>
      </c>
      <c r="T2176" t="s">
        <v>9214</v>
      </c>
      <c r="U2176" t="s">
        <v>9213</v>
      </c>
      <c r="V2176" s="16">
        <f t="shared" si="204"/>
        <v>42465.542905092589</v>
      </c>
      <c r="W2176" s="16">
        <f t="shared" si="205"/>
        <v>42495.542905092589</v>
      </c>
    </row>
    <row r="2177" spans="1:23" ht="30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2">
        <f>IF(H2177="USD", 1, VLOOKUP(H2177,usd[[#All],[targetCurrency]:[inverseRate]],4,FALSE))</f>
        <v>1</v>
      </c>
      <c r="J2177" s="14">
        <f t="shared" si="200"/>
        <v>700</v>
      </c>
      <c r="K2177" s="14">
        <f t="shared" si="201"/>
        <v>1750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8276</v>
      </c>
      <c r="R2177" s="9">
        <f t="shared" si="202"/>
        <v>2.5</v>
      </c>
      <c r="S2177" s="14">
        <f t="shared" si="203"/>
        <v>67.307692307692307</v>
      </c>
      <c r="T2177" t="s">
        <v>9214</v>
      </c>
      <c r="U2177" t="s">
        <v>9213</v>
      </c>
      <c r="V2177" s="16">
        <f t="shared" si="204"/>
        <v>42565.009097222224</v>
      </c>
      <c r="W2177" s="16">
        <f t="shared" si="205"/>
        <v>42572.009097222224</v>
      </c>
    </row>
    <row r="2178" spans="1:23" ht="30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2">
        <f>IF(H2178="USD", 1, VLOOKUP(H2178,usd[[#All],[targetCurrency]:[inverseRate]],4,FALSE))</f>
        <v>1</v>
      </c>
      <c r="J2178" s="14">
        <f t="shared" si="200"/>
        <v>5000</v>
      </c>
      <c r="K2178" s="14">
        <f t="shared" si="201"/>
        <v>6301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8276</v>
      </c>
      <c r="R2178" s="9">
        <f t="shared" si="202"/>
        <v>1.2602</v>
      </c>
      <c r="S2178" s="14">
        <f t="shared" si="203"/>
        <v>88.74647887323944</v>
      </c>
      <c r="T2178" t="s">
        <v>9214</v>
      </c>
      <c r="U2178" t="s">
        <v>9213</v>
      </c>
      <c r="V2178" s="16">
        <f t="shared" si="204"/>
        <v>42096.633206018523</v>
      </c>
      <c r="W2178" s="16">
        <f t="shared" si="205"/>
        <v>42126.633206018523</v>
      </c>
    </row>
    <row r="2179" spans="1:23" ht="30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2">
        <f>IF(H2179="USD", 1, VLOOKUP(H2179,usd[[#All],[targetCurrency]:[inverseRate]],4,FALSE))</f>
        <v>1</v>
      </c>
      <c r="J2179" s="14">
        <f t="shared" ref="J2179:J2242" si="206">$I2179*D2179</f>
        <v>2500</v>
      </c>
      <c r="K2179" s="14">
        <f t="shared" ref="K2179:K2242" si="207">$I2179*E2179</f>
        <v>2503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8276</v>
      </c>
      <c r="R2179" s="9">
        <f t="shared" ref="R2179:R2242" si="208">E2179/D2179</f>
        <v>1.0012000000000001</v>
      </c>
      <c r="S2179" s="14">
        <f t="shared" ref="S2179:S2242" si="209">IFERROR(K2179/O2179, "")</f>
        <v>65.868421052631575</v>
      </c>
      <c r="T2179" t="s">
        <v>9214</v>
      </c>
      <c r="U2179" t="s">
        <v>9213</v>
      </c>
      <c r="V2179" s="16">
        <f t="shared" si="204"/>
        <v>42502.250775462962</v>
      </c>
      <c r="W2179" s="16">
        <f t="shared" si="205"/>
        <v>42527.250775462962</v>
      </c>
    </row>
    <row r="2180" spans="1:23" ht="30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2">
        <f>IF(H2180="USD", 1, VLOOKUP(H2180,usd[[#All],[targetCurrency]:[inverseRate]],4,FALSE))</f>
        <v>1</v>
      </c>
      <c r="J2180" s="14">
        <f t="shared" si="206"/>
        <v>25000</v>
      </c>
      <c r="K2180" s="14">
        <f t="shared" si="207"/>
        <v>34660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8276</v>
      </c>
      <c r="R2180" s="9">
        <f t="shared" si="208"/>
        <v>1.3864000000000001</v>
      </c>
      <c r="S2180" s="14">
        <f t="shared" si="209"/>
        <v>40.349243306169967</v>
      </c>
      <c r="T2180" t="s">
        <v>9214</v>
      </c>
      <c r="U2180" t="s">
        <v>9213</v>
      </c>
      <c r="V2180" s="16">
        <f t="shared" si="204"/>
        <v>42723.63653935185</v>
      </c>
      <c r="W2180" s="16">
        <f t="shared" si="205"/>
        <v>42753.63653935185</v>
      </c>
    </row>
    <row r="2181" spans="1:23" ht="30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2">
        <f>IF(H2181="USD", 1, VLOOKUP(H2181,usd[[#All],[targetCurrency]:[inverseRate]],4,FALSE))</f>
        <v>1</v>
      </c>
      <c r="J2181" s="14">
        <f t="shared" si="206"/>
        <v>1000</v>
      </c>
      <c r="K2181" s="14">
        <f t="shared" si="207"/>
        <v>1614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8276</v>
      </c>
      <c r="R2181" s="9">
        <f t="shared" si="208"/>
        <v>1.6140000000000001</v>
      </c>
      <c r="S2181" s="14">
        <f t="shared" si="209"/>
        <v>76.857142857142861</v>
      </c>
      <c r="T2181" t="s">
        <v>9214</v>
      </c>
      <c r="U2181" t="s">
        <v>9213</v>
      </c>
      <c r="V2181" s="16">
        <f t="shared" si="204"/>
        <v>42075.171203703707</v>
      </c>
      <c r="W2181" s="16">
        <f t="shared" si="205"/>
        <v>42105.171203703707</v>
      </c>
    </row>
    <row r="2182" spans="1:23" ht="30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2">
        <f>IF(H2182="USD", 1, VLOOKUP(H2182,usd[[#All],[targetCurrency]:[inverseRate]],4,FALSE))</f>
        <v>1</v>
      </c>
      <c r="J2182" s="14">
        <f t="shared" si="206"/>
        <v>5000</v>
      </c>
      <c r="K2182" s="14">
        <f t="shared" si="207"/>
        <v>5359.21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8276</v>
      </c>
      <c r="R2182" s="9">
        <f t="shared" si="208"/>
        <v>1.071842</v>
      </c>
      <c r="S2182" s="14">
        <f t="shared" si="209"/>
        <v>68.707820512820518</v>
      </c>
      <c r="T2182" t="s">
        <v>9214</v>
      </c>
      <c r="U2182" t="s">
        <v>9213</v>
      </c>
      <c r="V2182" s="16">
        <f t="shared" si="204"/>
        <v>42279.669768518521</v>
      </c>
      <c r="W2182" s="16">
        <f t="shared" si="205"/>
        <v>42321.711435185185</v>
      </c>
    </row>
    <row r="2183" spans="1:23" ht="30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2">
        <f>IF(H2183="USD", 1, VLOOKUP(H2183,usd[[#All],[targetCurrency]:[inverseRate]],4,FALSE))</f>
        <v>1</v>
      </c>
      <c r="J2183" s="14">
        <f t="shared" si="206"/>
        <v>2000</v>
      </c>
      <c r="K2183" s="14">
        <f t="shared" si="207"/>
        <v>3062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8297</v>
      </c>
      <c r="R2183" s="9">
        <f t="shared" si="208"/>
        <v>1.5309999999999999</v>
      </c>
      <c r="S2183" s="14">
        <f t="shared" si="209"/>
        <v>57.773584905660378</v>
      </c>
      <c r="T2183" t="s">
        <v>9215</v>
      </c>
      <c r="U2183" t="s">
        <v>9254</v>
      </c>
      <c r="V2183" s="16">
        <f t="shared" si="204"/>
        <v>42773.005243055552</v>
      </c>
      <c r="W2183" s="16">
        <f t="shared" si="205"/>
        <v>42787.005243055552</v>
      </c>
    </row>
    <row r="2184" spans="1:23" ht="30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2">
        <f>IF(H2184="USD", 1, VLOOKUP(H2184,usd[[#All],[targetCurrency]:[inverseRate]],4,FALSE))</f>
        <v>0.75062424999999999</v>
      </c>
      <c r="J2184" s="14">
        <f t="shared" si="206"/>
        <v>2251.87275</v>
      </c>
      <c r="K2184" s="14">
        <f t="shared" si="207"/>
        <v>11803.56633125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8297</v>
      </c>
      <c r="R2184" s="9">
        <f t="shared" si="208"/>
        <v>5.2416666666666663</v>
      </c>
      <c r="S2184" s="14">
        <f t="shared" si="209"/>
        <v>33.156085200140453</v>
      </c>
      <c r="T2184" t="s">
        <v>9215</v>
      </c>
      <c r="U2184" t="s">
        <v>9254</v>
      </c>
      <c r="V2184" s="16">
        <f t="shared" si="204"/>
        <v>41879.900752314818</v>
      </c>
      <c r="W2184" s="16">
        <f t="shared" si="205"/>
        <v>41914.900752314818</v>
      </c>
    </row>
    <row r="2185" spans="1:23" ht="30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2">
        <f>IF(H2185="USD", 1, VLOOKUP(H2185,usd[[#All],[targetCurrency]:[inverseRate]],4,FALSE))</f>
        <v>1</v>
      </c>
      <c r="J2185" s="14">
        <f t="shared" si="206"/>
        <v>1800</v>
      </c>
      <c r="K2185" s="14">
        <f t="shared" si="207"/>
        <v>8807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8297</v>
      </c>
      <c r="R2185" s="9">
        <f t="shared" si="208"/>
        <v>4.8927777777777779</v>
      </c>
      <c r="S2185" s="14">
        <f t="shared" si="209"/>
        <v>31.566308243727597</v>
      </c>
      <c r="T2185" t="s">
        <v>9215</v>
      </c>
      <c r="U2185" t="s">
        <v>9254</v>
      </c>
      <c r="V2185" s="16">
        <f t="shared" si="204"/>
        <v>42745.365474537037</v>
      </c>
      <c r="W2185" s="16">
        <f t="shared" si="205"/>
        <v>42775.208333333328</v>
      </c>
    </row>
    <row r="2186" spans="1:23" ht="30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2">
        <f>IF(H2186="USD", 1, VLOOKUP(H2186,usd[[#All],[targetCurrency]:[inverseRate]],4,FALSE))</f>
        <v>1</v>
      </c>
      <c r="J2186" s="14">
        <f t="shared" si="206"/>
        <v>10000</v>
      </c>
      <c r="K2186" s="14">
        <f t="shared" si="207"/>
        <v>28474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8297</v>
      </c>
      <c r="R2186" s="9">
        <f t="shared" si="208"/>
        <v>2.8473999999999999</v>
      </c>
      <c r="S2186" s="14">
        <f t="shared" si="209"/>
        <v>107.04511278195488</v>
      </c>
      <c r="T2186" t="s">
        <v>9215</v>
      </c>
      <c r="U2186" t="s">
        <v>9254</v>
      </c>
      <c r="V2186" s="16">
        <f t="shared" si="204"/>
        <v>42380.690289351856</v>
      </c>
      <c r="W2186" s="16">
        <f t="shared" si="205"/>
        <v>42394.666666666672</v>
      </c>
    </row>
    <row r="2187" spans="1:23" ht="30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2">
        <f>IF(H2187="USD", 1, VLOOKUP(H2187,usd[[#All],[targetCurrency]:[inverseRate]],4,FALSE))</f>
        <v>1.29405719</v>
      </c>
      <c r="J2187" s="14">
        <f t="shared" si="206"/>
        <v>6470.2859499999995</v>
      </c>
      <c r="K2187" s="14">
        <f t="shared" si="207"/>
        <v>120151.269005715</v>
      </c>
      <c r="L2187">
        <v>1364286239</v>
      </c>
      <c r="M2187">
        <v>1360830239</v>
      </c>
      <c r="N2187" t="b">
        <v>0</v>
      </c>
      <c r="O2187">
        <v>623</v>
      </c>
      <c r="P2187" t="b">
        <v>1</v>
      </c>
      <c r="Q2187" t="s">
        <v>8297</v>
      </c>
      <c r="R2187" s="9">
        <f t="shared" si="208"/>
        <v>18.569700000000001</v>
      </c>
      <c r="S2187" s="14">
        <f t="shared" si="209"/>
        <v>192.85917978445426</v>
      </c>
      <c r="T2187" t="s">
        <v>9215</v>
      </c>
      <c r="U2187" t="s">
        <v>9254</v>
      </c>
      <c r="V2187" s="16">
        <f t="shared" si="204"/>
        <v>41319.349988425922</v>
      </c>
      <c r="W2187" s="16">
        <f t="shared" si="205"/>
        <v>41359.349988425922</v>
      </c>
    </row>
    <row r="2188" spans="1:23" ht="30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2">
        <f>IF(H2188="USD", 1, VLOOKUP(H2188,usd[[#All],[targetCurrency]:[inverseRate]],4,FALSE))</f>
        <v>1</v>
      </c>
      <c r="J2188" s="14">
        <f t="shared" si="206"/>
        <v>20000</v>
      </c>
      <c r="K2188" s="14">
        <f t="shared" si="207"/>
        <v>21935</v>
      </c>
      <c r="L2188">
        <v>1473213600</v>
      </c>
      <c r="M2188">
        <v>1470062743</v>
      </c>
      <c r="N2188" t="b">
        <v>0</v>
      </c>
      <c r="O2188">
        <v>392</v>
      </c>
      <c r="P2188" t="b">
        <v>1</v>
      </c>
      <c r="Q2188" t="s">
        <v>8297</v>
      </c>
      <c r="R2188" s="9">
        <f t="shared" si="208"/>
        <v>1.0967499999999999</v>
      </c>
      <c r="S2188" s="14">
        <f t="shared" si="209"/>
        <v>55.956632653061227</v>
      </c>
      <c r="T2188" t="s">
        <v>9215</v>
      </c>
      <c r="U2188" t="s">
        <v>9254</v>
      </c>
      <c r="V2188" s="16">
        <f t="shared" si="204"/>
        <v>42583.615081018521</v>
      </c>
      <c r="W2188" s="16">
        <f t="shared" si="205"/>
        <v>42620.083333333328</v>
      </c>
    </row>
    <row r="2189" spans="1:23" ht="30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2">
        <f>IF(H2189="USD", 1, VLOOKUP(H2189,usd[[#All],[targetCurrency]:[inverseRate]],4,FALSE))</f>
        <v>1</v>
      </c>
      <c r="J2189" s="14">
        <f t="shared" si="206"/>
        <v>20000</v>
      </c>
      <c r="K2189" s="14">
        <f t="shared" si="207"/>
        <v>202928.5</v>
      </c>
      <c r="L2189">
        <v>1428033540</v>
      </c>
      <c r="M2189">
        <v>1425531666</v>
      </c>
      <c r="N2189" t="b">
        <v>1</v>
      </c>
      <c r="O2189">
        <v>3562</v>
      </c>
      <c r="P2189" t="b">
        <v>1</v>
      </c>
      <c r="Q2189" t="s">
        <v>8297</v>
      </c>
      <c r="R2189" s="9">
        <f t="shared" si="208"/>
        <v>10.146425000000001</v>
      </c>
      <c r="S2189" s="14">
        <f t="shared" si="209"/>
        <v>56.970381807973048</v>
      </c>
      <c r="T2189" t="s">
        <v>9215</v>
      </c>
      <c r="U2189" t="s">
        <v>9254</v>
      </c>
      <c r="V2189" s="16">
        <f t="shared" si="204"/>
        <v>42068.209097222221</v>
      </c>
      <c r="W2189" s="16">
        <f t="shared" si="205"/>
        <v>42097.165972222225</v>
      </c>
    </row>
    <row r="2190" spans="1:23" ht="30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2">
        <f>IF(H2190="USD", 1, VLOOKUP(H2190,usd[[#All],[targetCurrency]:[inverseRate]],4,FALSE))</f>
        <v>0.70296422999999997</v>
      </c>
      <c r="J2190" s="14">
        <f t="shared" si="206"/>
        <v>3862.0854796199997</v>
      </c>
      <c r="K2190" s="14">
        <f t="shared" si="207"/>
        <v>15918.624988349999</v>
      </c>
      <c r="L2190">
        <v>1477414800</v>
      </c>
      <c r="M2190">
        <v>1474380241</v>
      </c>
      <c r="N2190" t="b">
        <v>0</v>
      </c>
      <c r="O2190">
        <v>514</v>
      </c>
      <c r="P2190" t="b">
        <v>1</v>
      </c>
      <c r="Q2190" t="s">
        <v>8297</v>
      </c>
      <c r="R2190" s="9">
        <f t="shared" si="208"/>
        <v>4.1217692027666546</v>
      </c>
      <c r="S2190" s="14">
        <f t="shared" si="209"/>
        <v>30.970087525972758</v>
      </c>
      <c r="T2190" t="s">
        <v>9215</v>
      </c>
      <c r="U2190" t="s">
        <v>9254</v>
      </c>
      <c r="V2190" s="16">
        <f t="shared" si="204"/>
        <v>42633.586122685185</v>
      </c>
      <c r="W2190" s="16">
        <f t="shared" si="205"/>
        <v>42668.708333333328</v>
      </c>
    </row>
    <row r="2191" spans="1:23" ht="30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2">
        <f>IF(H2191="USD", 1, VLOOKUP(H2191,usd[[#All],[targetCurrency]:[inverseRate]],4,FALSE))</f>
        <v>1.29405719</v>
      </c>
      <c r="J2191" s="14">
        <f t="shared" si="206"/>
        <v>1552.8686279999999</v>
      </c>
      <c r="K2191" s="14">
        <f t="shared" si="207"/>
        <v>7814.8113704099997</v>
      </c>
      <c r="L2191">
        <v>1461276000</v>
      </c>
      <c r="M2191">
        <v>1460055300</v>
      </c>
      <c r="N2191" t="b">
        <v>0</v>
      </c>
      <c r="O2191">
        <v>88</v>
      </c>
      <c r="P2191" t="b">
        <v>1</v>
      </c>
      <c r="Q2191" t="s">
        <v>8297</v>
      </c>
      <c r="R2191" s="9">
        <f t="shared" si="208"/>
        <v>5.0324999999999998</v>
      </c>
      <c r="S2191" s="14">
        <f t="shared" si="209"/>
        <v>88.804674663749992</v>
      </c>
      <c r="T2191" t="s">
        <v>9215</v>
      </c>
      <c r="U2191" t="s">
        <v>9254</v>
      </c>
      <c r="V2191" s="16">
        <f t="shared" si="204"/>
        <v>42467.788194444445</v>
      </c>
      <c r="W2191" s="16">
        <f t="shared" si="205"/>
        <v>42481.916666666672</v>
      </c>
    </row>
    <row r="2192" spans="1:23" ht="30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2">
        <f>IF(H2192="USD", 1, VLOOKUP(H2192,usd[[#All],[targetCurrency]:[inverseRate]],4,FALSE))</f>
        <v>1</v>
      </c>
      <c r="J2192" s="14">
        <f t="shared" si="206"/>
        <v>19000</v>
      </c>
      <c r="K2192" s="14">
        <f t="shared" si="207"/>
        <v>35076</v>
      </c>
      <c r="L2192">
        <v>1458716340</v>
      </c>
      <c r="M2192">
        <v>1455721204</v>
      </c>
      <c r="N2192" t="b">
        <v>0</v>
      </c>
      <c r="O2192">
        <v>537</v>
      </c>
      <c r="P2192" t="b">
        <v>1</v>
      </c>
      <c r="Q2192" t="s">
        <v>8297</v>
      </c>
      <c r="R2192" s="9">
        <f t="shared" si="208"/>
        <v>1.8461052631578947</v>
      </c>
      <c r="S2192" s="14">
        <f t="shared" si="209"/>
        <v>65.318435754189949</v>
      </c>
      <c r="T2192" t="s">
        <v>9215</v>
      </c>
      <c r="U2192" t="s">
        <v>9254</v>
      </c>
      <c r="V2192" s="16">
        <f t="shared" ref="V2192:V2255" si="210">(M2192/86400)+DATE(1970,1,1)</f>
        <v>42417.625046296293</v>
      </c>
      <c r="W2192" s="16">
        <f t="shared" ref="W2192:W2255" si="211">(L2192/86400)+DATE(1970,1,1)</f>
        <v>42452.290972222225</v>
      </c>
    </row>
    <row r="2193" spans="1:23" ht="30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2">
        <f>IF(H2193="USD", 1, VLOOKUP(H2193,usd[[#All],[targetCurrency]:[inverseRate]],4,FALSE))</f>
        <v>1.29405719</v>
      </c>
      <c r="J2193" s="14">
        <f t="shared" si="206"/>
        <v>970.54289249999999</v>
      </c>
      <c r="K2193" s="14">
        <f t="shared" si="207"/>
        <v>1162.0633566199999</v>
      </c>
      <c r="L2193">
        <v>1487102427</v>
      </c>
      <c r="M2193">
        <v>1486065627</v>
      </c>
      <c r="N2193" t="b">
        <v>0</v>
      </c>
      <c r="O2193">
        <v>25</v>
      </c>
      <c r="P2193" t="b">
        <v>1</v>
      </c>
      <c r="Q2193" t="s">
        <v>8297</v>
      </c>
      <c r="R2193" s="9">
        <f t="shared" si="208"/>
        <v>1.1973333333333334</v>
      </c>
      <c r="S2193" s="14">
        <f t="shared" si="209"/>
        <v>46.482534264799995</v>
      </c>
      <c r="T2193" t="s">
        <v>9215</v>
      </c>
      <c r="U2193" t="s">
        <v>9254</v>
      </c>
      <c r="V2193" s="16">
        <f t="shared" si="210"/>
        <v>42768.833645833336</v>
      </c>
      <c r="W2193" s="16">
        <f t="shared" si="211"/>
        <v>42780.833645833336</v>
      </c>
    </row>
    <row r="2194" spans="1:23" ht="30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2">
        <f>IF(H2194="USD", 1, VLOOKUP(H2194,usd[[#All],[targetCurrency]:[inverseRate]],4,FALSE))</f>
        <v>1.29405719</v>
      </c>
      <c r="J2194" s="14">
        <f t="shared" si="206"/>
        <v>15528.68628</v>
      </c>
      <c r="K2194" s="14">
        <f t="shared" si="207"/>
        <v>167902.3934150158</v>
      </c>
      <c r="L2194">
        <v>1481842800</v>
      </c>
      <c r="M2194">
        <v>1479414344</v>
      </c>
      <c r="N2194" t="b">
        <v>0</v>
      </c>
      <c r="O2194">
        <v>3238</v>
      </c>
      <c r="P2194" t="b">
        <v>1</v>
      </c>
      <c r="Q2194" t="s">
        <v>8297</v>
      </c>
      <c r="R2194" s="9">
        <f t="shared" si="208"/>
        <v>10.812401666666668</v>
      </c>
      <c r="S2194" s="14">
        <f t="shared" si="209"/>
        <v>51.853734840956086</v>
      </c>
      <c r="T2194" t="s">
        <v>9215</v>
      </c>
      <c r="U2194" t="s">
        <v>9254</v>
      </c>
      <c r="V2194" s="16">
        <f t="shared" si="210"/>
        <v>42691.8512037037</v>
      </c>
      <c r="W2194" s="16">
        <f t="shared" si="211"/>
        <v>42719.958333333328</v>
      </c>
    </row>
    <row r="2195" spans="1:23" ht="30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2">
        <f>IF(H2195="USD", 1, VLOOKUP(H2195,usd[[#All],[targetCurrency]:[inverseRate]],4,FALSE))</f>
        <v>1</v>
      </c>
      <c r="J2195" s="14">
        <f t="shared" si="206"/>
        <v>15000</v>
      </c>
      <c r="K2195" s="14">
        <f t="shared" si="207"/>
        <v>67856</v>
      </c>
      <c r="L2195">
        <v>1479704340</v>
      </c>
      <c r="M2195">
        <v>1477043072</v>
      </c>
      <c r="N2195" t="b">
        <v>0</v>
      </c>
      <c r="O2195">
        <v>897</v>
      </c>
      <c r="P2195" t="b">
        <v>1</v>
      </c>
      <c r="Q2195" t="s">
        <v>8297</v>
      </c>
      <c r="R2195" s="9">
        <f t="shared" si="208"/>
        <v>4.5237333333333334</v>
      </c>
      <c r="S2195" s="14">
        <f t="shared" si="209"/>
        <v>75.647714604236342</v>
      </c>
      <c r="T2195" t="s">
        <v>9215</v>
      </c>
      <c r="U2195" t="s">
        <v>9254</v>
      </c>
      <c r="V2195" s="16">
        <f t="shared" si="210"/>
        <v>42664.405925925923</v>
      </c>
      <c r="W2195" s="16">
        <f t="shared" si="211"/>
        <v>42695.207638888889</v>
      </c>
    </row>
    <row r="2196" spans="1:23" ht="30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2">
        <f>IF(H2196="USD", 1, VLOOKUP(H2196,usd[[#All],[targetCurrency]:[inverseRate]],4,FALSE))</f>
        <v>1</v>
      </c>
      <c r="J2196" s="14">
        <f t="shared" si="206"/>
        <v>10000</v>
      </c>
      <c r="K2196" s="14">
        <f t="shared" si="207"/>
        <v>53737</v>
      </c>
      <c r="L2196">
        <v>1459012290</v>
      </c>
      <c r="M2196">
        <v>1456423890</v>
      </c>
      <c r="N2196" t="b">
        <v>0</v>
      </c>
      <c r="O2196">
        <v>878</v>
      </c>
      <c r="P2196" t="b">
        <v>1</v>
      </c>
      <c r="Q2196" t="s">
        <v>8297</v>
      </c>
      <c r="R2196" s="9">
        <f t="shared" si="208"/>
        <v>5.3737000000000004</v>
      </c>
      <c r="S2196" s="14">
        <f t="shared" si="209"/>
        <v>61.203872437357631</v>
      </c>
      <c r="T2196" t="s">
        <v>9215</v>
      </c>
      <c r="U2196" t="s">
        <v>9254</v>
      </c>
      <c r="V2196" s="16">
        <f t="shared" si="210"/>
        <v>42425.757986111115</v>
      </c>
      <c r="W2196" s="16">
        <f t="shared" si="211"/>
        <v>42455.716319444444</v>
      </c>
    </row>
    <row r="2197" spans="1:23" ht="30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2">
        <f>IF(H2197="USD", 1, VLOOKUP(H2197,usd[[#All],[targetCurrency]:[inverseRate]],4,FALSE))</f>
        <v>1</v>
      </c>
      <c r="J2197" s="14">
        <f t="shared" si="206"/>
        <v>4600</v>
      </c>
      <c r="K2197" s="14">
        <f t="shared" si="207"/>
        <v>5535</v>
      </c>
      <c r="L2197">
        <v>1439317900</v>
      </c>
      <c r="M2197">
        <v>1436725900</v>
      </c>
      <c r="N2197" t="b">
        <v>0</v>
      </c>
      <c r="O2197">
        <v>115</v>
      </c>
      <c r="P2197" t="b">
        <v>1</v>
      </c>
      <c r="Q2197" t="s">
        <v>8297</v>
      </c>
      <c r="R2197" s="9">
        <f t="shared" si="208"/>
        <v>1.2032608695652174</v>
      </c>
      <c r="S2197" s="14">
        <f t="shared" si="209"/>
        <v>48.130434782608695</v>
      </c>
      <c r="T2197" t="s">
        <v>9215</v>
      </c>
      <c r="U2197" t="s">
        <v>9254</v>
      </c>
      <c r="V2197" s="16">
        <f t="shared" si="210"/>
        <v>42197.771990740745</v>
      </c>
      <c r="W2197" s="16">
        <f t="shared" si="211"/>
        <v>42227.771990740745</v>
      </c>
    </row>
    <row r="2198" spans="1:23" ht="30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2">
        <f>IF(H2198="USD", 1, VLOOKUP(H2198,usd[[#All],[targetCurrency]:[inverseRate]],4,FALSE))</f>
        <v>1</v>
      </c>
      <c r="J2198" s="14">
        <f t="shared" si="206"/>
        <v>14000</v>
      </c>
      <c r="K2198" s="14">
        <f t="shared" si="207"/>
        <v>15937</v>
      </c>
      <c r="L2198">
        <v>1480662000</v>
      </c>
      <c r="M2198">
        <v>1478000502</v>
      </c>
      <c r="N2198" t="b">
        <v>0</v>
      </c>
      <c r="O2198">
        <v>234</v>
      </c>
      <c r="P2198" t="b">
        <v>1</v>
      </c>
      <c r="Q2198" t="s">
        <v>8297</v>
      </c>
      <c r="R2198" s="9">
        <f t="shared" si="208"/>
        <v>1.1383571428571428</v>
      </c>
      <c r="S2198" s="14">
        <f t="shared" si="209"/>
        <v>68.106837606837601</v>
      </c>
      <c r="T2198" t="s">
        <v>9215</v>
      </c>
      <c r="U2198" t="s">
        <v>9254</v>
      </c>
      <c r="V2198" s="16">
        <f t="shared" si="210"/>
        <v>42675.487291666665</v>
      </c>
      <c r="W2198" s="16">
        <f t="shared" si="211"/>
        <v>42706.291666666672</v>
      </c>
    </row>
    <row r="2199" spans="1:23" ht="30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2">
        <f>IF(H2199="USD", 1, VLOOKUP(H2199,usd[[#All],[targetCurrency]:[inverseRate]],4,FALSE))</f>
        <v>1</v>
      </c>
      <c r="J2199" s="14">
        <f t="shared" si="206"/>
        <v>30000</v>
      </c>
      <c r="K2199" s="14">
        <f t="shared" si="207"/>
        <v>285309.33</v>
      </c>
      <c r="L2199">
        <v>1425132059</v>
      </c>
      <c r="M2199">
        <v>1422540059</v>
      </c>
      <c r="N2199" t="b">
        <v>0</v>
      </c>
      <c r="O2199">
        <v>4330</v>
      </c>
      <c r="P2199" t="b">
        <v>1</v>
      </c>
      <c r="Q2199" t="s">
        <v>8297</v>
      </c>
      <c r="R2199" s="9">
        <f t="shared" si="208"/>
        <v>9.5103109999999997</v>
      </c>
      <c r="S2199" s="14">
        <f t="shared" si="209"/>
        <v>65.891300230946882</v>
      </c>
      <c r="T2199" t="s">
        <v>9215</v>
      </c>
      <c r="U2199" t="s">
        <v>9254</v>
      </c>
      <c r="V2199" s="16">
        <f t="shared" si="210"/>
        <v>42033.584016203706</v>
      </c>
      <c r="W2199" s="16">
        <f t="shared" si="211"/>
        <v>42063.584016203706</v>
      </c>
    </row>
    <row r="2200" spans="1:23" ht="30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2">
        <f>IF(H2200="USD", 1, VLOOKUP(H2200,usd[[#All],[targetCurrency]:[inverseRate]],4,FALSE))</f>
        <v>1</v>
      </c>
      <c r="J2200" s="14">
        <f t="shared" si="206"/>
        <v>40000</v>
      </c>
      <c r="K2200" s="14">
        <f t="shared" si="207"/>
        <v>53157</v>
      </c>
      <c r="L2200">
        <v>1447507200</v>
      </c>
      <c r="M2200">
        <v>1444911600</v>
      </c>
      <c r="N2200" t="b">
        <v>0</v>
      </c>
      <c r="O2200">
        <v>651</v>
      </c>
      <c r="P2200" t="b">
        <v>1</v>
      </c>
      <c r="Q2200" t="s">
        <v>8297</v>
      </c>
      <c r="R2200" s="9">
        <f t="shared" si="208"/>
        <v>1.3289249999999999</v>
      </c>
      <c r="S2200" s="14">
        <f t="shared" si="209"/>
        <v>81.654377880184327</v>
      </c>
      <c r="T2200" t="s">
        <v>9215</v>
      </c>
      <c r="U2200" t="s">
        <v>9254</v>
      </c>
      <c r="V2200" s="16">
        <f t="shared" si="210"/>
        <v>42292.513888888891</v>
      </c>
      <c r="W2200" s="16">
        <f t="shared" si="211"/>
        <v>42322.555555555555</v>
      </c>
    </row>
    <row r="2201" spans="1:23" ht="30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2">
        <f>IF(H2201="USD", 1, VLOOKUP(H2201,usd[[#All],[targetCurrency]:[inverseRate]],4,FALSE))</f>
        <v>1.1666915600000001</v>
      </c>
      <c r="J2201" s="14">
        <f t="shared" si="206"/>
        <v>10500.224040000001</v>
      </c>
      <c r="K2201" s="14">
        <f t="shared" si="207"/>
        <v>15432.99595568</v>
      </c>
      <c r="L2201">
        <v>1444903198</v>
      </c>
      <c r="M2201">
        <v>1442311198</v>
      </c>
      <c r="N2201" t="b">
        <v>1</v>
      </c>
      <c r="O2201">
        <v>251</v>
      </c>
      <c r="P2201" t="b">
        <v>1</v>
      </c>
      <c r="Q2201" t="s">
        <v>8297</v>
      </c>
      <c r="R2201" s="9">
        <f t="shared" si="208"/>
        <v>1.4697777777777778</v>
      </c>
      <c r="S2201" s="14">
        <f t="shared" si="209"/>
        <v>61.486039664063746</v>
      </c>
      <c r="T2201" t="s">
        <v>9215</v>
      </c>
      <c r="U2201" t="s">
        <v>9254</v>
      </c>
      <c r="V2201" s="16">
        <f t="shared" si="210"/>
        <v>42262.416643518518</v>
      </c>
      <c r="W2201" s="16">
        <f t="shared" si="211"/>
        <v>42292.416643518518</v>
      </c>
    </row>
    <row r="2202" spans="1:23" ht="30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2">
        <f>IF(H2202="USD", 1, VLOOKUP(H2202,usd[[#All],[targetCurrency]:[inverseRate]],4,FALSE))</f>
        <v>1.29405719</v>
      </c>
      <c r="J2202" s="14">
        <f t="shared" si="206"/>
        <v>2588.11438</v>
      </c>
      <c r="K2202" s="14">
        <f t="shared" si="207"/>
        <v>14031.46211117</v>
      </c>
      <c r="L2202">
        <v>1436151600</v>
      </c>
      <c r="M2202">
        <v>1433775668</v>
      </c>
      <c r="N2202" t="b">
        <v>0</v>
      </c>
      <c r="O2202">
        <v>263</v>
      </c>
      <c r="P2202" t="b">
        <v>1</v>
      </c>
      <c r="Q2202" t="s">
        <v>8297</v>
      </c>
      <c r="R2202" s="9">
        <f t="shared" si="208"/>
        <v>5.4215</v>
      </c>
      <c r="S2202" s="14">
        <f t="shared" si="209"/>
        <v>53.351566962623572</v>
      </c>
      <c r="T2202" t="s">
        <v>9215</v>
      </c>
      <c r="U2202" t="s">
        <v>9254</v>
      </c>
      <c r="V2202" s="16">
        <f t="shared" si="210"/>
        <v>42163.625787037032</v>
      </c>
      <c r="W2202" s="16">
        <f t="shared" si="211"/>
        <v>42191.125</v>
      </c>
    </row>
    <row r="2203" spans="1:23" ht="30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2">
        <f>IF(H2203="USD", 1, VLOOKUP(H2203,usd[[#All],[targetCurrency]:[inverseRate]],4,FALSE))</f>
        <v>1.29405719</v>
      </c>
      <c r="J2203" s="14">
        <f t="shared" si="206"/>
        <v>142.34629089999999</v>
      </c>
      <c r="K2203" s="14">
        <f t="shared" si="207"/>
        <v>544.78513641810002</v>
      </c>
      <c r="L2203">
        <v>1358367565</v>
      </c>
      <c r="M2203">
        <v>1357157965</v>
      </c>
      <c r="N2203" t="b">
        <v>0</v>
      </c>
      <c r="O2203">
        <v>28</v>
      </c>
      <c r="P2203" t="b">
        <v>1</v>
      </c>
      <c r="Q2203" t="s">
        <v>8280</v>
      </c>
      <c r="R2203" s="9">
        <f t="shared" si="208"/>
        <v>3.8271818181818182</v>
      </c>
      <c r="S2203" s="14">
        <f t="shared" si="209"/>
        <v>19.456612014932144</v>
      </c>
      <c r="T2203" t="s">
        <v>9214</v>
      </c>
      <c r="U2203" t="s">
        <v>9234</v>
      </c>
      <c r="V2203" s="16">
        <f t="shared" si="210"/>
        <v>41276.846817129626</v>
      </c>
      <c r="W2203" s="16">
        <f t="shared" si="211"/>
        <v>41290.846817129626</v>
      </c>
    </row>
    <row r="2204" spans="1:23" ht="30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2">
        <f>IF(H2204="USD", 1, VLOOKUP(H2204,usd[[#All],[targetCurrency]:[inverseRate]],4,FALSE))</f>
        <v>1</v>
      </c>
      <c r="J2204" s="14">
        <f t="shared" si="206"/>
        <v>4000</v>
      </c>
      <c r="K2204" s="14">
        <f t="shared" si="207"/>
        <v>28167.25</v>
      </c>
      <c r="L2204">
        <v>1351801368</v>
      </c>
      <c r="M2204">
        <v>1349209368</v>
      </c>
      <c r="N2204" t="b">
        <v>0</v>
      </c>
      <c r="O2204">
        <v>721</v>
      </c>
      <c r="P2204" t="b">
        <v>1</v>
      </c>
      <c r="Q2204" t="s">
        <v>8280</v>
      </c>
      <c r="R2204" s="9">
        <f t="shared" si="208"/>
        <v>7.0418124999999998</v>
      </c>
      <c r="S2204" s="14">
        <f t="shared" si="209"/>
        <v>39.066920943134534</v>
      </c>
      <c r="T2204" t="s">
        <v>9214</v>
      </c>
      <c r="U2204" t="s">
        <v>9234</v>
      </c>
      <c r="V2204" s="16">
        <f t="shared" si="210"/>
        <v>41184.849166666667</v>
      </c>
      <c r="W2204" s="16">
        <f t="shared" si="211"/>
        <v>41214.849166666667</v>
      </c>
    </row>
    <row r="2205" spans="1:23" ht="30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2">
        <f>IF(H2205="USD", 1, VLOOKUP(H2205,usd[[#All],[targetCurrency]:[inverseRate]],4,FALSE))</f>
        <v>0.75062424999999999</v>
      </c>
      <c r="J2205" s="14">
        <f t="shared" si="206"/>
        <v>1501.2484999999999</v>
      </c>
      <c r="K2205" s="14">
        <f t="shared" si="207"/>
        <v>1644.6177317500001</v>
      </c>
      <c r="L2205">
        <v>1443127082</v>
      </c>
      <c r="M2205">
        <v>1440535082</v>
      </c>
      <c r="N2205" t="b">
        <v>0</v>
      </c>
      <c r="O2205">
        <v>50</v>
      </c>
      <c r="P2205" t="b">
        <v>1</v>
      </c>
      <c r="Q2205" t="s">
        <v>8280</v>
      </c>
      <c r="R2205" s="9">
        <f t="shared" si="208"/>
        <v>1.0954999999999999</v>
      </c>
      <c r="S2205" s="14">
        <f t="shared" si="209"/>
        <v>32.892354635000004</v>
      </c>
      <c r="T2205" t="s">
        <v>9214</v>
      </c>
      <c r="U2205" t="s">
        <v>9234</v>
      </c>
      <c r="V2205" s="16">
        <f t="shared" si="210"/>
        <v>42241.85974537037</v>
      </c>
      <c r="W2205" s="16">
        <f t="shared" si="211"/>
        <v>42271.85974537037</v>
      </c>
    </row>
    <row r="2206" spans="1:23" ht="30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2">
        <f>IF(H2206="USD", 1, VLOOKUP(H2206,usd[[#All],[targetCurrency]:[inverseRate]],4,FALSE))</f>
        <v>1</v>
      </c>
      <c r="J2206" s="14">
        <f t="shared" si="206"/>
        <v>1500</v>
      </c>
      <c r="K2206" s="14">
        <f t="shared" si="207"/>
        <v>1993</v>
      </c>
      <c r="L2206">
        <v>1362814119</v>
      </c>
      <c r="M2206">
        <v>1360222119</v>
      </c>
      <c r="N2206" t="b">
        <v>0</v>
      </c>
      <c r="O2206">
        <v>73</v>
      </c>
      <c r="P2206" t="b">
        <v>1</v>
      </c>
      <c r="Q2206" t="s">
        <v>8280</v>
      </c>
      <c r="R2206" s="9">
        <f t="shared" si="208"/>
        <v>1.3286666666666667</v>
      </c>
      <c r="S2206" s="14">
        <f t="shared" si="209"/>
        <v>27.301369863013697</v>
      </c>
      <c r="T2206" t="s">
        <v>9214</v>
      </c>
      <c r="U2206" t="s">
        <v>9234</v>
      </c>
      <c r="V2206" s="16">
        <f t="shared" si="210"/>
        <v>41312.311562499999</v>
      </c>
      <c r="W2206" s="16">
        <f t="shared" si="211"/>
        <v>41342.311562499999</v>
      </c>
    </row>
    <row r="2207" spans="1:23" ht="30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2">
        <f>IF(H2207="USD", 1, VLOOKUP(H2207,usd[[#All],[targetCurrency]:[inverseRate]],4,FALSE))</f>
        <v>1</v>
      </c>
      <c r="J2207" s="14">
        <f t="shared" si="206"/>
        <v>750</v>
      </c>
      <c r="K2207" s="14">
        <f t="shared" si="207"/>
        <v>1140</v>
      </c>
      <c r="L2207">
        <v>1338579789</v>
      </c>
      <c r="M2207">
        <v>1335987789</v>
      </c>
      <c r="N2207" t="b">
        <v>0</v>
      </c>
      <c r="O2207">
        <v>27</v>
      </c>
      <c r="P2207" t="b">
        <v>1</v>
      </c>
      <c r="Q2207" t="s">
        <v>8280</v>
      </c>
      <c r="R2207" s="9">
        <f t="shared" si="208"/>
        <v>1.52</v>
      </c>
      <c r="S2207" s="14">
        <f t="shared" si="209"/>
        <v>42.222222222222221</v>
      </c>
      <c r="T2207" t="s">
        <v>9214</v>
      </c>
      <c r="U2207" t="s">
        <v>9234</v>
      </c>
      <c r="V2207" s="16">
        <f t="shared" si="210"/>
        <v>41031.821631944447</v>
      </c>
      <c r="W2207" s="16">
        <f t="shared" si="211"/>
        <v>41061.821631944447</v>
      </c>
    </row>
    <row r="2208" spans="1:23" ht="30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2">
        <f>IF(H2208="USD", 1, VLOOKUP(H2208,usd[[#All],[targetCurrency]:[inverseRate]],4,FALSE))</f>
        <v>1</v>
      </c>
      <c r="J2208" s="14">
        <f t="shared" si="206"/>
        <v>1100</v>
      </c>
      <c r="K2208" s="14">
        <f t="shared" si="207"/>
        <v>1130</v>
      </c>
      <c r="L2208">
        <v>1334556624</v>
      </c>
      <c r="M2208">
        <v>1333001424</v>
      </c>
      <c r="N2208" t="b">
        <v>0</v>
      </c>
      <c r="O2208">
        <v>34</v>
      </c>
      <c r="P2208" t="b">
        <v>1</v>
      </c>
      <c r="Q2208" t="s">
        <v>8280</v>
      </c>
      <c r="R2208" s="9">
        <f t="shared" si="208"/>
        <v>1.0272727272727273</v>
      </c>
      <c r="S2208" s="14">
        <f t="shared" si="209"/>
        <v>33.235294117647058</v>
      </c>
      <c r="T2208" t="s">
        <v>9214</v>
      </c>
      <c r="U2208" t="s">
        <v>9234</v>
      </c>
      <c r="V2208" s="16">
        <f t="shared" si="210"/>
        <v>40997.257222222222</v>
      </c>
      <c r="W2208" s="16">
        <f t="shared" si="211"/>
        <v>41015.257222222222</v>
      </c>
    </row>
    <row r="2209" spans="1:23" ht="30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2">
        <f>IF(H2209="USD", 1, VLOOKUP(H2209,usd[[#All],[targetCurrency]:[inverseRate]],4,FALSE))</f>
        <v>1</v>
      </c>
      <c r="J2209" s="14">
        <f t="shared" si="206"/>
        <v>2000</v>
      </c>
      <c r="K2209" s="14">
        <f t="shared" si="207"/>
        <v>2000</v>
      </c>
      <c r="L2209">
        <v>1384580373</v>
      </c>
      <c r="M2209">
        <v>1381984773</v>
      </c>
      <c r="N2209" t="b">
        <v>0</v>
      </c>
      <c r="O2209">
        <v>7</v>
      </c>
      <c r="P2209" t="b">
        <v>1</v>
      </c>
      <c r="Q2209" t="s">
        <v>8280</v>
      </c>
      <c r="R2209" s="9">
        <f t="shared" si="208"/>
        <v>1</v>
      </c>
      <c r="S2209" s="14">
        <f t="shared" si="209"/>
        <v>285.71428571428572</v>
      </c>
      <c r="T2209" t="s">
        <v>9214</v>
      </c>
      <c r="U2209" t="s">
        <v>9234</v>
      </c>
      <c r="V2209" s="16">
        <f t="shared" si="210"/>
        <v>41564.194131944445</v>
      </c>
      <c r="W2209" s="16">
        <f t="shared" si="211"/>
        <v>41594.235798611109</v>
      </c>
    </row>
    <row r="2210" spans="1:23" ht="30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2">
        <f>IF(H2210="USD", 1, VLOOKUP(H2210,usd[[#All],[targetCurrency]:[inverseRate]],4,FALSE))</f>
        <v>1</v>
      </c>
      <c r="J2210" s="14">
        <f t="shared" si="206"/>
        <v>1000</v>
      </c>
      <c r="K2210" s="14">
        <f t="shared" si="207"/>
        <v>1016</v>
      </c>
      <c r="L2210">
        <v>1333771200</v>
      </c>
      <c r="M2210">
        <v>1328649026</v>
      </c>
      <c r="N2210" t="b">
        <v>0</v>
      </c>
      <c r="O2210">
        <v>24</v>
      </c>
      <c r="P2210" t="b">
        <v>1</v>
      </c>
      <c r="Q2210" t="s">
        <v>8280</v>
      </c>
      <c r="R2210" s="9">
        <f t="shared" si="208"/>
        <v>1.016</v>
      </c>
      <c r="S2210" s="14">
        <f t="shared" si="209"/>
        <v>42.333333333333336</v>
      </c>
      <c r="T2210" t="s">
        <v>9214</v>
      </c>
      <c r="U2210" t="s">
        <v>9234</v>
      </c>
      <c r="V2210" s="16">
        <f t="shared" si="210"/>
        <v>40946.882245370369</v>
      </c>
      <c r="W2210" s="16">
        <f t="shared" si="211"/>
        <v>41006.166666666664</v>
      </c>
    </row>
    <row r="2211" spans="1:23" ht="30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2">
        <f>IF(H2211="USD", 1, VLOOKUP(H2211,usd[[#All],[targetCurrency]:[inverseRate]],4,FALSE))</f>
        <v>1.29405719</v>
      </c>
      <c r="J2211" s="14">
        <f t="shared" si="206"/>
        <v>647.028595</v>
      </c>
      <c r="K2211" s="14">
        <f t="shared" si="207"/>
        <v>975.71912125999995</v>
      </c>
      <c r="L2211">
        <v>1397516400</v>
      </c>
      <c r="M2211">
        <v>1396524644</v>
      </c>
      <c r="N2211" t="b">
        <v>0</v>
      </c>
      <c r="O2211">
        <v>15</v>
      </c>
      <c r="P2211" t="b">
        <v>1</v>
      </c>
      <c r="Q2211" t="s">
        <v>8280</v>
      </c>
      <c r="R2211" s="9">
        <f t="shared" si="208"/>
        <v>1.508</v>
      </c>
      <c r="S2211" s="14">
        <f t="shared" si="209"/>
        <v>65.047941417333334</v>
      </c>
      <c r="T2211" t="s">
        <v>9214</v>
      </c>
      <c r="U2211" t="s">
        <v>9234</v>
      </c>
      <c r="V2211" s="16">
        <f t="shared" si="210"/>
        <v>41732.479675925926</v>
      </c>
      <c r="W2211" s="16">
        <f t="shared" si="211"/>
        <v>41743.958333333336</v>
      </c>
    </row>
    <row r="2212" spans="1:23" ht="30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2">
        <f>IF(H2212="USD", 1, VLOOKUP(H2212,usd[[#All],[targetCurrency]:[inverseRate]],4,FALSE))</f>
        <v>1</v>
      </c>
      <c r="J2212" s="14">
        <f t="shared" si="206"/>
        <v>4000</v>
      </c>
      <c r="K2212" s="14">
        <f t="shared" si="207"/>
        <v>4457</v>
      </c>
      <c r="L2212">
        <v>1334424960</v>
      </c>
      <c r="M2212">
        <v>1329442510</v>
      </c>
      <c r="N2212" t="b">
        <v>0</v>
      </c>
      <c r="O2212">
        <v>72</v>
      </c>
      <c r="P2212" t="b">
        <v>1</v>
      </c>
      <c r="Q2212" t="s">
        <v>8280</v>
      </c>
      <c r="R2212" s="9">
        <f t="shared" si="208"/>
        <v>1.11425</v>
      </c>
      <c r="S2212" s="14">
        <f t="shared" si="209"/>
        <v>61.902777777777779</v>
      </c>
      <c r="T2212" t="s">
        <v>9214</v>
      </c>
      <c r="U2212" t="s">
        <v>9234</v>
      </c>
      <c r="V2212" s="16">
        <f t="shared" si="210"/>
        <v>40956.066087962965</v>
      </c>
      <c r="W2212" s="16">
        <f t="shared" si="211"/>
        <v>41013.733333333337</v>
      </c>
    </row>
    <row r="2213" spans="1:23" ht="30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2">
        <f>IF(H2213="USD", 1, VLOOKUP(H2213,usd[[#All],[targetCurrency]:[inverseRate]],4,FALSE))</f>
        <v>1</v>
      </c>
      <c r="J2213" s="14">
        <f t="shared" si="206"/>
        <v>2500</v>
      </c>
      <c r="K2213" s="14">
        <f t="shared" si="207"/>
        <v>4890</v>
      </c>
      <c r="L2213">
        <v>1397113140</v>
      </c>
      <c r="M2213">
        <v>1395168625</v>
      </c>
      <c r="N2213" t="b">
        <v>0</v>
      </c>
      <c r="O2213">
        <v>120</v>
      </c>
      <c r="P2213" t="b">
        <v>1</v>
      </c>
      <c r="Q2213" t="s">
        <v>8280</v>
      </c>
      <c r="R2213" s="9">
        <f t="shared" si="208"/>
        <v>1.956</v>
      </c>
      <c r="S2213" s="14">
        <f t="shared" si="209"/>
        <v>40.75</v>
      </c>
      <c r="T2213" t="s">
        <v>9214</v>
      </c>
      <c r="U2213" t="s">
        <v>9234</v>
      </c>
      <c r="V2213" s="16">
        <f t="shared" si="210"/>
        <v>41716.785011574073</v>
      </c>
      <c r="W2213" s="16">
        <f t="shared" si="211"/>
        <v>41739.290972222225</v>
      </c>
    </row>
    <row r="2214" spans="1:23" ht="30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2">
        <f>IF(H2214="USD", 1, VLOOKUP(H2214,usd[[#All],[targetCurrency]:[inverseRate]],4,FALSE))</f>
        <v>1</v>
      </c>
      <c r="J2214" s="14">
        <f t="shared" si="206"/>
        <v>6000</v>
      </c>
      <c r="K2214" s="14">
        <f t="shared" si="207"/>
        <v>6863</v>
      </c>
      <c r="L2214">
        <v>1383526800</v>
      </c>
      <c r="M2214">
        <v>1380650177</v>
      </c>
      <c r="N2214" t="b">
        <v>0</v>
      </c>
      <c r="O2214">
        <v>123</v>
      </c>
      <c r="P2214" t="b">
        <v>1</v>
      </c>
      <c r="Q2214" t="s">
        <v>8280</v>
      </c>
      <c r="R2214" s="9">
        <f t="shared" si="208"/>
        <v>1.1438333333333333</v>
      </c>
      <c r="S2214" s="14">
        <f t="shared" si="209"/>
        <v>55.796747967479675</v>
      </c>
      <c r="T2214" t="s">
        <v>9214</v>
      </c>
      <c r="U2214" t="s">
        <v>9234</v>
      </c>
      <c r="V2214" s="16">
        <f t="shared" si="210"/>
        <v>41548.747418981482</v>
      </c>
      <c r="W2214" s="16">
        <f t="shared" si="211"/>
        <v>41582.041666666664</v>
      </c>
    </row>
    <row r="2215" spans="1:23" ht="30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2">
        <f>IF(H2215="USD", 1, VLOOKUP(H2215,usd[[#All],[targetCurrency]:[inverseRate]],4,FALSE))</f>
        <v>1</v>
      </c>
      <c r="J2215" s="14">
        <f t="shared" si="206"/>
        <v>5</v>
      </c>
      <c r="K2215" s="14">
        <f t="shared" si="207"/>
        <v>10</v>
      </c>
      <c r="L2215">
        <v>1431719379</v>
      </c>
      <c r="M2215">
        <v>1429127379</v>
      </c>
      <c r="N2215" t="b">
        <v>0</v>
      </c>
      <c r="O2215">
        <v>1</v>
      </c>
      <c r="P2215" t="b">
        <v>1</v>
      </c>
      <c r="Q2215" t="s">
        <v>8280</v>
      </c>
      <c r="R2215" s="9">
        <f t="shared" si="208"/>
        <v>2</v>
      </c>
      <c r="S2215" s="14">
        <f t="shared" si="209"/>
        <v>10</v>
      </c>
      <c r="T2215" t="s">
        <v>9214</v>
      </c>
      <c r="U2215" t="s">
        <v>9234</v>
      </c>
      <c r="V2215" s="16">
        <f t="shared" si="210"/>
        <v>42109.826145833329</v>
      </c>
      <c r="W2215" s="16">
        <f t="shared" si="211"/>
        <v>42139.826145833329</v>
      </c>
    </row>
    <row r="2216" spans="1:23" ht="30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2">
        <f>IF(H2216="USD", 1, VLOOKUP(H2216,usd[[#All],[targetCurrency]:[inverseRate]],4,FALSE))</f>
        <v>1</v>
      </c>
      <c r="J2216" s="14">
        <f t="shared" si="206"/>
        <v>600</v>
      </c>
      <c r="K2216" s="14">
        <f t="shared" si="207"/>
        <v>1755.01</v>
      </c>
      <c r="L2216">
        <v>1391713248</v>
      </c>
      <c r="M2216">
        <v>1389121248</v>
      </c>
      <c r="N2216" t="b">
        <v>0</v>
      </c>
      <c r="O2216">
        <v>24</v>
      </c>
      <c r="P2216" t="b">
        <v>1</v>
      </c>
      <c r="Q2216" t="s">
        <v>8280</v>
      </c>
      <c r="R2216" s="9">
        <f t="shared" si="208"/>
        <v>2.9250166666666666</v>
      </c>
      <c r="S2216" s="14">
        <f t="shared" si="209"/>
        <v>73.125416666666666</v>
      </c>
      <c r="T2216" t="s">
        <v>9214</v>
      </c>
      <c r="U2216" t="s">
        <v>9234</v>
      </c>
      <c r="V2216" s="16">
        <f t="shared" si="210"/>
        <v>41646.792222222226</v>
      </c>
      <c r="W2216" s="16">
        <f t="shared" si="211"/>
        <v>41676.792222222226</v>
      </c>
    </row>
    <row r="2217" spans="1:23" ht="30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2">
        <f>IF(H2217="USD", 1, VLOOKUP(H2217,usd[[#All],[targetCurrency]:[inverseRate]],4,FALSE))</f>
        <v>1</v>
      </c>
      <c r="J2217" s="14">
        <f t="shared" si="206"/>
        <v>550</v>
      </c>
      <c r="K2217" s="14">
        <f t="shared" si="207"/>
        <v>860</v>
      </c>
      <c r="L2217">
        <v>1331621940</v>
      </c>
      <c r="M2217">
        <v>1329671572</v>
      </c>
      <c r="N2217" t="b">
        <v>0</v>
      </c>
      <c r="O2217">
        <v>33</v>
      </c>
      <c r="P2217" t="b">
        <v>1</v>
      </c>
      <c r="Q2217" t="s">
        <v>8280</v>
      </c>
      <c r="R2217" s="9">
        <f t="shared" si="208"/>
        <v>1.5636363636363637</v>
      </c>
      <c r="S2217" s="14">
        <f t="shared" si="209"/>
        <v>26.060606060606062</v>
      </c>
      <c r="T2217" t="s">
        <v>9214</v>
      </c>
      <c r="U2217" t="s">
        <v>9234</v>
      </c>
      <c r="V2217" s="16">
        <f t="shared" si="210"/>
        <v>40958.717268518521</v>
      </c>
      <c r="W2217" s="16">
        <f t="shared" si="211"/>
        <v>40981.290972222225</v>
      </c>
    </row>
    <row r="2218" spans="1:23" ht="30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2">
        <f>IF(H2218="USD", 1, VLOOKUP(H2218,usd[[#All],[targetCurrency]:[inverseRate]],4,FALSE))</f>
        <v>1</v>
      </c>
      <c r="J2218" s="14">
        <f t="shared" si="206"/>
        <v>300</v>
      </c>
      <c r="K2218" s="14">
        <f t="shared" si="207"/>
        <v>317</v>
      </c>
      <c r="L2218">
        <v>1437674545</v>
      </c>
      <c r="M2218">
        <v>1436464945</v>
      </c>
      <c r="N2218" t="b">
        <v>0</v>
      </c>
      <c r="O2218">
        <v>14</v>
      </c>
      <c r="P2218" t="b">
        <v>1</v>
      </c>
      <c r="Q2218" t="s">
        <v>8280</v>
      </c>
      <c r="R2218" s="9">
        <f t="shared" si="208"/>
        <v>1.0566666666666666</v>
      </c>
      <c r="S2218" s="14">
        <f t="shared" si="209"/>
        <v>22.642857142857142</v>
      </c>
      <c r="T2218" t="s">
        <v>9214</v>
      </c>
      <c r="U2218" t="s">
        <v>9234</v>
      </c>
      <c r="V2218" s="16">
        <f t="shared" si="210"/>
        <v>42194.75167824074</v>
      </c>
      <c r="W2218" s="16">
        <f t="shared" si="211"/>
        <v>42208.75167824074</v>
      </c>
    </row>
    <row r="2219" spans="1:23" ht="30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2">
        <f>IF(H2219="USD", 1, VLOOKUP(H2219,usd[[#All],[targetCurrency]:[inverseRate]],4,FALSE))</f>
        <v>1</v>
      </c>
      <c r="J2219" s="14">
        <f t="shared" si="206"/>
        <v>420</v>
      </c>
      <c r="K2219" s="14">
        <f t="shared" si="207"/>
        <v>425</v>
      </c>
      <c r="L2219">
        <v>1446451200</v>
      </c>
      <c r="M2219">
        <v>1445539113</v>
      </c>
      <c r="N2219" t="b">
        <v>0</v>
      </c>
      <c r="O2219">
        <v>9</v>
      </c>
      <c r="P2219" t="b">
        <v>1</v>
      </c>
      <c r="Q2219" t="s">
        <v>8280</v>
      </c>
      <c r="R2219" s="9">
        <f t="shared" si="208"/>
        <v>1.0119047619047619</v>
      </c>
      <c r="S2219" s="14">
        <f t="shared" si="209"/>
        <v>47.222222222222221</v>
      </c>
      <c r="T2219" t="s">
        <v>9214</v>
      </c>
      <c r="U2219" t="s">
        <v>9234</v>
      </c>
      <c r="V2219" s="16">
        <f t="shared" si="210"/>
        <v>42299.776770833334</v>
      </c>
      <c r="W2219" s="16">
        <f t="shared" si="211"/>
        <v>42310.333333333328</v>
      </c>
    </row>
    <row r="2220" spans="1:23" ht="30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2">
        <f>IF(H2220="USD", 1, VLOOKUP(H2220,usd[[#All],[targetCurrency]:[inverseRate]],4,FALSE))</f>
        <v>1</v>
      </c>
      <c r="J2220" s="14">
        <f t="shared" si="206"/>
        <v>2000</v>
      </c>
      <c r="K2220" s="14">
        <f t="shared" si="207"/>
        <v>2456.66</v>
      </c>
      <c r="L2220">
        <v>1346198400</v>
      </c>
      <c r="M2220">
        <v>1344281383</v>
      </c>
      <c r="N2220" t="b">
        <v>0</v>
      </c>
      <c r="O2220">
        <v>76</v>
      </c>
      <c r="P2220" t="b">
        <v>1</v>
      </c>
      <c r="Q2220" t="s">
        <v>8280</v>
      </c>
      <c r="R2220" s="9">
        <f t="shared" si="208"/>
        <v>1.2283299999999999</v>
      </c>
      <c r="S2220" s="14">
        <f t="shared" si="209"/>
        <v>32.324473684210524</v>
      </c>
      <c r="T2220" t="s">
        <v>9214</v>
      </c>
      <c r="U2220" t="s">
        <v>9234</v>
      </c>
      <c r="V2220" s="16">
        <f t="shared" si="210"/>
        <v>41127.812303240738</v>
      </c>
      <c r="W2220" s="16">
        <f t="shared" si="211"/>
        <v>41150</v>
      </c>
    </row>
    <row r="2221" spans="1:23" ht="30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2">
        <f>IF(H2221="USD", 1, VLOOKUP(H2221,usd[[#All],[targetCurrency]:[inverseRate]],4,FALSE))</f>
        <v>1</v>
      </c>
      <c r="J2221" s="14">
        <f t="shared" si="206"/>
        <v>1000</v>
      </c>
      <c r="K2221" s="14">
        <f t="shared" si="207"/>
        <v>1015</v>
      </c>
      <c r="L2221">
        <v>1440004512</v>
      </c>
      <c r="M2221">
        <v>1437412512</v>
      </c>
      <c r="N2221" t="b">
        <v>0</v>
      </c>
      <c r="O2221">
        <v>19</v>
      </c>
      <c r="P2221" t="b">
        <v>1</v>
      </c>
      <c r="Q2221" t="s">
        <v>8280</v>
      </c>
      <c r="R2221" s="9">
        <f t="shared" si="208"/>
        <v>1.0149999999999999</v>
      </c>
      <c r="S2221" s="14">
        <f t="shared" si="209"/>
        <v>53.421052631578945</v>
      </c>
      <c r="T2221" t="s">
        <v>9214</v>
      </c>
      <c r="U2221" t="s">
        <v>9234</v>
      </c>
      <c r="V2221" s="16">
        <f t="shared" si="210"/>
        <v>42205.718888888892</v>
      </c>
      <c r="W2221" s="16">
        <f t="shared" si="211"/>
        <v>42235.718888888892</v>
      </c>
    </row>
    <row r="2222" spans="1:23" ht="30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2">
        <f>IF(H2222="USD", 1, VLOOKUP(H2222,usd[[#All],[targetCurrency]:[inverseRate]],4,FALSE))</f>
        <v>1</v>
      </c>
      <c r="J2222" s="14">
        <f t="shared" si="206"/>
        <v>3500</v>
      </c>
      <c r="K2222" s="14">
        <f t="shared" si="207"/>
        <v>3540</v>
      </c>
      <c r="L2222">
        <v>1374888436</v>
      </c>
      <c r="M2222">
        <v>1372296436</v>
      </c>
      <c r="N2222" t="b">
        <v>0</v>
      </c>
      <c r="O2222">
        <v>69</v>
      </c>
      <c r="P2222" t="b">
        <v>1</v>
      </c>
      <c r="Q2222" t="s">
        <v>8280</v>
      </c>
      <c r="R2222" s="9">
        <f t="shared" si="208"/>
        <v>1.0114285714285713</v>
      </c>
      <c r="S2222" s="14">
        <f t="shared" si="209"/>
        <v>51.304347826086953</v>
      </c>
      <c r="T2222" t="s">
        <v>9214</v>
      </c>
      <c r="U2222" t="s">
        <v>9234</v>
      </c>
      <c r="V2222" s="16">
        <f t="shared" si="210"/>
        <v>41452.060601851852</v>
      </c>
      <c r="W2222" s="16">
        <f t="shared" si="211"/>
        <v>41482.060601851852</v>
      </c>
    </row>
    <row r="2223" spans="1:23" ht="30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2">
        <f>IF(H2223="USD", 1, VLOOKUP(H2223,usd[[#All],[targetCurrency]:[inverseRate]],4,FALSE))</f>
        <v>1</v>
      </c>
      <c r="J2223" s="14">
        <f t="shared" si="206"/>
        <v>7500</v>
      </c>
      <c r="K2223" s="14">
        <f t="shared" si="207"/>
        <v>8109</v>
      </c>
      <c r="L2223">
        <v>1461369600</v>
      </c>
      <c r="M2223">
        <v>1458748809</v>
      </c>
      <c r="N2223" t="b">
        <v>0</v>
      </c>
      <c r="O2223">
        <v>218</v>
      </c>
      <c r="P2223" t="b">
        <v>1</v>
      </c>
      <c r="Q2223" t="s">
        <v>8297</v>
      </c>
      <c r="R2223" s="9">
        <f t="shared" si="208"/>
        <v>1.0811999999999999</v>
      </c>
      <c r="S2223" s="14">
        <f t="shared" si="209"/>
        <v>37.197247706422019</v>
      </c>
      <c r="T2223" t="s">
        <v>9215</v>
      </c>
      <c r="U2223" t="s">
        <v>9254</v>
      </c>
      <c r="V2223" s="16">
        <f t="shared" si="210"/>
        <v>42452.666770833333</v>
      </c>
      <c r="W2223" s="16">
        <f t="shared" si="211"/>
        <v>42483</v>
      </c>
    </row>
    <row r="2224" spans="1:23" ht="30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2">
        <f>IF(H2224="USD", 1, VLOOKUP(H2224,usd[[#All],[targetCurrency]:[inverseRate]],4,FALSE))</f>
        <v>1</v>
      </c>
      <c r="J2224" s="14">
        <f t="shared" si="206"/>
        <v>500</v>
      </c>
      <c r="K2224" s="14">
        <f t="shared" si="207"/>
        <v>813</v>
      </c>
      <c r="L2224">
        <v>1327776847</v>
      </c>
      <c r="M2224">
        <v>1325184847</v>
      </c>
      <c r="N2224" t="b">
        <v>0</v>
      </c>
      <c r="O2224">
        <v>30</v>
      </c>
      <c r="P2224" t="b">
        <v>1</v>
      </c>
      <c r="Q2224" t="s">
        <v>8297</v>
      </c>
      <c r="R2224" s="9">
        <f t="shared" si="208"/>
        <v>1.6259999999999999</v>
      </c>
      <c r="S2224" s="14">
        <f t="shared" si="209"/>
        <v>27.1</v>
      </c>
      <c r="T2224" t="s">
        <v>9215</v>
      </c>
      <c r="U2224" t="s">
        <v>9254</v>
      </c>
      <c r="V2224" s="16">
        <f t="shared" si="210"/>
        <v>40906.787581018521</v>
      </c>
      <c r="W2224" s="16">
        <f t="shared" si="211"/>
        <v>40936.787581018521</v>
      </c>
    </row>
    <row r="2225" spans="1:23" ht="30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2">
        <f>IF(H2225="USD", 1, VLOOKUP(H2225,usd[[#All],[targetCurrency]:[inverseRate]],4,FALSE))</f>
        <v>0.75062424999999999</v>
      </c>
      <c r="J2225" s="14">
        <f t="shared" si="206"/>
        <v>14637.172875</v>
      </c>
      <c r="K2225" s="14">
        <f t="shared" si="207"/>
        <v>15486.12890175</v>
      </c>
      <c r="L2225">
        <v>1435418568</v>
      </c>
      <c r="M2225">
        <v>1432826568</v>
      </c>
      <c r="N2225" t="b">
        <v>0</v>
      </c>
      <c r="O2225">
        <v>100</v>
      </c>
      <c r="P2225" t="b">
        <v>1</v>
      </c>
      <c r="Q2225" t="s">
        <v>8297</v>
      </c>
      <c r="R2225" s="9">
        <f t="shared" si="208"/>
        <v>1.0580000000000001</v>
      </c>
      <c r="S2225" s="14">
        <f t="shared" si="209"/>
        <v>154.86128901750001</v>
      </c>
      <c r="T2225" t="s">
        <v>9215</v>
      </c>
      <c r="U2225" t="s">
        <v>9254</v>
      </c>
      <c r="V2225" s="16">
        <f t="shared" si="210"/>
        <v>42152.640833333338</v>
      </c>
      <c r="W2225" s="16">
        <f t="shared" si="211"/>
        <v>42182.640833333338</v>
      </c>
    </row>
    <row r="2226" spans="1:23" ht="30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2">
        <f>IF(H2226="USD", 1, VLOOKUP(H2226,usd[[#All],[targetCurrency]:[inverseRate]],4,FALSE))</f>
        <v>1</v>
      </c>
      <c r="J2226" s="14">
        <f t="shared" si="206"/>
        <v>10000</v>
      </c>
      <c r="K2226" s="14">
        <f t="shared" si="207"/>
        <v>24315</v>
      </c>
      <c r="L2226">
        <v>1477767600</v>
      </c>
      <c r="M2226">
        <v>1475337675</v>
      </c>
      <c r="N2226" t="b">
        <v>0</v>
      </c>
      <c r="O2226">
        <v>296</v>
      </c>
      <c r="P2226" t="b">
        <v>1</v>
      </c>
      <c r="Q2226" t="s">
        <v>8297</v>
      </c>
      <c r="R2226" s="9">
        <f t="shared" si="208"/>
        <v>2.4315000000000002</v>
      </c>
      <c r="S2226" s="14">
        <f t="shared" si="209"/>
        <v>82.145270270270274</v>
      </c>
      <c r="T2226" t="s">
        <v>9215</v>
      </c>
      <c r="U2226" t="s">
        <v>9254</v>
      </c>
      <c r="V2226" s="16">
        <f t="shared" si="210"/>
        <v>42644.667534722219</v>
      </c>
      <c r="W2226" s="16">
        <f t="shared" si="211"/>
        <v>42672.791666666672</v>
      </c>
    </row>
    <row r="2227" spans="1:23" ht="30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2">
        <f>IF(H2227="USD", 1, VLOOKUP(H2227,usd[[#All],[targetCurrency]:[inverseRate]],4,FALSE))</f>
        <v>1.29405719</v>
      </c>
      <c r="J2227" s="14">
        <f t="shared" si="206"/>
        <v>27175.200989999998</v>
      </c>
      <c r="K2227" s="14">
        <f t="shared" si="207"/>
        <v>256760.37029442191</v>
      </c>
      <c r="L2227">
        <v>1411326015</v>
      </c>
      <c r="M2227">
        <v>1408734015</v>
      </c>
      <c r="N2227" t="b">
        <v>0</v>
      </c>
      <c r="O2227">
        <v>1204</v>
      </c>
      <c r="P2227" t="b">
        <v>1</v>
      </c>
      <c r="Q2227" t="s">
        <v>8297</v>
      </c>
      <c r="R2227" s="9">
        <f t="shared" si="208"/>
        <v>9.4483338095238096</v>
      </c>
      <c r="S2227" s="14">
        <f t="shared" si="209"/>
        <v>213.25612150699493</v>
      </c>
      <c r="T2227" t="s">
        <v>9215</v>
      </c>
      <c r="U2227" t="s">
        <v>9254</v>
      </c>
      <c r="V2227" s="16">
        <f t="shared" si="210"/>
        <v>41873.79184027778</v>
      </c>
      <c r="W2227" s="16">
        <f t="shared" si="211"/>
        <v>41903.79184027778</v>
      </c>
    </row>
    <row r="2228" spans="1:23" ht="30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2">
        <f>IF(H2228="USD", 1, VLOOKUP(H2228,usd[[#All],[targetCurrency]:[inverseRate]],4,FALSE))</f>
        <v>1</v>
      </c>
      <c r="J2228" s="14">
        <f t="shared" si="206"/>
        <v>18000</v>
      </c>
      <c r="K2228" s="14">
        <f t="shared" si="207"/>
        <v>19523.310000000001</v>
      </c>
      <c r="L2228">
        <v>1455253140</v>
      </c>
      <c r="M2228">
        <v>1452625822</v>
      </c>
      <c r="N2228" t="b">
        <v>0</v>
      </c>
      <c r="O2228">
        <v>321</v>
      </c>
      <c r="P2228" t="b">
        <v>1</v>
      </c>
      <c r="Q2228" t="s">
        <v>8297</v>
      </c>
      <c r="R2228" s="9">
        <f t="shared" si="208"/>
        <v>1.0846283333333333</v>
      </c>
      <c r="S2228" s="14">
        <f t="shared" si="209"/>
        <v>60.820280373831778</v>
      </c>
      <c r="T2228" t="s">
        <v>9215</v>
      </c>
      <c r="U2228" t="s">
        <v>9254</v>
      </c>
      <c r="V2228" s="16">
        <f t="shared" si="210"/>
        <v>42381.79886574074</v>
      </c>
      <c r="W2228" s="16">
        <f t="shared" si="211"/>
        <v>42412.207638888889</v>
      </c>
    </row>
    <row r="2229" spans="1:23" ht="30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2">
        <f>IF(H2229="USD", 1, VLOOKUP(H2229,usd[[#All],[targetCurrency]:[inverseRate]],4,FALSE))</f>
        <v>1.29405719</v>
      </c>
      <c r="J2229" s="14">
        <f t="shared" si="206"/>
        <v>16822.743470000001</v>
      </c>
      <c r="K2229" s="14">
        <f t="shared" si="207"/>
        <v>26475.116050209999</v>
      </c>
      <c r="L2229">
        <v>1384374155</v>
      </c>
      <c r="M2229">
        <v>1381778555</v>
      </c>
      <c r="N2229" t="b">
        <v>0</v>
      </c>
      <c r="O2229">
        <v>301</v>
      </c>
      <c r="P2229" t="b">
        <v>1</v>
      </c>
      <c r="Q2229" t="s">
        <v>8297</v>
      </c>
      <c r="R2229" s="9">
        <f t="shared" si="208"/>
        <v>1.5737692307692308</v>
      </c>
      <c r="S2229" s="14">
        <f t="shared" si="209"/>
        <v>87.957196180099672</v>
      </c>
      <c r="T2229" t="s">
        <v>9215</v>
      </c>
      <c r="U2229" t="s">
        <v>9254</v>
      </c>
      <c r="V2229" s="16">
        <f t="shared" si="210"/>
        <v>41561.807349537034</v>
      </c>
      <c r="W2229" s="16">
        <f t="shared" si="211"/>
        <v>41591.849016203705</v>
      </c>
    </row>
    <row r="2230" spans="1:23" ht="30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2">
        <f>IF(H2230="USD", 1, VLOOKUP(H2230,usd[[#All],[targetCurrency]:[inverseRate]],4,FALSE))</f>
        <v>1.1666915600000001</v>
      </c>
      <c r="J2230" s="14">
        <f t="shared" si="206"/>
        <v>1166.69156</v>
      </c>
      <c r="K2230" s="14">
        <f t="shared" si="207"/>
        <v>13702.675703044</v>
      </c>
      <c r="L2230">
        <v>1439707236</v>
      </c>
      <c r="M2230">
        <v>1437115236</v>
      </c>
      <c r="N2230" t="b">
        <v>0</v>
      </c>
      <c r="O2230">
        <v>144</v>
      </c>
      <c r="P2230" t="b">
        <v>1</v>
      </c>
      <c r="Q2230" t="s">
        <v>8297</v>
      </c>
      <c r="R2230" s="9">
        <f t="shared" si="208"/>
        <v>11.744899999999999</v>
      </c>
      <c r="S2230" s="14">
        <f t="shared" si="209"/>
        <v>95.157470160027785</v>
      </c>
      <c r="T2230" t="s">
        <v>9215</v>
      </c>
      <c r="U2230" t="s">
        <v>9254</v>
      </c>
      <c r="V2230" s="16">
        <f t="shared" si="210"/>
        <v>42202.278194444443</v>
      </c>
      <c r="W2230" s="16">
        <f t="shared" si="211"/>
        <v>42232.278194444443</v>
      </c>
    </row>
    <row r="2231" spans="1:23" ht="30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2">
        <f>IF(H2231="USD", 1, VLOOKUP(H2231,usd[[#All],[targetCurrency]:[inverseRate]],4,FALSE))</f>
        <v>1</v>
      </c>
      <c r="J2231" s="14">
        <f t="shared" si="206"/>
        <v>8012</v>
      </c>
      <c r="K2231" s="14">
        <f t="shared" si="207"/>
        <v>13704.33</v>
      </c>
      <c r="L2231">
        <v>1378180800</v>
      </c>
      <c r="M2231">
        <v>1375113391</v>
      </c>
      <c r="N2231" t="b">
        <v>0</v>
      </c>
      <c r="O2231">
        <v>539</v>
      </c>
      <c r="P2231" t="b">
        <v>1</v>
      </c>
      <c r="Q2231" t="s">
        <v>8297</v>
      </c>
      <c r="R2231" s="9">
        <f t="shared" si="208"/>
        <v>1.7104755366949576</v>
      </c>
      <c r="S2231" s="14">
        <f t="shared" si="209"/>
        <v>25.42547309833024</v>
      </c>
      <c r="T2231" t="s">
        <v>9215</v>
      </c>
      <c r="U2231" t="s">
        <v>9254</v>
      </c>
      <c r="V2231" s="16">
        <f t="shared" si="210"/>
        <v>41484.664247685185</v>
      </c>
      <c r="W2231" s="16">
        <f t="shared" si="211"/>
        <v>41520.166666666664</v>
      </c>
    </row>
    <row r="2232" spans="1:23" ht="30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2">
        <f>IF(H2232="USD", 1, VLOOKUP(H2232,usd[[#All],[targetCurrency]:[inverseRate]],4,FALSE))</f>
        <v>1</v>
      </c>
      <c r="J2232" s="14">
        <f t="shared" si="206"/>
        <v>8500</v>
      </c>
      <c r="K2232" s="14">
        <f t="shared" si="207"/>
        <v>10706</v>
      </c>
      <c r="L2232">
        <v>1398460127</v>
      </c>
      <c r="M2232">
        <v>1395868127</v>
      </c>
      <c r="N2232" t="b">
        <v>0</v>
      </c>
      <c r="O2232">
        <v>498</v>
      </c>
      <c r="P2232" t="b">
        <v>1</v>
      </c>
      <c r="Q2232" t="s">
        <v>8297</v>
      </c>
      <c r="R2232" s="9">
        <f t="shared" si="208"/>
        <v>1.2595294117647058</v>
      </c>
      <c r="S2232" s="14">
        <f t="shared" si="209"/>
        <v>21.497991967871485</v>
      </c>
      <c r="T2232" t="s">
        <v>9215</v>
      </c>
      <c r="U2232" t="s">
        <v>9254</v>
      </c>
      <c r="V2232" s="16">
        <f t="shared" si="210"/>
        <v>41724.881099537037</v>
      </c>
      <c r="W2232" s="16">
        <f t="shared" si="211"/>
        <v>41754.881099537037</v>
      </c>
    </row>
    <row r="2233" spans="1:23" ht="30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2">
        <f>IF(H2233="USD", 1, VLOOKUP(H2233,usd[[#All],[targetCurrency]:[inverseRate]],4,FALSE))</f>
        <v>1</v>
      </c>
      <c r="J2233" s="14">
        <f t="shared" si="206"/>
        <v>2500</v>
      </c>
      <c r="K2233" s="14">
        <f t="shared" si="207"/>
        <v>30303.24</v>
      </c>
      <c r="L2233">
        <v>1372136400</v>
      </c>
      <c r="M2233">
        <v>1369864301</v>
      </c>
      <c r="N2233" t="b">
        <v>0</v>
      </c>
      <c r="O2233">
        <v>1113</v>
      </c>
      <c r="P2233" t="b">
        <v>1</v>
      </c>
      <c r="Q2233" t="s">
        <v>8297</v>
      </c>
      <c r="R2233" s="9">
        <f t="shared" si="208"/>
        <v>12.121296000000001</v>
      </c>
      <c r="S2233" s="14">
        <f t="shared" si="209"/>
        <v>27.226630727762803</v>
      </c>
      <c r="T2233" t="s">
        <v>9215</v>
      </c>
      <c r="U2233" t="s">
        <v>9254</v>
      </c>
      <c r="V2233" s="16">
        <f t="shared" si="210"/>
        <v>41423.910891203705</v>
      </c>
      <c r="W2233" s="16">
        <f t="shared" si="211"/>
        <v>41450.208333333336</v>
      </c>
    </row>
    <row r="2234" spans="1:23" ht="30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2">
        <f>IF(H2234="USD", 1, VLOOKUP(H2234,usd[[#All],[targetCurrency]:[inverseRate]],4,FALSE))</f>
        <v>1</v>
      </c>
      <c r="J2234" s="14">
        <f t="shared" si="206"/>
        <v>5000</v>
      </c>
      <c r="K2234" s="14">
        <f t="shared" si="207"/>
        <v>24790</v>
      </c>
      <c r="L2234">
        <v>1405738800</v>
      </c>
      <c r="M2234">
        <v>1402945408</v>
      </c>
      <c r="N2234" t="b">
        <v>0</v>
      </c>
      <c r="O2234">
        <v>988</v>
      </c>
      <c r="P2234" t="b">
        <v>1</v>
      </c>
      <c r="Q2234" t="s">
        <v>8297</v>
      </c>
      <c r="R2234" s="9">
        <f t="shared" si="208"/>
        <v>4.9580000000000002</v>
      </c>
      <c r="S2234" s="14">
        <f t="shared" si="209"/>
        <v>25.091093117408906</v>
      </c>
      <c r="T2234" t="s">
        <v>9215</v>
      </c>
      <c r="U2234" t="s">
        <v>9254</v>
      </c>
      <c r="V2234" s="16">
        <f t="shared" si="210"/>
        <v>41806.794074074074</v>
      </c>
      <c r="W2234" s="16">
        <f t="shared" si="211"/>
        <v>41839.125</v>
      </c>
    </row>
    <row r="2235" spans="1:23" ht="30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2">
        <f>IF(H2235="USD", 1, VLOOKUP(H2235,usd[[#All],[targetCurrency]:[inverseRate]],4,FALSE))</f>
        <v>1.29405719</v>
      </c>
      <c r="J2235" s="14">
        <f t="shared" si="206"/>
        <v>3235.1429749999998</v>
      </c>
      <c r="K2235" s="14">
        <f t="shared" si="207"/>
        <v>10741.968734189999</v>
      </c>
      <c r="L2235">
        <v>1450051200</v>
      </c>
      <c r="M2235">
        <v>1448269539</v>
      </c>
      <c r="N2235" t="b">
        <v>0</v>
      </c>
      <c r="O2235">
        <v>391</v>
      </c>
      <c r="P2235" t="b">
        <v>1</v>
      </c>
      <c r="Q2235" t="s">
        <v>8297</v>
      </c>
      <c r="R2235" s="9">
        <f t="shared" si="208"/>
        <v>3.3203999999999998</v>
      </c>
      <c r="S2235" s="14">
        <f t="shared" si="209"/>
        <v>27.473065816342707</v>
      </c>
      <c r="T2235" t="s">
        <v>9215</v>
      </c>
      <c r="U2235" t="s">
        <v>9254</v>
      </c>
      <c r="V2235" s="16">
        <f t="shared" si="210"/>
        <v>42331.378923611112</v>
      </c>
      <c r="W2235" s="16">
        <f t="shared" si="211"/>
        <v>42352</v>
      </c>
    </row>
    <row r="2236" spans="1:23" ht="30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2">
        <f>IF(H2236="USD", 1, VLOOKUP(H2236,usd[[#All],[targetCurrency]:[inverseRate]],4,FALSE))</f>
        <v>1</v>
      </c>
      <c r="J2236" s="14">
        <f t="shared" si="206"/>
        <v>100</v>
      </c>
      <c r="K2236" s="14">
        <f t="shared" si="207"/>
        <v>1165</v>
      </c>
      <c r="L2236">
        <v>1483645647</v>
      </c>
      <c r="M2236">
        <v>1481053647</v>
      </c>
      <c r="N2236" t="b">
        <v>0</v>
      </c>
      <c r="O2236">
        <v>28</v>
      </c>
      <c r="P2236" t="b">
        <v>1</v>
      </c>
      <c r="Q2236" t="s">
        <v>8297</v>
      </c>
      <c r="R2236" s="9">
        <f t="shared" si="208"/>
        <v>11.65</v>
      </c>
      <c r="S2236" s="14">
        <f t="shared" si="209"/>
        <v>41.607142857142854</v>
      </c>
      <c r="T2236" t="s">
        <v>9215</v>
      </c>
      <c r="U2236" t="s">
        <v>9254</v>
      </c>
      <c r="V2236" s="16">
        <f t="shared" si="210"/>
        <v>42710.824618055558</v>
      </c>
      <c r="W2236" s="16">
        <f t="shared" si="211"/>
        <v>42740.824618055558</v>
      </c>
    </row>
    <row r="2237" spans="1:23" ht="30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2">
        <f>IF(H2237="USD", 1, VLOOKUP(H2237,usd[[#All],[targetCurrency]:[inverseRate]],4,FALSE))</f>
        <v>0.75062424999999999</v>
      </c>
      <c r="J2237" s="14">
        <f t="shared" si="206"/>
        <v>9758.1152500000007</v>
      </c>
      <c r="K2237" s="14">
        <f t="shared" si="207"/>
        <v>14960.69192675</v>
      </c>
      <c r="L2237">
        <v>1427585511</v>
      </c>
      <c r="M2237">
        <v>1424997111</v>
      </c>
      <c r="N2237" t="b">
        <v>0</v>
      </c>
      <c r="O2237">
        <v>147</v>
      </c>
      <c r="P2237" t="b">
        <v>1</v>
      </c>
      <c r="Q2237" t="s">
        <v>8297</v>
      </c>
      <c r="R2237" s="9">
        <f t="shared" si="208"/>
        <v>1.5331538461538461</v>
      </c>
      <c r="S2237" s="14">
        <f t="shared" si="209"/>
        <v>101.77341446768708</v>
      </c>
      <c r="T2237" t="s">
        <v>9215</v>
      </c>
      <c r="U2237" t="s">
        <v>9254</v>
      </c>
      <c r="V2237" s="16">
        <f t="shared" si="210"/>
        <v>42062.022118055553</v>
      </c>
      <c r="W2237" s="16">
        <f t="shared" si="211"/>
        <v>42091.980451388888</v>
      </c>
    </row>
    <row r="2238" spans="1:23" ht="30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2">
        <f>IF(H2238="USD", 1, VLOOKUP(H2238,usd[[#All],[targetCurrency]:[inverseRate]],4,FALSE))</f>
        <v>1</v>
      </c>
      <c r="J2238" s="14">
        <f t="shared" si="206"/>
        <v>2800</v>
      </c>
      <c r="K2238" s="14">
        <f t="shared" si="207"/>
        <v>15039</v>
      </c>
      <c r="L2238">
        <v>1454338123</v>
      </c>
      <c r="M2238">
        <v>1451746123</v>
      </c>
      <c r="N2238" t="b">
        <v>0</v>
      </c>
      <c r="O2238">
        <v>680</v>
      </c>
      <c r="P2238" t="b">
        <v>1</v>
      </c>
      <c r="Q2238" t="s">
        <v>8297</v>
      </c>
      <c r="R2238" s="9">
        <f t="shared" si="208"/>
        <v>5.3710714285714287</v>
      </c>
      <c r="S2238" s="14">
        <f t="shared" si="209"/>
        <v>22.116176470588236</v>
      </c>
      <c r="T2238" t="s">
        <v>9215</v>
      </c>
      <c r="U2238" t="s">
        <v>9254</v>
      </c>
      <c r="V2238" s="16">
        <f t="shared" si="210"/>
        <v>42371.617164351846</v>
      </c>
      <c r="W2238" s="16">
        <f t="shared" si="211"/>
        <v>42401.617164351846</v>
      </c>
    </row>
    <row r="2239" spans="1:23" ht="30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2">
        <f>IF(H2239="USD", 1, VLOOKUP(H2239,usd[[#All],[targetCurrency]:[inverseRate]],4,FALSE))</f>
        <v>1</v>
      </c>
      <c r="J2239" s="14">
        <f t="shared" si="206"/>
        <v>18000</v>
      </c>
      <c r="K2239" s="14">
        <f t="shared" si="207"/>
        <v>63527</v>
      </c>
      <c r="L2239">
        <v>1415779140</v>
      </c>
      <c r="M2239">
        <v>1412294683</v>
      </c>
      <c r="N2239" t="b">
        <v>0</v>
      </c>
      <c r="O2239">
        <v>983</v>
      </c>
      <c r="P2239" t="b">
        <v>1</v>
      </c>
      <c r="Q2239" t="s">
        <v>8297</v>
      </c>
      <c r="R2239" s="9">
        <f t="shared" si="208"/>
        <v>3.5292777777777777</v>
      </c>
      <c r="S2239" s="14">
        <f t="shared" si="209"/>
        <v>64.625635808748726</v>
      </c>
      <c r="T2239" t="s">
        <v>9215</v>
      </c>
      <c r="U2239" t="s">
        <v>9254</v>
      </c>
      <c r="V2239" s="16">
        <f t="shared" si="210"/>
        <v>41915.003275462965</v>
      </c>
      <c r="W2239" s="16">
        <f t="shared" si="211"/>
        <v>41955.332638888889</v>
      </c>
    </row>
    <row r="2240" spans="1:23" ht="30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2">
        <f>IF(H2240="USD", 1, VLOOKUP(H2240,usd[[#All],[targetCurrency]:[inverseRate]],4,FALSE))</f>
        <v>1.1666915600000001</v>
      </c>
      <c r="J2240" s="14">
        <f t="shared" si="206"/>
        <v>4666.7662399999999</v>
      </c>
      <c r="K2240" s="14">
        <f t="shared" si="207"/>
        <v>6412.1368137600002</v>
      </c>
      <c r="L2240">
        <v>1489157716</v>
      </c>
      <c r="M2240">
        <v>1486565716</v>
      </c>
      <c r="N2240" t="b">
        <v>0</v>
      </c>
      <c r="O2240">
        <v>79</v>
      </c>
      <c r="P2240" t="b">
        <v>1</v>
      </c>
      <c r="Q2240" t="s">
        <v>8297</v>
      </c>
      <c r="R2240" s="9">
        <f t="shared" si="208"/>
        <v>1.3740000000000001</v>
      </c>
      <c r="S2240" s="14">
        <f t="shared" si="209"/>
        <v>81.166288781772153</v>
      </c>
      <c r="T2240" t="s">
        <v>9215</v>
      </c>
      <c r="U2240" t="s">
        <v>9254</v>
      </c>
      <c r="V2240" s="16">
        <f t="shared" si="210"/>
        <v>42774.621712962966</v>
      </c>
      <c r="W2240" s="16">
        <f t="shared" si="211"/>
        <v>42804.621712962966</v>
      </c>
    </row>
    <row r="2241" spans="1:23" ht="30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2">
        <f>IF(H2241="USD", 1, VLOOKUP(H2241,usd[[#All],[targetCurrency]:[inverseRate]],4,FALSE))</f>
        <v>1</v>
      </c>
      <c r="J2241" s="14">
        <f t="shared" si="206"/>
        <v>25000</v>
      </c>
      <c r="K2241" s="14">
        <f t="shared" si="207"/>
        <v>32006.67</v>
      </c>
      <c r="L2241">
        <v>1385870520</v>
      </c>
      <c r="M2241">
        <v>1382742014</v>
      </c>
      <c r="N2241" t="b">
        <v>0</v>
      </c>
      <c r="O2241">
        <v>426</v>
      </c>
      <c r="P2241" t="b">
        <v>1</v>
      </c>
      <c r="Q2241" t="s">
        <v>8297</v>
      </c>
      <c r="R2241" s="9">
        <f t="shared" si="208"/>
        <v>1.2802667999999999</v>
      </c>
      <c r="S2241" s="14">
        <f t="shared" si="209"/>
        <v>75.133028169014082</v>
      </c>
      <c r="T2241" t="s">
        <v>9215</v>
      </c>
      <c r="U2241" t="s">
        <v>9254</v>
      </c>
      <c r="V2241" s="16">
        <f t="shared" si="210"/>
        <v>41572.958495370374</v>
      </c>
      <c r="W2241" s="16">
        <f t="shared" si="211"/>
        <v>41609.168055555558</v>
      </c>
    </row>
    <row r="2242" spans="1:23" ht="30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2">
        <f>IF(H2242="USD", 1, VLOOKUP(H2242,usd[[#All],[targetCurrency]:[inverseRate]],4,FALSE))</f>
        <v>1</v>
      </c>
      <c r="J2242" s="14">
        <f t="shared" si="206"/>
        <v>5000</v>
      </c>
      <c r="K2242" s="14">
        <f t="shared" si="207"/>
        <v>13534</v>
      </c>
      <c r="L2242">
        <v>1461354544</v>
      </c>
      <c r="M2242">
        <v>1458762544</v>
      </c>
      <c r="N2242" t="b">
        <v>0</v>
      </c>
      <c r="O2242">
        <v>96</v>
      </c>
      <c r="P2242" t="b">
        <v>1</v>
      </c>
      <c r="Q2242" t="s">
        <v>8297</v>
      </c>
      <c r="R2242" s="9">
        <f t="shared" si="208"/>
        <v>2.7067999999999999</v>
      </c>
      <c r="S2242" s="14">
        <f t="shared" si="209"/>
        <v>140.97916666666666</v>
      </c>
      <c r="T2242" t="s">
        <v>9215</v>
      </c>
      <c r="U2242" t="s">
        <v>9254</v>
      </c>
      <c r="V2242" s="16">
        <f t="shared" si="210"/>
        <v>42452.825740740736</v>
      </c>
      <c r="W2242" s="16">
        <f t="shared" si="211"/>
        <v>42482.825740740736</v>
      </c>
    </row>
    <row r="2243" spans="1:23" ht="30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2">
        <f>IF(H2243="USD", 1, VLOOKUP(H2243,usd[[#All],[targetCurrency]:[inverseRate]],4,FALSE))</f>
        <v>1.29405719</v>
      </c>
      <c r="J2243" s="14">
        <f t="shared" ref="J2243:J2306" si="212">$I2243*D2243</f>
        <v>1294.05719</v>
      </c>
      <c r="K2243" s="14">
        <f t="shared" ref="K2243:K2306" si="213">$I2243*E2243</f>
        <v>10435.277180159999</v>
      </c>
      <c r="L2243">
        <v>1488484300</v>
      </c>
      <c r="M2243">
        <v>1485892300</v>
      </c>
      <c r="N2243" t="b">
        <v>0</v>
      </c>
      <c r="O2243">
        <v>163</v>
      </c>
      <c r="P2243" t="b">
        <v>1</v>
      </c>
      <c r="Q2243" t="s">
        <v>8297</v>
      </c>
      <c r="R2243" s="9">
        <f t="shared" ref="R2243:R2306" si="214">E2243/D2243</f>
        <v>8.0640000000000001</v>
      </c>
      <c r="S2243" s="14">
        <f t="shared" ref="S2243:S2306" si="215">IFERROR(K2243/O2243, "")</f>
        <v>64.020105399754598</v>
      </c>
      <c r="T2243" t="s">
        <v>9215</v>
      </c>
      <c r="U2243" t="s">
        <v>9254</v>
      </c>
      <c r="V2243" s="16">
        <f t="shared" si="210"/>
        <v>42766.827546296292</v>
      </c>
      <c r="W2243" s="16">
        <f t="shared" si="211"/>
        <v>42796.827546296292</v>
      </c>
    </row>
    <row r="2244" spans="1:23" ht="30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2">
        <f>IF(H2244="USD", 1, VLOOKUP(H2244,usd[[#All],[targetCurrency]:[inverseRate]],4,FALSE))</f>
        <v>1</v>
      </c>
      <c r="J2244" s="14">
        <f t="shared" si="212"/>
        <v>10000</v>
      </c>
      <c r="K2244" s="14">
        <f t="shared" si="213"/>
        <v>136009.76</v>
      </c>
      <c r="L2244">
        <v>1385521320</v>
      </c>
      <c r="M2244">
        <v>1382449733</v>
      </c>
      <c r="N2244" t="b">
        <v>0</v>
      </c>
      <c r="O2244">
        <v>2525</v>
      </c>
      <c r="P2244" t="b">
        <v>1</v>
      </c>
      <c r="Q2244" t="s">
        <v>8297</v>
      </c>
      <c r="R2244" s="9">
        <f t="shared" si="214"/>
        <v>13.600976000000001</v>
      </c>
      <c r="S2244" s="14">
        <f t="shared" si="215"/>
        <v>53.865251485148519</v>
      </c>
      <c r="T2244" t="s">
        <v>9215</v>
      </c>
      <c r="U2244" t="s">
        <v>9254</v>
      </c>
      <c r="V2244" s="16">
        <f t="shared" si="210"/>
        <v>41569.575613425928</v>
      </c>
      <c r="W2244" s="16">
        <f t="shared" si="211"/>
        <v>41605.126388888893</v>
      </c>
    </row>
    <row r="2245" spans="1:23" ht="30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2">
        <f>IF(H2245="USD", 1, VLOOKUP(H2245,usd[[#All],[targetCurrency]:[inverseRate]],4,FALSE))</f>
        <v>1</v>
      </c>
      <c r="J2245" s="14">
        <f t="shared" si="212"/>
        <v>1</v>
      </c>
      <c r="K2245" s="14">
        <f t="shared" si="213"/>
        <v>9302.5</v>
      </c>
      <c r="L2245">
        <v>1489374000</v>
      </c>
      <c r="M2245">
        <v>1488823290</v>
      </c>
      <c r="N2245" t="b">
        <v>0</v>
      </c>
      <c r="O2245">
        <v>2035</v>
      </c>
      <c r="P2245" t="b">
        <v>1</v>
      </c>
      <c r="Q2245" t="s">
        <v>8297</v>
      </c>
      <c r="R2245" s="9">
        <f t="shared" si="214"/>
        <v>9302.5</v>
      </c>
      <c r="S2245" s="14">
        <f t="shared" si="215"/>
        <v>4.5712530712530715</v>
      </c>
      <c r="T2245" t="s">
        <v>9215</v>
      </c>
      <c r="U2245" t="s">
        <v>9254</v>
      </c>
      <c r="V2245" s="16">
        <f t="shared" si="210"/>
        <v>42800.751041666663</v>
      </c>
      <c r="W2245" s="16">
        <f t="shared" si="211"/>
        <v>42807.125</v>
      </c>
    </row>
    <row r="2246" spans="1:23" ht="30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2">
        <f>IF(H2246="USD", 1, VLOOKUP(H2246,usd[[#All],[targetCurrency]:[inverseRate]],4,FALSE))</f>
        <v>1</v>
      </c>
      <c r="J2246" s="14">
        <f t="shared" si="212"/>
        <v>5000</v>
      </c>
      <c r="K2246" s="14">
        <f t="shared" si="213"/>
        <v>18851</v>
      </c>
      <c r="L2246">
        <v>1476649800</v>
      </c>
      <c r="M2246">
        <v>1475609946</v>
      </c>
      <c r="N2246" t="b">
        <v>0</v>
      </c>
      <c r="O2246">
        <v>290</v>
      </c>
      <c r="P2246" t="b">
        <v>1</v>
      </c>
      <c r="Q2246" t="s">
        <v>8297</v>
      </c>
      <c r="R2246" s="9">
        <f t="shared" si="214"/>
        <v>3.7702</v>
      </c>
      <c r="S2246" s="14">
        <f t="shared" si="215"/>
        <v>65.00344827586207</v>
      </c>
      <c r="T2246" t="s">
        <v>9215</v>
      </c>
      <c r="U2246" t="s">
        <v>9254</v>
      </c>
      <c r="V2246" s="16">
        <f t="shared" si="210"/>
        <v>42647.818819444445</v>
      </c>
      <c r="W2246" s="16">
        <f t="shared" si="211"/>
        <v>42659.854166666672</v>
      </c>
    </row>
    <row r="2247" spans="1:23" ht="30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2">
        <f>IF(H2247="USD", 1, VLOOKUP(H2247,usd[[#All],[targetCurrency]:[inverseRate]],4,FALSE))</f>
        <v>1</v>
      </c>
      <c r="J2247" s="14">
        <f t="shared" si="212"/>
        <v>4000</v>
      </c>
      <c r="K2247" s="14">
        <f t="shared" si="213"/>
        <v>105881</v>
      </c>
      <c r="L2247">
        <v>1393005600</v>
      </c>
      <c r="M2247">
        <v>1390323617</v>
      </c>
      <c r="N2247" t="b">
        <v>0</v>
      </c>
      <c r="O2247">
        <v>1980</v>
      </c>
      <c r="P2247" t="b">
        <v>1</v>
      </c>
      <c r="Q2247" t="s">
        <v>8297</v>
      </c>
      <c r="R2247" s="9">
        <f t="shared" si="214"/>
        <v>26.47025</v>
      </c>
      <c r="S2247" s="14">
        <f t="shared" si="215"/>
        <v>53.475252525252522</v>
      </c>
      <c r="T2247" t="s">
        <v>9215</v>
      </c>
      <c r="U2247" t="s">
        <v>9254</v>
      </c>
      <c r="V2247" s="16">
        <f t="shared" si="210"/>
        <v>41660.70853009259</v>
      </c>
      <c r="W2247" s="16">
        <f t="shared" si="211"/>
        <v>41691.75</v>
      </c>
    </row>
    <row r="2248" spans="1:23" ht="30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2">
        <f>IF(H2248="USD", 1, VLOOKUP(H2248,usd[[#All],[targetCurrency]:[inverseRate]],4,FALSE))</f>
        <v>1.29405719</v>
      </c>
      <c r="J2248" s="14">
        <f t="shared" si="212"/>
        <v>3235.1429749999998</v>
      </c>
      <c r="K2248" s="14">
        <f t="shared" si="213"/>
        <v>3239.0251465699998</v>
      </c>
      <c r="L2248">
        <v>1441393210</v>
      </c>
      <c r="M2248">
        <v>1438801210</v>
      </c>
      <c r="N2248" t="b">
        <v>0</v>
      </c>
      <c r="O2248">
        <v>57</v>
      </c>
      <c r="P2248" t="b">
        <v>1</v>
      </c>
      <c r="Q2248" t="s">
        <v>8297</v>
      </c>
      <c r="R2248" s="9">
        <f t="shared" si="214"/>
        <v>1.0012000000000001</v>
      </c>
      <c r="S2248" s="14">
        <f t="shared" si="215"/>
        <v>56.825002571403509</v>
      </c>
      <c r="T2248" t="s">
        <v>9215</v>
      </c>
      <c r="U2248" t="s">
        <v>9254</v>
      </c>
      <c r="V2248" s="16">
        <f t="shared" si="210"/>
        <v>42221.79178240741</v>
      </c>
      <c r="W2248" s="16">
        <f t="shared" si="211"/>
        <v>42251.79178240741</v>
      </c>
    </row>
    <row r="2249" spans="1:23" ht="30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2">
        <f>IF(H2249="USD", 1, VLOOKUP(H2249,usd[[#All],[targetCurrency]:[inverseRate]],4,FALSE))</f>
        <v>1</v>
      </c>
      <c r="J2249" s="14">
        <f t="shared" si="212"/>
        <v>18500</v>
      </c>
      <c r="K2249" s="14">
        <f t="shared" si="213"/>
        <v>19324</v>
      </c>
      <c r="L2249">
        <v>1438185565</v>
      </c>
      <c r="M2249">
        <v>1436975965</v>
      </c>
      <c r="N2249" t="b">
        <v>0</v>
      </c>
      <c r="O2249">
        <v>380</v>
      </c>
      <c r="P2249" t="b">
        <v>1</v>
      </c>
      <c r="Q2249" t="s">
        <v>8297</v>
      </c>
      <c r="R2249" s="9">
        <f t="shared" si="214"/>
        <v>1.0445405405405406</v>
      </c>
      <c r="S2249" s="14">
        <f t="shared" si="215"/>
        <v>50.852631578947367</v>
      </c>
      <c r="T2249" t="s">
        <v>9215</v>
      </c>
      <c r="U2249" t="s">
        <v>9254</v>
      </c>
      <c r="V2249" s="16">
        <f t="shared" si="210"/>
        <v>42200.666261574079</v>
      </c>
      <c r="W2249" s="16">
        <f t="shared" si="211"/>
        <v>42214.666261574079</v>
      </c>
    </row>
    <row r="2250" spans="1:23" ht="30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2">
        <f>IF(H2250="USD", 1, VLOOKUP(H2250,usd[[#All],[targetCurrency]:[inverseRate]],4,FALSE))</f>
        <v>1.29405719</v>
      </c>
      <c r="J2250" s="14">
        <f t="shared" si="212"/>
        <v>9058.4003300000004</v>
      </c>
      <c r="K2250" s="14">
        <f t="shared" si="213"/>
        <v>9711.8992109499995</v>
      </c>
      <c r="L2250">
        <v>1481749278</v>
      </c>
      <c r="M2250">
        <v>1479157278</v>
      </c>
      <c r="N2250" t="b">
        <v>0</v>
      </c>
      <c r="O2250">
        <v>128</v>
      </c>
      <c r="P2250" t="b">
        <v>1</v>
      </c>
      <c r="Q2250" t="s">
        <v>8297</v>
      </c>
      <c r="R2250" s="9">
        <f t="shared" si="214"/>
        <v>1.0721428571428571</v>
      </c>
      <c r="S2250" s="14">
        <f t="shared" si="215"/>
        <v>75.874212585546871</v>
      </c>
      <c r="T2250" t="s">
        <v>9215</v>
      </c>
      <c r="U2250" t="s">
        <v>9254</v>
      </c>
      <c r="V2250" s="16">
        <f t="shared" si="210"/>
        <v>42688.875902777778</v>
      </c>
      <c r="W2250" s="16">
        <f t="shared" si="211"/>
        <v>42718.875902777778</v>
      </c>
    </row>
    <row r="2251" spans="1:23" ht="30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2">
        <f>IF(H2251="USD", 1, VLOOKUP(H2251,usd[[#All],[targetCurrency]:[inverseRate]],4,FALSE))</f>
        <v>1</v>
      </c>
      <c r="J2251" s="14">
        <f t="shared" si="212"/>
        <v>3500</v>
      </c>
      <c r="K2251" s="14">
        <f t="shared" si="213"/>
        <v>5907</v>
      </c>
      <c r="L2251">
        <v>1364917965</v>
      </c>
      <c r="M2251">
        <v>1362329565</v>
      </c>
      <c r="N2251" t="b">
        <v>0</v>
      </c>
      <c r="O2251">
        <v>180</v>
      </c>
      <c r="P2251" t="b">
        <v>1</v>
      </c>
      <c r="Q2251" t="s">
        <v>8297</v>
      </c>
      <c r="R2251" s="9">
        <f t="shared" si="214"/>
        <v>1.6877142857142857</v>
      </c>
      <c r="S2251" s="14">
        <f t="shared" si="215"/>
        <v>32.81666666666667</v>
      </c>
      <c r="T2251" t="s">
        <v>9215</v>
      </c>
      <c r="U2251" t="s">
        <v>9254</v>
      </c>
      <c r="V2251" s="16">
        <f t="shared" si="210"/>
        <v>41336.703298611115</v>
      </c>
      <c r="W2251" s="16">
        <f t="shared" si="211"/>
        <v>41366.661631944444</v>
      </c>
    </row>
    <row r="2252" spans="1:23" ht="30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2">
        <f>IF(H2252="USD", 1, VLOOKUP(H2252,usd[[#All],[targetCurrency]:[inverseRate]],4,FALSE))</f>
        <v>1</v>
      </c>
      <c r="J2252" s="14">
        <f t="shared" si="212"/>
        <v>25000</v>
      </c>
      <c r="K2252" s="14">
        <f t="shared" si="213"/>
        <v>243778</v>
      </c>
      <c r="L2252">
        <v>1480727273</v>
      </c>
      <c r="M2252">
        <v>1478131673</v>
      </c>
      <c r="N2252" t="b">
        <v>0</v>
      </c>
      <c r="O2252">
        <v>571</v>
      </c>
      <c r="P2252" t="b">
        <v>1</v>
      </c>
      <c r="Q2252" t="s">
        <v>8297</v>
      </c>
      <c r="R2252" s="9">
        <f t="shared" si="214"/>
        <v>9.7511200000000002</v>
      </c>
      <c r="S2252" s="14">
        <f t="shared" si="215"/>
        <v>426.93169877408059</v>
      </c>
      <c r="T2252" t="s">
        <v>9215</v>
      </c>
      <c r="U2252" t="s">
        <v>9254</v>
      </c>
      <c r="V2252" s="16">
        <f t="shared" si="210"/>
        <v>42677.005474537036</v>
      </c>
      <c r="W2252" s="16">
        <f t="shared" si="211"/>
        <v>42707.0471412037</v>
      </c>
    </row>
    <row r="2253" spans="1:23" ht="30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2">
        <f>IF(H2253="USD", 1, VLOOKUP(H2253,usd[[#All],[targetCurrency]:[inverseRate]],4,FALSE))</f>
        <v>1</v>
      </c>
      <c r="J2253" s="14">
        <f t="shared" si="212"/>
        <v>8500</v>
      </c>
      <c r="K2253" s="14">
        <f t="shared" si="213"/>
        <v>11428.19</v>
      </c>
      <c r="L2253">
        <v>1408177077</v>
      </c>
      <c r="M2253">
        <v>1406362677</v>
      </c>
      <c r="N2253" t="b">
        <v>0</v>
      </c>
      <c r="O2253">
        <v>480</v>
      </c>
      <c r="P2253" t="b">
        <v>1</v>
      </c>
      <c r="Q2253" t="s">
        <v>8297</v>
      </c>
      <c r="R2253" s="9">
        <f t="shared" si="214"/>
        <v>1.3444929411764706</v>
      </c>
      <c r="S2253" s="14">
        <f t="shared" si="215"/>
        <v>23.808729166666669</v>
      </c>
      <c r="T2253" t="s">
        <v>9215</v>
      </c>
      <c r="U2253" t="s">
        <v>9254</v>
      </c>
      <c r="V2253" s="16">
        <f t="shared" si="210"/>
        <v>41846.34579861111</v>
      </c>
      <c r="W2253" s="16">
        <f t="shared" si="211"/>
        <v>41867.34579861111</v>
      </c>
    </row>
    <row r="2254" spans="1:23" ht="30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2">
        <f>IF(H2254="USD", 1, VLOOKUP(H2254,usd[[#All],[targetCurrency]:[inverseRate]],4,FALSE))</f>
        <v>1.1666915600000001</v>
      </c>
      <c r="J2254" s="14">
        <f t="shared" si="212"/>
        <v>10500.224040000001</v>
      </c>
      <c r="K2254" s="14">
        <f t="shared" si="213"/>
        <v>28589.7766778</v>
      </c>
      <c r="L2254">
        <v>1470469938</v>
      </c>
      <c r="M2254">
        <v>1469173938</v>
      </c>
      <c r="N2254" t="b">
        <v>0</v>
      </c>
      <c r="O2254">
        <v>249</v>
      </c>
      <c r="P2254" t="b">
        <v>1</v>
      </c>
      <c r="Q2254" t="s">
        <v>8297</v>
      </c>
      <c r="R2254" s="9">
        <f t="shared" si="214"/>
        <v>2.722777777777778</v>
      </c>
      <c r="S2254" s="14">
        <f t="shared" si="215"/>
        <v>114.81838023212852</v>
      </c>
      <c r="T2254" t="s">
        <v>9215</v>
      </c>
      <c r="U2254" t="s">
        <v>9254</v>
      </c>
      <c r="V2254" s="16">
        <f t="shared" si="210"/>
        <v>42573.327986111108</v>
      </c>
      <c r="W2254" s="16">
        <f t="shared" si="211"/>
        <v>42588.327986111108</v>
      </c>
    </row>
    <row r="2255" spans="1:23" ht="30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2">
        <f>IF(H2255="USD", 1, VLOOKUP(H2255,usd[[#All],[targetCurrency]:[inverseRate]],4,FALSE))</f>
        <v>1</v>
      </c>
      <c r="J2255" s="14">
        <f t="shared" si="212"/>
        <v>8000</v>
      </c>
      <c r="K2255" s="14">
        <f t="shared" si="213"/>
        <v>9015</v>
      </c>
      <c r="L2255">
        <v>1447862947</v>
      </c>
      <c r="M2255">
        <v>1445267347</v>
      </c>
      <c r="N2255" t="b">
        <v>0</v>
      </c>
      <c r="O2255">
        <v>84</v>
      </c>
      <c r="P2255" t="b">
        <v>1</v>
      </c>
      <c r="Q2255" t="s">
        <v>8297</v>
      </c>
      <c r="R2255" s="9">
        <f t="shared" si="214"/>
        <v>1.1268750000000001</v>
      </c>
      <c r="S2255" s="14">
        <f t="shared" si="215"/>
        <v>107.32142857142857</v>
      </c>
      <c r="T2255" t="s">
        <v>9215</v>
      </c>
      <c r="U2255" t="s">
        <v>9254</v>
      </c>
      <c r="V2255" s="16">
        <f t="shared" si="210"/>
        <v>42296.631331018521</v>
      </c>
      <c r="W2255" s="16">
        <f t="shared" si="211"/>
        <v>42326.672997685186</v>
      </c>
    </row>
    <row r="2256" spans="1:23" ht="30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2">
        <f>IF(H2256="USD", 1, VLOOKUP(H2256,usd[[#All],[targetCurrency]:[inverseRate]],4,FALSE))</f>
        <v>1</v>
      </c>
      <c r="J2256" s="14">
        <f t="shared" si="212"/>
        <v>500</v>
      </c>
      <c r="K2256" s="14">
        <f t="shared" si="213"/>
        <v>2299</v>
      </c>
      <c r="L2256">
        <v>1485271968</v>
      </c>
      <c r="M2256">
        <v>1484667168</v>
      </c>
      <c r="N2256" t="b">
        <v>0</v>
      </c>
      <c r="O2256">
        <v>197</v>
      </c>
      <c r="P2256" t="b">
        <v>1</v>
      </c>
      <c r="Q2256" t="s">
        <v>8297</v>
      </c>
      <c r="R2256" s="9">
        <f t="shared" si="214"/>
        <v>4.5979999999999999</v>
      </c>
      <c r="S2256" s="14">
        <f t="shared" si="215"/>
        <v>11.67005076142132</v>
      </c>
      <c r="T2256" t="s">
        <v>9215</v>
      </c>
      <c r="U2256" t="s">
        <v>9254</v>
      </c>
      <c r="V2256" s="16">
        <f t="shared" ref="V2256:V2319" si="216">(M2256/86400)+DATE(1970,1,1)</f>
        <v>42752.647777777776</v>
      </c>
      <c r="W2256" s="16">
        <f t="shared" ref="W2256:W2319" si="217">(L2256/86400)+DATE(1970,1,1)</f>
        <v>42759.647777777776</v>
      </c>
    </row>
    <row r="2257" spans="1:23" ht="30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2">
        <f>IF(H2257="USD", 1, VLOOKUP(H2257,usd[[#All],[targetCurrency]:[inverseRate]],4,FALSE))</f>
        <v>1</v>
      </c>
      <c r="J2257" s="14">
        <f t="shared" si="212"/>
        <v>3950</v>
      </c>
      <c r="K2257" s="14">
        <f t="shared" si="213"/>
        <v>11323</v>
      </c>
      <c r="L2257">
        <v>1462661451</v>
      </c>
      <c r="M2257">
        <v>1460069451</v>
      </c>
      <c r="N2257" t="b">
        <v>0</v>
      </c>
      <c r="O2257">
        <v>271</v>
      </c>
      <c r="P2257" t="b">
        <v>1</v>
      </c>
      <c r="Q2257" t="s">
        <v>8297</v>
      </c>
      <c r="R2257" s="9">
        <f t="shared" si="214"/>
        <v>2.8665822784810127</v>
      </c>
      <c r="S2257" s="14">
        <f t="shared" si="215"/>
        <v>41.782287822878232</v>
      </c>
      <c r="T2257" t="s">
        <v>9215</v>
      </c>
      <c r="U2257" t="s">
        <v>9254</v>
      </c>
      <c r="V2257" s="16">
        <f t="shared" si="216"/>
        <v>42467.951979166668</v>
      </c>
      <c r="W2257" s="16">
        <f t="shared" si="217"/>
        <v>42497.951979166668</v>
      </c>
    </row>
    <row r="2258" spans="1:23" ht="30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2">
        <f>IF(H2258="USD", 1, VLOOKUP(H2258,usd[[#All],[targetCurrency]:[inverseRate]],4,FALSE))</f>
        <v>1.29405719</v>
      </c>
      <c r="J2258" s="14">
        <f t="shared" si="212"/>
        <v>621.14745119999998</v>
      </c>
      <c r="K2258" s="14">
        <f t="shared" si="213"/>
        <v>1383.3471361100001</v>
      </c>
      <c r="L2258">
        <v>1479811846</v>
      </c>
      <c r="M2258">
        <v>1478602246</v>
      </c>
      <c r="N2258" t="b">
        <v>0</v>
      </c>
      <c r="O2258">
        <v>50</v>
      </c>
      <c r="P2258" t="b">
        <v>1</v>
      </c>
      <c r="Q2258" t="s">
        <v>8297</v>
      </c>
      <c r="R2258" s="9">
        <f t="shared" si="214"/>
        <v>2.2270833333333333</v>
      </c>
      <c r="S2258" s="14">
        <f t="shared" si="215"/>
        <v>27.666942722200002</v>
      </c>
      <c r="T2258" t="s">
        <v>9215</v>
      </c>
      <c r="U2258" t="s">
        <v>9254</v>
      </c>
      <c r="V2258" s="16">
        <f t="shared" si="216"/>
        <v>42682.451921296291</v>
      </c>
      <c r="W2258" s="16">
        <f t="shared" si="217"/>
        <v>42696.451921296291</v>
      </c>
    </row>
    <row r="2259" spans="1:23" ht="30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2">
        <f>IF(H2259="USD", 1, VLOOKUP(H2259,usd[[#All],[targetCurrency]:[inverseRate]],4,FALSE))</f>
        <v>1.29405719</v>
      </c>
      <c r="J2259" s="14">
        <f t="shared" si="212"/>
        <v>3235.1429749999998</v>
      </c>
      <c r="K2259" s="14">
        <f t="shared" si="213"/>
        <v>20580.038521164999</v>
      </c>
      <c r="L2259">
        <v>1466377200</v>
      </c>
      <c r="M2259">
        <v>1463351329</v>
      </c>
      <c r="N2259" t="b">
        <v>0</v>
      </c>
      <c r="O2259">
        <v>169</v>
      </c>
      <c r="P2259" t="b">
        <v>1</v>
      </c>
      <c r="Q2259" t="s">
        <v>8297</v>
      </c>
      <c r="R2259" s="9">
        <f t="shared" si="214"/>
        <v>6.3613999999999997</v>
      </c>
      <c r="S2259" s="14">
        <f t="shared" si="215"/>
        <v>121.77537586488165</v>
      </c>
      <c r="T2259" t="s">
        <v>9215</v>
      </c>
      <c r="U2259" t="s">
        <v>9254</v>
      </c>
      <c r="V2259" s="16">
        <f t="shared" si="216"/>
        <v>42505.936678240745</v>
      </c>
      <c r="W2259" s="16">
        <f t="shared" si="217"/>
        <v>42540.958333333328</v>
      </c>
    </row>
    <row r="2260" spans="1:23" ht="30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2">
        <f>IF(H2260="USD", 1, VLOOKUP(H2260,usd[[#All],[targetCurrency]:[inverseRate]],4,FALSE))</f>
        <v>1</v>
      </c>
      <c r="J2260" s="14">
        <f t="shared" si="212"/>
        <v>2200</v>
      </c>
      <c r="K2260" s="14">
        <f t="shared" si="213"/>
        <v>3223</v>
      </c>
      <c r="L2260">
        <v>1434045687</v>
      </c>
      <c r="M2260">
        <v>1431453687</v>
      </c>
      <c r="N2260" t="b">
        <v>0</v>
      </c>
      <c r="O2260">
        <v>205</v>
      </c>
      <c r="P2260" t="b">
        <v>1</v>
      </c>
      <c r="Q2260" t="s">
        <v>8297</v>
      </c>
      <c r="R2260" s="9">
        <f t="shared" si="214"/>
        <v>1.4650000000000001</v>
      </c>
      <c r="S2260" s="14">
        <f t="shared" si="215"/>
        <v>15.721951219512196</v>
      </c>
      <c r="T2260" t="s">
        <v>9215</v>
      </c>
      <c r="U2260" t="s">
        <v>9254</v>
      </c>
      <c r="V2260" s="16">
        <f t="shared" si="216"/>
        <v>42136.75100694444</v>
      </c>
      <c r="W2260" s="16">
        <f t="shared" si="217"/>
        <v>42166.75100694444</v>
      </c>
    </row>
    <row r="2261" spans="1:23" ht="30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2">
        <f>IF(H2261="USD", 1, VLOOKUP(H2261,usd[[#All],[targetCurrency]:[inverseRate]],4,FALSE))</f>
        <v>1.29405719</v>
      </c>
      <c r="J2261" s="14">
        <f t="shared" si="212"/>
        <v>1294.05719</v>
      </c>
      <c r="K2261" s="14">
        <f t="shared" si="213"/>
        <v>24161.341794489999</v>
      </c>
      <c r="L2261">
        <v>1481224736</v>
      </c>
      <c r="M2261">
        <v>1480360736</v>
      </c>
      <c r="N2261" t="b">
        <v>0</v>
      </c>
      <c r="O2261">
        <v>206</v>
      </c>
      <c r="P2261" t="b">
        <v>1</v>
      </c>
      <c r="Q2261" t="s">
        <v>8297</v>
      </c>
      <c r="R2261" s="9">
        <f t="shared" si="214"/>
        <v>18.670999999999999</v>
      </c>
      <c r="S2261" s="14">
        <f t="shared" si="215"/>
        <v>117.28806696354368</v>
      </c>
      <c r="T2261" t="s">
        <v>9215</v>
      </c>
      <c r="U2261" t="s">
        <v>9254</v>
      </c>
      <c r="V2261" s="16">
        <f t="shared" si="216"/>
        <v>42702.804814814815</v>
      </c>
      <c r="W2261" s="16">
        <f t="shared" si="217"/>
        <v>42712.804814814815</v>
      </c>
    </row>
    <row r="2262" spans="1:23" ht="30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2">
        <f>IF(H2262="USD", 1, VLOOKUP(H2262,usd[[#All],[targetCurrency]:[inverseRate]],4,FALSE))</f>
        <v>1</v>
      </c>
      <c r="J2262" s="14">
        <f t="shared" si="212"/>
        <v>2500</v>
      </c>
      <c r="K2262" s="14">
        <f t="shared" si="213"/>
        <v>8173</v>
      </c>
      <c r="L2262">
        <v>1395876250</v>
      </c>
      <c r="M2262">
        <v>1393287850</v>
      </c>
      <c r="N2262" t="b">
        <v>0</v>
      </c>
      <c r="O2262">
        <v>84</v>
      </c>
      <c r="P2262" t="b">
        <v>1</v>
      </c>
      <c r="Q2262" t="s">
        <v>8297</v>
      </c>
      <c r="R2262" s="9">
        <f t="shared" si="214"/>
        <v>3.2692000000000001</v>
      </c>
      <c r="S2262" s="14">
        <f t="shared" si="215"/>
        <v>97.297619047619051</v>
      </c>
      <c r="T2262" t="s">
        <v>9215</v>
      </c>
      <c r="U2262" t="s">
        <v>9254</v>
      </c>
      <c r="V2262" s="16">
        <f t="shared" si="216"/>
        <v>41695.016782407409</v>
      </c>
      <c r="W2262" s="16">
        <f t="shared" si="217"/>
        <v>41724.975115740745</v>
      </c>
    </row>
    <row r="2263" spans="1:23" ht="30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2">
        <f>IF(H2263="USD", 1, VLOOKUP(H2263,usd[[#All],[targetCurrency]:[inverseRate]],4,FALSE))</f>
        <v>0.70296422999999997</v>
      </c>
      <c r="J2263" s="14">
        <f t="shared" si="212"/>
        <v>702.96422999999993</v>
      </c>
      <c r="K2263" s="14">
        <f t="shared" si="213"/>
        <v>5479.6061728499999</v>
      </c>
      <c r="L2263">
        <v>1487093020</v>
      </c>
      <c r="M2263">
        <v>1485278620</v>
      </c>
      <c r="N2263" t="b">
        <v>0</v>
      </c>
      <c r="O2263">
        <v>210</v>
      </c>
      <c r="P2263" t="b">
        <v>1</v>
      </c>
      <c r="Q2263" t="s">
        <v>8297</v>
      </c>
      <c r="R2263" s="9">
        <f t="shared" si="214"/>
        <v>7.7949999999999999</v>
      </c>
      <c r="S2263" s="14">
        <f t="shared" si="215"/>
        <v>26.093362727857141</v>
      </c>
      <c r="T2263" t="s">
        <v>9215</v>
      </c>
      <c r="U2263" t="s">
        <v>9254</v>
      </c>
      <c r="V2263" s="16">
        <f t="shared" si="216"/>
        <v>42759.724768518514</v>
      </c>
      <c r="W2263" s="16">
        <f t="shared" si="217"/>
        <v>42780.724768518514</v>
      </c>
    </row>
    <row r="2264" spans="1:23" ht="30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2">
        <f>IF(H2264="USD", 1, VLOOKUP(H2264,usd[[#All],[targetCurrency]:[inverseRate]],4,FALSE))</f>
        <v>1</v>
      </c>
      <c r="J2264" s="14">
        <f t="shared" si="212"/>
        <v>3300</v>
      </c>
      <c r="K2264" s="14">
        <f t="shared" si="213"/>
        <v>5087</v>
      </c>
      <c r="L2264">
        <v>1416268800</v>
      </c>
      <c r="M2264">
        <v>1413295358</v>
      </c>
      <c r="N2264" t="b">
        <v>0</v>
      </c>
      <c r="O2264">
        <v>181</v>
      </c>
      <c r="P2264" t="b">
        <v>1</v>
      </c>
      <c r="Q2264" t="s">
        <v>8297</v>
      </c>
      <c r="R2264" s="9">
        <f t="shared" si="214"/>
        <v>1.5415151515151515</v>
      </c>
      <c r="S2264" s="14">
        <f t="shared" si="215"/>
        <v>28.104972375690608</v>
      </c>
      <c r="T2264" t="s">
        <v>9215</v>
      </c>
      <c r="U2264" t="s">
        <v>9254</v>
      </c>
      <c r="V2264" s="16">
        <f t="shared" si="216"/>
        <v>41926.585162037038</v>
      </c>
      <c r="W2264" s="16">
        <f t="shared" si="217"/>
        <v>41961</v>
      </c>
    </row>
    <row r="2265" spans="1:23" ht="30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2">
        <f>IF(H2265="USD", 1, VLOOKUP(H2265,usd[[#All],[targetCurrency]:[inverseRate]],4,FALSE))</f>
        <v>0.11241174</v>
      </c>
      <c r="J2265" s="14">
        <f t="shared" si="212"/>
        <v>843.08804999999995</v>
      </c>
      <c r="K2265" s="14">
        <f t="shared" si="213"/>
        <v>974.16013883999995</v>
      </c>
      <c r="L2265">
        <v>1422734313</v>
      </c>
      <c r="M2265">
        <v>1420919913</v>
      </c>
      <c r="N2265" t="b">
        <v>0</v>
      </c>
      <c r="O2265">
        <v>60</v>
      </c>
      <c r="P2265" t="b">
        <v>1</v>
      </c>
      <c r="Q2265" t="s">
        <v>8297</v>
      </c>
      <c r="R2265" s="9">
        <f t="shared" si="214"/>
        <v>1.1554666666666666</v>
      </c>
      <c r="S2265" s="14">
        <f t="shared" si="215"/>
        <v>16.236002314</v>
      </c>
      <c r="T2265" t="s">
        <v>9215</v>
      </c>
      <c r="U2265" t="s">
        <v>9254</v>
      </c>
      <c r="V2265" s="16">
        <f t="shared" si="216"/>
        <v>42014.832326388889</v>
      </c>
      <c r="W2265" s="16">
        <f t="shared" si="217"/>
        <v>42035.832326388889</v>
      </c>
    </row>
    <row r="2266" spans="1:23" ht="30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2">
        <f>IF(H2266="USD", 1, VLOOKUP(H2266,usd[[#All],[targetCurrency]:[inverseRate]],4,FALSE))</f>
        <v>1</v>
      </c>
      <c r="J2266" s="14">
        <f t="shared" si="212"/>
        <v>6000</v>
      </c>
      <c r="K2266" s="14">
        <f t="shared" si="213"/>
        <v>10802</v>
      </c>
      <c r="L2266">
        <v>1463972400</v>
      </c>
      <c r="M2266">
        <v>1462543114</v>
      </c>
      <c r="N2266" t="b">
        <v>0</v>
      </c>
      <c r="O2266">
        <v>445</v>
      </c>
      <c r="P2266" t="b">
        <v>1</v>
      </c>
      <c r="Q2266" t="s">
        <v>8297</v>
      </c>
      <c r="R2266" s="9">
        <f t="shared" si="214"/>
        <v>1.8003333333333333</v>
      </c>
      <c r="S2266" s="14">
        <f t="shared" si="215"/>
        <v>24.274157303370785</v>
      </c>
      <c r="T2266" t="s">
        <v>9215</v>
      </c>
      <c r="U2266" t="s">
        <v>9254</v>
      </c>
      <c r="V2266" s="16">
        <f t="shared" si="216"/>
        <v>42496.582337962958</v>
      </c>
      <c r="W2266" s="16">
        <f t="shared" si="217"/>
        <v>42513.125</v>
      </c>
    </row>
    <row r="2267" spans="1:23" ht="30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2">
        <f>IF(H2267="USD", 1, VLOOKUP(H2267,usd[[#All],[targetCurrency]:[inverseRate]],4,FALSE))</f>
        <v>1.29405719</v>
      </c>
      <c r="J2267" s="14">
        <f t="shared" si="212"/>
        <v>258.81143800000001</v>
      </c>
      <c r="K2267" s="14">
        <f t="shared" si="213"/>
        <v>772.55214243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t="s">
        <v>8297</v>
      </c>
      <c r="R2267" s="9">
        <f t="shared" si="214"/>
        <v>2.9849999999999999</v>
      </c>
      <c r="S2267" s="14">
        <f t="shared" si="215"/>
        <v>45.44424367235294</v>
      </c>
      <c r="T2267" t="s">
        <v>9215</v>
      </c>
      <c r="U2267" t="s">
        <v>9254</v>
      </c>
      <c r="V2267" s="16">
        <f t="shared" si="216"/>
        <v>42689.853090277778</v>
      </c>
      <c r="W2267" s="16">
        <f t="shared" si="217"/>
        <v>42696.853090277778</v>
      </c>
    </row>
    <row r="2268" spans="1:23" ht="30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2">
        <f>IF(H2268="USD", 1, VLOOKUP(H2268,usd[[#All],[targetCurrency]:[inverseRate]],4,FALSE))</f>
        <v>1</v>
      </c>
      <c r="J2268" s="14">
        <f t="shared" si="212"/>
        <v>1500</v>
      </c>
      <c r="K2268" s="14">
        <f t="shared" si="213"/>
        <v>4804</v>
      </c>
      <c r="L2268">
        <v>1461722400</v>
      </c>
      <c r="M2268">
        <v>1460235592</v>
      </c>
      <c r="N2268" t="b">
        <v>0</v>
      </c>
      <c r="O2268">
        <v>194</v>
      </c>
      <c r="P2268" t="b">
        <v>1</v>
      </c>
      <c r="Q2268" t="s">
        <v>8297</v>
      </c>
      <c r="R2268" s="9">
        <f t="shared" si="214"/>
        <v>3.2026666666666666</v>
      </c>
      <c r="S2268" s="14">
        <f t="shared" si="215"/>
        <v>24.762886597938145</v>
      </c>
      <c r="T2268" t="s">
        <v>9215</v>
      </c>
      <c r="U2268" t="s">
        <v>9254</v>
      </c>
      <c r="V2268" s="16">
        <f t="shared" si="216"/>
        <v>42469.874907407408</v>
      </c>
      <c r="W2268" s="16">
        <f t="shared" si="217"/>
        <v>42487.083333333328</v>
      </c>
    </row>
    <row r="2269" spans="1:23" ht="30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2">
        <f>IF(H2269="USD", 1, VLOOKUP(H2269,usd[[#All],[targetCurrency]:[inverseRate]],4,FALSE))</f>
        <v>1</v>
      </c>
      <c r="J2269" s="14">
        <f t="shared" si="212"/>
        <v>20000</v>
      </c>
      <c r="K2269" s="14">
        <f t="shared" si="213"/>
        <v>76105</v>
      </c>
      <c r="L2269">
        <v>1419123600</v>
      </c>
      <c r="M2269">
        <v>1416945297</v>
      </c>
      <c r="N2269" t="b">
        <v>0</v>
      </c>
      <c r="O2269">
        <v>404</v>
      </c>
      <c r="P2269" t="b">
        <v>1</v>
      </c>
      <c r="Q2269" t="s">
        <v>8297</v>
      </c>
      <c r="R2269" s="9">
        <f t="shared" si="214"/>
        <v>3.80525</v>
      </c>
      <c r="S2269" s="14">
        <f t="shared" si="215"/>
        <v>188.37871287128712</v>
      </c>
      <c r="T2269" t="s">
        <v>9215</v>
      </c>
      <c r="U2269" t="s">
        <v>9254</v>
      </c>
      <c r="V2269" s="16">
        <f t="shared" si="216"/>
        <v>41968.829826388886</v>
      </c>
      <c r="W2269" s="16">
        <f t="shared" si="217"/>
        <v>41994.041666666672</v>
      </c>
    </row>
    <row r="2270" spans="1:23" ht="30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2">
        <f>IF(H2270="USD", 1, VLOOKUP(H2270,usd[[#All],[targetCurrency]:[inverseRate]],4,FALSE))</f>
        <v>1</v>
      </c>
      <c r="J2270" s="14">
        <f t="shared" si="212"/>
        <v>28000</v>
      </c>
      <c r="K2270" s="14">
        <f t="shared" si="213"/>
        <v>28728</v>
      </c>
      <c r="L2270">
        <v>1489283915</v>
      </c>
      <c r="M2270">
        <v>1486691915</v>
      </c>
      <c r="N2270" t="b">
        <v>0</v>
      </c>
      <c r="O2270">
        <v>194</v>
      </c>
      <c r="P2270" t="b">
        <v>1</v>
      </c>
      <c r="Q2270" t="s">
        <v>8297</v>
      </c>
      <c r="R2270" s="9">
        <f t="shared" si="214"/>
        <v>1.026</v>
      </c>
      <c r="S2270" s="14">
        <f t="shared" si="215"/>
        <v>148.08247422680412</v>
      </c>
      <c r="T2270" t="s">
        <v>9215</v>
      </c>
      <c r="U2270" t="s">
        <v>9254</v>
      </c>
      <c r="V2270" s="16">
        <f t="shared" si="216"/>
        <v>42776.082349537042</v>
      </c>
      <c r="W2270" s="16">
        <f t="shared" si="217"/>
        <v>42806.082349537042</v>
      </c>
    </row>
    <row r="2271" spans="1:23" ht="30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2">
        <f>IF(H2271="USD", 1, VLOOKUP(H2271,usd[[#All],[targetCurrency]:[inverseRate]],4,FALSE))</f>
        <v>1</v>
      </c>
      <c r="J2271" s="14">
        <f t="shared" si="212"/>
        <v>2500</v>
      </c>
      <c r="K2271" s="14">
        <f t="shared" si="213"/>
        <v>45041</v>
      </c>
      <c r="L2271">
        <v>1488862800</v>
      </c>
      <c r="M2271">
        <v>1486745663</v>
      </c>
      <c r="N2271" t="b">
        <v>0</v>
      </c>
      <c r="O2271">
        <v>902</v>
      </c>
      <c r="P2271" t="b">
        <v>1</v>
      </c>
      <c r="Q2271" t="s">
        <v>8297</v>
      </c>
      <c r="R2271" s="9">
        <f t="shared" si="214"/>
        <v>18.016400000000001</v>
      </c>
      <c r="S2271" s="14">
        <f t="shared" si="215"/>
        <v>49.934589800443462</v>
      </c>
      <c r="T2271" t="s">
        <v>9215</v>
      </c>
      <c r="U2271" t="s">
        <v>9254</v>
      </c>
      <c r="V2271" s="16">
        <f t="shared" si="216"/>
        <v>42776.704432870371</v>
      </c>
      <c r="W2271" s="16">
        <f t="shared" si="217"/>
        <v>42801.208333333328</v>
      </c>
    </row>
    <row r="2272" spans="1:23" ht="30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2">
        <f>IF(H2272="USD", 1, VLOOKUP(H2272,usd[[#All],[targetCurrency]:[inverseRate]],4,FALSE))</f>
        <v>1</v>
      </c>
      <c r="J2272" s="14">
        <f t="shared" si="212"/>
        <v>25000</v>
      </c>
      <c r="K2272" s="14">
        <f t="shared" si="213"/>
        <v>180062</v>
      </c>
      <c r="L2272">
        <v>1484085540</v>
      </c>
      <c r="M2272">
        <v>1482353513</v>
      </c>
      <c r="N2272" t="b">
        <v>0</v>
      </c>
      <c r="O2272">
        <v>1670</v>
      </c>
      <c r="P2272" t="b">
        <v>1</v>
      </c>
      <c r="Q2272" t="s">
        <v>8297</v>
      </c>
      <c r="R2272" s="9">
        <f t="shared" si="214"/>
        <v>7.2024800000000004</v>
      </c>
      <c r="S2272" s="14">
        <f t="shared" si="215"/>
        <v>107.82155688622754</v>
      </c>
      <c r="T2272" t="s">
        <v>9215</v>
      </c>
      <c r="U2272" t="s">
        <v>9254</v>
      </c>
      <c r="V2272" s="16">
        <f t="shared" si="216"/>
        <v>42725.869363425925</v>
      </c>
      <c r="W2272" s="16">
        <f t="shared" si="217"/>
        <v>42745.915972222225</v>
      </c>
    </row>
    <row r="2273" spans="1:23" ht="30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2">
        <f>IF(H2273="USD", 1, VLOOKUP(H2273,usd[[#All],[targetCurrency]:[inverseRate]],4,FALSE))</f>
        <v>1</v>
      </c>
      <c r="J2273" s="14">
        <f t="shared" si="212"/>
        <v>20000</v>
      </c>
      <c r="K2273" s="14">
        <f t="shared" si="213"/>
        <v>56618</v>
      </c>
      <c r="L2273">
        <v>1481328004</v>
      </c>
      <c r="M2273">
        <v>1478736004</v>
      </c>
      <c r="N2273" t="b">
        <v>0</v>
      </c>
      <c r="O2273">
        <v>1328</v>
      </c>
      <c r="P2273" t="b">
        <v>1</v>
      </c>
      <c r="Q2273" t="s">
        <v>8297</v>
      </c>
      <c r="R2273" s="9">
        <f t="shared" si="214"/>
        <v>2.8309000000000002</v>
      </c>
      <c r="S2273" s="14">
        <f t="shared" si="215"/>
        <v>42.63403614457831</v>
      </c>
      <c r="T2273" t="s">
        <v>9215</v>
      </c>
      <c r="U2273" t="s">
        <v>9254</v>
      </c>
      <c r="V2273" s="16">
        <f t="shared" si="216"/>
        <v>42684.000046296293</v>
      </c>
      <c r="W2273" s="16">
        <f t="shared" si="217"/>
        <v>42714.000046296293</v>
      </c>
    </row>
    <row r="2274" spans="1:23" ht="30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2">
        <f>IF(H2274="USD", 1, VLOOKUP(H2274,usd[[#All],[targetCurrency]:[inverseRate]],4,FALSE))</f>
        <v>1</v>
      </c>
      <c r="J2274" s="14">
        <f t="shared" si="212"/>
        <v>1000</v>
      </c>
      <c r="K2274" s="14">
        <f t="shared" si="213"/>
        <v>13566</v>
      </c>
      <c r="L2274">
        <v>1449506836</v>
      </c>
      <c r="M2274">
        <v>1446914836</v>
      </c>
      <c r="N2274" t="b">
        <v>0</v>
      </c>
      <c r="O2274">
        <v>944</v>
      </c>
      <c r="P2274" t="b">
        <v>1</v>
      </c>
      <c r="Q2274" t="s">
        <v>8297</v>
      </c>
      <c r="R2274" s="9">
        <f t="shared" si="214"/>
        <v>13.566000000000001</v>
      </c>
      <c r="S2274" s="14">
        <f t="shared" si="215"/>
        <v>14.370762711864407</v>
      </c>
      <c r="T2274" t="s">
        <v>9215</v>
      </c>
      <c r="U2274" t="s">
        <v>9254</v>
      </c>
      <c r="V2274" s="16">
        <f t="shared" si="216"/>
        <v>42315.699490740742</v>
      </c>
      <c r="W2274" s="16">
        <f t="shared" si="217"/>
        <v>42345.699490740742</v>
      </c>
    </row>
    <row r="2275" spans="1:23" ht="30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2">
        <f>IF(H2275="USD", 1, VLOOKUP(H2275,usd[[#All],[targetCurrency]:[inverseRate]],4,FALSE))</f>
        <v>0.75062424999999999</v>
      </c>
      <c r="J2275" s="14">
        <f t="shared" si="212"/>
        <v>1876.5606250000001</v>
      </c>
      <c r="K2275" s="14">
        <f t="shared" si="213"/>
        <v>4135.1889932499998</v>
      </c>
      <c r="L2275">
        <v>1489320642</v>
      </c>
      <c r="M2275">
        <v>1487164242</v>
      </c>
      <c r="N2275" t="b">
        <v>0</v>
      </c>
      <c r="O2275">
        <v>147</v>
      </c>
      <c r="P2275" t="b">
        <v>1</v>
      </c>
      <c r="Q2275" t="s">
        <v>8297</v>
      </c>
      <c r="R2275" s="9">
        <f t="shared" si="214"/>
        <v>2.2035999999999998</v>
      </c>
      <c r="S2275" s="14">
        <f t="shared" si="215"/>
        <v>28.130537369047619</v>
      </c>
      <c r="T2275" t="s">
        <v>9215</v>
      </c>
      <c r="U2275" t="s">
        <v>9254</v>
      </c>
      <c r="V2275" s="16">
        <f t="shared" si="216"/>
        <v>42781.549097222218</v>
      </c>
      <c r="W2275" s="16">
        <f t="shared" si="217"/>
        <v>42806.507430555561</v>
      </c>
    </row>
    <row r="2276" spans="1:23" ht="30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2">
        <f>IF(H2276="USD", 1, VLOOKUP(H2276,usd[[#All],[targetCurrency]:[inverseRate]],4,FALSE))</f>
        <v>1</v>
      </c>
      <c r="J2276" s="14">
        <f t="shared" si="212"/>
        <v>2500</v>
      </c>
      <c r="K2276" s="14">
        <f t="shared" si="213"/>
        <v>2990</v>
      </c>
      <c r="L2276">
        <v>1393156857</v>
      </c>
      <c r="M2276">
        <v>1390564857</v>
      </c>
      <c r="N2276" t="b">
        <v>0</v>
      </c>
      <c r="O2276">
        <v>99</v>
      </c>
      <c r="P2276" t="b">
        <v>1</v>
      </c>
      <c r="Q2276" t="s">
        <v>8297</v>
      </c>
      <c r="R2276" s="9">
        <f t="shared" si="214"/>
        <v>1.196</v>
      </c>
      <c r="S2276" s="14">
        <f t="shared" si="215"/>
        <v>30.202020202020201</v>
      </c>
      <c r="T2276" t="s">
        <v>9215</v>
      </c>
      <c r="U2276" t="s">
        <v>9254</v>
      </c>
      <c r="V2276" s="16">
        <f t="shared" si="216"/>
        <v>41663.500659722224</v>
      </c>
      <c r="W2276" s="16">
        <f t="shared" si="217"/>
        <v>41693.500659722224</v>
      </c>
    </row>
    <row r="2277" spans="1:23" ht="30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2">
        <f>IF(H2277="USD", 1, VLOOKUP(H2277,usd[[#All],[targetCurrency]:[inverseRate]],4,FALSE))</f>
        <v>1.29405719</v>
      </c>
      <c r="J2277" s="14">
        <f t="shared" si="212"/>
        <v>841.13717350000002</v>
      </c>
      <c r="K2277" s="14">
        <f t="shared" si="213"/>
        <v>3429.8985820949997</v>
      </c>
      <c r="L2277">
        <v>1419259679</v>
      </c>
      <c r="M2277">
        <v>1416667679</v>
      </c>
      <c r="N2277" t="b">
        <v>0</v>
      </c>
      <c r="O2277">
        <v>79</v>
      </c>
      <c r="P2277" t="b">
        <v>1</v>
      </c>
      <c r="Q2277" t="s">
        <v>8297</v>
      </c>
      <c r="R2277" s="9">
        <f t="shared" si="214"/>
        <v>4.0776923076923079</v>
      </c>
      <c r="S2277" s="14">
        <f t="shared" si="215"/>
        <v>43.416437748037971</v>
      </c>
      <c r="T2277" t="s">
        <v>9215</v>
      </c>
      <c r="U2277" t="s">
        <v>9254</v>
      </c>
      <c r="V2277" s="16">
        <f t="shared" si="216"/>
        <v>41965.616655092592</v>
      </c>
      <c r="W2277" s="16">
        <f t="shared" si="217"/>
        <v>41995.616655092592</v>
      </c>
    </row>
    <row r="2278" spans="1:23" ht="30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2">
        <f>IF(H2278="USD", 1, VLOOKUP(H2278,usd[[#All],[targetCurrency]:[inverseRate]],4,FALSE))</f>
        <v>1</v>
      </c>
      <c r="J2278" s="14">
        <f t="shared" si="212"/>
        <v>4589</v>
      </c>
      <c r="K2278" s="14">
        <f t="shared" si="213"/>
        <v>4856</v>
      </c>
      <c r="L2278">
        <v>1388936289</v>
      </c>
      <c r="M2278">
        <v>1386344289</v>
      </c>
      <c r="N2278" t="b">
        <v>0</v>
      </c>
      <c r="O2278">
        <v>75</v>
      </c>
      <c r="P2278" t="b">
        <v>1</v>
      </c>
      <c r="Q2278" t="s">
        <v>8297</v>
      </c>
      <c r="R2278" s="9">
        <f t="shared" si="214"/>
        <v>1.0581826105905425</v>
      </c>
      <c r="S2278" s="14">
        <f t="shared" si="215"/>
        <v>64.74666666666667</v>
      </c>
      <c r="T2278" t="s">
        <v>9215</v>
      </c>
      <c r="U2278" t="s">
        <v>9254</v>
      </c>
      <c r="V2278" s="16">
        <f t="shared" si="216"/>
        <v>41614.651493055557</v>
      </c>
      <c r="W2278" s="16">
        <f t="shared" si="217"/>
        <v>41644.651493055557</v>
      </c>
    </row>
    <row r="2279" spans="1:23" ht="30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2">
        <f>IF(H2279="USD", 1, VLOOKUP(H2279,usd[[#All],[targetCurrency]:[inverseRate]],4,FALSE))</f>
        <v>1</v>
      </c>
      <c r="J2279" s="14">
        <f t="shared" si="212"/>
        <v>8500</v>
      </c>
      <c r="K2279" s="14">
        <f t="shared" si="213"/>
        <v>11992</v>
      </c>
      <c r="L2279">
        <v>1330359423</v>
      </c>
      <c r="M2279">
        <v>1327767423</v>
      </c>
      <c r="N2279" t="b">
        <v>0</v>
      </c>
      <c r="O2279">
        <v>207</v>
      </c>
      <c r="P2279" t="b">
        <v>1</v>
      </c>
      <c r="Q2279" t="s">
        <v>8297</v>
      </c>
      <c r="R2279" s="9">
        <f t="shared" si="214"/>
        <v>1.4108235294117648</v>
      </c>
      <c r="S2279" s="14">
        <f t="shared" si="215"/>
        <v>57.932367149758456</v>
      </c>
      <c r="T2279" t="s">
        <v>9215</v>
      </c>
      <c r="U2279" t="s">
        <v>9254</v>
      </c>
      <c r="V2279" s="16">
        <f t="shared" si="216"/>
        <v>40936.678506944445</v>
      </c>
      <c r="W2279" s="16">
        <f t="shared" si="217"/>
        <v>40966.678506944445</v>
      </c>
    </row>
    <row r="2280" spans="1:23" ht="30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2">
        <f>IF(H2280="USD", 1, VLOOKUP(H2280,usd[[#All],[targetCurrency]:[inverseRate]],4,FALSE))</f>
        <v>1.1666915600000001</v>
      </c>
      <c r="J2280" s="14">
        <f t="shared" si="212"/>
        <v>2333.38312</v>
      </c>
      <c r="K2280" s="14">
        <f t="shared" si="213"/>
        <v>6316.4681058400001</v>
      </c>
      <c r="L2280">
        <v>1451861940</v>
      </c>
      <c r="M2280">
        <v>1448902867</v>
      </c>
      <c r="N2280" t="b">
        <v>0</v>
      </c>
      <c r="O2280">
        <v>102</v>
      </c>
      <c r="P2280" t="b">
        <v>1</v>
      </c>
      <c r="Q2280" t="s">
        <v>8297</v>
      </c>
      <c r="R2280" s="9">
        <f t="shared" si="214"/>
        <v>2.7069999999999999</v>
      </c>
      <c r="S2280" s="14">
        <f t="shared" si="215"/>
        <v>61.926157900392155</v>
      </c>
      <c r="T2280" t="s">
        <v>9215</v>
      </c>
      <c r="U2280" t="s">
        <v>9254</v>
      </c>
      <c r="V2280" s="16">
        <f t="shared" si="216"/>
        <v>42338.709108796298</v>
      </c>
      <c r="W2280" s="16">
        <f t="shared" si="217"/>
        <v>42372.957638888889</v>
      </c>
    </row>
    <row r="2281" spans="1:23" ht="30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2">
        <f>IF(H2281="USD", 1, VLOOKUP(H2281,usd[[#All],[targetCurrency]:[inverseRate]],4,FALSE))</f>
        <v>1</v>
      </c>
      <c r="J2281" s="14">
        <f t="shared" si="212"/>
        <v>1000</v>
      </c>
      <c r="K2281" s="14">
        <f t="shared" si="213"/>
        <v>1538</v>
      </c>
      <c r="L2281">
        <v>1423022400</v>
      </c>
      <c r="M2281">
        <v>1421436099</v>
      </c>
      <c r="N2281" t="b">
        <v>0</v>
      </c>
      <c r="O2281">
        <v>32</v>
      </c>
      <c r="P2281" t="b">
        <v>1</v>
      </c>
      <c r="Q2281" t="s">
        <v>8297</v>
      </c>
      <c r="R2281" s="9">
        <f t="shared" si="214"/>
        <v>1.538</v>
      </c>
      <c r="S2281" s="14">
        <f t="shared" si="215"/>
        <v>48.0625</v>
      </c>
      <c r="T2281" t="s">
        <v>9215</v>
      </c>
      <c r="U2281" t="s">
        <v>9254</v>
      </c>
      <c r="V2281" s="16">
        <f t="shared" si="216"/>
        <v>42020.806701388894</v>
      </c>
      <c r="W2281" s="16">
        <f t="shared" si="217"/>
        <v>42039.166666666672</v>
      </c>
    </row>
    <row r="2282" spans="1:23" ht="30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2">
        <f>IF(H2282="USD", 1, VLOOKUP(H2282,usd[[#All],[targetCurrency]:[inverseRate]],4,FALSE))</f>
        <v>1</v>
      </c>
      <c r="J2282" s="14">
        <f t="shared" si="212"/>
        <v>9800</v>
      </c>
      <c r="K2282" s="14">
        <f t="shared" si="213"/>
        <v>39550.5</v>
      </c>
      <c r="L2282">
        <v>1442501991</v>
      </c>
      <c r="M2282">
        <v>1439909991</v>
      </c>
      <c r="N2282" t="b">
        <v>0</v>
      </c>
      <c r="O2282">
        <v>480</v>
      </c>
      <c r="P2282" t="b">
        <v>1</v>
      </c>
      <c r="Q2282" t="s">
        <v>8297</v>
      </c>
      <c r="R2282" s="9">
        <f t="shared" si="214"/>
        <v>4.0357653061224488</v>
      </c>
      <c r="S2282" s="14">
        <f t="shared" si="215"/>
        <v>82.396874999999994</v>
      </c>
      <c r="T2282" t="s">
        <v>9215</v>
      </c>
      <c r="U2282" t="s">
        <v>9254</v>
      </c>
      <c r="V2282" s="16">
        <f t="shared" si="216"/>
        <v>42234.624895833331</v>
      </c>
      <c r="W2282" s="16">
        <f t="shared" si="217"/>
        <v>42264.624895833331</v>
      </c>
    </row>
    <row r="2283" spans="1:23" ht="30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2">
        <f>IF(H2283="USD", 1, VLOOKUP(H2283,usd[[#All],[targetCurrency]:[inverseRate]],4,FALSE))</f>
        <v>1</v>
      </c>
      <c r="J2283" s="14">
        <f t="shared" si="212"/>
        <v>300</v>
      </c>
      <c r="K2283" s="14">
        <f t="shared" si="213"/>
        <v>555</v>
      </c>
      <c r="L2283">
        <v>1311576600</v>
      </c>
      <c r="M2283">
        <v>1306219897</v>
      </c>
      <c r="N2283" t="b">
        <v>0</v>
      </c>
      <c r="O2283">
        <v>11</v>
      </c>
      <c r="P2283" t="b">
        <v>1</v>
      </c>
      <c r="Q2283" t="s">
        <v>8276</v>
      </c>
      <c r="R2283" s="9">
        <f t="shared" si="214"/>
        <v>1.85</v>
      </c>
      <c r="S2283" s="14">
        <f t="shared" si="215"/>
        <v>50.454545454545453</v>
      </c>
      <c r="T2283" t="s">
        <v>9214</v>
      </c>
      <c r="U2283" t="s">
        <v>9213</v>
      </c>
      <c r="V2283" s="16">
        <f t="shared" si="216"/>
        <v>40687.285844907405</v>
      </c>
      <c r="W2283" s="16">
        <f t="shared" si="217"/>
        <v>40749.284722222219</v>
      </c>
    </row>
    <row r="2284" spans="1:23" ht="30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2">
        <f>IF(H2284="USD", 1, VLOOKUP(H2284,usd[[#All],[targetCurrency]:[inverseRate]],4,FALSE))</f>
        <v>1</v>
      </c>
      <c r="J2284" s="14">
        <f t="shared" si="212"/>
        <v>750</v>
      </c>
      <c r="K2284" s="14">
        <f t="shared" si="213"/>
        <v>1390</v>
      </c>
      <c r="L2284">
        <v>1452744686</v>
      </c>
      <c r="M2284">
        <v>1447560686</v>
      </c>
      <c r="N2284" t="b">
        <v>0</v>
      </c>
      <c r="O2284">
        <v>12</v>
      </c>
      <c r="P2284" t="b">
        <v>1</v>
      </c>
      <c r="Q2284" t="s">
        <v>8276</v>
      </c>
      <c r="R2284" s="9">
        <f t="shared" si="214"/>
        <v>1.8533333333333333</v>
      </c>
      <c r="S2284" s="14">
        <f t="shared" si="215"/>
        <v>115.83333333333333</v>
      </c>
      <c r="T2284" t="s">
        <v>9214</v>
      </c>
      <c r="U2284" t="s">
        <v>9213</v>
      </c>
      <c r="V2284" s="16">
        <f t="shared" si="216"/>
        <v>42323.17460648148</v>
      </c>
      <c r="W2284" s="16">
        <f t="shared" si="217"/>
        <v>42383.17460648148</v>
      </c>
    </row>
    <row r="2285" spans="1:23" ht="30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2">
        <f>IF(H2285="USD", 1, VLOOKUP(H2285,usd[[#All],[targetCurrency]:[inverseRate]],4,FALSE))</f>
        <v>1</v>
      </c>
      <c r="J2285" s="14">
        <f t="shared" si="212"/>
        <v>3000</v>
      </c>
      <c r="K2285" s="14">
        <f t="shared" si="213"/>
        <v>3025.66</v>
      </c>
      <c r="L2285">
        <v>1336528804</v>
      </c>
      <c r="M2285">
        <v>1331348404</v>
      </c>
      <c r="N2285" t="b">
        <v>0</v>
      </c>
      <c r="O2285">
        <v>48</v>
      </c>
      <c r="P2285" t="b">
        <v>1</v>
      </c>
      <c r="Q2285" t="s">
        <v>8276</v>
      </c>
      <c r="R2285" s="9">
        <f t="shared" si="214"/>
        <v>1.0085533333333332</v>
      </c>
      <c r="S2285" s="14">
        <f t="shared" si="215"/>
        <v>63.03458333333333</v>
      </c>
      <c r="T2285" t="s">
        <v>9214</v>
      </c>
      <c r="U2285" t="s">
        <v>9213</v>
      </c>
      <c r="V2285" s="16">
        <f t="shared" si="216"/>
        <v>40978.125046296293</v>
      </c>
      <c r="W2285" s="16">
        <f t="shared" si="217"/>
        <v>41038.083379629628</v>
      </c>
    </row>
    <row r="2286" spans="1:23" ht="30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2">
        <f>IF(H2286="USD", 1, VLOOKUP(H2286,usd[[#All],[targetCurrency]:[inverseRate]],4,FALSE))</f>
        <v>1</v>
      </c>
      <c r="J2286" s="14">
        <f t="shared" si="212"/>
        <v>6000</v>
      </c>
      <c r="K2286" s="14">
        <f t="shared" si="213"/>
        <v>6373.27</v>
      </c>
      <c r="L2286">
        <v>1299902400</v>
      </c>
      <c r="M2286">
        <v>1297451245</v>
      </c>
      <c r="N2286" t="b">
        <v>0</v>
      </c>
      <c r="O2286">
        <v>59</v>
      </c>
      <c r="P2286" t="b">
        <v>1</v>
      </c>
      <c r="Q2286" t="s">
        <v>8276</v>
      </c>
      <c r="R2286" s="9">
        <f t="shared" si="214"/>
        <v>1.0622116666666668</v>
      </c>
      <c r="S2286" s="14">
        <f t="shared" si="215"/>
        <v>108.02152542372882</v>
      </c>
      <c r="T2286" t="s">
        <v>9214</v>
      </c>
      <c r="U2286" t="s">
        <v>9213</v>
      </c>
      <c r="V2286" s="16">
        <f t="shared" si="216"/>
        <v>40585.796817129631</v>
      </c>
      <c r="W2286" s="16">
        <f t="shared" si="217"/>
        <v>40614.166666666664</v>
      </c>
    </row>
    <row r="2287" spans="1:23" ht="30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2">
        <f>IF(H2287="USD", 1, VLOOKUP(H2287,usd[[#All],[targetCurrency]:[inverseRate]],4,FALSE))</f>
        <v>1</v>
      </c>
      <c r="J2287" s="14">
        <f t="shared" si="212"/>
        <v>3000</v>
      </c>
      <c r="K2287" s="14">
        <f t="shared" si="213"/>
        <v>3641</v>
      </c>
      <c r="L2287">
        <v>1340944043</v>
      </c>
      <c r="M2287">
        <v>1338352043</v>
      </c>
      <c r="N2287" t="b">
        <v>0</v>
      </c>
      <c r="O2287">
        <v>79</v>
      </c>
      <c r="P2287" t="b">
        <v>1</v>
      </c>
      <c r="Q2287" t="s">
        <v>8276</v>
      </c>
      <c r="R2287" s="9">
        <f t="shared" si="214"/>
        <v>1.2136666666666667</v>
      </c>
      <c r="S2287" s="14">
        <f t="shared" si="215"/>
        <v>46.088607594936711</v>
      </c>
      <c r="T2287" t="s">
        <v>9214</v>
      </c>
      <c r="U2287" t="s">
        <v>9213</v>
      </c>
      <c r="V2287" s="16">
        <f t="shared" si="216"/>
        <v>41059.185682870375</v>
      </c>
      <c r="W2287" s="16">
        <f t="shared" si="217"/>
        <v>41089.185682870375</v>
      </c>
    </row>
    <row r="2288" spans="1:23" ht="30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2">
        <f>IF(H2288="USD", 1, VLOOKUP(H2288,usd[[#All],[targetCurrency]:[inverseRate]],4,FALSE))</f>
        <v>1</v>
      </c>
      <c r="J2288" s="14">
        <f t="shared" si="212"/>
        <v>1500</v>
      </c>
      <c r="K2288" s="14">
        <f t="shared" si="213"/>
        <v>1501</v>
      </c>
      <c r="L2288">
        <v>1378439940</v>
      </c>
      <c r="M2288">
        <v>1376003254</v>
      </c>
      <c r="N2288" t="b">
        <v>0</v>
      </c>
      <c r="O2288">
        <v>14</v>
      </c>
      <c r="P2288" t="b">
        <v>1</v>
      </c>
      <c r="Q2288" t="s">
        <v>8276</v>
      </c>
      <c r="R2288" s="9">
        <f t="shared" si="214"/>
        <v>1.0006666666666666</v>
      </c>
      <c r="S2288" s="14">
        <f t="shared" si="215"/>
        <v>107.21428571428571</v>
      </c>
      <c r="T2288" t="s">
        <v>9214</v>
      </c>
      <c r="U2288" t="s">
        <v>9213</v>
      </c>
      <c r="V2288" s="16">
        <f t="shared" si="216"/>
        <v>41494.963587962964</v>
      </c>
      <c r="W2288" s="16">
        <f t="shared" si="217"/>
        <v>41523.165972222225</v>
      </c>
    </row>
    <row r="2289" spans="1:23" ht="30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2">
        <f>IF(H2289="USD", 1, VLOOKUP(H2289,usd[[#All],[targetCurrency]:[inverseRate]],4,FALSE))</f>
        <v>1</v>
      </c>
      <c r="J2289" s="14">
        <f t="shared" si="212"/>
        <v>4500</v>
      </c>
      <c r="K2289" s="14">
        <f t="shared" si="213"/>
        <v>5398.99</v>
      </c>
      <c r="L2289">
        <v>1403539260</v>
      </c>
      <c r="M2289">
        <v>1401724860</v>
      </c>
      <c r="N2289" t="b">
        <v>0</v>
      </c>
      <c r="O2289">
        <v>106</v>
      </c>
      <c r="P2289" t="b">
        <v>1</v>
      </c>
      <c r="Q2289" t="s">
        <v>8276</v>
      </c>
      <c r="R2289" s="9">
        <f t="shared" si="214"/>
        <v>1.1997755555555556</v>
      </c>
      <c r="S2289" s="14">
        <f t="shared" si="215"/>
        <v>50.9338679245283</v>
      </c>
      <c r="T2289" t="s">
        <v>9214</v>
      </c>
      <c r="U2289" t="s">
        <v>9213</v>
      </c>
      <c r="V2289" s="16">
        <f t="shared" si="216"/>
        <v>41792.667361111111</v>
      </c>
      <c r="W2289" s="16">
        <f t="shared" si="217"/>
        <v>41813.667361111111</v>
      </c>
    </row>
    <row r="2290" spans="1:23" ht="30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2">
        <f>IF(H2290="USD", 1, VLOOKUP(H2290,usd[[#All],[targetCurrency]:[inverseRate]],4,FALSE))</f>
        <v>1</v>
      </c>
      <c r="J2290" s="14">
        <f t="shared" si="212"/>
        <v>1000</v>
      </c>
      <c r="K2290" s="14">
        <f t="shared" si="213"/>
        <v>1001</v>
      </c>
      <c r="L2290">
        <v>1340733600</v>
      </c>
      <c r="M2290">
        <v>1339098689</v>
      </c>
      <c r="N2290" t="b">
        <v>0</v>
      </c>
      <c r="O2290">
        <v>25</v>
      </c>
      <c r="P2290" t="b">
        <v>1</v>
      </c>
      <c r="Q2290" t="s">
        <v>8276</v>
      </c>
      <c r="R2290" s="9">
        <f t="shared" si="214"/>
        <v>1.0009999999999999</v>
      </c>
      <c r="S2290" s="14">
        <f t="shared" si="215"/>
        <v>40.04</v>
      </c>
      <c r="T2290" t="s">
        <v>9214</v>
      </c>
      <c r="U2290" t="s">
        <v>9213</v>
      </c>
      <c r="V2290" s="16">
        <f t="shared" si="216"/>
        <v>41067.827418981484</v>
      </c>
      <c r="W2290" s="16">
        <f t="shared" si="217"/>
        <v>41086.75</v>
      </c>
    </row>
    <row r="2291" spans="1:23" ht="30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2">
        <f>IF(H2291="USD", 1, VLOOKUP(H2291,usd[[#All],[targetCurrency]:[inverseRate]],4,FALSE))</f>
        <v>1</v>
      </c>
      <c r="J2291" s="14">
        <f t="shared" si="212"/>
        <v>1500</v>
      </c>
      <c r="K2291" s="14">
        <f t="shared" si="213"/>
        <v>1611</v>
      </c>
      <c r="L2291">
        <v>1386372120</v>
      </c>
      <c r="M2291">
        <v>1382659060</v>
      </c>
      <c r="N2291" t="b">
        <v>0</v>
      </c>
      <c r="O2291">
        <v>25</v>
      </c>
      <c r="P2291" t="b">
        <v>1</v>
      </c>
      <c r="Q2291" t="s">
        <v>8276</v>
      </c>
      <c r="R2291" s="9">
        <f t="shared" si="214"/>
        <v>1.0740000000000001</v>
      </c>
      <c r="S2291" s="14">
        <f t="shared" si="215"/>
        <v>64.44</v>
      </c>
      <c r="T2291" t="s">
        <v>9214</v>
      </c>
      <c r="U2291" t="s">
        <v>9213</v>
      </c>
      <c r="V2291" s="16">
        <f t="shared" si="216"/>
        <v>41571.998379629629</v>
      </c>
      <c r="W2291" s="16">
        <f t="shared" si="217"/>
        <v>41614.973611111112</v>
      </c>
    </row>
    <row r="2292" spans="1:23" ht="30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2">
        <f>IF(H2292="USD", 1, VLOOKUP(H2292,usd[[#All],[targetCurrency]:[inverseRate]],4,FALSE))</f>
        <v>1</v>
      </c>
      <c r="J2292" s="14">
        <f t="shared" si="212"/>
        <v>1500</v>
      </c>
      <c r="K2292" s="14">
        <f t="shared" si="213"/>
        <v>1561</v>
      </c>
      <c r="L2292">
        <v>1259686800</v>
      </c>
      <c r="M2292">
        <v>1252908330</v>
      </c>
      <c r="N2292" t="b">
        <v>0</v>
      </c>
      <c r="O2292">
        <v>29</v>
      </c>
      <c r="P2292" t="b">
        <v>1</v>
      </c>
      <c r="Q2292" t="s">
        <v>8276</v>
      </c>
      <c r="R2292" s="9">
        <f t="shared" si="214"/>
        <v>1.0406666666666666</v>
      </c>
      <c r="S2292" s="14">
        <f t="shared" si="215"/>
        <v>53.827586206896555</v>
      </c>
      <c r="T2292" t="s">
        <v>9214</v>
      </c>
      <c r="U2292" t="s">
        <v>9213</v>
      </c>
      <c r="V2292" s="16">
        <f t="shared" si="216"/>
        <v>40070.253819444442</v>
      </c>
      <c r="W2292" s="16">
        <f t="shared" si="217"/>
        <v>40148.708333333336</v>
      </c>
    </row>
    <row r="2293" spans="1:23" ht="30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2">
        <f>IF(H2293="USD", 1, VLOOKUP(H2293,usd[[#All],[targetCurrency]:[inverseRate]],4,FALSE))</f>
        <v>1</v>
      </c>
      <c r="J2293" s="14">
        <f t="shared" si="212"/>
        <v>2500</v>
      </c>
      <c r="K2293" s="14">
        <f t="shared" si="213"/>
        <v>4320</v>
      </c>
      <c r="L2293">
        <v>1335153600</v>
      </c>
      <c r="M2293">
        <v>1332199618</v>
      </c>
      <c r="N2293" t="b">
        <v>0</v>
      </c>
      <c r="O2293">
        <v>43</v>
      </c>
      <c r="P2293" t="b">
        <v>1</v>
      </c>
      <c r="Q2293" t="s">
        <v>8276</v>
      </c>
      <c r="R2293" s="9">
        <f t="shared" si="214"/>
        <v>1.728</v>
      </c>
      <c r="S2293" s="14">
        <f t="shared" si="215"/>
        <v>100.46511627906976</v>
      </c>
      <c r="T2293" t="s">
        <v>9214</v>
      </c>
      <c r="U2293" t="s">
        <v>9213</v>
      </c>
      <c r="V2293" s="16">
        <f t="shared" si="216"/>
        <v>40987.977060185185</v>
      </c>
      <c r="W2293" s="16">
        <f t="shared" si="217"/>
        <v>41022.166666666664</v>
      </c>
    </row>
    <row r="2294" spans="1:23" ht="30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2">
        <f>IF(H2294="USD", 1, VLOOKUP(H2294,usd[[#All],[targetCurrency]:[inverseRate]],4,FALSE))</f>
        <v>1</v>
      </c>
      <c r="J2294" s="14">
        <f t="shared" si="212"/>
        <v>2000</v>
      </c>
      <c r="K2294" s="14">
        <f t="shared" si="213"/>
        <v>2145.0100000000002</v>
      </c>
      <c r="L2294">
        <v>1334767476</v>
      </c>
      <c r="M2294">
        <v>1332175476</v>
      </c>
      <c r="N2294" t="b">
        <v>0</v>
      </c>
      <c r="O2294">
        <v>46</v>
      </c>
      <c r="P2294" t="b">
        <v>1</v>
      </c>
      <c r="Q2294" t="s">
        <v>8276</v>
      </c>
      <c r="R2294" s="9">
        <f t="shared" si="214"/>
        <v>1.072505</v>
      </c>
      <c r="S2294" s="14">
        <f t="shared" si="215"/>
        <v>46.630652173913049</v>
      </c>
      <c r="T2294" t="s">
        <v>9214</v>
      </c>
      <c r="U2294" t="s">
        <v>9213</v>
      </c>
      <c r="V2294" s="16">
        <f t="shared" si="216"/>
        <v>40987.697638888887</v>
      </c>
      <c r="W2294" s="16">
        <f t="shared" si="217"/>
        <v>41017.697638888887</v>
      </c>
    </row>
    <row r="2295" spans="1:23" ht="30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2">
        <f>IF(H2295="USD", 1, VLOOKUP(H2295,usd[[#All],[targetCurrency]:[inverseRate]],4,FALSE))</f>
        <v>1</v>
      </c>
      <c r="J2295" s="14">
        <f t="shared" si="212"/>
        <v>850</v>
      </c>
      <c r="K2295" s="14">
        <f t="shared" si="213"/>
        <v>920</v>
      </c>
      <c r="L2295">
        <v>1348545540</v>
      </c>
      <c r="M2295">
        <v>1346345999</v>
      </c>
      <c r="N2295" t="b">
        <v>0</v>
      </c>
      <c r="O2295">
        <v>27</v>
      </c>
      <c r="P2295" t="b">
        <v>1</v>
      </c>
      <c r="Q2295" t="s">
        <v>8276</v>
      </c>
      <c r="R2295" s="9">
        <f t="shared" si="214"/>
        <v>1.0823529411764705</v>
      </c>
      <c r="S2295" s="14">
        <f t="shared" si="215"/>
        <v>34.074074074074076</v>
      </c>
      <c r="T2295" t="s">
        <v>9214</v>
      </c>
      <c r="U2295" t="s">
        <v>9213</v>
      </c>
      <c r="V2295" s="16">
        <f t="shared" si="216"/>
        <v>41151.708321759259</v>
      </c>
      <c r="W2295" s="16">
        <f t="shared" si="217"/>
        <v>41177.165972222225</v>
      </c>
    </row>
    <row r="2296" spans="1:23" ht="30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2">
        <f>IF(H2296="USD", 1, VLOOKUP(H2296,usd[[#All],[targetCurrency]:[inverseRate]],4,FALSE))</f>
        <v>1</v>
      </c>
      <c r="J2296" s="14">
        <f t="shared" si="212"/>
        <v>5000</v>
      </c>
      <c r="K2296" s="14">
        <f t="shared" si="213"/>
        <v>7304.04</v>
      </c>
      <c r="L2296">
        <v>1358702480</v>
      </c>
      <c r="M2296">
        <v>1356110480</v>
      </c>
      <c r="N2296" t="b">
        <v>0</v>
      </c>
      <c r="O2296">
        <v>112</v>
      </c>
      <c r="P2296" t="b">
        <v>1</v>
      </c>
      <c r="Q2296" t="s">
        <v>8276</v>
      </c>
      <c r="R2296" s="9">
        <f t="shared" si="214"/>
        <v>1.4608079999999999</v>
      </c>
      <c r="S2296" s="14">
        <f t="shared" si="215"/>
        <v>65.214642857142863</v>
      </c>
      <c r="T2296" t="s">
        <v>9214</v>
      </c>
      <c r="U2296" t="s">
        <v>9213</v>
      </c>
      <c r="V2296" s="16">
        <f t="shared" si="216"/>
        <v>41264.72314814815</v>
      </c>
      <c r="W2296" s="16">
        <f t="shared" si="217"/>
        <v>41294.72314814815</v>
      </c>
    </row>
    <row r="2297" spans="1:23" ht="30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2">
        <f>IF(H2297="USD", 1, VLOOKUP(H2297,usd[[#All],[targetCurrency]:[inverseRate]],4,FALSE))</f>
        <v>1</v>
      </c>
      <c r="J2297" s="14">
        <f t="shared" si="212"/>
        <v>1200</v>
      </c>
      <c r="K2297" s="14">
        <f t="shared" si="213"/>
        <v>1503</v>
      </c>
      <c r="L2297">
        <v>1359240856</v>
      </c>
      <c r="M2297">
        <v>1356648856</v>
      </c>
      <c r="N2297" t="b">
        <v>0</v>
      </c>
      <c r="O2297">
        <v>34</v>
      </c>
      <c r="P2297" t="b">
        <v>1</v>
      </c>
      <c r="Q2297" t="s">
        <v>8276</v>
      </c>
      <c r="R2297" s="9">
        <f t="shared" si="214"/>
        <v>1.2524999999999999</v>
      </c>
      <c r="S2297" s="14">
        <f t="shared" si="215"/>
        <v>44.205882352941174</v>
      </c>
      <c r="T2297" t="s">
        <v>9214</v>
      </c>
      <c r="U2297" t="s">
        <v>9213</v>
      </c>
      <c r="V2297" s="16">
        <f t="shared" si="216"/>
        <v>41270.954351851848</v>
      </c>
      <c r="W2297" s="16">
        <f t="shared" si="217"/>
        <v>41300.954351851848</v>
      </c>
    </row>
    <row r="2298" spans="1:23" ht="30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2">
        <f>IF(H2298="USD", 1, VLOOKUP(H2298,usd[[#All],[targetCurrency]:[inverseRate]],4,FALSE))</f>
        <v>1</v>
      </c>
      <c r="J2298" s="14">
        <f t="shared" si="212"/>
        <v>7000</v>
      </c>
      <c r="K2298" s="14">
        <f t="shared" si="213"/>
        <v>10435</v>
      </c>
      <c r="L2298">
        <v>1330018426</v>
      </c>
      <c r="M2298">
        <v>1326994426</v>
      </c>
      <c r="N2298" t="b">
        <v>0</v>
      </c>
      <c r="O2298">
        <v>145</v>
      </c>
      <c r="P2298" t="b">
        <v>1</v>
      </c>
      <c r="Q2298" t="s">
        <v>8276</v>
      </c>
      <c r="R2298" s="9">
        <f t="shared" si="214"/>
        <v>1.4907142857142857</v>
      </c>
      <c r="S2298" s="14">
        <f t="shared" si="215"/>
        <v>71.965517241379317</v>
      </c>
      <c r="T2298" t="s">
        <v>9214</v>
      </c>
      <c r="U2298" t="s">
        <v>9213</v>
      </c>
      <c r="V2298" s="16">
        <f t="shared" si="216"/>
        <v>40927.731782407405</v>
      </c>
      <c r="W2298" s="16">
        <f t="shared" si="217"/>
        <v>40962.731782407405</v>
      </c>
    </row>
    <row r="2299" spans="1:23" ht="30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2">
        <f>IF(H2299="USD", 1, VLOOKUP(H2299,usd[[#All],[targetCurrency]:[inverseRate]],4,FALSE))</f>
        <v>1</v>
      </c>
      <c r="J2299" s="14">
        <f t="shared" si="212"/>
        <v>1000</v>
      </c>
      <c r="K2299" s="14">
        <f t="shared" si="213"/>
        <v>1006</v>
      </c>
      <c r="L2299">
        <v>1331697540</v>
      </c>
      <c r="M2299">
        <v>1328749249</v>
      </c>
      <c r="N2299" t="b">
        <v>0</v>
      </c>
      <c r="O2299">
        <v>19</v>
      </c>
      <c r="P2299" t="b">
        <v>1</v>
      </c>
      <c r="Q2299" t="s">
        <v>8276</v>
      </c>
      <c r="R2299" s="9">
        <f t="shared" si="214"/>
        <v>1.006</v>
      </c>
      <c r="S2299" s="14">
        <f t="shared" si="215"/>
        <v>52.94736842105263</v>
      </c>
      <c r="T2299" t="s">
        <v>9214</v>
      </c>
      <c r="U2299" t="s">
        <v>9213</v>
      </c>
      <c r="V2299" s="16">
        <f t="shared" si="216"/>
        <v>40948.042233796295</v>
      </c>
      <c r="W2299" s="16">
        <f t="shared" si="217"/>
        <v>40982.165972222225</v>
      </c>
    </row>
    <row r="2300" spans="1:23" ht="30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2">
        <f>IF(H2300="USD", 1, VLOOKUP(H2300,usd[[#All],[targetCurrency]:[inverseRate]],4,FALSE))</f>
        <v>1</v>
      </c>
      <c r="J2300" s="14">
        <f t="shared" si="212"/>
        <v>30000</v>
      </c>
      <c r="K2300" s="14">
        <f t="shared" si="213"/>
        <v>31522</v>
      </c>
      <c r="L2300">
        <v>1395861033</v>
      </c>
      <c r="M2300">
        <v>1393272633</v>
      </c>
      <c r="N2300" t="b">
        <v>0</v>
      </c>
      <c r="O2300">
        <v>288</v>
      </c>
      <c r="P2300" t="b">
        <v>1</v>
      </c>
      <c r="Q2300" t="s">
        <v>8276</v>
      </c>
      <c r="R2300" s="9">
        <f t="shared" si="214"/>
        <v>1.0507333333333333</v>
      </c>
      <c r="S2300" s="14">
        <f t="shared" si="215"/>
        <v>109.45138888888889</v>
      </c>
      <c r="T2300" t="s">
        <v>9214</v>
      </c>
      <c r="U2300" t="s">
        <v>9213</v>
      </c>
      <c r="V2300" s="16">
        <f t="shared" si="216"/>
        <v>41694.84065972222</v>
      </c>
      <c r="W2300" s="16">
        <f t="shared" si="217"/>
        <v>41724.798993055556</v>
      </c>
    </row>
    <row r="2301" spans="1:23" ht="30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2">
        <f>IF(H2301="USD", 1, VLOOKUP(H2301,usd[[#All],[targetCurrency]:[inverseRate]],4,FALSE))</f>
        <v>1</v>
      </c>
      <c r="J2301" s="14">
        <f t="shared" si="212"/>
        <v>300</v>
      </c>
      <c r="K2301" s="14">
        <f t="shared" si="213"/>
        <v>1050.5</v>
      </c>
      <c r="L2301">
        <v>1296953209</v>
      </c>
      <c r="M2301">
        <v>1295657209</v>
      </c>
      <c r="N2301" t="b">
        <v>0</v>
      </c>
      <c r="O2301">
        <v>14</v>
      </c>
      <c r="P2301" t="b">
        <v>1</v>
      </c>
      <c r="Q2301" t="s">
        <v>8276</v>
      </c>
      <c r="R2301" s="9">
        <f t="shared" si="214"/>
        <v>3.5016666666666665</v>
      </c>
      <c r="S2301" s="14">
        <f t="shared" si="215"/>
        <v>75.035714285714292</v>
      </c>
      <c r="T2301" t="s">
        <v>9214</v>
      </c>
      <c r="U2301" t="s">
        <v>9213</v>
      </c>
      <c r="V2301" s="16">
        <f t="shared" si="216"/>
        <v>40565.032511574071</v>
      </c>
      <c r="W2301" s="16">
        <f t="shared" si="217"/>
        <v>40580.032511574071</v>
      </c>
    </row>
    <row r="2302" spans="1:23" ht="30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2">
        <f>IF(H2302="USD", 1, VLOOKUP(H2302,usd[[#All],[targetCurrency]:[inverseRate]],4,FALSE))</f>
        <v>1</v>
      </c>
      <c r="J2302" s="14">
        <f t="shared" si="212"/>
        <v>800</v>
      </c>
      <c r="K2302" s="14">
        <f t="shared" si="213"/>
        <v>810</v>
      </c>
      <c r="L2302">
        <v>1340904416</v>
      </c>
      <c r="M2302">
        <v>1339694816</v>
      </c>
      <c r="N2302" t="b">
        <v>0</v>
      </c>
      <c r="O2302">
        <v>7</v>
      </c>
      <c r="P2302" t="b">
        <v>1</v>
      </c>
      <c r="Q2302" t="s">
        <v>8276</v>
      </c>
      <c r="R2302" s="9">
        <f t="shared" si="214"/>
        <v>1.0125</v>
      </c>
      <c r="S2302" s="14">
        <f t="shared" si="215"/>
        <v>115.71428571428571</v>
      </c>
      <c r="T2302" t="s">
        <v>9214</v>
      </c>
      <c r="U2302" t="s">
        <v>9213</v>
      </c>
      <c r="V2302" s="16">
        <f t="shared" si="216"/>
        <v>41074.727037037039</v>
      </c>
      <c r="W2302" s="16">
        <f t="shared" si="217"/>
        <v>41088.727037037039</v>
      </c>
    </row>
    <row r="2303" spans="1:23" ht="30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2">
        <f>IF(H2303="USD", 1, VLOOKUP(H2303,usd[[#All],[targetCurrency]:[inverseRate]],4,FALSE))</f>
        <v>1</v>
      </c>
      <c r="J2303" s="14">
        <f t="shared" si="212"/>
        <v>5000</v>
      </c>
      <c r="K2303" s="14">
        <f t="shared" si="213"/>
        <v>6680.22</v>
      </c>
      <c r="L2303">
        <v>1371785496</v>
      </c>
      <c r="M2303">
        <v>1369193496</v>
      </c>
      <c r="N2303" t="b">
        <v>1</v>
      </c>
      <c r="O2303">
        <v>211</v>
      </c>
      <c r="P2303" t="b">
        <v>1</v>
      </c>
      <c r="Q2303" t="s">
        <v>8279</v>
      </c>
      <c r="R2303" s="9">
        <f t="shared" si="214"/>
        <v>1.336044</v>
      </c>
      <c r="S2303" s="14">
        <f t="shared" si="215"/>
        <v>31.659810426540286</v>
      </c>
      <c r="T2303" t="s">
        <v>9214</v>
      </c>
      <c r="U2303" t="s">
        <v>9233</v>
      </c>
      <c r="V2303" s="16">
        <f t="shared" si="216"/>
        <v>41416.146944444445</v>
      </c>
      <c r="W2303" s="16">
        <f t="shared" si="217"/>
        <v>41446.146944444445</v>
      </c>
    </row>
    <row r="2304" spans="1:23" ht="30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2">
        <f>IF(H2304="USD", 1, VLOOKUP(H2304,usd[[#All],[targetCurrency]:[inverseRate]],4,FALSE))</f>
        <v>1</v>
      </c>
      <c r="J2304" s="14">
        <f t="shared" si="212"/>
        <v>2300</v>
      </c>
      <c r="K2304" s="14">
        <f t="shared" si="213"/>
        <v>3925</v>
      </c>
      <c r="L2304">
        <v>1388473200</v>
      </c>
      <c r="M2304">
        <v>1385585434</v>
      </c>
      <c r="N2304" t="b">
        <v>1</v>
      </c>
      <c r="O2304">
        <v>85</v>
      </c>
      <c r="P2304" t="b">
        <v>1</v>
      </c>
      <c r="Q2304" t="s">
        <v>8279</v>
      </c>
      <c r="R2304" s="9">
        <f t="shared" si="214"/>
        <v>1.7065217391304348</v>
      </c>
      <c r="S2304" s="14">
        <f t="shared" si="215"/>
        <v>46.176470588235297</v>
      </c>
      <c r="T2304" t="s">
        <v>9214</v>
      </c>
      <c r="U2304" t="s">
        <v>9233</v>
      </c>
      <c r="V2304" s="16">
        <f t="shared" si="216"/>
        <v>41605.868449074071</v>
      </c>
      <c r="W2304" s="16">
        <f t="shared" si="217"/>
        <v>41639.291666666664</v>
      </c>
    </row>
    <row r="2305" spans="1:23" ht="30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2">
        <f>IF(H2305="USD", 1, VLOOKUP(H2305,usd[[#All],[targetCurrency]:[inverseRate]],4,FALSE))</f>
        <v>1</v>
      </c>
      <c r="J2305" s="14">
        <f t="shared" si="212"/>
        <v>6450</v>
      </c>
      <c r="K2305" s="14">
        <f t="shared" si="213"/>
        <v>7053.61</v>
      </c>
      <c r="L2305">
        <v>1323747596</v>
      </c>
      <c r="M2305">
        <v>1320287996</v>
      </c>
      <c r="N2305" t="b">
        <v>1</v>
      </c>
      <c r="O2305">
        <v>103</v>
      </c>
      <c r="P2305" t="b">
        <v>1</v>
      </c>
      <c r="Q2305" t="s">
        <v>8279</v>
      </c>
      <c r="R2305" s="9">
        <f t="shared" si="214"/>
        <v>1.0935829457364341</v>
      </c>
      <c r="S2305" s="14">
        <f t="shared" si="215"/>
        <v>68.481650485436887</v>
      </c>
      <c r="T2305" t="s">
        <v>9214</v>
      </c>
      <c r="U2305" t="s">
        <v>9233</v>
      </c>
      <c r="V2305" s="16">
        <f t="shared" si="216"/>
        <v>40850.111064814817</v>
      </c>
      <c r="W2305" s="16">
        <f t="shared" si="217"/>
        <v>40890.152731481481</v>
      </c>
    </row>
    <row r="2306" spans="1:23" ht="30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2">
        <f>IF(H2306="USD", 1, VLOOKUP(H2306,usd[[#All],[targetCurrency]:[inverseRate]],4,FALSE))</f>
        <v>1</v>
      </c>
      <c r="J2306" s="14">
        <f t="shared" si="212"/>
        <v>6000</v>
      </c>
      <c r="K2306" s="14">
        <f t="shared" si="213"/>
        <v>6042.02</v>
      </c>
      <c r="L2306">
        <v>1293857940</v>
      </c>
      <c r="M2306">
        <v>1290281691</v>
      </c>
      <c r="N2306" t="b">
        <v>1</v>
      </c>
      <c r="O2306">
        <v>113</v>
      </c>
      <c r="P2306" t="b">
        <v>1</v>
      </c>
      <c r="Q2306" t="s">
        <v>8279</v>
      </c>
      <c r="R2306" s="9">
        <f t="shared" si="214"/>
        <v>1.0070033333333335</v>
      </c>
      <c r="S2306" s="14">
        <f t="shared" si="215"/>
        <v>53.469203539823013</v>
      </c>
      <c r="T2306" t="s">
        <v>9214</v>
      </c>
      <c r="U2306" t="s">
        <v>9233</v>
      </c>
      <c r="V2306" s="16">
        <f t="shared" si="216"/>
        <v>40502.815868055557</v>
      </c>
      <c r="W2306" s="16">
        <f t="shared" si="217"/>
        <v>40544.207638888889</v>
      </c>
    </row>
    <row r="2307" spans="1:23" ht="30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2">
        <f>IF(H2307="USD", 1, VLOOKUP(H2307,usd[[#All],[targetCurrency]:[inverseRate]],4,FALSE))</f>
        <v>1</v>
      </c>
      <c r="J2307" s="14">
        <f t="shared" ref="J2307:J2370" si="218">$I2307*D2307</f>
        <v>18000</v>
      </c>
      <c r="K2307" s="14">
        <f t="shared" ref="K2307:K2370" si="219">$I2307*E2307</f>
        <v>18221</v>
      </c>
      <c r="L2307">
        <v>1407520800</v>
      </c>
      <c r="M2307">
        <v>1405356072</v>
      </c>
      <c r="N2307" t="b">
        <v>1</v>
      </c>
      <c r="O2307">
        <v>167</v>
      </c>
      <c r="P2307" t="b">
        <v>1</v>
      </c>
      <c r="Q2307" t="s">
        <v>8279</v>
      </c>
      <c r="R2307" s="9">
        <f t="shared" ref="R2307:R2370" si="220">E2307/D2307</f>
        <v>1.0122777777777778</v>
      </c>
      <c r="S2307" s="14">
        <f t="shared" ref="S2307:S2370" si="221">IFERROR(K2307/O2307, "")</f>
        <v>109.10778443113773</v>
      </c>
      <c r="T2307" t="s">
        <v>9214</v>
      </c>
      <c r="U2307" t="s">
        <v>9233</v>
      </c>
      <c r="V2307" s="16">
        <f t="shared" si="216"/>
        <v>41834.695277777777</v>
      </c>
      <c r="W2307" s="16">
        <f t="shared" si="217"/>
        <v>41859.75</v>
      </c>
    </row>
    <row r="2308" spans="1:23" ht="30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2">
        <f>IF(H2308="USD", 1, VLOOKUP(H2308,usd[[#All],[targetCurrency]:[inverseRate]],4,FALSE))</f>
        <v>1</v>
      </c>
      <c r="J2308" s="14">
        <f t="shared" si="218"/>
        <v>3500</v>
      </c>
      <c r="K2308" s="14">
        <f t="shared" si="219"/>
        <v>3736.55</v>
      </c>
      <c r="L2308">
        <v>1331352129</v>
      </c>
      <c r="M2308">
        <v>1328760129</v>
      </c>
      <c r="N2308" t="b">
        <v>1</v>
      </c>
      <c r="O2308">
        <v>73</v>
      </c>
      <c r="P2308" t="b">
        <v>1</v>
      </c>
      <c r="Q2308" t="s">
        <v>8279</v>
      </c>
      <c r="R2308" s="9">
        <f t="shared" si="220"/>
        <v>1.0675857142857144</v>
      </c>
      <c r="S2308" s="14">
        <f t="shared" si="221"/>
        <v>51.185616438356163</v>
      </c>
      <c r="T2308" t="s">
        <v>9214</v>
      </c>
      <c r="U2308" t="s">
        <v>9233</v>
      </c>
      <c r="V2308" s="16">
        <f t="shared" si="216"/>
        <v>40948.16815972222</v>
      </c>
      <c r="W2308" s="16">
        <f t="shared" si="217"/>
        <v>40978.16815972222</v>
      </c>
    </row>
    <row r="2309" spans="1:23" ht="30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2">
        <f>IF(H2309="USD", 1, VLOOKUP(H2309,usd[[#All],[targetCurrency]:[inverseRate]],4,FALSE))</f>
        <v>1</v>
      </c>
      <c r="J2309" s="14">
        <f t="shared" si="218"/>
        <v>1964.47</v>
      </c>
      <c r="K2309" s="14">
        <f t="shared" si="219"/>
        <v>2095.2600000000002</v>
      </c>
      <c r="L2309">
        <v>1336245328</v>
      </c>
      <c r="M2309">
        <v>1333653333</v>
      </c>
      <c r="N2309" t="b">
        <v>1</v>
      </c>
      <c r="O2309">
        <v>75</v>
      </c>
      <c r="P2309" t="b">
        <v>1</v>
      </c>
      <c r="Q2309" t="s">
        <v>8279</v>
      </c>
      <c r="R2309" s="9">
        <f t="shared" si="220"/>
        <v>1.0665777537961894</v>
      </c>
      <c r="S2309" s="14">
        <f t="shared" si="221"/>
        <v>27.936800000000002</v>
      </c>
      <c r="T2309" t="s">
        <v>9214</v>
      </c>
      <c r="U2309" t="s">
        <v>9233</v>
      </c>
      <c r="V2309" s="16">
        <f t="shared" si="216"/>
        <v>41004.802465277782</v>
      </c>
      <c r="W2309" s="16">
        <f t="shared" si="217"/>
        <v>41034.802407407406</v>
      </c>
    </row>
    <row r="2310" spans="1:23" ht="30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2">
        <f>IF(H2310="USD", 1, VLOOKUP(H2310,usd[[#All],[targetCurrency]:[inverseRate]],4,FALSE))</f>
        <v>1</v>
      </c>
      <c r="J2310" s="14">
        <f t="shared" si="218"/>
        <v>50000</v>
      </c>
      <c r="K2310" s="14">
        <f t="shared" si="219"/>
        <v>50653.11</v>
      </c>
      <c r="L2310">
        <v>1409274000</v>
      </c>
      <c r="M2310">
        <v>1406847996</v>
      </c>
      <c r="N2310" t="b">
        <v>1</v>
      </c>
      <c r="O2310">
        <v>614</v>
      </c>
      <c r="P2310" t="b">
        <v>1</v>
      </c>
      <c r="Q2310" t="s">
        <v>8279</v>
      </c>
      <c r="R2310" s="9">
        <f t="shared" si="220"/>
        <v>1.0130622</v>
      </c>
      <c r="S2310" s="14">
        <f t="shared" si="221"/>
        <v>82.496921824104234</v>
      </c>
      <c r="T2310" t="s">
        <v>9214</v>
      </c>
      <c r="U2310" t="s">
        <v>9233</v>
      </c>
      <c r="V2310" s="16">
        <f t="shared" si="216"/>
        <v>41851.962916666671</v>
      </c>
      <c r="W2310" s="16">
        <f t="shared" si="217"/>
        <v>41880.041666666664</v>
      </c>
    </row>
    <row r="2311" spans="1:23" ht="30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2">
        <f>IF(H2311="USD", 1, VLOOKUP(H2311,usd[[#All],[targetCurrency]:[inverseRate]],4,FALSE))</f>
        <v>1</v>
      </c>
      <c r="J2311" s="14">
        <f t="shared" si="218"/>
        <v>6000</v>
      </c>
      <c r="K2311" s="14">
        <f t="shared" si="219"/>
        <v>6400.47</v>
      </c>
      <c r="L2311">
        <v>1362872537</v>
      </c>
      <c r="M2311">
        <v>1359848537</v>
      </c>
      <c r="N2311" t="b">
        <v>1</v>
      </c>
      <c r="O2311">
        <v>107</v>
      </c>
      <c r="P2311" t="b">
        <v>1</v>
      </c>
      <c r="Q2311" t="s">
        <v>8279</v>
      </c>
      <c r="R2311" s="9">
        <f t="shared" si="220"/>
        <v>1.0667450000000001</v>
      </c>
      <c r="S2311" s="14">
        <f t="shared" si="221"/>
        <v>59.817476635514019</v>
      </c>
      <c r="T2311" t="s">
        <v>9214</v>
      </c>
      <c r="U2311" t="s">
        <v>9233</v>
      </c>
      <c r="V2311" s="16">
        <f t="shared" si="216"/>
        <v>41307.987696759257</v>
      </c>
      <c r="W2311" s="16">
        <f t="shared" si="217"/>
        <v>41342.987696759257</v>
      </c>
    </row>
    <row r="2312" spans="1:23" ht="30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2">
        <f>IF(H2312="USD", 1, VLOOKUP(H2312,usd[[#All],[targetCurrency]:[inverseRate]],4,FALSE))</f>
        <v>1</v>
      </c>
      <c r="J2312" s="14">
        <f t="shared" si="218"/>
        <v>18500</v>
      </c>
      <c r="K2312" s="14">
        <f t="shared" si="219"/>
        <v>79335.360000000001</v>
      </c>
      <c r="L2312">
        <v>1363889015</v>
      </c>
      <c r="M2312">
        <v>1361300615</v>
      </c>
      <c r="N2312" t="b">
        <v>1</v>
      </c>
      <c r="O2312">
        <v>1224</v>
      </c>
      <c r="P2312" t="b">
        <v>1</v>
      </c>
      <c r="Q2312" t="s">
        <v>8279</v>
      </c>
      <c r="R2312" s="9">
        <f t="shared" si="220"/>
        <v>4.288397837837838</v>
      </c>
      <c r="S2312" s="14">
        <f t="shared" si="221"/>
        <v>64.816470588235291</v>
      </c>
      <c r="T2312" t="s">
        <v>9214</v>
      </c>
      <c r="U2312" t="s">
        <v>9233</v>
      </c>
      <c r="V2312" s="16">
        <f t="shared" si="216"/>
        <v>41324.79415509259</v>
      </c>
      <c r="W2312" s="16">
        <f t="shared" si="217"/>
        <v>41354.752488425926</v>
      </c>
    </row>
    <row r="2313" spans="1:23" ht="30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2">
        <f>IF(H2313="USD", 1, VLOOKUP(H2313,usd[[#All],[targetCurrency]:[inverseRate]],4,FALSE))</f>
        <v>1</v>
      </c>
      <c r="J2313" s="14">
        <f t="shared" si="218"/>
        <v>9000</v>
      </c>
      <c r="K2313" s="14">
        <f t="shared" si="219"/>
        <v>9370</v>
      </c>
      <c r="L2313">
        <v>1399421189</v>
      </c>
      <c r="M2313">
        <v>1396829189</v>
      </c>
      <c r="N2313" t="b">
        <v>1</v>
      </c>
      <c r="O2313">
        <v>104</v>
      </c>
      <c r="P2313" t="b">
        <v>1</v>
      </c>
      <c r="Q2313" t="s">
        <v>8279</v>
      </c>
      <c r="R2313" s="9">
        <f t="shared" si="220"/>
        <v>1.0411111111111111</v>
      </c>
      <c r="S2313" s="14">
        <f t="shared" si="221"/>
        <v>90.09615384615384</v>
      </c>
      <c r="T2313" t="s">
        <v>9214</v>
      </c>
      <c r="U2313" t="s">
        <v>9233</v>
      </c>
      <c r="V2313" s="16">
        <f t="shared" si="216"/>
        <v>41736.004502314812</v>
      </c>
      <c r="W2313" s="16">
        <f t="shared" si="217"/>
        <v>41766.004502314812</v>
      </c>
    </row>
    <row r="2314" spans="1:23" ht="30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2">
        <f>IF(H2314="USD", 1, VLOOKUP(H2314,usd[[#All],[targetCurrency]:[inverseRate]],4,FALSE))</f>
        <v>1</v>
      </c>
      <c r="J2314" s="14">
        <f t="shared" si="218"/>
        <v>3000</v>
      </c>
      <c r="K2314" s="14">
        <f t="shared" si="219"/>
        <v>3236</v>
      </c>
      <c r="L2314">
        <v>1397862000</v>
      </c>
      <c r="M2314">
        <v>1395155478</v>
      </c>
      <c r="N2314" t="b">
        <v>1</v>
      </c>
      <c r="O2314">
        <v>79</v>
      </c>
      <c r="P2314" t="b">
        <v>1</v>
      </c>
      <c r="Q2314" t="s">
        <v>8279</v>
      </c>
      <c r="R2314" s="9">
        <f t="shared" si="220"/>
        <v>1.0786666666666667</v>
      </c>
      <c r="S2314" s="14">
        <f t="shared" si="221"/>
        <v>40.962025316455694</v>
      </c>
      <c r="T2314" t="s">
        <v>9214</v>
      </c>
      <c r="U2314" t="s">
        <v>9233</v>
      </c>
      <c r="V2314" s="16">
        <f t="shared" si="216"/>
        <v>41716.632847222223</v>
      </c>
      <c r="W2314" s="16">
        <f t="shared" si="217"/>
        <v>41747.958333333336</v>
      </c>
    </row>
    <row r="2315" spans="1:23" ht="30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2">
        <f>IF(H2315="USD", 1, VLOOKUP(H2315,usd[[#All],[targetCurrency]:[inverseRate]],4,FALSE))</f>
        <v>1</v>
      </c>
      <c r="J2315" s="14">
        <f t="shared" si="218"/>
        <v>5000</v>
      </c>
      <c r="K2315" s="14">
        <f t="shared" si="219"/>
        <v>8792.02</v>
      </c>
      <c r="L2315">
        <v>1336086026</v>
      </c>
      <c r="M2315">
        <v>1333494026</v>
      </c>
      <c r="N2315" t="b">
        <v>1</v>
      </c>
      <c r="O2315">
        <v>157</v>
      </c>
      <c r="P2315" t="b">
        <v>1</v>
      </c>
      <c r="Q2315" t="s">
        <v>8279</v>
      </c>
      <c r="R2315" s="9">
        <f t="shared" si="220"/>
        <v>1.7584040000000001</v>
      </c>
      <c r="S2315" s="14">
        <f t="shared" si="221"/>
        <v>56.000127388535034</v>
      </c>
      <c r="T2315" t="s">
        <v>9214</v>
      </c>
      <c r="U2315" t="s">
        <v>9233</v>
      </c>
      <c r="V2315" s="16">
        <f t="shared" si="216"/>
        <v>41002.958634259259</v>
      </c>
      <c r="W2315" s="16">
        <f t="shared" si="217"/>
        <v>41032.958634259259</v>
      </c>
    </row>
    <row r="2316" spans="1:23" ht="30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2">
        <f>IF(H2316="USD", 1, VLOOKUP(H2316,usd[[#All],[targetCurrency]:[inverseRate]],4,FALSE))</f>
        <v>1</v>
      </c>
      <c r="J2316" s="14">
        <f t="shared" si="218"/>
        <v>1200</v>
      </c>
      <c r="K2316" s="14">
        <f t="shared" si="219"/>
        <v>1883.64</v>
      </c>
      <c r="L2316">
        <v>1339074857</v>
      </c>
      <c r="M2316">
        <v>1336482857</v>
      </c>
      <c r="N2316" t="b">
        <v>1</v>
      </c>
      <c r="O2316">
        <v>50</v>
      </c>
      <c r="P2316" t="b">
        <v>1</v>
      </c>
      <c r="Q2316" t="s">
        <v>8279</v>
      </c>
      <c r="R2316" s="9">
        <f t="shared" si="220"/>
        <v>1.5697000000000001</v>
      </c>
      <c r="S2316" s="14">
        <f t="shared" si="221"/>
        <v>37.672800000000002</v>
      </c>
      <c r="T2316" t="s">
        <v>9214</v>
      </c>
      <c r="U2316" t="s">
        <v>9233</v>
      </c>
      <c r="V2316" s="16">
        <f t="shared" si="216"/>
        <v>41037.551585648151</v>
      </c>
      <c r="W2316" s="16">
        <f t="shared" si="217"/>
        <v>41067.551585648151</v>
      </c>
    </row>
    <row r="2317" spans="1:23" ht="30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2">
        <f>IF(H2317="USD", 1, VLOOKUP(H2317,usd[[#All],[targetCurrency]:[inverseRate]],4,FALSE))</f>
        <v>1</v>
      </c>
      <c r="J2317" s="14">
        <f t="shared" si="218"/>
        <v>2500</v>
      </c>
      <c r="K2317" s="14">
        <f t="shared" si="219"/>
        <v>2565</v>
      </c>
      <c r="L2317">
        <v>1336238743</v>
      </c>
      <c r="M2317">
        <v>1333646743</v>
      </c>
      <c r="N2317" t="b">
        <v>1</v>
      </c>
      <c r="O2317">
        <v>64</v>
      </c>
      <c r="P2317" t="b">
        <v>1</v>
      </c>
      <c r="Q2317" t="s">
        <v>8279</v>
      </c>
      <c r="R2317" s="9">
        <f t="shared" si="220"/>
        <v>1.026</v>
      </c>
      <c r="S2317" s="14">
        <f t="shared" si="221"/>
        <v>40.078125</v>
      </c>
      <c r="T2317" t="s">
        <v>9214</v>
      </c>
      <c r="U2317" t="s">
        <v>9233</v>
      </c>
      <c r="V2317" s="16">
        <f t="shared" si="216"/>
        <v>41004.72619212963</v>
      </c>
      <c r="W2317" s="16">
        <f t="shared" si="217"/>
        <v>41034.72619212963</v>
      </c>
    </row>
    <row r="2318" spans="1:23" ht="30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2">
        <f>IF(H2318="USD", 1, VLOOKUP(H2318,usd[[#All],[targetCurrency]:[inverseRate]],4,FALSE))</f>
        <v>1</v>
      </c>
      <c r="J2318" s="14">
        <f t="shared" si="218"/>
        <v>15000</v>
      </c>
      <c r="K2318" s="14">
        <f t="shared" si="219"/>
        <v>15606.4</v>
      </c>
      <c r="L2318">
        <v>1260383040</v>
      </c>
      <c r="M2318">
        <v>1253726650</v>
      </c>
      <c r="N2318" t="b">
        <v>1</v>
      </c>
      <c r="O2318">
        <v>200</v>
      </c>
      <c r="P2318" t="b">
        <v>1</v>
      </c>
      <c r="Q2318" t="s">
        <v>8279</v>
      </c>
      <c r="R2318" s="9">
        <f t="shared" si="220"/>
        <v>1.0404266666666666</v>
      </c>
      <c r="S2318" s="14">
        <f t="shared" si="221"/>
        <v>78.031999999999996</v>
      </c>
      <c r="T2318" t="s">
        <v>9214</v>
      </c>
      <c r="U2318" t="s">
        <v>9233</v>
      </c>
      <c r="V2318" s="16">
        <f t="shared" si="216"/>
        <v>40079.725115740745</v>
      </c>
      <c r="W2318" s="16">
        <f t="shared" si="217"/>
        <v>40156.766666666663</v>
      </c>
    </row>
    <row r="2319" spans="1:23" ht="30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2">
        <f>IF(H2319="USD", 1, VLOOKUP(H2319,usd[[#All],[targetCurrency]:[inverseRate]],4,FALSE))</f>
        <v>1</v>
      </c>
      <c r="J2319" s="14">
        <f t="shared" si="218"/>
        <v>400</v>
      </c>
      <c r="K2319" s="14">
        <f t="shared" si="219"/>
        <v>416</v>
      </c>
      <c r="L2319">
        <v>1266210000</v>
      </c>
      <c r="M2319">
        <v>1263474049</v>
      </c>
      <c r="N2319" t="b">
        <v>1</v>
      </c>
      <c r="O2319">
        <v>22</v>
      </c>
      <c r="P2319" t="b">
        <v>1</v>
      </c>
      <c r="Q2319" t="s">
        <v>8279</v>
      </c>
      <c r="R2319" s="9">
        <f t="shared" si="220"/>
        <v>1.04</v>
      </c>
      <c r="S2319" s="14">
        <f t="shared" si="221"/>
        <v>18.90909090909091</v>
      </c>
      <c r="T2319" t="s">
        <v>9214</v>
      </c>
      <c r="U2319" t="s">
        <v>9233</v>
      </c>
      <c r="V2319" s="16">
        <f t="shared" si="216"/>
        <v>40192.542233796295</v>
      </c>
      <c r="W2319" s="16">
        <f t="shared" si="217"/>
        <v>40224.208333333336</v>
      </c>
    </row>
    <row r="2320" spans="1:23" ht="30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2">
        <f>IF(H2320="USD", 1, VLOOKUP(H2320,usd[[#All],[targetCurrency]:[inverseRate]],4,FALSE))</f>
        <v>1</v>
      </c>
      <c r="J2320" s="14">
        <f t="shared" si="218"/>
        <v>5000</v>
      </c>
      <c r="K2320" s="14">
        <f t="shared" si="219"/>
        <v>6053</v>
      </c>
      <c r="L2320">
        <v>1253937540</v>
      </c>
      <c r="M2320">
        <v>1251214014</v>
      </c>
      <c r="N2320" t="b">
        <v>1</v>
      </c>
      <c r="O2320">
        <v>163</v>
      </c>
      <c r="P2320" t="b">
        <v>1</v>
      </c>
      <c r="Q2320" t="s">
        <v>8279</v>
      </c>
      <c r="R2320" s="9">
        <f t="shared" si="220"/>
        <v>1.2105999999999999</v>
      </c>
      <c r="S2320" s="14">
        <f t="shared" si="221"/>
        <v>37.134969325153371</v>
      </c>
      <c r="T2320" t="s">
        <v>9214</v>
      </c>
      <c r="U2320" t="s">
        <v>9233</v>
      </c>
      <c r="V2320" s="16">
        <f t="shared" ref="V2320:V2383" si="222">(M2320/86400)+DATE(1970,1,1)</f>
        <v>40050.643680555557</v>
      </c>
      <c r="W2320" s="16">
        <f t="shared" ref="W2320:W2383" si="223">(L2320/86400)+DATE(1970,1,1)</f>
        <v>40082.165972222225</v>
      </c>
    </row>
    <row r="2321" spans="1:23" ht="30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2">
        <f>IF(H2321="USD", 1, VLOOKUP(H2321,usd[[#All],[targetCurrency]:[inverseRate]],4,FALSE))</f>
        <v>1</v>
      </c>
      <c r="J2321" s="14">
        <f t="shared" si="218"/>
        <v>3000</v>
      </c>
      <c r="K2321" s="14">
        <f t="shared" si="219"/>
        <v>3231</v>
      </c>
      <c r="L2321">
        <v>1387072685</v>
      </c>
      <c r="M2321">
        <v>1384480685</v>
      </c>
      <c r="N2321" t="b">
        <v>1</v>
      </c>
      <c r="O2321">
        <v>77</v>
      </c>
      <c r="P2321" t="b">
        <v>1</v>
      </c>
      <c r="Q2321" t="s">
        <v>8279</v>
      </c>
      <c r="R2321" s="9">
        <f t="shared" si="220"/>
        <v>1.077</v>
      </c>
      <c r="S2321" s="14">
        <f t="shared" si="221"/>
        <v>41.961038961038959</v>
      </c>
      <c r="T2321" t="s">
        <v>9214</v>
      </c>
      <c r="U2321" t="s">
        <v>9233</v>
      </c>
      <c r="V2321" s="16">
        <f t="shared" si="222"/>
        <v>41593.082002314812</v>
      </c>
      <c r="W2321" s="16">
        <f t="shared" si="223"/>
        <v>41623.082002314812</v>
      </c>
    </row>
    <row r="2322" spans="1:23" ht="30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2">
        <f>IF(H2322="USD", 1, VLOOKUP(H2322,usd[[#All],[targetCurrency]:[inverseRate]],4,FALSE))</f>
        <v>1</v>
      </c>
      <c r="J2322" s="14">
        <f t="shared" si="218"/>
        <v>5000</v>
      </c>
      <c r="K2322" s="14">
        <f t="shared" si="219"/>
        <v>5433</v>
      </c>
      <c r="L2322">
        <v>1396463800</v>
      </c>
      <c r="M2322">
        <v>1393443400</v>
      </c>
      <c r="N2322" t="b">
        <v>1</v>
      </c>
      <c r="O2322">
        <v>89</v>
      </c>
      <c r="P2322" t="b">
        <v>1</v>
      </c>
      <c r="Q2322" t="s">
        <v>8279</v>
      </c>
      <c r="R2322" s="9">
        <f t="shared" si="220"/>
        <v>1.0866</v>
      </c>
      <c r="S2322" s="14">
        <f t="shared" si="221"/>
        <v>61.044943820224717</v>
      </c>
      <c r="T2322" t="s">
        <v>9214</v>
      </c>
      <c r="U2322" t="s">
        <v>9233</v>
      </c>
      <c r="V2322" s="16">
        <f t="shared" si="222"/>
        <v>41696.817129629628</v>
      </c>
      <c r="W2322" s="16">
        <f t="shared" si="223"/>
        <v>41731.775462962964</v>
      </c>
    </row>
    <row r="2323" spans="1:23" ht="30" hidden="1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2">
        <f>IF(H2323="USD", 1, VLOOKUP(H2323,usd[[#All],[targetCurrency]:[inverseRate]],4,FALSE))</f>
        <v>1.1666915600000001</v>
      </c>
      <c r="J2323" s="14">
        <f t="shared" si="218"/>
        <v>12316.762798920001</v>
      </c>
      <c r="K2323" s="14">
        <f t="shared" si="219"/>
        <v>4818.4361428000002</v>
      </c>
      <c r="L2323">
        <v>1491282901</v>
      </c>
      <c r="M2323">
        <v>1488694501</v>
      </c>
      <c r="N2323" t="b">
        <v>0</v>
      </c>
      <c r="O2323">
        <v>64</v>
      </c>
      <c r="P2323" t="b">
        <v>0</v>
      </c>
      <c r="Q2323" t="s">
        <v>8298</v>
      </c>
      <c r="R2323" s="9">
        <f t="shared" si="220"/>
        <v>0.39120962394619685</v>
      </c>
      <c r="S2323" s="14">
        <f t="shared" si="221"/>
        <v>75.288064731250003</v>
      </c>
      <c r="T2323" t="s">
        <v>9239</v>
      </c>
      <c r="U2323" t="s">
        <v>9255</v>
      </c>
      <c r="V2323" s="16">
        <f t="shared" si="222"/>
        <v>42799.260428240741</v>
      </c>
      <c r="W2323" s="16">
        <f t="shared" si="223"/>
        <v>42829.21876157407</v>
      </c>
    </row>
    <row r="2324" spans="1:23" ht="30" hidden="1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2">
        <f>IF(H2324="USD", 1, VLOOKUP(H2324,usd[[#All],[targetCurrency]:[inverseRate]],4,FALSE))</f>
        <v>1</v>
      </c>
      <c r="J2324" s="14">
        <f t="shared" si="218"/>
        <v>2700</v>
      </c>
      <c r="K2324" s="14">
        <f t="shared" si="219"/>
        <v>85</v>
      </c>
      <c r="L2324">
        <v>1491769769</v>
      </c>
      <c r="M2324">
        <v>1489181369</v>
      </c>
      <c r="N2324" t="b">
        <v>0</v>
      </c>
      <c r="O2324">
        <v>4</v>
      </c>
      <c r="P2324" t="b">
        <v>0</v>
      </c>
      <c r="Q2324" t="s">
        <v>8298</v>
      </c>
      <c r="R2324" s="9">
        <f t="shared" si="220"/>
        <v>3.1481481481481478E-2</v>
      </c>
      <c r="S2324" s="14">
        <f t="shared" si="221"/>
        <v>21.25</v>
      </c>
      <c r="T2324" t="s">
        <v>9239</v>
      </c>
      <c r="U2324" t="s">
        <v>9255</v>
      </c>
      <c r="V2324" s="16">
        <f t="shared" si="222"/>
        <v>42804.895474537036</v>
      </c>
      <c r="W2324" s="16">
        <f t="shared" si="223"/>
        <v>42834.853807870371</v>
      </c>
    </row>
    <row r="2325" spans="1:23" ht="30" hidden="1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2">
        <f>IF(H2325="USD", 1, VLOOKUP(H2325,usd[[#All],[targetCurrency]:[inverseRate]],4,FALSE))</f>
        <v>1</v>
      </c>
      <c r="J2325" s="14">
        <f t="shared" si="218"/>
        <v>250</v>
      </c>
      <c r="K2325" s="14">
        <f t="shared" si="219"/>
        <v>120</v>
      </c>
      <c r="L2325">
        <v>1490033247</v>
      </c>
      <c r="M2325">
        <v>1489428447</v>
      </c>
      <c r="N2325" t="b">
        <v>0</v>
      </c>
      <c r="O2325">
        <v>4</v>
      </c>
      <c r="P2325" t="b">
        <v>0</v>
      </c>
      <c r="Q2325" t="s">
        <v>8298</v>
      </c>
      <c r="R2325" s="9">
        <f t="shared" si="220"/>
        <v>0.48</v>
      </c>
      <c r="S2325" s="14">
        <f t="shared" si="221"/>
        <v>30</v>
      </c>
      <c r="T2325" t="s">
        <v>9239</v>
      </c>
      <c r="U2325" t="s">
        <v>9255</v>
      </c>
      <c r="V2325" s="16">
        <f t="shared" si="222"/>
        <v>42807.755173611113</v>
      </c>
      <c r="W2325" s="16">
        <f t="shared" si="223"/>
        <v>42814.755173611113</v>
      </c>
    </row>
    <row r="2326" spans="1:23" ht="30" hidden="1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2">
        <f>IF(H2326="USD", 1, VLOOKUP(H2326,usd[[#All],[targetCurrency]:[inverseRate]],4,FALSE))</f>
        <v>1.29405719</v>
      </c>
      <c r="J2326" s="14">
        <f t="shared" si="218"/>
        <v>9705.4289250000002</v>
      </c>
      <c r="K2326" s="14">
        <f t="shared" si="219"/>
        <v>2012.25893045</v>
      </c>
      <c r="L2326">
        <v>1490559285</v>
      </c>
      <c r="M2326">
        <v>1487970885</v>
      </c>
      <c r="N2326" t="b">
        <v>0</v>
      </c>
      <c r="O2326">
        <v>61</v>
      </c>
      <c r="P2326" t="b">
        <v>0</v>
      </c>
      <c r="Q2326" t="s">
        <v>8298</v>
      </c>
      <c r="R2326" s="9">
        <f t="shared" si="220"/>
        <v>0.20733333333333334</v>
      </c>
      <c r="S2326" s="14">
        <f t="shared" si="221"/>
        <v>32.987851318852456</v>
      </c>
      <c r="T2326" t="s">
        <v>9239</v>
      </c>
      <c r="U2326" t="s">
        <v>9255</v>
      </c>
      <c r="V2326" s="16">
        <f t="shared" si="222"/>
        <v>42790.885243055556</v>
      </c>
      <c r="W2326" s="16">
        <f t="shared" si="223"/>
        <v>42820.843576388885</v>
      </c>
    </row>
    <row r="2327" spans="1:23" ht="30" hidden="1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2">
        <f>IF(H2327="USD", 1, VLOOKUP(H2327,usd[[#All],[targetCurrency]:[inverseRate]],4,FALSE))</f>
        <v>1</v>
      </c>
      <c r="J2327" s="14">
        <f t="shared" si="218"/>
        <v>1000</v>
      </c>
      <c r="K2327" s="14">
        <f t="shared" si="219"/>
        <v>80</v>
      </c>
      <c r="L2327">
        <v>1490830331</v>
      </c>
      <c r="M2327">
        <v>1488241931</v>
      </c>
      <c r="N2327" t="b">
        <v>0</v>
      </c>
      <c r="O2327">
        <v>7</v>
      </c>
      <c r="P2327" t="b">
        <v>0</v>
      </c>
      <c r="Q2327" t="s">
        <v>8298</v>
      </c>
      <c r="R2327" s="9">
        <f t="shared" si="220"/>
        <v>0.08</v>
      </c>
      <c r="S2327" s="14">
        <f t="shared" si="221"/>
        <v>11.428571428571429</v>
      </c>
      <c r="T2327" t="s">
        <v>9239</v>
      </c>
      <c r="U2327" t="s">
        <v>9255</v>
      </c>
      <c r="V2327" s="16">
        <f t="shared" si="222"/>
        <v>42794.022349537037</v>
      </c>
      <c r="W2327" s="16">
        <f t="shared" si="223"/>
        <v>42823.980682870373</v>
      </c>
    </row>
    <row r="2328" spans="1:23" ht="30" hidden="1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2">
        <f>IF(H2328="USD", 1, VLOOKUP(H2328,usd[[#All],[targetCurrency]:[inverseRate]],4,FALSE))</f>
        <v>1</v>
      </c>
      <c r="J2328" s="14">
        <f t="shared" si="218"/>
        <v>15000</v>
      </c>
      <c r="K2328" s="14">
        <f t="shared" si="219"/>
        <v>108</v>
      </c>
      <c r="L2328">
        <v>1493571600</v>
      </c>
      <c r="M2328">
        <v>1489106948</v>
      </c>
      <c r="N2328" t="b">
        <v>0</v>
      </c>
      <c r="O2328">
        <v>1</v>
      </c>
      <c r="P2328" t="b">
        <v>0</v>
      </c>
      <c r="Q2328" t="s">
        <v>8298</v>
      </c>
      <c r="R2328" s="9">
        <f t="shared" si="220"/>
        <v>7.1999999999999998E-3</v>
      </c>
      <c r="S2328" s="14">
        <f t="shared" si="221"/>
        <v>108</v>
      </c>
      <c r="T2328" t="s">
        <v>9239</v>
      </c>
      <c r="U2328" t="s">
        <v>9255</v>
      </c>
      <c r="V2328" s="16">
        <f t="shared" si="222"/>
        <v>42804.034120370372</v>
      </c>
      <c r="W2328" s="16">
        <f t="shared" si="223"/>
        <v>42855.708333333328</v>
      </c>
    </row>
    <row r="2329" spans="1:23" ht="30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2">
        <f>IF(H2329="USD", 1, VLOOKUP(H2329,usd[[#All],[targetCurrency]:[inverseRate]],4,FALSE))</f>
        <v>1</v>
      </c>
      <c r="J2329" s="14">
        <f t="shared" si="218"/>
        <v>35000</v>
      </c>
      <c r="K2329" s="14">
        <f t="shared" si="219"/>
        <v>184133.01</v>
      </c>
      <c r="L2329">
        <v>1409090440</v>
      </c>
      <c r="M2329">
        <v>1406066440</v>
      </c>
      <c r="N2329" t="b">
        <v>1</v>
      </c>
      <c r="O2329">
        <v>3355</v>
      </c>
      <c r="P2329" t="b">
        <v>1</v>
      </c>
      <c r="Q2329" t="s">
        <v>8298</v>
      </c>
      <c r="R2329" s="9">
        <f t="shared" si="220"/>
        <v>5.2609431428571432</v>
      </c>
      <c r="S2329" s="14">
        <f t="shared" si="221"/>
        <v>54.883162444113267</v>
      </c>
      <c r="T2329" t="s">
        <v>9239</v>
      </c>
      <c r="U2329" t="s">
        <v>9255</v>
      </c>
      <c r="V2329" s="16">
        <f t="shared" si="222"/>
        <v>41842.917129629626</v>
      </c>
      <c r="W2329" s="16">
        <f t="shared" si="223"/>
        <v>41877.917129629626</v>
      </c>
    </row>
    <row r="2330" spans="1:23" ht="30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2">
        <f>IF(H2330="USD", 1, VLOOKUP(H2330,usd[[#All],[targetCurrency]:[inverseRate]],4,FALSE))</f>
        <v>1</v>
      </c>
      <c r="J2330" s="14">
        <f t="shared" si="218"/>
        <v>10000</v>
      </c>
      <c r="K2330" s="14">
        <f t="shared" si="219"/>
        <v>25445</v>
      </c>
      <c r="L2330">
        <v>1434307537</v>
      </c>
      <c r="M2330">
        <v>1431715537</v>
      </c>
      <c r="N2330" t="b">
        <v>1</v>
      </c>
      <c r="O2330">
        <v>537</v>
      </c>
      <c r="P2330" t="b">
        <v>1</v>
      </c>
      <c r="Q2330" t="s">
        <v>8298</v>
      </c>
      <c r="R2330" s="9">
        <f t="shared" si="220"/>
        <v>2.5445000000000002</v>
      </c>
      <c r="S2330" s="14">
        <f t="shared" si="221"/>
        <v>47.383612662942269</v>
      </c>
      <c r="T2330" t="s">
        <v>9239</v>
      </c>
      <c r="U2330" t="s">
        <v>9255</v>
      </c>
      <c r="V2330" s="16">
        <f t="shared" si="222"/>
        <v>42139.781678240739</v>
      </c>
      <c r="W2330" s="16">
        <f t="shared" si="223"/>
        <v>42169.781678240739</v>
      </c>
    </row>
    <row r="2331" spans="1:23" ht="30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2">
        <f>IF(H2331="USD", 1, VLOOKUP(H2331,usd[[#All],[targetCurrency]:[inverseRate]],4,FALSE))</f>
        <v>1</v>
      </c>
      <c r="J2331" s="14">
        <f t="shared" si="218"/>
        <v>25000</v>
      </c>
      <c r="K2331" s="14">
        <f t="shared" si="219"/>
        <v>26480</v>
      </c>
      <c r="L2331">
        <v>1405609146</v>
      </c>
      <c r="M2331">
        <v>1403017146</v>
      </c>
      <c r="N2331" t="b">
        <v>1</v>
      </c>
      <c r="O2331">
        <v>125</v>
      </c>
      <c r="P2331" t="b">
        <v>1</v>
      </c>
      <c r="Q2331" t="s">
        <v>8298</v>
      </c>
      <c r="R2331" s="9">
        <f t="shared" si="220"/>
        <v>1.0591999999999999</v>
      </c>
      <c r="S2331" s="14">
        <f t="shared" si="221"/>
        <v>211.84</v>
      </c>
      <c r="T2331" t="s">
        <v>9239</v>
      </c>
      <c r="U2331" t="s">
        <v>9255</v>
      </c>
      <c r="V2331" s="16">
        <f t="shared" si="222"/>
        <v>41807.624374999999</v>
      </c>
      <c r="W2331" s="16">
        <f t="shared" si="223"/>
        <v>41837.624374999999</v>
      </c>
    </row>
    <row r="2332" spans="1:23" ht="30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2">
        <f>IF(H2332="USD", 1, VLOOKUP(H2332,usd[[#All],[targetCurrency]:[inverseRate]],4,FALSE))</f>
        <v>1</v>
      </c>
      <c r="J2332" s="14">
        <f t="shared" si="218"/>
        <v>35000</v>
      </c>
      <c r="K2332" s="14">
        <f t="shared" si="219"/>
        <v>35848</v>
      </c>
      <c r="L2332">
        <v>1451001600</v>
      </c>
      <c r="M2332">
        <v>1448400943</v>
      </c>
      <c r="N2332" t="b">
        <v>1</v>
      </c>
      <c r="O2332">
        <v>163</v>
      </c>
      <c r="P2332" t="b">
        <v>1</v>
      </c>
      <c r="Q2332" t="s">
        <v>8298</v>
      </c>
      <c r="R2332" s="9">
        <f t="shared" si="220"/>
        <v>1.0242285714285715</v>
      </c>
      <c r="S2332" s="14">
        <f t="shared" si="221"/>
        <v>219.92638036809817</v>
      </c>
      <c r="T2332" t="s">
        <v>9239</v>
      </c>
      <c r="U2332" t="s">
        <v>9255</v>
      </c>
      <c r="V2332" s="16">
        <f t="shared" si="222"/>
        <v>42332.89980324074</v>
      </c>
      <c r="W2332" s="16">
        <f t="shared" si="223"/>
        <v>42363</v>
      </c>
    </row>
    <row r="2333" spans="1:23" ht="30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2">
        <f>IF(H2333="USD", 1, VLOOKUP(H2333,usd[[#All],[targetCurrency]:[inverseRate]],4,FALSE))</f>
        <v>1</v>
      </c>
      <c r="J2333" s="14">
        <f t="shared" si="218"/>
        <v>8000</v>
      </c>
      <c r="K2333" s="14">
        <f t="shared" si="219"/>
        <v>11545.1</v>
      </c>
      <c r="L2333">
        <v>1408320490</v>
      </c>
      <c r="M2333">
        <v>1405728490</v>
      </c>
      <c r="N2333" t="b">
        <v>1</v>
      </c>
      <c r="O2333">
        <v>283</v>
      </c>
      <c r="P2333" t="b">
        <v>1</v>
      </c>
      <c r="Q2333" t="s">
        <v>8298</v>
      </c>
      <c r="R2333" s="9">
        <f t="shared" si="220"/>
        <v>1.4431375</v>
      </c>
      <c r="S2333" s="14">
        <f t="shared" si="221"/>
        <v>40.795406360424032</v>
      </c>
      <c r="T2333" t="s">
        <v>9239</v>
      </c>
      <c r="U2333" t="s">
        <v>9255</v>
      </c>
      <c r="V2333" s="16">
        <f t="shared" si="222"/>
        <v>41839.005671296298</v>
      </c>
      <c r="W2333" s="16">
        <f t="shared" si="223"/>
        <v>41869.005671296298</v>
      </c>
    </row>
    <row r="2334" spans="1:23" ht="30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2">
        <f>IF(H2334="USD", 1, VLOOKUP(H2334,usd[[#All],[targetCurrency]:[inverseRate]],4,FALSE))</f>
        <v>1</v>
      </c>
      <c r="J2334" s="14">
        <f t="shared" si="218"/>
        <v>25000</v>
      </c>
      <c r="K2334" s="14">
        <f t="shared" si="219"/>
        <v>26577</v>
      </c>
      <c r="L2334">
        <v>1423235071</v>
      </c>
      <c r="M2334">
        <v>1420643071</v>
      </c>
      <c r="N2334" t="b">
        <v>1</v>
      </c>
      <c r="O2334">
        <v>352</v>
      </c>
      <c r="P2334" t="b">
        <v>1</v>
      </c>
      <c r="Q2334" t="s">
        <v>8298</v>
      </c>
      <c r="R2334" s="9">
        <f t="shared" si="220"/>
        <v>1.06308</v>
      </c>
      <c r="S2334" s="14">
        <f t="shared" si="221"/>
        <v>75.502840909090907</v>
      </c>
      <c r="T2334" t="s">
        <v>9239</v>
      </c>
      <c r="U2334" t="s">
        <v>9255</v>
      </c>
      <c r="V2334" s="16">
        <f t="shared" si="222"/>
        <v>42011.628136574072</v>
      </c>
      <c r="W2334" s="16">
        <f t="shared" si="223"/>
        <v>42041.628136574072</v>
      </c>
    </row>
    <row r="2335" spans="1:23" ht="30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2">
        <f>IF(H2335="USD", 1, VLOOKUP(H2335,usd[[#All],[targetCurrency]:[inverseRate]],4,FALSE))</f>
        <v>1</v>
      </c>
      <c r="J2335" s="14">
        <f t="shared" si="218"/>
        <v>600</v>
      </c>
      <c r="K2335" s="14">
        <f t="shared" si="219"/>
        <v>1273</v>
      </c>
      <c r="L2335">
        <v>1401385800</v>
      </c>
      <c r="M2335">
        <v>1399563390</v>
      </c>
      <c r="N2335" t="b">
        <v>1</v>
      </c>
      <c r="O2335">
        <v>94</v>
      </c>
      <c r="P2335" t="b">
        <v>1</v>
      </c>
      <c r="Q2335" t="s">
        <v>8298</v>
      </c>
      <c r="R2335" s="9">
        <f t="shared" si="220"/>
        <v>2.1216666666666666</v>
      </c>
      <c r="S2335" s="14">
        <f t="shared" si="221"/>
        <v>13.542553191489361</v>
      </c>
      <c r="T2335" t="s">
        <v>9239</v>
      </c>
      <c r="U2335" t="s">
        <v>9255</v>
      </c>
      <c r="V2335" s="16">
        <f t="shared" si="222"/>
        <v>41767.650347222225</v>
      </c>
      <c r="W2335" s="16">
        <f t="shared" si="223"/>
        <v>41788.743055555555</v>
      </c>
    </row>
    <row r="2336" spans="1:23" ht="30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2">
        <f>IF(H2336="USD", 1, VLOOKUP(H2336,usd[[#All],[targetCurrency]:[inverseRate]],4,FALSE))</f>
        <v>1</v>
      </c>
      <c r="J2336" s="14">
        <f t="shared" si="218"/>
        <v>4000</v>
      </c>
      <c r="K2336" s="14">
        <f t="shared" si="219"/>
        <v>4078</v>
      </c>
      <c r="L2336">
        <v>1415208840</v>
      </c>
      <c r="M2336">
        <v>1412611498</v>
      </c>
      <c r="N2336" t="b">
        <v>1</v>
      </c>
      <c r="O2336">
        <v>67</v>
      </c>
      <c r="P2336" t="b">
        <v>1</v>
      </c>
      <c r="Q2336" t="s">
        <v>8298</v>
      </c>
      <c r="R2336" s="9">
        <f t="shared" si="220"/>
        <v>1.0195000000000001</v>
      </c>
      <c r="S2336" s="14">
        <f t="shared" si="221"/>
        <v>60.865671641791046</v>
      </c>
      <c r="T2336" t="s">
        <v>9239</v>
      </c>
      <c r="U2336" t="s">
        <v>9255</v>
      </c>
      <c r="V2336" s="16">
        <f t="shared" si="222"/>
        <v>41918.670115740737</v>
      </c>
      <c r="W2336" s="16">
        <f t="shared" si="223"/>
        <v>41948.731944444444</v>
      </c>
    </row>
    <row r="2337" spans="1:23" ht="30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2">
        <f>IF(H2337="USD", 1, VLOOKUP(H2337,usd[[#All],[targetCurrency]:[inverseRate]],4,FALSE))</f>
        <v>1</v>
      </c>
      <c r="J2337" s="14">
        <f t="shared" si="218"/>
        <v>25000</v>
      </c>
      <c r="K2337" s="14">
        <f t="shared" si="219"/>
        <v>25568</v>
      </c>
      <c r="L2337">
        <v>1402494243</v>
      </c>
      <c r="M2337">
        <v>1399902243</v>
      </c>
      <c r="N2337" t="b">
        <v>1</v>
      </c>
      <c r="O2337">
        <v>221</v>
      </c>
      <c r="P2337" t="b">
        <v>1</v>
      </c>
      <c r="Q2337" t="s">
        <v>8298</v>
      </c>
      <c r="R2337" s="9">
        <f t="shared" si="220"/>
        <v>1.0227200000000001</v>
      </c>
      <c r="S2337" s="14">
        <f t="shared" si="221"/>
        <v>115.69230769230769</v>
      </c>
      <c r="T2337" t="s">
        <v>9239</v>
      </c>
      <c r="U2337" t="s">
        <v>9255</v>
      </c>
      <c r="V2337" s="16">
        <f t="shared" si="222"/>
        <v>41771.572256944448</v>
      </c>
      <c r="W2337" s="16">
        <f t="shared" si="223"/>
        <v>41801.572256944448</v>
      </c>
    </row>
    <row r="2338" spans="1:23" ht="30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2">
        <f>IF(H2338="USD", 1, VLOOKUP(H2338,usd[[#All],[targetCurrency]:[inverseRate]],4,FALSE))</f>
        <v>1</v>
      </c>
      <c r="J2338" s="14">
        <f t="shared" si="218"/>
        <v>20000</v>
      </c>
      <c r="K2338" s="14">
        <f t="shared" si="219"/>
        <v>104146.51</v>
      </c>
      <c r="L2338">
        <v>1394316695</v>
      </c>
      <c r="M2338">
        <v>1390860695</v>
      </c>
      <c r="N2338" t="b">
        <v>1</v>
      </c>
      <c r="O2338">
        <v>2165</v>
      </c>
      <c r="P2338" t="b">
        <v>1</v>
      </c>
      <c r="Q2338" t="s">
        <v>8298</v>
      </c>
      <c r="R2338" s="9">
        <f t="shared" si="220"/>
        <v>5.2073254999999996</v>
      </c>
      <c r="S2338" s="14">
        <f t="shared" si="221"/>
        <v>48.104623556581984</v>
      </c>
      <c r="T2338" t="s">
        <v>9239</v>
      </c>
      <c r="U2338" t="s">
        <v>9255</v>
      </c>
      <c r="V2338" s="16">
        <f t="shared" si="222"/>
        <v>41666.924710648149</v>
      </c>
      <c r="W2338" s="16">
        <f t="shared" si="223"/>
        <v>41706.924710648149</v>
      </c>
    </row>
    <row r="2339" spans="1:23" ht="30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2">
        <f>IF(H2339="USD", 1, VLOOKUP(H2339,usd[[#All],[targetCurrency]:[inverseRate]],4,FALSE))</f>
        <v>1</v>
      </c>
      <c r="J2339" s="14">
        <f t="shared" si="218"/>
        <v>12000</v>
      </c>
      <c r="K2339" s="14">
        <f t="shared" si="219"/>
        <v>13279</v>
      </c>
      <c r="L2339">
        <v>1403796143</v>
      </c>
      <c r="M2339">
        <v>1401204143</v>
      </c>
      <c r="N2339" t="b">
        <v>1</v>
      </c>
      <c r="O2339">
        <v>179</v>
      </c>
      <c r="P2339" t="b">
        <v>1</v>
      </c>
      <c r="Q2339" t="s">
        <v>8298</v>
      </c>
      <c r="R2339" s="9">
        <f t="shared" si="220"/>
        <v>1.1065833333333333</v>
      </c>
      <c r="S2339" s="14">
        <f t="shared" si="221"/>
        <v>74.184357541899445</v>
      </c>
      <c r="T2339" t="s">
        <v>9239</v>
      </c>
      <c r="U2339" t="s">
        <v>9255</v>
      </c>
      <c r="V2339" s="16">
        <f t="shared" si="222"/>
        <v>41786.640543981484</v>
      </c>
      <c r="W2339" s="16">
        <f t="shared" si="223"/>
        <v>41816.640543981484</v>
      </c>
    </row>
    <row r="2340" spans="1:23" ht="30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2">
        <f>IF(H2340="USD", 1, VLOOKUP(H2340,usd[[#All],[targetCurrency]:[inverseRate]],4,FALSE))</f>
        <v>1</v>
      </c>
      <c r="J2340" s="14">
        <f t="shared" si="218"/>
        <v>15000</v>
      </c>
      <c r="K2340" s="14">
        <f t="shared" si="219"/>
        <v>15171.5</v>
      </c>
      <c r="L2340">
        <v>1404077484</v>
      </c>
      <c r="M2340">
        <v>1401485484</v>
      </c>
      <c r="N2340" t="b">
        <v>1</v>
      </c>
      <c r="O2340">
        <v>123</v>
      </c>
      <c r="P2340" t="b">
        <v>1</v>
      </c>
      <c r="Q2340" t="s">
        <v>8298</v>
      </c>
      <c r="R2340" s="9">
        <f t="shared" si="220"/>
        <v>1.0114333333333334</v>
      </c>
      <c r="S2340" s="14">
        <f t="shared" si="221"/>
        <v>123.34552845528455</v>
      </c>
      <c r="T2340" t="s">
        <v>9239</v>
      </c>
      <c r="U2340" t="s">
        <v>9255</v>
      </c>
      <c r="V2340" s="16">
        <f t="shared" si="222"/>
        <v>41789.89680555556</v>
      </c>
      <c r="W2340" s="16">
        <f t="shared" si="223"/>
        <v>41819.89680555556</v>
      </c>
    </row>
    <row r="2341" spans="1:23" ht="30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2">
        <f>IF(H2341="USD", 1, VLOOKUP(H2341,usd[[#All],[targetCurrency]:[inverseRate]],4,FALSE))</f>
        <v>1</v>
      </c>
      <c r="J2341" s="14">
        <f t="shared" si="218"/>
        <v>25000</v>
      </c>
      <c r="K2341" s="14">
        <f t="shared" si="219"/>
        <v>73552</v>
      </c>
      <c r="L2341">
        <v>1482134340</v>
      </c>
      <c r="M2341">
        <v>1479496309</v>
      </c>
      <c r="N2341" t="b">
        <v>1</v>
      </c>
      <c r="O2341">
        <v>1104</v>
      </c>
      <c r="P2341" t="b">
        <v>1</v>
      </c>
      <c r="Q2341" t="s">
        <v>8298</v>
      </c>
      <c r="R2341" s="9">
        <f t="shared" si="220"/>
        <v>2.9420799999999998</v>
      </c>
      <c r="S2341" s="14">
        <f t="shared" si="221"/>
        <v>66.623188405797094</v>
      </c>
      <c r="T2341" t="s">
        <v>9239</v>
      </c>
      <c r="U2341" t="s">
        <v>9255</v>
      </c>
      <c r="V2341" s="16">
        <f t="shared" si="222"/>
        <v>42692.79987268518</v>
      </c>
      <c r="W2341" s="16">
        <f t="shared" si="223"/>
        <v>42723.332638888889</v>
      </c>
    </row>
    <row r="2342" spans="1:23" ht="30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2">
        <f>IF(H2342="USD", 1, VLOOKUP(H2342,usd[[#All],[targetCurrency]:[inverseRate]],4,FALSE))</f>
        <v>1</v>
      </c>
      <c r="J2342" s="14">
        <f t="shared" si="218"/>
        <v>40000</v>
      </c>
      <c r="K2342" s="14">
        <f t="shared" si="219"/>
        <v>42311</v>
      </c>
      <c r="L2342">
        <v>1477841138</v>
      </c>
      <c r="M2342">
        <v>1475249138</v>
      </c>
      <c r="N2342" t="b">
        <v>1</v>
      </c>
      <c r="O2342">
        <v>403</v>
      </c>
      <c r="P2342" t="b">
        <v>1</v>
      </c>
      <c r="Q2342" t="s">
        <v>8298</v>
      </c>
      <c r="R2342" s="9">
        <f t="shared" si="220"/>
        <v>1.0577749999999999</v>
      </c>
      <c r="S2342" s="14">
        <f t="shared" si="221"/>
        <v>104.99007444168734</v>
      </c>
      <c r="T2342" t="s">
        <v>9239</v>
      </c>
      <c r="U2342" t="s">
        <v>9255</v>
      </c>
      <c r="V2342" s="16">
        <f t="shared" si="222"/>
        <v>42643.642800925925</v>
      </c>
      <c r="W2342" s="16">
        <f t="shared" si="223"/>
        <v>42673.642800925925</v>
      </c>
    </row>
    <row r="2343" spans="1:23" ht="30" hidden="1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2">
        <f>IF(H2343="USD", 1, VLOOKUP(H2343,usd[[#All],[targetCurrency]:[inverseRate]],4,FALSE))</f>
        <v>1</v>
      </c>
      <c r="J2343" s="14">
        <f t="shared" si="218"/>
        <v>5000</v>
      </c>
      <c r="K2343" s="14">
        <f t="shared" si="219"/>
        <v>0</v>
      </c>
      <c r="L2343">
        <v>1436729504</v>
      </c>
      <c r="M2343">
        <v>1434137504</v>
      </c>
      <c r="N2343" t="b">
        <v>0</v>
      </c>
      <c r="O2343">
        <v>0</v>
      </c>
      <c r="P2343" t="b">
        <v>0</v>
      </c>
      <c r="Q2343" t="s">
        <v>8272</v>
      </c>
      <c r="R2343" s="9">
        <f t="shared" si="220"/>
        <v>0</v>
      </c>
      <c r="S2343" s="14" t="str">
        <f t="shared" si="221"/>
        <v/>
      </c>
      <c r="T2343" t="s">
        <v>9226</v>
      </c>
      <c r="U2343" t="s">
        <v>9227</v>
      </c>
      <c r="V2343" s="16">
        <f t="shared" si="222"/>
        <v>42167.813703703709</v>
      </c>
      <c r="W2343" s="16">
        <f t="shared" si="223"/>
        <v>42197.813703703709</v>
      </c>
    </row>
    <row r="2344" spans="1:23" ht="30" hidden="1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2">
        <f>IF(H2344="USD", 1, VLOOKUP(H2344,usd[[#All],[targetCurrency]:[inverseRate]],4,FALSE))</f>
        <v>1</v>
      </c>
      <c r="J2344" s="14">
        <f t="shared" si="218"/>
        <v>5500</v>
      </c>
      <c r="K2344" s="14">
        <f t="shared" si="219"/>
        <v>0</v>
      </c>
      <c r="L2344">
        <v>1412571600</v>
      </c>
      <c r="M2344">
        <v>1410799870</v>
      </c>
      <c r="N2344" t="b">
        <v>0</v>
      </c>
      <c r="O2344">
        <v>0</v>
      </c>
      <c r="P2344" t="b">
        <v>0</v>
      </c>
      <c r="Q2344" t="s">
        <v>8272</v>
      </c>
      <c r="R2344" s="9">
        <f t="shared" si="220"/>
        <v>0</v>
      </c>
      <c r="S2344" s="14" t="str">
        <f t="shared" si="221"/>
        <v/>
      </c>
      <c r="T2344" t="s">
        <v>9226</v>
      </c>
      <c r="U2344" t="s">
        <v>9227</v>
      </c>
      <c r="V2344" s="16">
        <f t="shared" si="222"/>
        <v>41897.702199074076</v>
      </c>
      <c r="W2344" s="16">
        <f t="shared" si="223"/>
        <v>41918.208333333336</v>
      </c>
    </row>
    <row r="2345" spans="1:23" ht="30" hidden="1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2">
        <f>IF(H2345="USD", 1, VLOOKUP(H2345,usd[[#All],[targetCurrency]:[inverseRate]],4,FALSE))</f>
        <v>1</v>
      </c>
      <c r="J2345" s="14">
        <f t="shared" si="218"/>
        <v>10000</v>
      </c>
      <c r="K2345" s="14">
        <f t="shared" si="219"/>
        <v>300</v>
      </c>
      <c r="L2345">
        <v>1452282420</v>
      </c>
      <c r="M2345">
        <v>1447962505</v>
      </c>
      <c r="N2345" t="b">
        <v>0</v>
      </c>
      <c r="O2345">
        <v>1</v>
      </c>
      <c r="P2345" t="b">
        <v>0</v>
      </c>
      <c r="Q2345" t="s">
        <v>8272</v>
      </c>
      <c r="R2345" s="9">
        <f t="shared" si="220"/>
        <v>0.03</v>
      </c>
      <c r="S2345" s="14">
        <f t="shared" si="221"/>
        <v>300</v>
      </c>
      <c r="T2345" t="s">
        <v>9226</v>
      </c>
      <c r="U2345" t="s">
        <v>9227</v>
      </c>
      <c r="V2345" s="16">
        <f t="shared" si="222"/>
        <v>42327.825289351851</v>
      </c>
      <c r="W2345" s="16">
        <f t="shared" si="223"/>
        <v>42377.82430555555</v>
      </c>
    </row>
    <row r="2346" spans="1:23" ht="30" hidden="1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2">
        <f>IF(H2346="USD", 1, VLOOKUP(H2346,usd[[#All],[targetCurrency]:[inverseRate]],4,FALSE))</f>
        <v>0.75062424999999999</v>
      </c>
      <c r="J2346" s="14">
        <f t="shared" si="218"/>
        <v>750.62424999999996</v>
      </c>
      <c r="K2346" s="14">
        <f t="shared" si="219"/>
        <v>0.75062424999999999</v>
      </c>
      <c r="L2346">
        <v>1466789269</v>
      </c>
      <c r="M2346">
        <v>1464197269</v>
      </c>
      <c r="N2346" t="b">
        <v>0</v>
      </c>
      <c r="O2346">
        <v>1</v>
      </c>
      <c r="P2346" t="b">
        <v>0</v>
      </c>
      <c r="Q2346" t="s">
        <v>8272</v>
      </c>
      <c r="R2346" s="9">
        <f t="shared" si="220"/>
        <v>1E-3</v>
      </c>
      <c r="S2346" s="14">
        <f t="shared" si="221"/>
        <v>0.75062424999999999</v>
      </c>
      <c r="T2346" t="s">
        <v>9226</v>
      </c>
      <c r="U2346" t="s">
        <v>9227</v>
      </c>
      <c r="V2346" s="16">
        <f t="shared" si="222"/>
        <v>42515.727650462963</v>
      </c>
      <c r="W2346" s="16">
        <f t="shared" si="223"/>
        <v>42545.727650462963</v>
      </c>
    </row>
    <row r="2347" spans="1:23" ht="30" hidden="1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2">
        <f>IF(H2347="USD", 1, VLOOKUP(H2347,usd[[#All],[targetCurrency]:[inverseRate]],4,FALSE))</f>
        <v>1</v>
      </c>
      <c r="J2347" s="14">
        <f t="shared" si="218"/>
        <v>3000</v>
      </c>
      <c r="K2347" s="14">
        <f t="shared" si="219"/>
        <v>0</v>
      </c>
      <c r="L2347">
        <v>1427845140</v>
      </c>
      <c r="M2347">
        <v>1424822556</v>
      </c>
      <c r="N2347" t="b">
        <v>0</v>
      </c>
      <c r="O2347">
        <v>0</v>
      </c>
      <c r="P2347" t="b">
        <v>0</v>
      </c>
      <c r="Q2347" t="s">
        <v>8272</v>
      </c>
      <c r="R2347" s="9">
        <f t="shared" si="220"/>
        <v>0</v>
      </c>
      <c r="S2347" s="14" t="str">
        <f t="shared" si="221"/>
        <v/>
      </c>
      <c r="T2347" t="s">
        <v>9226</v>
      </c>
      <c r="U2347" t="s">
        <v>9227</v>
      </c>
      <c r="V2347" s="16">
        <f t="shared" si="222"/>
        <v>42060.001805555556</v>
      </c>
      <c r="W2347" s="16">
        <f t="shared" si="223"/>
        <v>42094.985416666663</v>
      </c>
    </row>
    <row r="2348" spans="1:23" ht="30" hidden="1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2">
        <f>IF(H2348="USD", 1, VLOOKUP(H2348,usd[[#All],[targetCurrency]:[inverseRate]],4,FALSE))</f>
        <v>1</v>
      </c>
      <c r="J2348" s="14">
        <f t="shared" si="218"/>
        <v>60000</v>
      </c>
      <c r="K2348" s="14">
        <f t="shared" si="219"/>
        <v>39</v>
      </c>
      <c r="L2348">
        <v>1476731431</v>
      </c>
      <c r="M2348">
        <v>1472843431</v>
      </c>
      <c r="N2348" t="b">
        <v>0</v>
      </c>
      <c r="O2348">
        <v>3</v>
      </c>
      <c r="P2348" t="b">
        <v>0</v>
      </c>
      <c r="Q2348" t="s">
        <v>8272</v>
      </c>
      <c r="R2348" s="9">
        <f t="shared" si="220"/>
        <v>6.4999999999999997E-4</v>
      </c>
      <c r="S2348" s="14">
        <f t="shared" si="221"/>
        <v>13</v>
      </c>
      <c r="T2348" t="s">
        <v>9226</v>
      </c>
      <c r="U2348" t="s">
        <v>9227</v>
      </c>
      <c r="V2348" s="16">
        <f t="shared" si="222"/>
        <v>42615.79896990741</v>
      </c>
      <c r="W2348" s="16">
        <f t="shared" si="223"/>
        <v>42660.79896990741</v>
      </c>
    </row>
    <row r="2349" spans="1:23" ht="30" hidden="1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2">
        <f>IF(H2349="USD", 1, VLOOKUP(H2349,usd[[#All],[targetCurrency]:[inverseRate]],4,FALSE))</f>
        <v>1</v>
      </c>
      <c r="J2349" s="14">
        <f t="shared" si="218"/>
        <v>1000</v>
      </c>
      <c r="K2349" s="14">
        <f t="shared" si="219"/>
        <v>15</v>
      </c>
      <c r="L2349">
        <v>1472135676</v>
      </c>
      <c r="M2349">
        <v>1469543676</v>
      </c>
      <c r="N2349" t="b">
        <v>0</v>
      </c>
      <c r="O2349">
        <v>1</v>
      </c>
      <c r="P2349" t="b">
        <v>0</v>
      </c>
      <c r="Q2349" t="s">
        <v>8272</v>
      </c>
      <c r="R2349" s="9">
        <f t="shared" si="220"/>
        <v>1.4999999999999999E-2</v>
      </c>
      <c r="S2349" s="14">
        <f t="shared" si="221"/>
        <v>15</v>
      </c>
      <c r="T2349" t="s">
        <v>9226</v>
      </c>
      <c r="U2349" t="s">
        <v>9227</v>
      </c>
      <c r="V2349" s="16">
        <f t="shared" si="222"/>
        <v>42577.607361111106</v>
      </c>
      <c r="W2349" s="16">
        <f t="shared" si="223"/>
        <v>42607.607361111106</v>
      </c>
    </row>
    <row r="2350" spans="1:23" ht="30" hidden="1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2">
        <f>IF(H2350="USD", 1, VLOOKUP(H2350,usd[[#All],[targetCurrency]:[inverseRate]],4,FALSE))</f>
        <v>1</v>
      </c>
      <c r="J2350" s="14">
        <f t="shared" si="218"/>
        <v>70000</v>
      </c>
      <c r="K2350" s="14">
        <f t="shared" si="219"/>
        <v>270</v>
      </c>
      <c r="L2350">
        <v>1456006938</v>
      </c>
      <c r="M2350">
        <v>1450822938</v>
      </c>
      <c r="N2350" t="b">
        <v>0</v>
      </c>
      <c r="O2350">
        <v>5</v>
      </c>
      <c r="P2350" t="b">
        <v>0</v>
      </c>
      <c r="Q2350" t="s">
        <v>8272</v>
      </c>
      <c r="R2350" s="9">
        <f t="shared" si="220"/>
        <v>3.8571428571428572E-3</v>
      </c>
      <c r="S2350" s="14">
        <f t="shared" si="221"/>
        <v>54</v>
      </c>
      <c r="T2350" t="s">
        <v>9226</v>
      </c>
      <c r="U2350" t="s">
        <v>9227</v>
      </c>
      <c r="V2350" s="16">
        <f t="shared" si="222"/>
        <v>42360.932152777779</v>
      </c>
      <c r="W2350" s="16">
        <f t="shared" si="223"/>
        <v>42420.932152777779</v>
      </c>
    </row>
    <row r="2351" spans="1:23" ht="30" hidden="1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2">
        <f>IF(H2351="USD", 1, VLOOKUP(H2351,usd[[#All],[targetCurrency]:[inverseRate]],4,FALSE))</f>
        <v>0.11241174</v>
      </c>
      <c r="J2351" s="14">
        <f t="shared" si="218"/>
        <v>53384.335326</v>
      </c>
      <c r="K2351" s="14">
        <f t="shared" si="219"/>
        <v>0</v>
      </c>
      <c r="L2351">
        <v>1439318228</v>
      </c>
      <c r="M2351">
        <v>1436812628</v>
      </c>
      <c r="N2351" t="b">
        <v>0</v>
      </c>
      <c r="O2351">
        <v>0</v>
      </c>
      <c r="P2351" t="b">
        <v>0</v>
      </c>
      <c r="Q2351" t="s">
        <v>8272</v>
      </c>
      <c r="R2351" s="9">
        <f t="shared" si="220"/>
        <v>0</v>
      </c>
      <c r="S2351" s="14" t="str">
        <f t="shared" si="221"/>
        <v/>
      </c>
      <c r="T2351" t="s">
        <v>9226</v>
      </c>
      <c r="U2351" t="s">
        <v>9227</v>
      </c>
      <c r="V2351" s="16">
        <f t="shared" si="222"/>
        <v>42198.775787037041</v>
      </c>
      <c r="W2351" s="16">
        <f t="shared" si="223"/>
        <v>42227.775787037041</v>
      </c>
    </row>
    <row r="2352" spans="1:23" ht="30" hidden="1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2">
        <f>IF(H2352="USD", 1, VLOOKUP(H2352,usd[[#All],[targetCurrency]:[inverseRate]],4,FALSE))</f>
        <v>1.1666915600000001</v>
      </c>
      <c r="J2352" s="14">
        <f t="shared" si="218"/>
        <v>58334.578000000001</v>
      </c>
      <c r="K2352" s="14">
        <f t="shared" si="219"/>
        <v>0</v>
      </c>
      <c r="L2352">
        <v>1483474370</v>
      </c>
      <c r="M2352">
        <v>1480882370</v>
      </c>
      <c r="N2352" t="b">
        <v>0</v>
      </c>
      <c r="O2352">
        <v>0</v>
      </c>
      <c r="P2352" t="b">
        <v>0</v>
      </c>
      <c r="Q2352" t="s">
        <v>8272</v>
      </c>
      <c r="R2352" s="9">
        <f t="shared" si="220"/>
        <v>0</v>
      </c>
      <c r="S2352" s="14" t="str">
        <f t="shared" si="221"/>
        <v/>
      </c>
      <c r="T2352" t="s">
        <v>9226</v>
      </c>
      <c r="U2352" t="s">
        <v>9227</v>
      </c>
      <c r="V2352" s="16">
        <f t="shared" si="222"/>
        <v>42708.842245370368</v>
      </c>
      <c r="W2352" s="16">
        <f t="shared" si="223"/>
        <v>42738.842245370368</v>
      </c>
    </row>
    <row r="2353" spans="1:23" ht="30" hidden="1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2">
        <f>IF(H2353="USD", 1, VLOOKUP(H2353,usd[[#All],[targetCurrency]:[inverseRate]],4,FALSE))</f>
        <v>0.66289350000000002</v>
      </c>
      <c r="J2353" s="14">
        <f t="shared" si="218"/>
        <v>12528.68715</v>
      </c>
      <c r="K2353" s="14">
        <f t="shared" si="219"/>
        <v>71.592498000000006</v>
      </c>
      <c r="L2353">
        <v>1430360739</v>
      </c>
      <c r="M2353">
        <v>1427768739</v>
      </c>
      <c r="N2353" t="b">
        <v>0</v>
      </c>
      <c r="O2353">
        <v>7</v>
      </c>
      <c r="P2353" t="b">
        <v>0</v>
      </c>
      <c r="Q2353" t="s">
        <v>8272</v>
      </c>
      <c r="R2353" s="9">
        <f t="shared" si="220"/>
        <v>5.7142857142857143E-3</v>
      </c>
      <c r="S2353" s="14">
        <f t="shared" si="221"/>
        <v>10.227499714285715</v>
      </c>
      <c r="T2353" t="s">
        <v>9226</v>
      </c>
      <c r="U2353" t="s">
        <v>9227</v>
      </c>
      <c r="V2353" s="16">
        <f t="shared" si="222"/>
        <v>42094.101145833338</v>
      </c>
      <c r="W2353" s="16">
        <f t="shared" si="223"/>
        <v>42124.101145833338</v>
      </c>
    </row>
    <row r="2354" spans="1:23" ht="30" hidden="1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2">
        <f>IF(H2354="USD", 1, VLOOKUP(H2354,usd[[#All],[targetCurrency]:[inverseRate]],4,FALSE))</f>
        <v>1</v>
      </c>
      <c r="J2354" s="14">
        <f t="shared" si="218"/>
        <v>2000</v>
      </c>
      <c r="K2354" s="14">
        <f t="shared" si="219"/>
        <v>0</v>
      </c>
      <c r="L2354">
        <v>1433603552</v>
      </c>
      <c r="M2354">
        <v>1428419552</v>
      </c>
      <c r="N2354" t="b">
        <v>0</v>
      </c>
      <c r="O2354">
        <v>0</v>
      </c>
      <c r="P2354" t="b">
        <v>0</v>
      </c>
      <c r="Q2354" t="s">
        <v>8272</v>
      </c>
      <c r="R2354" s="9">
        <f t="shared" si="220"/>
        <v>0</v>
      </c>
      <c r="S2354" s="14" t="str">
        <f t="shared" si="221"/>
        <v/>
      </c>
      <c r="T2354" t="s">
        <v>9226</v>
      </c>
      <c r="U2354" t="s">
        <v>9227</v>
      </c>
      <c r="V2354" s="16">
        <f t="shared" si="222"/>
        <v>42101.633703703701</v>
      </c>
      <c r="W2354" s="16">
        <f t="shared" si="223"/>
        <v>42161.633703703701</v>
      </c>
    </row>
    <row r="2355" spans="1:23" ht="30" hidden="1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2">
        <f>IF(H2355="USD", 1, VLOOKUP(H2355,usd[[#All],[targetCurrency]:[inverseRate]],4,FALSE))</f>
        <v>1</v>
      </c>
      <c r="J2355" s="14">
        <f t="shared" si="218"/>
        <v>1000</v>
      </c>
      <c r="K2355" s="14">
        <f t="shared" si="219"/>
        <v>0</v>
      </c>
      <c r="L2355">
        <v>1429632822</v>
      </c>
      <c r="M2355">
        <v>1428596022</v>
      </c>
      <c r="N2355" t="b">
        <v>0</v>
      </c>
      <c r="O2355">
        <v>0</v>
      </c>
      <c r="P2355" t="b">
        <v>0</v>
      </c>
      <c r="Q2355" t="s">
        <v>8272</v>
      </c>
      <c r="R2355" s="9">
        <f t="shared" si="220"/>
        <v>0</v>
      </c>
      <c r="S2355" s="14" t="str">
        <f t="shared" si="221"/>
        <v/>
      </c>
      <c r="T2355" t="s">
        <v>9226</v>
      </c>
      <c r="U2355" t="s">
        <v>9227</v>
      </c>
      <c r="V2355" s="16">
        <f t="shared" si="222"/>
        <v>42103.676180555558</v>
      </c>
      <c r="W2355" s="16">
        <f t="shared" si="223"/>
        <v>42115.676180555558</v>
      </c>
    </row>
    <row r="2356" spans="1:23" ht="30" hidden="1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2">
        <f>IF(H2356="USD", 1, VLOOKUP(H2356,usd[[#All],[targetCurrency]:[inverseRate]],4,FALSE))</f>
        <v>1</v>
      </c>
      <c r="J2356" s="14">
        <f t="shared" si="218"/>
        <v>35000</v>
      </c>
      <c r="K2356" s="14">
        <f t="shared" si="219"/>
        <v>25</v>
      </c>
      <c r="L2356">
        <v>1420910460</v>
      </c>
      <c r="M2356">
        <v>1415726460</v>
      </c>
      <c r="N2356" t="b">
        <v>0</v>
      </c>
      <c r="O2356">
        <v>1</v>
      </c>
      <c r="P2356" t="b">
        <v>0</v>
      </c>
      <c r="Q2356" t="s">
        <v>8272</v>
      </c>
      <c r="R2356" s="9">
        <f t="shared" si="220"/>
        <v>7.1428571428571429E-4</v>
      </c>
      <c r="S2356" s="14">
        <f t="shared" si="221"/>
        <v>25</v>
      </c>
      <c r="T2356" t="s">
        <v>9226</v>
      </c>
      <c r="U2356" t="s">
        <v>9227</v>
      </c>
      <c r="V2356" s="16">
        <f t="shared" si="222"/>
        <v>41954.722916666666</v>
      </c>
      <c r="W2356" s="16">
        <f t="shared" si="223"/>
        <v>42014.722916666666</v>
      </c>
    </row>
    <row r="2357" spans="1:23" ht="30" hidden="1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2">
        <f>IF(H2357="USD", 1, VLOOKUP(H2357,usd[[#All],[targetCurrency]:[inverseRate]],4,FALSE))</f>
        <v>0.70296422999999997</v>
      </c>
      <c r="J2357" s="14">
        <f t="shared" si="218"/>
        <v>5623.7138399999994</v>
      </c>
      <c r="K2357" s="14">
        <f t="shared" si="219"/>
        <v>38.663032649999998</v>
      </c>
      <c r="L2357">
        <v>1430604136</v>
      </c>
      <c r="M2357">
        <v>1428012136</v>
      </c>
      <c r="N2357" t="b">
        <v>0</v>
      </c>
      <c r="O2357">
        <v>2</v>
      </c>
      <c r="P2357" t="b">
        <v>0</v>
      </c>
      <c r="Q2357" t="s">
        <v>8272</v>
      </c>
      <c r="R2357" s="9">
        <f t="shared" si="220"/>
        <v>6.875E-3</v>
      </c>
      <c r="S2357" s="14">
        <f t="shared" si="221"/>
        <v>19.331516324999999</v>
      </c>
      <c r="T2357" t="s">
        <v>9226</v>
      </c>
      <c r="U2357" t="s">
        <v>9227</v>
      </c>
      <c r="V2357" s="16">
        <f t="shared" si="222"/>
        <v>42096.918240740742</v>
      </c>
      <c r="W2357" s="16">
        <f t="shared" si="223"/>
        <v>42126.918240740742</v>
      </c>
    </row>
    <row r="2358" spans="1:23" ht="30" hidden="1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2">
        <f>IF(H2358="USD", 1, VLOOKUP(H2358,usd[[#All],[targetCurrency]:[inverseRate]],4,FALSE))</f>
        <v>1.1666915600000001</v>
      </c>
      <c r="J2358" s="14">
        <f t="shared" si="218"/>
        <v>11666.9156</v>
      </c>
      <c r="K2358" s="14">
        <f t="shared" si="219"/>
        <v>0</v>
      </c>
      <c r="L2358">
        <v>1433530104</v>
      </c>
      <c r="M2358">
        <v>1430938104</v>
      </c>
      <c r="N2358" t="b">
        <v>0</v>
      </c>
      <c r="O2358">
        <v>0</v>
      </c>
      <c r="P2358" t="b">
        <v>0</v>
      </c>
      <c r="Q2358" t="s">
        <v>8272</v>
      </c>
      <c r="R2358" s="9">
        <f t="shared" si="220"/>
        <v>0</v>
      </c>
      <c r="S2358" s="14" t="str">
        <f t="shared" si="221"/>
        <v/>
      </c>
      <c r="T2358" t="s">
        <v>9226</v>
      </c>
      <c r="U2358" t="s">
        <v>9227</v>
      </c>
      <c r="V2358" s="16">
        <f t="shared" si="222"/>
        <v>42130.78361111111</v>
      </c>
      <c r="W2358" s="16">
        <f t="shared" si="223"/>
        <v>42160.78361111111</v>
      </c>
    </row>
    <row r="2359" spans="1:23" ht="30" hidden="1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2">
        <f>IF(H2359="USD", 1, VLOOKUP(H2359,usd[[#All],[targetCurrency]:[inverseRate]],4,FALSE))</f>
        <v>1.29405719</v>
      </c>
      <c r="J2359" s="14">
        <f t="shared" si="218"/>
        <v>34939.544130000002</v>
      </c>
      <c r="K2359" s="14">
        <f t="shared" si="219"/>
        <v>0</v>
      </c>
      <c r="L2359">
        <v>1445093578</v>
      </c>
      <c r="M2359">
        <v>1442501578</v>
      </c>
      <c r="N2359" t="b">
        <v>0</v>
      </c>
      <c r="O2359">
        <v>0</v>
      </c>
      <c r="P2359" t="b">
        <v>0</v>
      </c>
      <c r="Q2359" t="s">
        <v>8272</v>
      </c>
      <c r="R2359" s="9">
        <f t="shared" si="220"/>
        <v>0</v>
      </c>
      <c r="S2359" s="14" t="str">
        <f t="shared" si="221"/>
        <v/>
      </c>
      <c r="T2359" t="s">
        <v>9226</v>
      </c>
      <c r="U2359" t="s">
        <v>9227</v>
      </c>
      <c r="V2359" s="16">
        <f t="shared" si="222"/>
        <v>42264.620115740741</v>
      </c>
      <c r="W2359" s="16">
        <f t="shared" si="223"/>
        <v>42294.620115740741</v>
      </c>
    </row>
    <row r="2360" spans="1:23" ht="30" hidden="1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2">
        <f>IF(H2360="USD", 1, VLOOKUP(H2360,usd[[#All],[targetCurrency]:[inverseRate]],4,FALSE))</f>
        <v>1.29405719</v>
      </c>
      <c r="J2360" s="14">
        <f t="shared" si="218"/>
        <v>1941.085785</v>
      </c>
      <c r="K2360" s="14">
        <f t="shared" si="219"/>
        <v>0</v>
      </c>
      <c r="L2360">
        <v>1422664740</v>
      </c>
      <c r="M2360">
        <v>1417818036</v>
      </c>
      <c r="N2360" t="b">
        <v>0</v>
      </c>
      <c r="O2360">
        <v>0</v>
      </c>
      <c r="P2360" t="b">
        <v>0</v>
      </c>
      <c r="Q2360" t="s">
        <v>8272</v>
      </c>
      <c r="R2360" s="9">
        <f t="shared" si="220"/>
        <v>0</v>
      </c>
      <c r="S2360" s="14" t="str">
        <f t="shared" si="221"/>
        <v/>
      </c>
      <c r="T2360" t="s">
        <v>9226</v>
      </c>
      <c r="U2360" t="s">
        <v>9227</v>
      </c>
      <c r="V2360" s="16">
        <f t="shared" si="222"/>
        <v>41978.930972222224</v>
      </c>
      <c r="W2360" s="16">
        <f t="shared" si="223"/>
        <v>42035.027083333334</v>
      </c>
    </row>
    <row r="2361" spans="1:23" ht="30" hidden="1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2">
        <f>IF(H2361="USD", 1, VLOOKUP(H2361,usd[[#All],[targetCurrency]:[inverseRate]],4,FALSE))</f>
        <v>1</v>
      </c>
      <c r="J2361" s="14">
        <f t="shared" si="218"/>
        <v>7500</v>
      </c>
      <c r="K2361" s="14">
        <f t="shared" si="219"/>
        <v>1101</v>
      </c>
      <c r="L2361">
        <v>1438616124</v>
      </c>
      <c r="M2361">
        <v>1433432124</v>
      </c>
      <c r="N2361" t="b">
        <v>0</v>
      </c>
      <c r="O2361">
        <v>3</v>
      </c>
      <c r="P2361" t="b">
        <v>0</v>
      </c>
      <c r="Q2361" t="s">
        <v>8272</v>
      </c>
      <c r="R2361" s="9">
        <f t="shared" si="220"/>
        <v>0.14680000000000001</v>
      </c>
      <c r="S2361" s="14">
        <f t="shared" si="221"/>
        <v>367</v>
      </c>
      <c r="T2361" t="s">
        <v>9226</v>
      </c>
      <c r="U2361" t="s">
        <v>9227</v>
      </c>
      <c r="V2361" s="16">
        <f t="shared" si="222"/>
        <v>42159.649583333332</v>
      </c>
      <c r="W2361" s="16">
        <f t="shared" si="223"/>
        <v>42219.649583333332</v>
      </c>
    </row>
    <row r="2362" spans="1:23" ht="30" hidden="1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2">
        <f>IF(H2362="USD", 1, VLOOKUP(H2362,usd[[#All],[targetCurrency]:[inverseRate]],4,FALSE))</f>
        <v>0.75062424999999999</v>
      </c>
      <c r="J2362" s="14">
        <f t="shared" si="218"/>
        <v>3753.1212500000001</v>
      </c>
      <c r="K2362" s="14">
        <f t="shared" si="219"/>
        <v>1.5012485</v>
      </c>
      <c r="L2362">
        <v>1454864280</v>
      </c>
      <c r="M2362">
        <v>1452272280</v>
      </c>
      <c r="N2362" t="b">
        <v>0</v>
      </c>
      <c r="O2362">
        <v>1</v>
      </c>
      <c r="P2362" t="b">
        <v>0</v>
      </c>
      <c r="Q2362" t="s">
        <v>8272</v>
      </c>
      <c r="R2362" s="9">
        <f t="shared" si="220"/>
        <v>4.0000000000000002E-4</v>
      </c>
      <c r="S2362" s="14">
        <f t="shared" si="221"/>
        <v>1.5012485</v>
      </c>
      <c r="T2362" t="s">
        <v>9226</v>
      </c>
      <c r="U2362" t="s">
        <v>9227</v>
      </c>
      <c r="V2362" s="16">
        <f t="shared" si="222"/>
        <v>42377.70694444445</v>
      </c>
      <c r="W2362" s="16">
        <f t="shared" si="223"/>
        <v>42407.70694444445</v>
      </c>
    </row>
    <row r="2363" spans="1:23" ht="30" hidden="1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2">
        <f>IF(H2363="USD", 1, VLOOKUP(H2363,usd[[#All],[targetCurrency]:[inverseRate]],4,FALSE))</f>
        <v>0.75062424999999999</v>
      </c>
      <c r="J2363" s="14">
        <f t="shared" si="218"/>
        <v>150.12485000000001</v>
      </c>
      <c r="K2363" s="14">
        <f t="shared" si="219"/>
        <v>0</v>
      </c>
      <c r="L2363">
        <v>1462053600</v>
      </c>
      <c r="M2363">
        <v>1459975008</v>
      </c>
      <c r="N2363" t="b">
        <v>0</v>
      </c>
      <c r="O2363">
        <v>0</v>
      </c>
      <c r="P2363" t="b">
        <v>0</v>
      </c>
      <c r="Q2363" t="s">
        <v>8272</v>
      </c>
      <c r="R2363" s="9">
        <f t="shared" si="220"/>
        <v>0</v>
      </c>
      <c r="S2363" s="14" t="str">
        <f t="shared" si="221"/>
        <v/>
      </c>
      <c r="T2363" t="s">
        <v>9226</v>
      </c>
      <c r="U2363" t="s">
        <v>9227</v>
      </c>
      <c r="V2363" s="16">
        <f t="shared" si="222"/>
        <v>42466.858888888892</v>
      </c>
      <c r="W2363" s="16">
        <f t="shared" si="223"/>
        <v>42490.916666666672</v>
      </c>
    </row>
    <row r="2364" spans="1:23" ht="30" hidden="1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2">
        <f>IF(H2364="USD", 1, VLOOKUP(H2364,usd[[#All],[targetCurrency]:[inverseRate]],4,FALSE))</f>
        <v>1</v>
      </c>
      <c r="J2364" s="14">
        <f t="shared" si="218"/>
        <v>420</v>
      </c>
      <c r="K2364" s="14">
        <f t="shared" si="219"/>
        <v>120</v>
      </c>
      <c r="L2364">
        <v>1418315470</v>
      </c>
      <c r="M2364">
        <v>1415723470</v>
      </c>
      <c r="N2364" t="b">
        <v>0</v>
      </c>
      <c r="O2364">
        <v>2</v>
      </c>
      <c r="P2364" t="b">
        <v>0</v>
      </c>
      <c r="Q2364" t="s">
        <v>8272</v>
      </c>
      <c r="R2364" s="9">
        <f t="shared" si="220"/>
        <v>0.2857142857142857</v>
      </c>
      <c r="S2364" s="14">
        <f t="shared" si="221"/>
        <v>60</v>
      </c>
      <c r="T2364" t="s">
        <v>9226</v>
      </c>
      <c r="U2364" t="s">
        <v>9227</v>
      </c>
      <c r="V2364" s="16">
        <f t="shared" si="222"/>
        <v>41954.688310185185</v>
      </c>
      <c r="W2364" s="16">
        <f t="shared" si="223"/>
        <v>41984.688310185185</v>
      </c>
    </row>
    <row r="2365" spans="1:23" ht="30" hidden="1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2">
        <f>IF(H2365="USD", 1, VLOOKUP(H2365,usd[[#All],[targetCurrency]:[inverseRate]],4,FALSE))</f>
        <v>1</v>
      </c>
      <c r="J2365" s="14">
        <f t="shared" si="218"/>
        <v>175000</v>
      </c>
      <c r="K2365" s="14">
        <f t="shared" si="219"/>
        <v>0</v>
      </c>
      <c r="L2365">
        <v>1451348200</v>
      </c>
      <c r="M2365">
        <v>1447460200</v>
      </c>
      <c r="N2365" t="b">
        <v>0</v>
      </c>
      <c r="O2365">
        <v>0</v>
      </c>
      <c r="P2365" t="b">
        <v>0</v>
      </c>
      <c r="Q2365" t="s">
        <v>8272</v>
      </c>
      <c r="R2365" s="9">
        <f t="shared" si="220"/>
        <v>0</v>
      </c>
      <c r="S2365" s="14" t="str">
        <f t="shared" si="221"/>
        <v/>
      </c>
      <c r="T2365" t="s">
        <v>9226</v>
      </c>
      <c r="U2365" t="s">
        <v>9227</v>
      </c>
      <c r="V2365" s="16">
        <f t="shared" si="222"/>
        <v>42322.011574074073</v>
      </c>
      <c r="W2365" s="16">
        <f t="shared" si="223"/>
        <v>42367.011574074073</v>
      </c>
    </row>
    <row r="2366" spans="1:23" ht="30" hidden="1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2">
        <f>IF(H2366="USD", 1, VLOOKUP(H2366,usd[[#All],[targetCurrency]:[inverseRate]],4,FALSE))</f>
        <v>1</v>
      </c>
      <c r="J2366" s="14">
        <f t="shared" si="218"/>
        <v>128</v>
      </c>
      <c r="K2366" s="14">
        <f t="shared" si="219"/>
        <v>0</v>
      </c>
      <c r="L2366">
        <v>1445898356</v>
      </c>
      <c r="M2366">
        <v>1441146356</v>
      </c>
      <c r="N2366" t="b">
        <v>0</v>
      </c>
      <c r="O2366">
        <v>0</v>
      </c>
      <c r="P2366" t="b">
        <v>0</v>
      </c>
      <c r="Q2366" t="s">
        <v>8272</v>
      </c>
      <c r="R2366" s="9">
        <f t="shared" si="220"/>
        <v>0</v>
      </c>
      <c r="S2366" s="14" t="str">
        <f t="shared" si="221"/>
        <v/>
      </c>
      <c r="T2366" t="s">
        <v>9226</v>
      </c>
      <c r="U2366" t="s">
        <v>9227</v>
      </c>
      <c r="V2366" s="16">
        <f t="shared" si="222"/>
        <v>42248.934675925921</v>
      </c>
      <c r="W2366" s="16">
        <f t="shared" si="223"/>
        <v>42303.934675925921</v>
      </c>
    </row>
    <row r="2367" spans="1:23" ht="30" hidden="1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2">
        <f>IF(H2367="USD", 1, VLOOKUP(H2367,usd[[#All],[targetCurrency]:[inverseRate]],4,FALSE))</f>
        <v>1.1666915600000001</v>
      </c>
      <c r="J2367" s="14">
        <f t="shared" si="218"/>
        <v>1166.69156</v>
      </c>
      <c r="K2367" s="14">
        <f t="shared" si="219"/>
        <v>0</v>
      </c>
      <c r="L2367">
        <v>1453071600</v>
      </c>
      <c r="M2367">
        <v>1449596425</v>
      </c>
      <c r="N2367" t="b">
        <v>0</v>
      </c>
      <c r="O2367">
        <v>0</v>
      </c>
      <c r="P2367" t="b">
        <v>0</v>
      </c>
      <c r="Q2367" t="s">
        <v>8272</v>
      </c>
      <c r="R2367" s="9">
        <f t="shared" si="220"/>
        <v>0</v>
      </c>
      <c r="S2367" s="14" t="str">
        <f t="shared" si="221"/>
        <v/>
      </c>
      <c r="T2367" t="s">
        <v>9226</v>
      </c>
      <c r="U2367" t="s">
        <v>9227</v>
      </c>
      <c r="V2367" s="16">
        <f t="shared" si="222"/>
        <v>42346.736400462964</v>
      </c>
      <c r="W2367" s="16">
        <f t="shared" si="223"/>
        <v>42386.958333333328</v>
      </c>
    </row>
    <row r="2368" spans="1:23" ht="30" hidden="1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2">
        <f>IF(H2368="USD", 1, VLOOKUP(H2368,usd[[#All],[targetCurrency]:[inverseRate]],4,FALSE))</f>
        <v>1.29405719</v>
      </c>
      <c r="J2368" s="14">
        <f t="shared" si="218"/>
        <v>32351.429749999999</v>
      </c>
      <c r="K2368" s="14">
        <f t="shared" si="219"/>
        <v>3403.3704097</v>
      </c>
      <c r="L2368">
        <v>1445431533</v>
      </c>
      <c r="M2368">
        <v>1442839533</v>
      </c>
      <c r="N2368" t="b">
        <v>0</v>
      </c>
      <c r="O2368">
        <v>27</v>
      </c>
      <c r="P2368" t="b">
        <v>0</v>
      </c>
      <c r="Q2368" t="s">
        <v>8272</v>
      </c>
      <c r="R2368" s="9">
        <f t="shared" si="220"/>
        <v>0.1052</v>
      </c>
      <c r="S2368" s="14">
        <f t="shared" si="221"/>
        <v>126.05075591481481</v>
      </c>
      <c r="T2368" t="s">
        <v>9226</v>
      </c>
      <c r="U2368" t="s">
        <v>9227</v>
      </c>
      <c r="V2368" s="16">
        <f t="shared" si="222"/>
        <v>42268.531631944439</v>
      </c>
      <c r="W2368" s="16">
        <f t="shared" si="223"/>
        <v>42298.531631944439</v>
      </c>
    </row>
    <row r="2369" spans="1:23" ht="30" hidden="1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2">
        <f>IF(H2369="USD", 1, VLOOKUP(H2369,usd[[#All],[targetCurrency]:[inverseRate]],4,FALSE))</f>
        <v>1</v>
      </c>
      <c r="J2369" s="14">
        <f t="shared" si="218"/>
        <v>50000</v>
      </c>
      <c r="K2369" s="14">
        <f t="shared" si="219"/>
        <v>670</v>
      </c>
      <c r="L2369">
        <v>1461622616</v>
      </c>
      <c r="M2369">
        <v>1456442216</v>
      </c>
      <c r="N2369" t="b">
        <v>0</v>
      </c>
      <c r="O2369">
        <v>14</v>
      </c>
      <c r="P2369" t="b">
        <v>0</v>
      </c>
      <c r="Q2369" t="s">
        <v>8272</v>
      </c>
      <c r="R2369" s="9">
        <f t="shared" si="220"/>
        <v>1.34E-2</v>
      </c>
      <c r="S2369" s="14">
        <f t="shared" si="221"/>
        <v>47.857142857142854</v>
      </c>
      <c r="T2369" t="s">
        <v>9226</v>
      </c>
      <c r="U2369" t="s">
        <v>9227</v>
      </c>
      <c r="V2369" s="16">
        <f t="shared" si="222"/>
        <v>42425.970092592594</v>
      </c>
      <c r="W2369" s="16">
        <f t="shared" si="223"/>
        <v>42485.928425925929</v>
      </c>
    </row>
    <row r="2370" spans="1:23" ht="30" hidden="1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2">
        <f>IF(H2370="USD", 1, VLOOKUP(H2370,usd[[#All],[targetCurrency]:[inverseRate]],4,FALSE))</f>
        <v>1</v>
      </c>
      <c r="J2370" s="14">
        <f t="shared" si="218"/>
        <v>40000</v>
      </c>
      <c r="K2370" s="14">
        <f t="shared" si="219"/>
        <v>100</v>
      </c>
      <c r="L2370">
        <v>1429028365</v>
      </c>
      <c r="M2370">
        <v>1425143965</v>
      </c>
      <c r="N2370" t="b">
        <v>0</v>
      </c>
      <c r="O2370">
        <v>2</v>
      </c>
      <c r="P2370" t="b">
        <v>0</v>
      </c>
      <c r="Q2370" t="s">
        <v>8272</v>
      </c>
      <c r="R2370" s="9">
        <f t="shared" si="220"/>
        <v>2.5000000000000001E-3</v>
      </c>
      <c r="S2370" s="14">
        <f t="shared" si="221"/>
        <v>50</v>
      </c>
      <c r="T2370" t="s">
        <v>9226</v>
      </c>
      <c r="U2370" t="s">
        <v>9227</v>
      </c>
      <c r="V2370" s="16">
        <f t="shared" si="222"/>
        <v>42063.721817129626</v>
      </c>
      <c r="W2370" s="16">
        <f t="shared" si="223"/>
        <v>42108.680150462962</v>
      </c>
    </row>
    <row r="2371" spans="1:23" ht="30" hidden="1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2">
        <f>IF(H2371="USD", 1, VLOOKUP(H2371,usd[[#All],[targetCurrency]:[inverseRate]],4,FALSE))</f>
        <v>1</v>
      </c>
      <c r="J2371" s="14">
        <f t="shared" ref="J2371:J2434" si="224">$I2371*D2371</f>
        <v>25000</v>
      </c>
      <c r="K2371" s="14">
        <f t="shared" ref="K2371:K2434" si="225">$I2371*E2371</f>
        <v>0</v>
      </c>
      <c r="L2371">
        <v>1455132611</v>
      </c>
      <c r="M2371">
        <v>1452540611</v>
      </c>
      <c r="N2371" t="b">
        <v>0</v>
      </c>
      <c r="O2371">
        <v>0</v>
      </c>
      <c r="P2371" t="b">
        <v>0</v>
      </c>
      <c r="Q2371" t="s">
        <v>8272</v>
      </c>
      <c r="R2371" s="9">
        <f t="shared" ref="R2371:R2434" si="226">E2371/D2371</f>
        <v>0</v>
      </c>
      <c r="S2371" s="14" t="str">
        <f t="shared" ref="S2371:S2434" si="227">IFERROR(K2371/O2371, "")</f>
        <v/>
      </c>
      <c r="T2371" t="s">
        <v>9226</v>
      </c>
      <c r="U2371" t="s">
        <v>9227</v>
      </c>
      <c r="V2371" s="16">
        <f t="shared" si="222"/>
        <v>42380.812627314815</v>
      </c>
      <c r="W2371" s="16">
        <f t="shared" si="223"/>
        <v>42410.812627314815</v>
      </c>
    </row>
    <row r="2372" spans="1:23" ht="30" hidden="1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2">
        <f>IF(H2372="USD", 1, VLOOKUP(H2372,usd[[#All],[targetCurrency]:[inverseRate]],4,FALSE))</f>
        <v>1</v>
      </c>
      <c r="J2372" s="14">
        <f t="shared" si="224"/>
        <v>25000</v>
      </c>
      <c r="K2372" s="14">
        <f t="shared" si="225"/>
        <v>82</v>
      </c>
      <c r="L2372">
        <v>1418877141</v>
      </c>
      <c r="M2372">
        <v>1416285141</v>
      </c>
      <c r="N2372" t="b">
        <v>0</v>
      </c>
      <c r="O2372">
        <v>4</v>
      </c>
      <c r="P2372" t="b">
        <v>0</v>
      </c>
      <c r="Q2372" t="s">
        <v>8272</v>
      </c>
      <c r="R2372" s="9">
        <f t="shared" si="226"/>
        <v>3.2799999999999999E-3</v>
      </c>
      <c r="S2372" s="14">
        <f t="shared" si="227"/>
        <v>20.5</v>
      </c>
      <c r="T2372" t="s">
        <v>9226</v>
      </c>
      <c r="U2372" t="s">
        <v>9227</v>
      </c>
      <c r="V2372" s="16">
        <f t="shared" si="222"/>
        <v>41961.18913194444</v>
      </c>
      <c r="W2372" s="16">
        <f t="shared" si="223"/>
        <v>41991.18913194444</v>
      </c>
    </row>
    <row r="2373" spans="1:23" ht="30" hidden="1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2">
        <f>IF(H2373="USD", 1, VLOOKUP(H2373,usd[[#All],[targetCurrency]:[inverseRate]],4,FALSE))</f>
        <v>1</v>
      </c>
      <c r="J2373" s="14">
        <f t="shared" si="224"/>
        <v>2000</v>
      </c>
      <c r="K2373" s="14">
        <f t="shared" si="225"/>
        <v>0</v>
      </c>
      <c r="L2373">
        <v>1435257596</v>
      </c>
      <c r="M2373">
        <v>1432665596</v>
      </c>
      <c r="N2373" t="b">
        <v>0</v>
      </c>
      <c r="O2373">
        <v>0</v>
      </c>
      <c r="P2373" t="b">
        <v>0</v>
      </c>
      <c r="Q2373" t="s">
        <v>8272</v>
      </c>
      <c r="R2373" s="9">
        <f t="shared" si="226"/>
        <v>0</v>
      </c>
      <c r="S2373" s="14" t="str">
        <f t="shared" si="227"/>
        <v/>
      </c>
      <c r="T2373" t="s">
        <v>9226</v>
      </c>
      <c r="U2373" t="s">
        <v>9227</v>
      </c>
      <c r="V2373" s="16">
        <f t="shared" si="222"/>
        <v>42150.777731481481</v>
      </c>
      <c r="W2373" s="16">
        <f t="shared" si="223"/>
        <v>42180.777731481481</v>
      </c>
    </row>
    <row r="2374" spans="1:23" ht="30" hidden="1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2">
        <f>IF(H2374="USD", 1, VLOOKUP(H2374,usd[[#All],[targetCurrency]:[inverseRate]],4,FALSE))</f>
        <v>0.70296422999999997</v>
      </c>
      <c r="J2374" s="14">
        <f t="shared" si="224"/>
        <v>3866.303265</v>
      </c>
      <c r="K2374" s="14">
        <f t="shared" si="225"/>
        <v>126.5335614</v>
      </c>
      <c r="L2374">
        <v>1429839571</v>
      </c>
      <c r="M2374">
        <v>1427247571</v>
      </c>
      <c r="N2374" t="b">
        <v>0</v>
      </c>
      <c r="O2374">
        <v>6</v>
      </c>
      <c r="P2374" t="b">
        <v>0</v>
      </c>
      <c r="Q2374" t="s">
        <v>8272</v>
      </c>
      <c r="R2374" s="9">
        <f t="shared" si="226"/>
        <v>3.272727272727273E-2</v>
      </c>
      <c r="S2374" s="14">
        <f t="shared" si="227"/>
        <v>21.088926900000001</v>
      </c>
      <c r="T2374" t="s">
        <v>9226</v>
      </c>
      <c r="U2374" t="s">
        <v>9227</v>
      </c>
      <c r="V2374" s="16">
        <f t="shared" si="222"/>
        <v>42088.069108796291</v>
      </c>
      <c r="W2374" s="16">
        <f t="shared" si="223"/>
        <v>42118.069108796291</v>
      </c>
    </row>
    <row r="2375" spans="1:23" ht="30" hidden="1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2">
        <f>IF(H2375="USD", 1, VLOOKUP(H2375,usd[[#All],[targetCurrency]:[inverseRate]],4,FALSE))</f>
        <v>0.11241174</v>
      </c>
      <c r="J2375" s="14">
        <f t="shared" si="224"/>
        <v>95549.978999999992</v>
      </c>
      <c r="K2375" s="14">
        <f t="shared" si="225"/>
        <v>5.6205869999999996</v>
      </c>
      <c r="L2375">
        <v>1440863624</v>
      </c>
      <c r="M2375">
        <v>1438271624</v>
      </c>
      <c r="N2375" t="b">
        <v>0</v>
      </c>
      <c r="O2375">
        <v>1</v>
      </c>
      <c r="P2375" t="b">
        <v>0</v>
      </c>
      <c r="Q2375" t="s">
        <v>8272</v>
      </c>
      <c r="R2375" s="9">
        <f t="shared" si="226"/>
        <v>5.8823529411764708E-5</v>
      </c>
      <c r="S2375" s="14">
        <f t="shared" si="227"/>
        <v>5.6205869999999996</v>
      </c>
      <c r="T2375" t="s">
        <v>9226</v>
      </c>
      <c r="U2375" t="s">
        <v>9227</v>
      </c>
      <c r="V2375" s="16">
        <f t="shared" si="222"/>
        <v>42215.662314814814</v>
      </c>
      <c r="W2375" s="16">
        <f t="shared" si="223"/>
        <v>42245.662314814814</v>
      </c>
    </row>
    <row r="2376" spans="1:23" ht="30" hidden="1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2">
        <f>IF(H2376="USD", 1, VLOOKUP(H2376,usd[[#All],[targetCurrency]:[inverseRate]],4,FALSE))</f>
        <v>1</v>
      </c>
      <c r="J2376" s="14">
        <f t="shared" si="224"/>
        <v>22000</v>
      </c>
      <c r="K2376" s="14">
        <f t="shared" si="225"/>
        <v>10</v>
      </c>
      <c r="L2376">
        <v>1423772060</v>
      </c>
      <c r="M2376">
        <v>1421180060</v>
      </c>
      <c r="N2376" t="b">
        <v>0</v>
      </c>
      <c r="O2376">
        <v>1</v>
      </c>
      <c r="P2376" t="b">
        <v>0</v>
      </c>
      <c r="Q2376" t="s">
        <v>8272</v>
      </c>
      <c r="R2376" s="9">
        <f t="shared" si="226"/>
        <v>4.5454545454545455E-4</v>
      </c>
      <c r="S2376" s="14">
        <f t="shared" si="227"/>
        <v>10</v>
      </c>
      <c r="T2376" t="s">
        <v>9226</v>
      </c>
      <c r="U2376" t="s">
        <v>9227</v>
      </c>
      <c r="V2376" s="16">
        <f t="shared" si="222"/>
        <v>42017.843287037038</v>
      </c>
      <c r="W2376" s="16">
        <f t="shared" si="223"/>
        <v>42047.843287037038</v>
      </c>
    </row>
    <row r="2377" spans="1:23" ht="30" hidden="1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2">
        <f>IF(H2377="USD", 1, VLOOKUP(H2377,usd[[#All],[targetCurrency]:[inverseRate]],4,FALSE))</f>
        <v>1</v>
      </c>
      <c r="J2377" s="14">
        <f t="shared" si="224"/>
        <v>10000</v>
      </c>
      <c r="K2377" s="14">
        <f t="shared" si="225"/>
        <v>0</v>
      </c>
      <c r="L2377">
        <v>1473451437</v>
      </c>
      <c r="M2377">
        <v>1470859437</v>
      </c>
      <c r="N2377" t="b">
        <v>0</v>
      </c>
      <c r="O2377">
        <v>0</v>
      </c>
      <c r="P2377" t="b">
        <v>0</v>
      </c>
      <c r="Q2377" t="s">
        <v>8272</v>
      </c>
      <c r="R2377" s="9">
        <f t="shared" si="226"/>
        <v>0</v>
      </c>
      <c r="S2377" s="14" t="str">
        <f t="shared" si="227"/>
        <v/>
      </c>
      <c r="T2377" t="s">
        <v>9226</v>
      </c>
      <c r="U2377" t="s">
        <v>9227</v>
      </c>
      <c r="V2377" s="16">
        <f t="shared" si="222"/>
        <v>42592.836076388892</v>
      </c>
      <c r="W2377" s="16">
        <f t="shared" si="223"/>
        <v>42622.836076388892</v>
      </c>
    </row>
    <row r="2378" spans="1:23" ht="30" hidden="1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2">
        <f>IF(H2378="USD", 1, VLOOKUP(H2378,usd[[#All],[targetCurrency]:[inverseRate]],4,FALSE))</f>
        <v>1</v>
      </c>
      <c r="J2378" s="14">
        <f t="shared" si="224"/>
        <v>3000</v>
      </c>
      <c r="K2378" s="14">
        <f t="shared" si="225"/>
        <v>326.33</v>
      </c>
      <c r="L2378">
        <v>1449785566</v>
      </c>
      <c r="M2378">
        <v>1447193566</v>
      </c>
      <c r="N2378" t="b">
        <v>0</v>
      </c>
      <c r="O2378">
        <v>4</v>
      </c>
      <c r="P2378" t="b">
        <v>0</v>
      </c>
      <c r="Q2378" t="s">
        <v>8272</v>
      </c>
      <c r="R2378" s="9">
        <f t="shared" si="226"/>
        <v>0.10877666666666666</v>
      </c>
      <c r="S2378" s="14">
        <f t="shared" si="227"/>
        <v>81.582499999999996</v>
      </c>
      <c r="T2378" t="s">
        <v>9226</v>
      </c>
      <c r="U2378" t="s">
        <v>9227</v>
      </c>
      <c r="V2378" s="16">
        <f t="shared" si="222"/>
        <v>42318.925532407404</v>
      </c>
      <c r="W2378" s="16">
        <f t="shared" si="223"/>
        <v>42348.925532407404</v>
      </c>
    </row>
    <row r="2379" spans="1:23" ht="30" hidden="1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2">
        <f>IF(H2379="USD", 1, VLOOKUP(H2379,usd[[#All],[targetCurrency]:[inverseRate]],4,FALSE))</f>
        <v>0.75062424999999999</v>
      </c>
      <c r="J2379" s="14">
        <f t="shared" si="224"/>
        <v>1876.5606250000001</v>
      </c>
      <c r="K2379" s="14">
        <f t="shared" si="225"/>
        <v>0</v>
      </c>
      <c r="L2379">
        <v>1480110783</v>
      </c>
      <c r="M2379">
        <v>1477515183</v>
      </c>
      <c r="N2379" t="b">
        <v>0</v>
      </c>
      <c r="O2379">
        <v>0</v>
      </c>
      <c r="P2379" t="b">
        <v>0</v>
      </c>
      <c r="Q2379" t="s">
        <v>8272</v>
      </c>
      <c r="R2379" s="9">
        <f t="shared" si="226"/>
        <v>0</v>
      </c>
      <c r="S2379" s="14" t="str">
        <f t="shared" si="227"/>
        <v/>
      </c>
      <c r="T2379" t="s">
        <v>9226</v>
      </c>
      <c r="U2379" t="s">
        <v>9227</v>
      </c>
      <c r="V2379" s="16">
        <f t="shared" si="222"/>
        <v>42669.870173611111</v>
      </c>
      <c r="W2379" s="16">
        <f t="shared" si="223"/>
        <v>42699.911840277782</v>
      </c>
    </row>
    <row r="2380" spans="1:23" ht="30" hidden="1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2">
        <f>IF(H2380="USD", 1, VLOOKUP(H2380,usd[[#All],[targetCurrency]:[inverseRate]],4,FALSE))</f>
        <v>1</v>
      </c>
      <c r="J2380" s="14">
        <f t="shared" si="224"/>
        <v>110000</v>
      </c>
      <c r="K2380" s="14">
        <f t="shared" si="225"/>
        <v>0</v>
      </c>
      <c r="L2380">
        <v>1440548330</v>
      </c>
      <c r="M2380">
        <v>1438042730</v>
      </c>
      <c r="N2380" t="b">
        <v>0</v>
      </c>
      <c r="O2380">
        <v>0</v>
      </c>
      <c r="P2380" t="b">
        <v>0</v>
      </c>
      <c r="Q2380" t="s">
        <v>8272</v>
      </c>
      <c r="R2380" s="9">
        <f t="shared" si="226"/>
        <v>0</v>
      </c>
      <c r="S2380" s="14" t="str">
        <f t="shared" si="227"/>
        <v/>
      </c>
      <c r="T2380" t="s">
        <v>9226</v>
      </c>
      <c r="U2380" t="s">
        <v>9227</v>
      </c>
      <c r="V2380" s="16">
        <f t="shared" si="222"/>
        <v>42213.013078703705</v>
      </c>
      <c r="W2380" s="16">
        <f t="shared" si="223"/>
        <v>42242.013078703705</v>
      </c>
    </row>
    <row r="2381" spans="1:23" ht="30" hidden="1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2">
        <f>IF(H2381="USD", 1, VLOOKUP(H2381,usd[[#All],[targetCurrency]:[inverseRate]],4,FALSE))</f>
        <v>1</v>
      </c>
      <c r="J2381" s="14">
        <f t="shared" si="224"/>
        <v>30000</v>
      </c>
      <c r="K2381" s="14">
        <f t="shared" si="225"/>
        <v>0</v>
      </c>
      <c r="L2381">
        <v>1444004616</v>
      </c>
      <c r="M2381">
        <v>1440116616</v>
      </c>
      <c r="N2381" t="b">
        <v>0</v>
      </c>
      <c r="O2381">
        <v>0</v>
      </c>
      <c r="P2381" t="b">
        <v>0</v>
      </c>
      <c r="Q2381" t="s">
        <v>8272</v>
      </c>
      <c r="R2381" s="9">
        <f t="shared" si="226"/>
        <v>0</v>
      </c>
      <c r="S2381" s="14" t="str">
        <f t="shared" si="227"/>
        <v/>
      </c>
      <c r="T2381" t="s">
        <v>9226</v>
      </c>
      <c r="U2381" t="s">
        <v>9227</v>
      </c>
      <c r="V2381" s="16">
        <f t="shared" si="222"/>
        <v>42237.016388888893</v>
      </c>
      <c r="W2381" s="16">
        <f t="shared" si="223"/>
        <v>42282.016388888893</v>
      </c>
    </row>
    <row r="2382" spans="1:23" ht="30" hidden="1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2">
        <f>IF(H2382="USD", 1, VLOOKUP(H2382,usd[[#All],[targetCurrency]:[inverseRate]],4,FALSE))</f>
        <v>1</v>
      </c>
      <c r="J2382" s="14">
        <f t="shared" si="224"/>
        <v>15000</v>
      </c>
      <c r="K2382" s="14">
        <f t="shared" si="225"/>
        <v>55</v>
      </c>
      <c r="L2382">
        <v>1443726142</v>
      </c>
      <c r="M2382">
        <v>1441134142</v>
      </c>
      <c r="N2382" t="b">
        <v>0</v>
      </c>
      <c r="O2382">
        <v>3</v>
      </c>
      <c r="P2382" t="b">
        <v>0</v>
      </c>
      <c r="Q2382" t="s">
        <v>8272</v>
      </c>
      <c r="R2382" s="9">
        <f t="shared" si="226"/>
        <v>3.6666666666666666E-3</v>
      </c>
      <c r="S2382" s="14">
        <f t="shared" si="227"/>
        <v>18.333333333333332</v>
      </c>
      <c r="T2382" t="s">
        <v>9226</v>
      </c>
      <c r="U2382" t="s">
        <v>9227</v>
      </c>
      <c r="V2382" s="16">
        <f t="shared" si="222"/>
        <v>42248.793310185181</v>
      </c>
      <c r="W2382" s="16">
        <f t="shared" si="223"/>
        <v>42278.793310185181</v>
      </c>
    </row>
    <row r="2383" spans="1:23" ht="30" hidden="1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2">
        <f>IF(H2383="USD", 1, VLOOKUP(H2383,usd[[#All],[targetCurrency]:[inverseRate]],4,FALSE))</f>
        <v>1</v>
      </c>
      <c r="J2383" s="14">
        <f t="shared" si="224"/>
        <v>86350</v>
      </c>
      <c r="K2383" s="14">
        <f t="shared" si="225"/>
        <v>1571</v>
      </c>
      <c r="L2383">
        <v>1428704848</v>
      </c>
      <c r="M2383">
        <v>1426112848</v>
      </c>
      <c r="N2383" t="b">
        <v>0</v>
      </c>
      <c r="O2383">
        <v>7</v>
      </c>
      <c r="P2383" t="b">
        <v>0</v>
      </c>
      <c r="Q2383" t="s">
        <v>8272</v>
      </c>
      <c r="R2383" s="9">
        <f t="shared" si="226"/>
        <v>1.8193398957730169E-2</v>
      </c>
      <c r="S2383" s="14">
        <f t="shared" si="227"/>
        <v>224.42857142857142</v>
      </c>
      <c r="T2383" t="s">
        <v>9226</v>
      </c>
      <c r="U2383" t="s">
        <v>9227</v>
      </c>
      <c r="V2383" s="16">
        <f t="shared" si="222"/>
        <v>42074.935740740737</v>
      </c>
      <c r="W2383" s="16">
        <f t="shared" si="223"/>
        <v>42104.935740740737</v>
      </c>
    </row>
    <row r="2384" spans="1:23" ht="30" hidden="1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2">
        <f>IF(H2384="USD", 1, VLOOKUP(H2384,usd[[#All],[targetCurrency]:[inverseRate]],4,FALSE))</f>
        <v>1</v>
      </c>
      <c r="J2384" s="14">
        <f t="shared" si="224"/>
        <v>3000</v>
      </c>
      <c r="K2384" s="14">
        <f t="shared" si="225"/>
        <v>75</v>
      </c>
      <c r="L2384">
        <v>1438662603</v>
      </c>
      <c r="M2384">
        <v>1436502603</v>
      </c>
      <c r="N2384" t="b">
        <v>0</v>
      </c>
      <c r="O2384">
        <v>2</v>
      </c>
      <c r="P2384" t="b">
        <v>0</v>
      </c>
      <c r="Q2384" t="s">
        <v>8272</v>
      </c>
      <c r="R2384" s="9">
        <f t="shared" si="226"/>
        <v>2.5000000000000001E-2</v>
      </c>
      <c r="S2384" s="14">
        <f t="shared" si="227"/>
        <v>37.5</v>
      </c>
      <c r="T2384" t="s">
        <v>9226</v>
      </c>
      <c r="U2384" t="s">
        <v>9227</v>
      </c>
      <c r="V2384" s="16">
        <f t="shared" ref="V2384:V2447" si="228">(M2384/86400)+DATE(1970,1,1)</f>
        <v>42195.187534722223</v>
      </c>
      <c r="W2384" s="16">
        <f t="shared" ref="W2384:W2447" si="229">(L2384/86400)+DATE(1970,1,1)</f>
        <v>42220.187534722223</v>
      </c>
    </row>
    <row r="2385" spans="1:23" ht="30" hidden="1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2">
        <f>IF(H2385="USD", 1, VLOOKUP(H2385,usd[[#All],[targetCurrency]:[inverseRate]],4,FALSE))</f>
        <v>0.66289350000000002</v>
      </c>
      <c r="J2385" s="14">
        <f t="shared" si="224"/>
        <v>6628.9350000000004</v>
      </c>
      <c r="K2385" s="14">
        <f t="shared" si="225"/>
        <v>288.35867250000001</v>
      </c>
      <c r="L2385">
        <v>1424568107</v>
      </c>
      <c r="M2385">
        <v>1421976107</v>
      </c>
      <c r="N2385" t="b">
        <v>0</v>
      </c>
      <c r="O2385">
        <v>3</v>
      </c>
      <c r="P2385" t="b">
        <v>0</v>
      </c>
      <c r="Q2385" t="s">
        <v>8272</v>
      </c>
      <c r="R2385" s="9">
        <f t="shared" si="226"/>
        <v>4.3499999999999997E-2</v>
      </c>
      <c r="S2385" s="14">
        <f t="shared" si="227"/>
        <v>96.119557499999999</v>
      </c>
      <c r="T2385" t="s">
        <v>9226</v>
      </c>
      <c r="U2385" t="s">
        <v>9227</v>
      </c>
      <c r="V2385" s="16">
        <f t="shared" si="228"/>
        <v>42027.056793981479</v>
      </c>
      <c r="W2385" s="16">
        <f t="shared" si="229"/>
        <v>42057.056793981479</v>
      </c>
    </row>
    <row r="2386" spans="1:23" ht="30" hidden="1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2">
        <f>IF(H2386="USD", 1, VLOOKUP(H2386,usd[[#All],[targetCurrency]:[inverseRate]],4,FALSE))</f>
        <v>1</v>
      </c>
      <c r="J2386" s="14">
        <f t="shared" si="224"/>
        <v>1000</v>
      </c>
      <c r="K2386" s="14">
        <f t="shared" si="225"/>
        <v>8</v>
      </c>
      <c r="L2386">
        <v>1415932643</v>
      </c>
      <c r="M2386">
        <v>1413337043</v>
      </c>
      <c r="N2386" t="b">
        <v>0</v>
      </c>
      <c r="O2386">
        <v>8</v>
      </c>
      <c r="P2386" t="b">
        <v>0</v>
      </c>
      <c r="Q2386" t="s">
        <v>8272</v>
      </c>
      <c r="R2386" s="9">
        <f t="shared" si="226"/>
        <v>8.0000000000000002E-3</v>
      </c>
      <c r="S2386" s="14">
        <f t="shared" si="227"/>
        <v>1</v>
      </c>
      <c r="T2386" t="s">
        <v>9226</v>
      </c>
      <c r="U2386" t="s">
        <v>9227</v>
      </c>
      <c r="V2386" s="16">
        <f t="shared" si="228"/>
        <v>41927.067627314813</v>
      </c>
      <c r="W2386" s="16">
        <f t="shared" si="229"/>
        <v>41957.109293981484</v>
      </c>
    </row>
    <row r="2387" spans="1:23" ht="30" hidden="1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2">
        <f>IF(H2387="USD", 1, VLOOKUP(H2387,usd[[#All],[targetCurrency]:[inverseRate]],4,FALSE))</f>
        <v>1</v>
      </c>
      <c r="J2387" s="14">
        <f t="shared" si="224"/>
        <v>65000</v>
      </c>
      <c r="K2387" s="14">
        <f t="shared" si="225"/>
        <v>788</v>
      </c>
      <c r="L2387">
        <v>1438793432</v>
      </c>
      <c r="M2387">
        <v>1436201432</v>
      </c>
      <c r="N2387" t="b">
        <v>0</v>
      </c>
      <c r="O2387">
        <v>7</v>
      </c>
      <c r="P2387" t="b">
        <v>0</v>
      </c>
      <c r="Q2387" t="s">
        <v>8272</v>
      </c>
      <c r="R2387" s="9">
        <f t="shared" si="226"/>
        <v>1.2123076923076924E-2</v>
      </c>
      <c r="S2387" s="14">
        <f t="shared" si="227"/>
        <v>112.57142857142857</v>
      </c>
      <c r="T2387" t="s">
        <v>9226</v>
      </c>
      <c r="U2387" t="s">
        <v>9227</v>
      </c>
      <c r="V2387" s="16">
        <f t="shared" si="228"/>
        <v>42191.70175925926</v>
      </c>
      <c r="W2387" s="16">
        <f t="shared" si="229"/>
        <v>42221.70175925926</v>
      </c>
    </row>
    <row r="2388" spans="1:23" ht="30" hidden="1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2">
        <f>IF(H2388="USD", 1, VLOOKUP(H2388,usd[[#All],[targetCurrency]:[inverseRate]],4,FALSE))</f>
        <v>0.75062424999999999</v>
      </c>
      <c r="J2388" s="14">
        <f t="shared" si="224"/>
        <v>22518.727500000001</v>
      </c>
      <c r="K2388" s="14">
        <f t="shared" si="225"/>
        <v>0</v>
      </c>
      <c r="L2388">
        <v>1420920424</v>
      </c>
      <c r="M2388">
        <v>1415736424</v>
      </c>
      <c r="N2388" t="b">
        <v>0</v>
      </c>
      <c r="O2388">
        <v>0</v>
      </c>
      <c r="P2388" t="b">
        <v>0</v>
      </c>
      <c r="Q2388" t="s">
        <v>8272</v>
      </c>
      <c r="R2388" s="9">
        <f t="shared" si="226"/>
        <v>0</v>
      </c>
      <c r="S2388" s="14" t="str">
        <f t="shared" si="227"/>
        <v/>
      </c>
      <c r="T2388" t="s">
        <v>9226</v>
      </c>
      <c r="U2388" t="s">
        <v>9227</v>
      </c>
      <c r="V2388" s="16">
        <f t="shared" si="228"/>
        <v>41954.838240740741</v>
      </c>
      <c r="W2388" s="16">
        <f t="shared" si="229"/>
        <v>42014.838240740741</v>
      </c>
    </row>
    <row r="2389" spans="1:23" ht="30" hidden="1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2">
        <f>IF(H2389="USD", 1, VLOOKUP(H2389,usd[[#All],[targetCurrency]:[inverseRate]],4,FALSE))</f>
        <v>1</v>
      </c>
      <c r="J2389" s="14">
        <f t="shared" si="224"/>
        <v>150000</v>
      </c>
      <c r="K2389" s="14">
        <f t="shared" si="225"/>
        <v>1026</v>
      </c>
      <c r="L2389">
        <v>1469199740</v>
      </c>
      <c r="M2389">
        <v>1465311740</v>
      </c>
      <c r="N2389" t="b">
        <v>0</v>
      </c>
      <c r="O2389">
        <v>3</v>
      </c>
      <c r="P2389" t="b">
        <v>0</v>
      </c>
      <c r="Q2389" t="s">
        <v>8272</v>
      </c>
      <c r="R2389" s="9">
        <f t="shared" si="226"/>
        <v>6.8399999999999997E-3</v>
      </c>
      <c r="S2389" s="14">
        <f t="shared" si="227"/>
        <v>342</v>
      </c>
      <c r="T2389" t="s">
        <v>9226</v>
      </c>
      <c r="U2389" t="s">
        <v>9227</v>
      </c>
      <c r="V2389" s="16">
        <f t="shared" si="228"/>
        <v>42528.626620370371</v>
      </c>
      <c r="W2389" s="16">
        <f t="shared" si="229"/>
        <v>42573.626620370371</v>
      </c>
    </row>
    <row r="2390" spans="1:23" ht="30" hidden="1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2">
        <f>IF(H2390="USD", 1, VLOOKUP(H2390,usd[[#All],[targetCurrency]:[inverseRate]],4,FALSE))</f>
        <v>1</v>
      </c>
      <c r="J2390" s="14">
        <f t="shared" si="224"/>
        <v>37000</v>
      </c>
      <c r="K2390" s="14">
        <f t="shared" si="225"/>
        <v>463</v>
      </c>
      <c r="L2390">
        <v>1421350140</v>
      </c>
      <c r="M2390">
        <v>1418761759</v>
      </c>
      <c r="N2390" t="b">
        <v>0</v>
      </c>
      <c r="O2390">
        <v>8</v>
      </c>
      <c r="P2390" t="b">
        <v>0</v>
      </c>
      <c r="Q2390" t="s">
        <v>8272</v>
      </c>
      <c r="R2390" s="9">
        <f t="shared" si="226"/>
        <v>1.2513513513513513E-2</v>
      </c>
      <c r="S2390" s="14">
        <f t="shared" si="227"/>
        <v>57.875</v>
      </c>
      <c r="T2390" t="s">
        <v>9226</v>
      </c>
      <c r="U2390" t="s">
        <v>9227</v>
      </c>
      <c r="V2390" s="16">
        <f t="shared" si="228"/>
        <v>41989.853692129633</v>
      </c>
      <c r="W2390" s="16">
        <f t="shared" si="229"/>
        <v>42019.811805555553</v>
      </c>
    </row>
    <row r="2391" spans="1:23" ht="30" hidden="1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2">
        <f>IF(H2391="USD", 1, VLOOKUP(H2391,usd[[#All],[targetCurrency]:[inverseRate]],4,FALSE))</f>
        <v>1.1666915600000001</v>
      </c>
      <c r="J2391" s="14">
        <f t="shared" si="224"/>
        <v>18667.06496</v>
      </c>
      <c r="K2391" s="14">
        <f t="shared" si="225"/>
        <v>35.000746800000002</v>
      </c>
      <c r="L2391">
        <v>1437861540</v>
      </c>
      <c r="M2391">
        <v>1435160452</v>
      </c>
      <c r="N2391" t="b">
        <v>0</v>
      </c>
      <c r="O2391">
        <v>1</v>
      </c>
      <c r="P2391" t="b">
        <v>0</v>
      </c>
      <c r="Q2391" t="s">
        <v>8272</v>
      </c>
      <c r="R2391" s="9">
        <f t="shared" si="226"/>
        <v>1.8749999999999999E-3</v>
      </c>
      <c r="S2391" s="14">
        <f t="shared" si="227"/>
        <v>35.000746800000002</v>
      </c>
      <c r="T2391" t="s">
        <v>9226</v>
      </c>
      <c r="U2391" t="s">
        <v>9227</v>
      </c>
      <c r="V2391" s="16">
        <f t="shared" si="228"/>
        <v>42179.653379629628</v>
      </c>
      <c r="W2391" s="16">
        <f t="shared" si="229"/>
        <v>42210.915972222225</v>
      </c>
    </row>
    <row r="2392" spans="1:23" ht="30" hidden="1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2">
        <f>IF(H2392="USD", 1, VLOOKUP(H2392,usd[[#All],[targetCurrency]:[inverseRate]],4,FALSE))</f>
        <v>0.70296422999999997</v>
      </c>
      <c r="J2392" s="14">
        <f t="shared" si="224"/>
        <v>358511.7573</v>
      </c>
      <c r="K2392" s="14">
        <f t="shared" si="225"/>
        <v>0</v>
      </c>
      <c r="L2392">
        <v>1420352264</v>
      </c>
      <c r="M2392">
        <v>1416896264</v>
      </c>
      <c r="N2392" t="b">
        <v>0</v>
      </c>
      <c r="O2392">
        <v>0</v>
      </c>
      <c r="P2392" t="b">
        <v>0</v>
      </c>
      <c r="Q2392" t="s">
        <v>8272</v>
      </c>
      <c r="R2392" s="9">
        <f t="shared" si="226"/>
        <v>0</v>
      </c>
      <c r="S2392" s="14" t="str">
        <f t="shared" si="227"/>
        <v/>
      </c>
      <c r="T2392" t="s">
        <v>9226</v>
      </c>
      <c r="U2392" t="s">
        <v>9227</v>
      </c>
      <c r="V2392" s="16">
        <f t="shared" si="228"/>
        <v>41968.262314814812</v>
      </c>
      <c r="W2392" s="16">
        <f t="shared" si="229"/>
        <v>42008.262314814812</v>
      </c>
    </row>
    <row r="2393" spans="1:23" ht="30" hidden="1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2">
        <f>IF(H2393="USD", 1, VLOOKUP(H2393,usd[[#All],[targetCurrency]:[inverseRate]],4,FALSE))</f>
        <v>1</v>
      </c>
      <c r="J2393" s="14">
        <f t="shared" si="224"/>
        <v>20000</v>
      </c>
      <c r="K2393" s="14">
        <f t="shared" si="225"/>
        <v>25</v>
      </c>
      <c r="L2393">
        <v>1427825044</v>
      </c>
      <c r="M2393">
        <v>1425236644</v>
      </c>
      <c r="N2393" t="b">
        <v>0</v>
      </c>
      <c r="O2393">
        <v>1</v>
      </c>
      <c r="P2393" t="b">
        <v>0</v>
      </c>
      <c r="Q2393" t="s">
        <v>8272</v>
      </c>
      <c r="R2393" s="9">
        <f t="shared" si="226"/>
        <v>1.25E-3</v>
      </c>
      <c r="S2393" s="14">
        <f t="shared" si="227"/>
        <v>25</v>
      </c>
      <c r="T2393" t="s">
        <v>9226</v>
      </c>
      <c r="U2393" t="s">
        <v>9227</v>
      </c>
      <c r="V2393" s="16">
        <f t="shared" si="228"/>
        <v>42064.794490740736</v>
      </c>
      <c r="W2393" s="16">
        <f t="shared" si="229"/>
        <v>42094.752824074079</v>
      </c>
    </row>
    <row r="2394" spans="1:23" ht="30" hidden="1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2">
        <f>IF(H2394="USD", 1, VLOOKUP(H2394,usd[[#All],[targetCurrency]:[inverseRate]],4,FALSE))</f>
        <v>1</v>
      </c>
      <c r="J2394" s="14">
        <f t="shared" si="224"/>
        <v>4200</v>
      </c>
      <c r="K2394" s="14">
        <f t="shared" si="225"/>
        <v>0</v>
      </c>
      <c r="L2394">
        <v>1446087223</v>
      </c>
      <c r="M2394">
        <v>1443495223</v>
      </c>
      <c r="N2394" t="b">
        <v>0</v>
      </c>
      <c r="O2394">
        <v>0</v>
      </c>
      <c r="P2394" t="b">
        <v>0</v>
      </c>
      <c r="Q2394" t="s">
        <v>8272</v>
      </c>
      <c r="R2394" s="9">
        <f t="shared" si="226"/>
        <v>0</v>
      </c>
      <c r="S2394" s="14" t="str">
        <f t="shared" si="227"/>
        <v/>
      </c>
      <c r="T2394" t="s">
        <v>9226</v>
      </c>
      <c r="U2394" t="s">
        <v>9227</v>
      </c>
      <c r="V2394" s="16">
        <f t="shared" si="228"/>
        <v>42276.120636574073</v>
      </c>
      <c r="W2394" s="16">
        <f t="shared" si="229"/>
        <v>42306.120636574073</v>
      </c>
    </row>
    <row r="2395" spans="1:23" ht="30" hidden="1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2">
        <f>IF(H2395="USD", 1, VLOOKUP(H2395,usd[[#All],[targetCurrency]:[inverseRate]],4,FALSE))</f>
        <v>1</v>
      </c>
      <c r="J2395" s="14">
        <f t="shared" si="224"/>
        <v>100000</v>
      </c>
      <c r="K2395" s="14">
        <f t="shared" si="225"/>
        <v>50</v>
      </c>
      <c r="L2395">
        <v>1439048017</v>
      </c>
      <c r="M2395">
        <v>1436456017</v>
      </c>
      <c r="N2395" t="b">
        <v>0</v>
      </c>
      <c r="O2395">
        <v>1</v>
      </c>
      <c r="P2395" t="b">
        <v>0</v>
      </c>
      <c r="Q2395" t="s">
        <v>8272</v>
      </c>
      <c r="R2395" s="9">
        <f t="shared" si="226"/>
        <v>5.0000000000000001E-4</v>
      </c>
      <c r="S2395" s="14">
        <f t="shared" si="227"/>
        <v>50</v>
      </c>
      <c r="T2395" t="s">
        <v>9226</v>
      </c>
      <c r="U2395" t="s">
        <v>9227</v>
      </c>
      <c r="V2395" s="16">
        <f t="shared" si="228"/>
        <v>42194.648344907408</v>
      </c>
      <c r="W2395" s="16">
        <f t="shared" si="229"/>
        <v>42224.648344907408</v>
      </c>
    </row>
    <row r="2396" spans="1:23" ht="30" hidden="1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2">
        <f>IF(H2396="USD", 1, VLOOKUP(H2396,usd[[#All],[targetCurrency]:[inverseRate]],4,FALSE))</f>
        <v>1.1666915600000001</v>
      </c>
      <c r="J2396" s="14">
        <f t="shared" si="224"/>
        <v>5833.4578000000001</v>
      </c>
      <c r="K2396" s="14">
        <f t="shared" si="225"/>
        <v>3.50007468</v>
      </c>
      <c r="L2396">
        <v>1424940093</v>
      </c>
      <c r="M2396">
        <v>1422348093</v>
      </c>
      <c r="N2396" t="b">
        <v>0</v>
      </c>
      <c r="O2396">
        <v>2</v>
      </c>
      <c r="P2396" t="b">
        <v>0</v>
      </c>
      <c r="Q2396" t="s">
        <v>8272</v>
      </c>
      <c r="R2396" s="9">
        <f t="shared" si="226"/>
        <v>5.9999999999999995E-4</v>
      </c>
      <c r="S2396" s="14">
        <f t="shared" si="227"/>
        <v>1.75003734</v>
      </c>
      <c r="T2396" t="s">
        <v>9226</v>
      </c>
      <c r="U2396" t="s">
        <v>9227</v>
      </c>
      <c r="V2396" s="16">
        <f t="shared" si="228"/>
        <v>42031.362187499995</v>
      </c>
      <c r="W2396" s="16">
        <f t="shared" si="229"/>
        <v>42061.362187499995</v>
      </c>
    </row>
    <row r="2397" spans="1:23" ht="30" hidden="1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2">
        <f>IF(H2397="USD", 1, VLOOKUP(H2397,usd[[#All],[targetCurrency]:[inverseRate]],4,FALSE))</f>
        <v>1</v>
      </c>
      <c r="J2397" s="14">
        <f t="shared" si="224"/>
        <v>33000</v>
      </c>
      <c r="K2397" s="14">
        <f t="shared" si="225"/>
        <v>0</v>
      </c>
      <c r="L2397">
        <v>1484038620</v>
      </c>
      <c r="M2397">
        <v>1481597687</v>
      </c>
      <c r="N2397" t="b">
        <v>0</v>
      </c>
      <c r="O2397">
        <v>0</v>
      </c>
      <c r="P2397" t="b">
        <v>0</v>
      </c>
      <c r="Q2397" t="s">
        <v>8272</v>
      </c>
      <c r="R2397" s="9">
        <f t="shared" si="226"/>
        <v>0</v>
      </c>
      <c r="S2397" s="14" t="str">
        <f t="shared" si="227"/>
        <v/>
      </c>
      <c r="T2397" t="s">
        <v>9226</v>
      </c>
      <c r="U2397" t="s">
        <v>9227</v>
      </c>
      <c r="V2397" s="16">
        <f t="shared" si="228"/>
        <v>42717.121377314819</v>
      </c>
      <c r="W2397" s="16">
        <f t="shared" si="229"/>
        <v>42745.372916666667</v>
      </c>
    </row>
    <row r="2398" spans="1:23" ht="30" hidden="1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2">
        <f>IF(H2398="USD", 1, VLOOKUP(H2398,usd[[#All],[targetCurrency]:[inverseRate]],4,FALSE))</f>
        <v>1.09120561</v>
      </c>
      <c r="J2398" s="14">
        <f t="shared" si="224"/>
        <v>5456.0280499999999</v>
      </c>
      <c r="K2398" s="14">
        <f t="shared" si="225"/>
        <v>10.912056100000001</v>
      </c>
      <c r="L2398">
        <v>1444940558</v>
      </c>
      <c r="M2398">
        <v>1442348558</v>
      </c>
      <c r="N2398" t="b">
        <v>0</v>
      </c>
      <c r="O2398">
        <v>1</v>
      </c>
      <c r="P2398" t="b">
        <v>0</v>
      </c>
      <c r="Q2398" t="s">
        <v>8272</v>
      </c>
      <c r="R2398" s="9">
        <f t="shared" si="226"/>
        <v>2E-3</v>
      </c>
      <c r="S2398" s="14">
        <f t="shared" si="227"/>
        <v>10.912056100000001</v>
      </c>
      <c r="T2398" t="s">
        <v>9226</v>
      </c>
      <c r="U2398" t="s">
        <v>9227</v>
      </c>
      <c r="V2398" s="16">
        <f t="shared" si="228"/>
        <v>42262.849050925928</v>
      </c>
      <c r="W2398" s="16">
        <f t="shared" si="229"/>
        <v>42292.849050925928</v>
      </c>
    </row>
    <row r="2399" spans="1:23" ht="30" hidden="1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2">
        <f>IF(H2399="USD", 1, VLOOKUP(H2399,usd[[#All],[targetCurrency]:[inverseRate]],4,FALSE))</f>
        <v>1</v>
      </c>
      <c r="J2399" s="14">
        <f t="shared" si="224"/>
        <v>124000</v>
      </c>
      <c r="K2399" s="14">
        <f t="shared" si="225"/>
        <v>0</v>
      </c>
      <c r="L2399">
        <v>1420233256</v>
      </c>
      <c r="M2399">
        <v>1417641256</v>
      </c>
      <c r="N2399" t="b">
        <v>0</v>
      </c>
      <c r="O2399">
        <v>0</v>
      </c>
      <c r="P2399" t="b">
        <v>0</v>
      </c>
      <c r="Q2399" t="s">
        <v>8272</v>
      </c>
      <c r="R2399" s="9">
        <f t="shared" si="226"/>
        <v>0</v>
      </c>
      <c r="S2399" s="14" t="str">
        <f t="shared" si="227"/>
        <v/>
      </c>
      <c r="T2399" t="s">
        <v>9226</v>
      </c>
      <c r="U2399" t="s">
        <v>9227</v>
      </c>
      <c r="V2399" s="16">
        <f t="shared" si="228"/>
        <v>41976.88490740741</v>
      </c>
      <c r="W2399" s="16">
        <f t="shared" si="229"/>
        <v>42006.88490740741</v>
      </c>
    </row>
    <row r="2400" spans="1:23" ht="30" hidden="1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2">
        <f>IF(H2400="USD", 1, VLOOKUP(H2400,usd[[#All],[targetCurrency]:[inverseRate]],4,FALSE))</f>
        <v>1</v>
      </c>
      <c r="J2400" s="14">
        <f t="shared" si="224"/>
        <v>4000</v>
      </c>
      <c r="K2400" s="14">
        <f t="shared" si="225"/>
        <v>0</v>
      </c>
      <c r="L2400">
        <v>1435874384</v>
      </c>
      <c r="M2400">
        <v>1433282384</v>
      </c>
      <c r="N2400" t="b">
        <v>0</v>
      </c>
      <c r="O2400">
        <v>0</v>
      </c>
      <c r="P2400" t="b">
        <v>0</v>
      </c>
      <c r="Q2400" t="s">
        <v>8272</v>
      </c>
      <c r="R2400" s="9">
        <f t="shared" si="226"/>
        <v>0</v>
      </c>
      <c r="S2400" s="14" t="str">
        <f t="shared" si="227"/>
        <v/>
      </c>
      <c r="T2400" t="s">
        <v>9226</v>
      </c>
      <c r="U2400" t="s">
        <v>9227</v>
      </c>
      <c r="V2400" s="16">
        <f t="shared" si="228"/>
        <v>42157.916481481487</v>
      </c>
      <c r="W2400" s="16">
        <f t="shared" si="229"/>
        <v>42187.916481481487</v>
      </c>
    </row>
    <row r="2401" spans="1:23" ht="30" hidden="1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2">
        <f>IF(H2401="USD", 1, VLOOKUP(H2401,usd[[#All],[targetCurrency]:[inverseRate]],4,FALSE))</f>
        <v>0.11241174</v>
      </c>
      <c r="J2401" s="14">
        <f t="shared" si="224"/>
        <v>1461.3526199999999</v>
      </c>
      <c r="K2401" s="14">
        <f t="shared" si="225"/>
        <v>0</v>
      </c>
      <c r="L2401">
        <v>1418934506</v>
      </c>
      <c r="M2401">
        <v>1415910506</v>
      </c>
      <c r="N2401" t="b">
        <v>0</v>
      </c>
      <c r="O2401">
        <v>0</v>
      </c>
      <c r="P2401" t="b">
        <v>0</v>
      </c>
      <c r="Q2401" t="s">
        <v>8272</v>
      </c>
      <c r="R2401" s="9">
        <f t="shared" si="226"/>
        <v>0</v>
      </c>
      <c r="S2401" s="14" t="str">
        <f t="shared" si="227"/>
        <v/>
      </c>
      <c r="T2401" t="s">
        <v>9226</v>
      </c>
      <c r="U2401" t="s">
        <v>9227</v>
      </c>
      <c r="V2401" s="16">
        <f t="shared" si="228"/>
        <v>41956.853078703702</v>
      </c>
      <c r="W2401" s="16">
        <f t="shared" si="229"/>
        <v>41991.853078703702</v>
      </c>
    </row>
    <row r="2402" spans="1:23" ht="30" hidden="1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2">
        <f>IF(H2402="USD", 1, VLOOKUP(H2402,usd[[#All],[targetCurrency]:[inverseRate]],4,FALSE))</f>
        <v>0.70296422999999997</v>
      </c>
      <c r="J2402" s="14">
        <f t="shared" si="224"/>
        <v>35148.211499999998</v>
      </c>
      <c r="K2402" s="14">
        <f t="shared" si="225"/>
        <v>0</v>
      </c>
      <c r="L2402">
        <v>1460615164</v>
      </c>
      <c r="M2402">
        <v>1458023164</v>
      </c>
      <c r="N2402" t="b">
        <v>0</v>
      </c>
      <c r="O2402">
        <v>0</v>
      </c>
      <c r="P2402" t="b">
        <v>0</v>
      </c>
      <c r="Q2402" t="s">
        <v>8272</v>
      </c>
      <c r="R2402" s="9">
        <f t="shared" si="226"/>
        <v>0</v>
      </c>
      <c r="S2402" s="14" t="str">
        <f t="shared" si="227"/>
        <v/>
      </c>
      <c r="T2402" t="s">
        <v>9226</v>
      </c>
      <c r="U2402" t="s">
        <v>9227</v>
      </c>
      <c r="V2402" s="16">
        <f t="shared" si="228"/>
        <v>42444.268101851849</v>
      </c>
      <c r="W2402" s="16">
        <f t="shared" si="229"/>
        <v>42474.268101851849</v>
      </c>
    </row>
    <row r="2403" spans="1:23" ht="30" hidden="1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2">
        <f>IF(H2403="USD", 1, VLOOKUP(H2403,usd[[#All],[targetCurrency]:[inverseRate]],4,FALSE))</f>
        <v>1</v>
      </c>
      <c r="J2403" s="14">
        <f t="shared" si="224"/>
        <v>28000</v>
      </c>
      <c r="K2403" s="14">
        <f t="shared" si="225"/>
        <v>201</v>
      </c>
      <c r="L2403">
        <v>1457207096</v>
      </c>
      <c r="M2403">
        <v>1452023096</v>
      </c>
      <c r="N2403" t="b">
        <v>0</v>
      </c>
      <c r="O2403">
        <v>9</v>
      </c>
      <c r="P2403" t="b">
        <v>0</v>
      </c>
      <c r="Q2403" t="s">
        <v>8284</v>
      </c>
      <c r="R2403" s="9">
        <f t="shared" si="226"/>
        <v>7.1785714285714283E-3</v>
      </c>
      <c r="S2403" s="14">
        <f t="shared" si="227"/>
        <v>22.333333333333332</v>
      </c>
      <c r="T2403" t="s">
        <v>9239</v>
      </c>
      <c r="U2403" t="s">
        <v>9240</v>
      </c>
      <c r="V2403" s="16">
        <f t="shared" si="228"/>
        <v>42374.822870370372</v>
      </c>
      <c r="W2403" s="16">
        <f t="shared" si="229"/>
        <v>42434.822870370372</v>
      </c>
    </row>
    <row r="2404" spans="1:23" ht="30" hidden="1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2">
        <f>IF(H2404="USD", 1, VLOOKUP(H2404,usd[[#All],[targetCurrency]:[inverseRate]],4,FALSE))</f>
        <v>1</v>
      </c>
      <c r="J2404" s="14">
        <f t="shared" si="224"/>
        <v>12000</v>
      </c>
      <c r="K2404" s="14">
        <f t="shared" si="225"/>
        <v>52</v>
      </c>
      <c r="L2404">
        <v>1431533931</v>
      </c>
      <c r="M2404">
        <v>1428941931</v>
      </c>
      <c r="N2404" t="b">
        <v>0</v>
      </c>
      <c r="O2404">
        <v>1</v>
      </c>
      <c r="P2404" t="b">
        <v>0</v>
      </c>
      <c r="Q2404" t="s">
        <v>8284</v>
      </c>
      <c r="R2404" s="9">
        <f t="shared" si="226"/>
        <v>4.3333333333333331E-3</v>
      </c>
      <c r="S2404" s="14">
        <f t="shared" si="227"/>
        <v>52</v>
      </c>
      <c r="T2404" t="s">
        <v>9239</v>
      </c>
      <c r="U2404" t="s">
        <v>9240</v>
      </c>
      <c r="V2404" s="16">
        <f t="shared" si="228"/>
        <v>42107.679756944446</v>
      </c>
      <c r="W2404" s="16">
        <f t="shared" si="229"/>
        <v>42137.679756944446</v>
      </c>
    </row>
    <row r="2405" spans="1:23" ht="30" hidden="1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2">
        <f>IF(H2405="USD", 1, VLOOKUP(H2405,usd[[#All],[targetCurrency]:[inverseRate]],4,FALSE))</f>
        <v>1.29405719</v>
      </c>
      <c r="J2405" s="14">
        <f t="shared" si="224"/>
        <v>1552.8686279999999</v>
      </c>
      <c r="K2405" s="14">
        <f t="shared" si="225"/>
        <v>261.39955237999999</v>
      </c>
      <c r="L2405">
        <v>1459368658</v>
      </c>
      <c r="M2405">
        <v>1454188258</v>
      </c>
      <c r="N2405" t="b">
        <v>0</v>
      </c>
      <c r="O2405">
        <v>12</v>
      </c>
      <c r="P2405" t="b">
        <v>0</v>
      </c>
      <c r="Q2405" t="s">
        <v>8284</v>
      </c>
      <c r="R2405" s="9">
        <f t="shared" si="226"/>
        <v>0.16833333333333333</v>
      </c>
      <c r="S2405" s="14">
        <f t="shared" si="227"/>
        <v>21.783296031666666</v>
      </c>
      <c r="T2405" t="s">
        <v>9239</v>
      </c>
      <c r="U2405" t="s">
        <v>9240</v>
      </c>
      <c r="V2405" s="16">
        <f t="shared" si="228"/>
        <v>42399.882615740746</v>
      </c>
      <c r="W2405" s="16">
        <f t="shared" si="229"/>
        <v>42459.840949074074</v>
      </c>
    </row>
    <row r="2406" spans="1:23" ht="30" hidden="1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2">
        <f>IF(H2406="USD", 1, VLOOKUP(H2406,usd[[#All],[targetCurrency]:[inverseRate]],4,FALSE))</f>
        <v>1</v>
      </c>
      <c r="J2406" s="14">
        <f t="shared" si="224"/>
        <v>15000</v>
      </c>
      <c r="K2406" s="14">
        <f t="shared" si="225"/>
        <v>0</v>
      </c>
      <c r="L2406">
        <v>1451782607</v>
      </c>
      <c r="M2406">
        <v>1449190607</v>
      </c>
      <c r="N2406" t="b">
        <v>0</v>
      </c>
      <c r="O2406">
        <v>0</v>
      </c>
      <c r="P2406" t="b">
        <v>0</v>
      </c>
      <c r="Q2406" t="s">
        <v>8284</v>
      </c>
      <c r="R2406" s="9">
        <f t="shared" si="226"/>
        <v>0</v>
      </c>
      <c r="S2406" s="14" t="str">
        <f t="shared" si="227"/>
        <v/>
      </c>
      <c r="T2406" t="s">
        <v>9239</v>
      </c>
      <c r="U2406" t="s">
        <v>9240</v>
      </c>
      <c r="V2406" s="16">
        <f t="shared" si="228"/>
        <v>42342.03943287037</v>
      </c>
      <c r="W2406" s="16">
        <f t="shared" si="229"/>
        <v>42372.03943287037</v>
      </c>
    </row>
    <row r="2407" spans="1:23" ht="30" hidden="1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2">
        <f>IF(H2407="USD", 1, VLOOKUP(H2407,usd[[#All],[targetCurrency]:[inverseRate]],4,FALSE))</f>
        <v>1</v>
      </c>
      <c r="J2407" s="14">
        <f t="shared" si="224"/>
        <v>5000</v>
      </c>
      <c r="K2407" s="14">
        <f t="shared" si="225"/>
        <v>1126</v>
      </c>
      <c r="L2407">
        <v>1472911375</v>
      </c>
      <c r="M2407">
        <v>1471096975</v>
      </c>
      <c r="N2407" t="b">
        <v>0</v>
      </c>
      <c r="O2407">
        <v>20</v>
      </c>
      <c r="P2407" t="b">
        <v>0</v>
      </c>
      <c r="Q2407" t="s">
        <v>8284</v>
      </c>
      <c r="R2407" s="9">
        <f t="shared" si="226"/>
        <v>0.22520000000000001</v>
      </c>
      <c r="S2407" s="14">
        <f t="shared" si="227"/>
        <v>56.3</v>
      </c>
      <c r="T2407" t="s">
        <v>9239</v>
      </c>
      <c r="U2407" t="s">
        <v>9240</v>
      </c>
      <c r="V2407" s="16">
        <f t="shared" si="228"/>
        <v>42595.585358796292</v>
      </c>
      <c r="W2407" s="16">
        <f t="shared" si="229"/>
        <v>42616.585358796292</v>
      </c>
    </row>
    <row r="2408" spans="1:23" ht="30" hidden="1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2">
        <f>IF(H2408="USD", 1, VLOOKUP(H2408,usd[[#All],[targetCurrency]:[inverseRate]],4,FALSE))</f>
        <v>1</v>
      </c>
      <c r="J2408" s="14">
        <f t="shared" si="224"/>
        <v>3250</v>
      </c>
      <c r="K2408" s="14">
        <f t="shared" si="225"/>
        <v>1345</v>
      </c>
      <c r="L2408">
        <v>1421635190</v>
      </c>
      <c r="M2408">
        <v>1418179190</v>
      </c>
      <c r="N2408" t="b">
        <v>0</v>
      </c>
      <c r="O2408">
        <v>16</v>
      </c>
      <c r="P2408" t="b">
        <v>0</v>
      </c>
      <c r="Q2408" t="s">
        <v>8284</v>
      </c>
      <c r="R2408" s="9">
        <f t="shared" si="226"/>
        <v>0.41384615384615386</v>
      </c>
      <c r="S2408" s="14">
        <f t="shared" si="227"/>
        <v>84.0625</v>
      </c>
      <c r="T2408" t="s">
        <v>9239</v>
      </c>
      <c r="U2408" t="s">
        <v>9240</v>
      </c>
      <c r="V2408" s="16">
        <f t="shared" si="228"/>
        <v>41983.110995370371</v>
      </c>
      <c r="W2408" s="16">
        <f t="shared" si="229"/>
        <v>42023.110995370371</v>
      </c>
    </row>
    <row r="2409" spans="1:23" ht="30" hidden="1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2">
        <f>IF(H2409="USD", 1, VLOOKUP(H2409,usd[[#All],[targetCurrency]:[inverseRate]],4,FALSE))</f>
        <v>1</v>
      </c>
      <c r="J2409" s="14">
        <f t="shared" si="224"/>
        <v>22000</v>
      </c>
      <c r="K2409" s="14">
        <f t="shared" si="225"/>
        <v>5557</v>
      </c>
      <c r="L2409">
        <v>1428732000</v>
      </c>
      <c r="M2409">
        <v>1426772928</v>
      </c>
      <c r="N2409" t="b">
        <v>0</v>
      </c>
      <c r="O2409">
        <v>33</v>
      </c>
      <c r="P2409" t="b">
        <v>0</v>
      </c>
      <c r="Q2409" t="s">
        <v>8284</v>
      </c>
      <c r="R2409" s="9">
        <f t="shared" si="226"/>
        <v>0.25259090909090909</v>
      </c>
      <c r="S2409" s="14">
        <f t="shared" si="227"/>
        <v>168.39393939393941</v>
      </c>
      <c r="T2409" t="s">
        <v>9239</v>
      </c>
      <c r="U2409" t="s">
        <v>9240</v>
      </c>
      <c r="V2409" s="16">
        <f t="shared" si="228"/>
        <v>42082.575555555552</v>
      </c>
      <c r="W2409" s="16">
        <f t="shared" si="229"/>
        <v>42105.25</v>
      </c>
    </row>
    <row r="2410" spans="1:23" ht="30" hidden="1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2">
        <f>IF(H2410="USD", 1, VLOOKUP(H2410,usd[[#All],[targetCurrency]:[inverseRate]],4,FALSE))</f>
        <v>1</v>
      </c>
      <c r="J2410" s="14">
        <f t="shared" si="224"/>
        <v>15000</v>
      </c>
      <c r="K2410" s="14">
        <f t="shared" si="225"/>
        <v>30</v>
      </c>
      <c r="L2410">
        <v>1415247757</v>
      </c>
      <c r="M2410">
        <v>1412652157</v>
      </c>
      <c r="N2410" t="b">
        <v>0</v>
      </c>
      <c r="O2410">
        <v>2</v>
      </c>
      <c r="P2410" t="b">
        <v>0</v>
      </c>
      <c r="Q2410" t="s">
        <v>8284</v>
      </c>
      <c r="R2410" s="9">
        <f t="shared" si="226"/>
        <v>2E-3</v>
      </c>
      <c r="S2410" s="14">
        <f t="shared" si="227"/>
        <v>15</v>
      </c>
      <c r="T2410" t="s">
        <v>9239</v>
      </c>
      <c r="U2410" t="s">
        <v>9240</v>
      </c>
      <c r="V2410" s="16">
        <f t="shared" si="228"/>
        <v>41919.140706018516</v>
      </c>
      <c r="W2410" s="16">
        <f t="shared" si="229"/>
        <v>41949.182372685187</v>
      </c>
    </row>
    <row r="2411" spans="1:23" ht="30" hidden="1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2">
        <f>IF(H2411="USD", 1, VLOOKUP(H2411,usd[[#All],[targetCurrency]:[inverseRate]],4,FALSE))</f>
        <v>1</v>
      </c>
      <c r="J2411" s="14">
        <f t="shared" si="224"/>
        <v>25000</v>
      </c>
      <c r="K2411" s="14">
        <f t="shared" si="225"/>
        <v>460</v>
      </c>
      <c r="L2411">
        <v>1439931675</v>
      </c>
      <c r="M2411">
        <v>1437339675</v>
      </c>
      <c r="N2411" t="b">
        <v>0</v>
      </c>
      <c r="O2411">
        <v>6</v>
      </c>
      <c r="P2411" t="b">
        <v>0</v>
      </c>
      <c r="Q2411" t="s">
        <v>8284</v>
      </c>
      <c r="R2411" s="9">
        <f t="shared" si="226"/>
        <v>1.84E-2</v>
      </c>
      <c r="S2411" s="14">
        <f t="shared" si="227"/>
        <v>76.666666666666671</v>
      </c>
      <c r="T2411" t="s">
        <v>9239</v>
      </c>
      <c r="U2411" t="s">
        <v>9240</v>
      </c>
      <c r="V2411" s="16">
        <f t="shared" si="228"/>
        <v>42204.875868055555</v>
      </c>
      <c r="W2411" s="16">
        <f t="shared" si="229"/>
        <v>42234.875868055555</v>
      </c>
    </row>
    <row r="2412" spans="1:23" ht="30" hidden="1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2">
        <f>IF(H2412="USD", 1, VLOOKUP(H2412,usd[[#All],[targetCurrency]:[inverseRate]],4,FALSE))</f>
        <v>0.70296422999999997</v>
      </c>
      <c r="J2412" s="14">
        <f t="shared" si="224"/>
        <v>10544.463449999999</v>
      </c>
      <c r="K2412" s="14">
        <f t="shared" si="225"/>
        <v>0</v>
      </c>
      <c r="L2412">
        <v>1441619275</v>
      </c>
      <c r="M2412">
        <v>1439027275</v>
      </c>
      <c r="N2412" t="b">
        <v>0</v>
      </c>
      <c r="O2412">
        <v>0</v>
      </c>
      <c r="P2412" t="b">
        <v>0</v>
      </c>
      <c r="Q2412" t="s">
        <v>8284</v>
      </c>
      <c r="R2412" s="9">
        <f t="shared" si="226"/>
        <v>0</v>
      </c>
      <c r="S2412" s="14" t="str">
        <f t="shared" si="227"/>
        <v/>
      </c>
      <c r="T2412" t="s">
        <v>9239</v>
      </c>
      <c r="U2412" t="s">
        <v>9240</v>
      </c>
      <c r="V2412" s="16">
        <f t="shared" si="228"/>
        <v>42224.408275462964</v>
      </c>
      <c r="W2412" s="16">
        <f t="shared" si="229"/>
        <v>42254.408275462964</v>
      </c>
    </row>
    <row r="2413" spans="1:23" ht="30" hidden="1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2">
        <f>IF(H2413="USD", 1, VLOOKUP(H2413,usd[[#All],[targetCurrency]:[inverseRate]],4,FALSE))</f>
        <v>1</v>
      </c>
      <c r="J2413" s="14">
        <f t="shared" si="224"/>
        <v>25000</v>
      </c>
      <c r="K2413" s="14">
        <f t="shared" si="225"/>
        <v>151</v>
      </c>
      <c r="L2413">
        <v>1440524082</v>
      </c>
      <c r="M2413">
        <v>1437932082</v>
      </c>
      <c r="N2413" t="b">
        <v>0</v>
      </c>
      <c r="O2413">
        <v>3</v>
      </c>
      <c r="P2413" t="b">
        <v>0</v>
      </c>
      <c r="Q2413" t="s">
        <v>8284</v>
      </c>
      <c r="R2413" s="9">
        <f t="shared" si="226"/>
        <v>6.0400000000000002E-3</v>
      </c>
      <c r="S2413" s="14">
        <f t="shared" si="227"/>
        <v>50.333333333333336</v>
      </c>
      <c r="T2413" t="s">
        <v>9239</v>
      </c>
      <c r="U2413" t="s">
        <v>9240</v>
      </c>
      <c r="V2413" s="16">
        <f t="shared" si="228"/>
        <v>42211.732430555552</v>
      </c>
      <c r="W2413" s="16">
        <f t="shared" si="229"/>
        <v>42241.732430555552</v>
      </c>
    </row>
    <row r="2414" spans="1:23" ht="30" hidden="1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2">
        <f>IF(H2414="USD", 1, VLOOKUP(H2414,usd[[#All],[targetCurrency]:[inverseRate]],4,FALSE))</f>
        <v>1.1666915600000001</v>
      </c>
      <c r="J2414" s="14">
        <f t="shared" si="224"/>
        <v>9333.5324799999999</v>
      </c>
      <c r="K2414" s="14">
        <f t="shared" si="225"/>
        <v>0</v>
      </c>
      <c r="L2414">
        <v>1480185673</v>
      </c>
      <c r="M2414">
        <v>1476294073</v>
      </c>
      <c r="N2414" t="b">
        <v>0</v>
      </c>
      <c r="O2414">
        <v>0</v>
      </c>
      <c r="P2414" t="b">
        <v>0</v>
      </c>
      <c r="Q2414" t="s">
        <v>8284</v>
      </c>
      <c r="R2414" s="9">
        <f t="shared" si="226"/>
        <v>0</v>
      </c>
      <c r="S2414" s="14" t="str">
        <f t="shared" si="227"/>
        <v/>
      </c>
      <c r="T2414" t="s">
        <v>9239</v>
      </c>
      <c r="U2414" t="s">
        <v>9240</v>
      </c>
      <c r="V2414" s="16">
        <f t="shared" si="228"/>
        <v>42655.736956018518</v>
      </c>
      <c r="W2414" s="16">
        <f t="shared" si="229"/>
        <v>42700.778622685189</v>
      </c>
    </row>
    <row r="2415" spans="1:23" ht="30" hidden="1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2">
        <f>IF(H2415="USD", 1, VLOOKUP(H2415,usd[[#All],[targetCurrency]:[inverseRate]],4,FALSE))</f>
        <v>1</v>
      </c>
      <c r="J2415" s="14">
        <f t="shared" si="224"/>
        <v>3000</v>
      </c>
      <c r="K2415" s="14">
        <f t="shared" si="225"/>
        <v>25</v>
      </c>
      <c r="L2415">
        <v>1401579000</v>
      </c>
      <c r="M2415">
        <v>1398911882</v>
      </c>
      <c r="N2415" t="b">
        <v>0</v>
      </c>
      <c r="O2415">
        <v>3</v>
      </c>
      <c r="P2415" t="b">
        <v>0</v>
      </c>
      <c r="Q2415" t="s">
        <v>8284</v>
      </c>
      <c r="R2415" s="9">
        <f t="shared" si="226"/>
        <v>8.3333333333333332E-3</v>
      </c>
      <c r="S2415" s="14">
        <f t="shared" si="227"/>
        <v>8.3333333333333339</v>
      </c>
      <c r="T2415" t="s">
        <v>9239</v>
      </c>
      <c r="U2415" t="s">
        <v>9240</v>
      </c>
      <c r="V2415" s="16">
        <f t="shared" si="228"/>
        <v>41760.10974537037</v>
      </c>
      <c r="W2415" s="16">
        <f t="shared" si="229"/>
        <v>41790.979166666664</v>
      </c>
    </row>
    <row r="2416" spans="1:23" ht="30" hidden="1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2">
        <f>IF(H2416="USD", 1, VLOOKUP(H2416,usd[[#All],[targetCurrency]:[inverseRate]],4,FALSE))</f>
        <v>1</v>
      </c>
      <c r="J2416" s="14">
        <f t="shared" si="224"/>
        <v>15000</v>
      </c>
      <c r="K2416" s="14">
        <f t="shared" si="225"/>
        <v>460</v>
      </c>
      <c r="L2416">
        <v>1440215940</v>
      </c>
      <c r="M2416">
        <v>1436805660</v>
      </c>
      <c r="N2416" t="b">
        <v>0</v>
      </c>
      <c r="O2416">
        <v>13</v>
      </c>
      <c r="P2416" t="b">
        <v>0</v>
      </c>
      <c r="Q2416" t="s">
        <v>8284</v>
      </c>
      <c r="R2416" s="9">
        <f t="shared" si="226"/>
        <v>3.0666666666666665E-2</v>
      </c>
      <c r="S2416" s="14">
        <f t="shared" si="227"/>
        <v>35.384615384615387</v>
      </c>
      <c r="T2416" t="s">
        <v>9239</v>
      </c>
      <c r="U2416" t="s">
        <v>9240</v>
      </c>
      <c r="V2416" s="16">
        <f t="shared" si="228"/>
        <v>42198.695138888885</v>
      </c>
      <c r="W2416" s="16">
        <f t="shared" si="229"/>
        <v>42238.165972222225</v>
      </c>
    </row>
    <row r="2417" spans="1:23" ht="30" hidden="1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2">
        <f>IF(H2417="USD", 1, VLOOKUP(H2417,usd[[#All],[targetCurrency]:[inverseRate]],4,FALSE))</f>
        <v>1</v>
      </c>
      <c r="J2417" s="14">
        <f t="shared" si="224"/>
        <v>60000</v>
      </c>
      <c r="K2417" s="14">
        <f t="shared" si="225"/>
        <v>335</v>
      </c>
      <c r="L2417">
        <v>1468615346</v>
      </c>
      <c r="M2417">
        <v>1466023346</v>
      </c>
      <c r="N2417" t="b">
        <v>0</v>
      </c>
      <c r="O2417">
        <v>6</v>
      </c>
      <c r="P2417" t="b">
        <v>0</v>
      </c>
      <c r="Q2417" t="s">
        <v>8284</v>
      </c>
      <c r="R2417" s="9">
        <f t="shared" si="226"/>
        <v>5.5833333333333334E-3</v>
      </c>
      <c r="S2417" s="14">
        <f t="shared" si="227"/>
        <v>55.833333333333336</v>
      </c>
      <c r="T2417" t="s">
        <v>9239</v>
      </c>
      <c r="U2417" t="s">
        <v>9240</v>
      </c>
      <c r="V2417" s="16">
        <f t="shared" si="228"/>
        <v>42536.862800925926</v>
      </c>
      <c r="W2417" s="16">
        <f t="shared" si="229"/>
        <v>42566.862800925926</v>
      </c>
    </row>
    <row r="2418" spans="1:23" ht="30" hidden="1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2">
        <f>IF(H2418="USD", 1, VLOOKUP(H2418,usd[[#All],[targetCurrency]:[inverseRate]],4,FALSE))</f>
        <v>1</v>
      </c>
      <c r="J2418" s="14">
        <f t="shared" si="224"/>
        <v>20000</v>
      </c>
      <c r="K2418" s="14">
        <f t="shared" si="225"/>
        <v>5</v>
      </c>
      <c r="L2418">
        <v>1426345200</v>
      </c>
      <c r="M2418">
        <v>1421343743</v>
      </c>
      <c r="N2418" t="b">
        <v>0</v>
      </c>
      <c r="O2418">
        <v>1</v>
      </c>
      <c r="P2418" t="b">
        <v>0</v>
      </c>
      <c r="Q2418" t="s">
        <v>8284</v>
      </c>
      <c r="R2418" s="9">
        <f t="shared" si="226"/>
        <v>2.5000000000000001E-4</v>
      </c>
      <c r="S2418" s="14">
        <f t="shared" si="227"/>
        <v>5</v>
      </c>
      <c r="T2418" t="s">
        <v>9239</v>
      </c>
      <c r="U2418" t="s">
        <v>9240</v>
      </c>
      <c r="V2418" s="16">
        <f t="shared" si="228"/>
        <v>42019.737766203703</v>
      </c>
      <c r="W2418" s="16">
        <f t="shared" si="229"/>
        <v>42077.625</v>
      </c>
    </row>
    <row r="2419" spans="1:23" ht="30" hidden="1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2">
        <f>IF(H2419="USD", 1, VLOOKUP(H2419,usd[[#All],[targetCurrency]:[inverseRate]],4,FALSE))</f>
        <v>1</v>
      </c>
      <c r="J2419" s="14">
        <f t="shared" si="224"/>
        <v>1000</v>
      </c>
      <c r="K2419" s="14">
        <f t="shared" si="225"/>
        <v>0</v>
      </c>
      <c r="L2419">
        <v>1407705187</v>
      </c>
      <c r="M2419">
        <v>1405113187</v>
      </c>
      <c r="N2419" t="b">
        <v>0</v>
      </c>
      <c r="O2419">
        <v>0</v>
      </c>
      <c r="P2419" t="b">
        <v>0</v>
      </c>
      <c r="Q2419" t="s">
        <v>8284</v>
      </c>
      <c r="R2419" s="9">
        <f t="shared" si="226"/>
        <v>0</v>
      </c>
      <c r="S2419" s="14" t="str">
        <f t="shared" si="227"/>
        <v/>
      </c>
      <c r="T2419" t="s">
        <v>9239</v>
      </c>
      <c r="U2419" t="s">
        <v>9240</v>
      </c>
      <c r="V2419" s="16">
        <f t="shared" si="228"/>
        <v>41831.884108796294</v>
      </c>
      <c r="W2419" s="16">
        <f t="shared" si="229"/>
        <v>41861.884108796294</v>
      </c>
    </row>
    <row r="2420" spans="1:23" ht="30" hidden="1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2">
        <f>IF(H2420="USD", 1, VLOOKUP(H2420,usd[[#All],[targetCurrency]:[inverseRate]],4,FALSE))</f>
        <v>1</v>
      </c>
      <c r="J2420" s="14">
        <f t="shared" si="224"/>
        <v>25000</v>
      </c>
      <c r="K2420" s="14">
        <f t="shared" si="225"/>
        <v>5</v>
      </c>
      <c r="L2420">
        <v>1427225644</v>
      </c>
      <c r="M2420">
        <v>1422045244</v>
      </c>
      <c r="N2420" t="b">
        <v>0</v>
      </c>
      <c r="O2420">
        <v>5</v>
      </c>
      <c r="P2420" t="b">
        <v>0</v>
      </c>
      <c r="Q2420" t="s">
        <v>8284</v>
      </c>
      <c r="R2420" s="9">
        <f t="shared" si="226"/>
        <v>2.0000000000000001E-4</v>
      </c>
      <c r="S2420" s="14">
        <f t="shared" si="227"/>
        <v>1</v>
      </c>
      <c r="T2420" t="s">
        <v>9239</v>
      </c>
      <c r="U2420" t="s">
        <v>9240</v>
      </c>
      <c r="V2420" s="16">
        <f t="shared" si="228"/>
        <v>42027.856990740736</v>
      </c>
      <c r="W2420" s="16">
        <f t="shared" si="229"/>
        <v>42087.815324074079</v>
      </c>
    </row>
    <row r="2421" spans="1:23" ht="30" hidden="1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2">
        <f>IF(H2421="USD", 1, VLOOKUP(H2421,usd[[#All],[targetCurrency]:[inverseRate]],4,FALSE))</f>
        <v>1</v>
      </c>
      <c r="J2421" s="14">
        <f t="shared" si="224"/>
        <v>3000</v>
      </c>
      <c r="K2421" s="14">
        <f t="shared" si="225"/>
        <v>0</v>
      </c>
      <c r="L2421">
        <v>1424281389</v>
      </c>
      <c r="M2421">
        <v>1419097389</v>
      </c>
      <c r="N2421" t="b">
        <v>0</v>
      </c>
      <c r="O2421">
        <v>0</v>
      </c>
      <c r="P2421" t="b">
        <v>0</v>
      </c>
      <c r="Q2421" t="s">
        <v>8284</v>
      </c>
      <c r="R2421" s="9">
        <f t="shared" si="226"/>
        <v>0</v>
      </c>
      <c r="S2421" s="14" t="str">
        <f t="shared" si="227"/>
        <v/>
      </c>
      <c r="T2421" t="s">
        <v>9239</v>
      </c>
      <c r="U2421" t="s">
        <v>9240</v>
      </c>
      <c r="V2421" s="16">
        <f t="shared" si="228"/>
        <v>41993.738298611112</v>
      </c>
      <c r="W2421" s="16">
        <f t="shared" si="229"/>
        <v>42053.738298611112</v>
      </c>
    </row>
    <row r="2422" spans="1:23" ht="30" hidden="1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2">
        <f>IF(H2422="USD", 1, VLOOKUP(H2422,usd[[#All],[targetCurrency]:[inverseRate]],4,FALSE))</f>
        <v>1</v>
      </c>
      <c r="J2422" s="14">
        <f t="shared" si="224"/>
        <v>16870</v>
      </c>
      <c r="K2422" s="14">
        <f t="shared" si="225"/>
        <v>2501</v>
      </c>
      <c r="L2422">
        <v>1415583695</v>
      </c>
      <c r="M2422">
        <v>1410396095</v>
      </c>
      <c r="N2422" t="b">
        <v>0</v>
      </c>
      <c r="O2422">
        <v>36</v>
      </c>
      <c r="P2422" t="b">
        <v>0</v>
      </c>
      <c r="Q2422" t="s">
        <v>8284</v>
      </c>
      <c r="R2422" s="9">
        <f t="shared" si="226"/>
        <v>0.14825133372851215</v>
      </c>
      <c r="S2422" s="14">
        <f t="shared" si="227"/>
        <v>69.472222222222229</v>
      </c>
      <c r="T2422" t="s">
        <v>9239</v>
      </c>
      <c r="U2422" t="s">
        <v>9240</v>
      </c>
      <c r="V2422" s="16">
        <f t="shared" si="228"/>
        <v>41893.028877314813</v>
      </c>
      <c r="W2422" s="16">
        <f t="shared" si="229"/>
        <v>41953.070543981477</v>
      </c>
    </row>
    <row r="2423" spans="1:23" ht="30" hidden="1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2">
        <f>IF(H2423="USD", 1, VLOOKUP(H2423,usd[[#All],[targetCurrency]:[inverseRate]],4,FALSE))</f>
        <v>1</v>
      </c>
      <c r="J2423" s="14">
        <f t="shared" si="224"/>
        <v>6000</v>
      </c>
      <c r="K2423" s="14">
        <f t="shared" si="225"/>
        <v>1</v>
      </c>
      <c r="L2423">
        <v>1424536196</v>
      </c>
      <c r="M2423">
        <v>1421944196</v>
      </c>
      <c r="N2423" t="b">
        <v>0</v>
      </c>
      <c r="O2423">
        <v>1</v>
      </c>
      <c r="P2423" t="b">
        <v>0</v>
      </c>
      <c r="Q2423" t="s">
        <v>8284</v>
      </c>
      <c r="R2423" s="9">
        <f t="shared" si="226"/>
        <v>1.6666666666666666E-4</v>
      </c>
      <c r="S2423" s="14">
        <f t="shared" si="227"/>
        <v>1</v>
      </c>
      <c r="T2423" t="s">
        <v>9239</v>
      </c>
      <c r="U2423" t="s">
        <v>9240</v>
      </c>
      <c r="V2423" s="16">
        <f t="shared" si="228"/>
        <v>42026.687453703707</v>
      </c>
      <c r="W2423" s="16">
        <f t="shared" si="229"/>
        <v>42056.687453703707</v>
      </c>
    </row>
    <row r="2424" spans="1:23" ht="30" hidden="1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2">
        <f>IF(H2424="USD", 1, VLOOKUP(H2424,usd[[#All],[targetCurrency]:[inverseRate]],4,FALSE))</f>
        <v>1</v>
      </c>
      <c r="J2424" s="14">
        <f t="shared" si="224"/>
        <v>500</v>
      </c>
      <c r="K2424" s="14">
        <f t="shared" si="225"/>
        <v>1</v>
      </c>
      <c r="L2424">
        <v>1426091036</v>
      </c>
      <c r="M2424">
        <v>1423502636</v>
      </c>
      <c r="N2424" t="b">
        <v>0</v>
      </c>
      <c r="O2424">
        <v>1</v>
      </c>
      <c r="P2424" t="b">
        <v>0</v>
      </c>
      <c r="Q2424" t="s">
        <v>8284</v>
      </c>
      <c r="R2424" s="9">
        <f t="shared" si="226"/>
        <v>2E-3</v>
      </c>
      <c r="S2424" s="14">
        <f t="shared" si="227"/>
        <v>1</v>
      </c>
      <c r="T2424" t="s">
        <v>9239</v>
      </c>
      <c r="U2424" t="s">
        <v>9240</v>
      </c>
      <c r="V2424" s="16">
        <f t="shared" si="228"/>
        <v>42044.724953703699</v>
      </c>
      <c r="W2424" s="16">
        <f t="shared" si="229"/>
        <v>42074.683287037042</v>
      </c>
    </row>
    <row r="2425" spans="1:23" ht="30" hidden="1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2">
        <f>IF(H2425="USD", 1, VLOOKUP(H2425,usd[[#All],[targetCurrency]:[inverseRate]],4,FALSE))</f>
        <v>1</v>
      </c>
      <c r="J2425" s="14">
        <f t="shared" si="224"/>
        <v>60000</v>
      </c>
      <c r="K2425" s="14">
        <f t="shared" si="225"/>
        <v>8</v>
      </c>
      <c r="L2425">
        <v>1420044890</v>
      </c>
      <c r="M2425">
        <v>1417452890</v>
      </c>
      <c r="N2425" t="b">
        <v>0</v>
      </c>
      <c r="O2425">
        <v>1</v>
      </c>
      <c r="P2425" t="b">
        <v>0</v>
      </c>
      <c r="Q2425" t="s">
        <v>8284</v>
      </c>
      <c r="R2425" s="9">
        <f t="shared" si="226"/>
        <v>1.3333333333333334E-4</v>
      </c>
      <c r="S2425" s="14">
        <f t="shared" si="227"/>
        <v>8</v>
      </c>
      <c r="T2425" t="s">
        <v>9239</v>
      </c>
      <c r="U2425" t="s">
        <v>9240</v>
      </c>
      <c r="V2425" s="16">
        <f t="shared" si="228"/>
        <v>41974.704745370371</v>
      </c>
      <c r="W2425" s="16">
        <f t="shared" si="229"/>
        <v>42004.704745370371</v>
      </c>
    </row>
    <row r="2426" spans="1:23" ht="30" hidden="1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2">
        <f>IF(H2426="USD", 1, VLOOKUP(H2426,usd[[#All],[targetCurrency]:[inverseRate]],4,FALSE))</f>
        <v>1</v>
      </c>
      <c r="J2426" s="14">
        <f t="shared" si="224"/>
        <v>25000</v>
      </c>
      <c r="K2426" s="14">
        <f t="shared" si="225"/>
        <v>310</v>
      </c>
      <c r="L2426">
        <v>1414445108</v>
      </c>
      <c r="M2426">
        <v>1411853108</v>
      </c>
      <c r="N2426" t="b">
        <v>0</v>
      </c>
      <c r="O2426">
        <v>9</v>
      </c>
      <c r="P2426" t="b">
        <v>0</v>
      </c>
      <c r="Q2426" t="s">
        <v>8284</v>
      </c>
      <c r="R2426" s="9">
        <f t="shared" si="226"/>
        <v>1.24E-2</v>
      </c>
      <c r="S2426" s="14">
        <f t="shared" si="227"/>
        <v>34.444444444444443</v>
      </c>
      <c r="T2426" t="s">
        <v>9239</v>
      </c>
      <c r="U2426" t="s">
        <v>9240</v>
      </c>
      <c r="V2426" s="16">
        <f t="shared" si="228"/>
        <v>41909.892453703702</v>
      </c>
      <c r="W2426" s="16">
        <f t="shared" si="229"/>
        <v>41939.892453703702</v>
      </c>
    </row>
    <row r="2427" spans="1:23" ht="30" hidden="1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2">
        <f>IF(H2427="USD", 1, VLOOKUP(H2427,usd[[#All],[targetCurrency]:[inverseRate]],4,FALSE))</f>
        <v>1</v>
      </c>
      <c r="J2427" s="14">
        <f t="shared" si="224"/>
        <v>3500</v>
      </c>
      <c r="K2427" s="14">
        <f t="shared" si="225"/>
        <v>1</v>
      </c>
      <c r="L2427">
        <v>1464386640</v>
      </c>
      <c r="M2427">
        <v>1463090149</v>
      </c>
      <c r="N2427" t="b">
        <v>0</v>
      </c>
      <c r="O2427">
        <v>1</v>
      </c>
      <c r="P2427" t="b">
        <v>0</v>
      </c>
      <c r="Q2427" t="s">
        <v>8284</v>
      </c>
      <c r="R2427" s="9">
        <f t="shared" si="226"/>
        <v>2.8571428571428574E-4</v>
      </c>
      <c r="S2427" s="14">
        <f t="shared" si="227"/>
        <v>1</v>
      </c>
      <c r="T2427" t="s">
        <v>9239</v>
      </c>
      <c r="U2427" t="s">
        <v>9240</v>
      </c>
      <c r="V2427" s="16">
        <f t="shared" si="228"/>
        <v>42502.913761574076</v>
      </c>
      <c r="W2427" s="16">
        <f t="shared" si="229"/>
        <v>42517.919444444444</v>
      </c>
    </row>
    <row r="2428" spans="1:23" ht="30" hidden="1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2">
        <f>IF(H2428="USD", 1, VLOOKUP(H2428,usd[[#All],[targetCurrency]:[inverseRate]],4,FALSE))</f>
        <v>1</v>
      </c>
      <c r="J2428" s="14">
        <f t="shared" si="224"/>
        <v>20000</v>
      </c>
      <c r="K2428" s="14">
        <f t="shared" si="225"/>
        <v>0</v>
      </c>
      <c r="L2428">
        <v>1439006692</v>
      </c>
      <c r="M2428">
        <v>1433822692</v>
      </c>
      <c r="N2428" t="b">
        <v>0</v>
      </c>
      <c r="O2428">
        <v>0</v>
      </c>
      <c r="P2428" t="b">
        <v>0</v>
      </c>
      <c r="Q2428" t="s">
        <v>8284</v>
      </c>
      <c r="R2428" s="9">
        <f t="shared" si="226"/>
        <v>0</v>
      </c>
      <c r="S2428" s="14" t="str">
        <f t="shared" si="227"/>
        <v/>
      </c>
      <c r="T2428" t="s">
        <v>9239</v>
      </c>
      <c r="U2428" t="s">
        <v>9240</v>
      </c>
      <c r="V2428" s="16">
        <f t="shared" si="228"/>
        <v>42164.170046296298</v>
      </c>
      <c r="W2428" s="16">
        <f t="shared" si="229"/>
        <v>42224.170046296298</v>
      </c>
    </row>
    <row r="2429" spans="1:23" ht="30" hidden="1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2">
        <f>IF(H2429="USD", 1, VLOOKUP(H2429,usd[[#All],[targetCurrency]:[inverseRate]],4,FALSE))</f>
        <v>1</v>
      </c>
      <c r="J2429" s="14">
        <f t="shared" si="224"/>
        <v>50000</v>
      </c>
      <c r="K2429" s="14">
        <f t="shared" si="225"/>
        <v>1</v>
      </c>
      <c r="L2429">
        <v>1458715133</v>
      </c>
      <c r="M2429">
        <v>1455262733</v>
      </c>
      <c r="N2429" t="b">
        <v>0</v>
      </c>
      <c r="O2429">
        <v>1</v>
      </c>
      <c r="P2429" t="b">
        <v>0</v>
      </c>
      <c r="Q2429" t="s">
        <v>8284</v>
      </c>
      <c r="R2429" s="9">
        <f t="shared" si="226"/>
        <v>2.0000000000000002E-5</v>
      </c>
      <c r="S2429" s="14">
        <f t="shared" si="227"/>
        <v>1</v>
      </c>
      <c r="T2429" t="s">
        <v>9239</v>
      </c>
      <c r="U2429" t="s">
        <v>9240</v>
      </c>
      <c r="V2429" s="16">
        <f t="shared" si="228"/>
        <v>42412.318668981483</v>
      </c>
      <c r="W2429" s="16">
        <f t="shared" si="229"/>
        <v>42452.277002314819</v>
      </c>
    </row>
    <row r="2430" spans="1:23" ht="30" hidden="1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2">
        <f>IF(H2430="USD", 1, VLOOKUP(H2430,usd[[#All],[targetCurrency]:[inverseRate]],4,FALSE))</f>
        <v>1</v>
      </c>
      <c r="J2430" s="14">
        <f t="shared" si="224"/>
        <v>35000</v>
      </c>
      <c r="K2430" s="14">
        <f t="shared" si="225"/>
        <v>1</v>
      </c>
      <c r="L2430">
        <v>1426182551</v>
      </c>
      <c r="M2430">
        <v>1423594151</v>
      </c>
      <c r="N2430" t="b">
        <v>0</v>
      </c>
      <c r="O2430">
        <v>1</v>
      </c>
      <c r="P2430" t="b">
        <v>0</v>
      </c>
      <c r="Q2430" t="s">
        <v>8284</v>
      </c>
      <c r="R2430" s="9">
        <f t="shared" si="226"/>
        <v>2.8571428571428571E-5</v>
      </c>
      <c r="S2430" s="14">
        <f t="shared" si="227"/>
        <v>1</v>
      </c>
      <c r="T2430" t="s">
        <v>9239</v>
      </c>
      <c r="U2430" t="s">
        <v>9240</v>
      </c>
      <c r="V2430" s="16">
        <f t="shared" si="228"/>
        <v>42045.784155092595</v>
      </c>
      <c r="W2430" s="16">
        <f t="shared" si="229"/>
        <v>42075.742488425924</v>
      </c>
    </row>
    <row r="2431" spans="1:23" ht="30" hidden="1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2">
        <f>IF(H2431="USD", 1, VLOOKUP(H2431,usd[[#All],[targetCurrency]:[inverseRate]],4,FALSE))</f>
        <v>0.10503195999999999</v>
      </c>
      <c r="J2431" s="14">
        <f t="shared" si="224"/>
        <v>14704.474399999999</v>
      </c>
      <c r="K2431" s="14">
        <f t="shared" si="225"/>
        <v>210.58907979999998</v>
      </c>
      <c r="L2431">
        <v>1486313040</v>
      </c>
      <c r="M2431">
        <v>1483131966</v>
      </c>
      <c r="N2431" t="b">
        <v>0</v>
      </c>
      <c r="O2431">
        <v>4</v>
      </c>
      <c r="P2431" t="b">
        <v>0</v>
      </c>
      <c r="Q2431" t="s">
        <v>8284</v>
      </c>
      <c r="R2431" s="9">
        <f t="shared" si="226"/>
        <v>1.4321428571428572E-2</v>
      </c>
      <c r="S2431" s="14">
        <f t="shared" si="227"/>
        <v>52.647269949999995</v>
      </c>
      <c r="T2431" t="s">
        <v>9239</v>
      </c>
      <c r="U2431" t="s">
        <v>9240</v>
      </c>
      <c r="V2431" s="16">
        <f t="shared" si="228"/>
        <v>42734.879236111112</v>
      </c>
      <c r="W2431" s="16">
        <f t="shared" si="229"/>
        <v>42771.697222222225</v>
      </c>
    </row>
    <row r="2432" spans="1:23" ht="30" hidden="1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2">
        <f>IF(H2432="USD", 1, VLOOKUP(H2432,usd[[#All],[targetCurrency]:[inverseRate]],4,FALSE))</f>
        <v>1</v>
      </c>
      <c r="J2432" s="14">
        <f t="shared" si="224"/>
        <v>3000</v>
      </c>
      <c r="K2432" s="14">
        <f t="shared" si="225"/>
        <v>21</v>
      </c>
      <c r="L2432">
        <v>1455246504</v>
      </c>
      <c r="M2432">
        <v>1452654504</v>
      </c>
      <c r="N2432" t="b">
        <v>0</v>
      </c>
      <c r="O2432">
        <v>2</v>
      </c>
      <c r="P2432" t="b">
        <v>0</v>
      </c>
      <c r="Q2432" t="s">
        <v>8284</v>
      </c>
      <c r="R2432" s="9">
        <f t="shared" si="226"/>
        <v>7.0000000000000001E-3</v>
      </c>
      <c r="S2432" s="14">
        <f t="shared" si="227"/>
        <v>10.5</v>
      </c>
      <c r="T2432" t="s">
        <v>9239</v>
      </c>
      <c r="U2432" t="s">
        <v>9240</v>
      </c>
      <c r="V2432" s="16">
        <f t="shared" si="228"/>
        <v>42382.130833333329</v>
      </c>
      <c r="W2432" s="16">
        <f t="shared" si="229"/>
        <v>42412.130833333329</v>
      </c>
    </row>
    <row r="2433" spans="1:23" ht="30" hidden="1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2">
        <f>IF(H2433="USD", 1, VLOOKUP(H2433,usd[[#All],[targetCurrency]:[inverseRate]],4,FALSE))</f>
        <v>1</v>
      </c>
      <c r="J2433" s="14">
        <f t="shared" si="224"/>
        <v>100000</v>
      </c>
      <c r="K2433" s="14">
        <f t="shared" si="225"/>
        <v>2</v>
      </c>
      <c r="L2433">
        <v>1467080613</v>
      </c>
      <c r="M2433">
        <v>1461896613</v>
      </c>
      <c r="N2433" t="b">
        <v>0</v>
      </c>
      <c r="O2433">
        <v>2</v>
      </c>
      <c r="P2433" t="b">
        <v>0</v>
      </c>
      <c r="Q2433" t="s">
        <v>8284</v>
      </c>
      <c r="R2433" s="9">
        <f t="shared" si="226"/>
        <v>2.0000000000000002E-5</v>
      </c>
      <c r="S2433" s="14">
        <f t="shared" si="227"/>
        <v>1</v>
      </c>
      <c r="T2433" t="s">
        <v>9239</v>
      </c>
      <c r="U2433" t="s">
        <v>9240</v>
      </c>
      <c r="V2433" s="16">
        <f t="shared" si="228"/>
        <v>42489.099687499998</v>
      </c>
      <c r="W2433" s="16">
        <f t="shared" si="229"/>
        <v>42549.099687499998</v>
      </c>
    </row>
    <row r="2434" spans="1:23" ht="30" hidden="1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2">
        <f>IF(H2434="USD", 1, VLOOKUP(H2434,usd[[#All],[targetCurrency]:[inverseRate]],4,FALSE))</f>
        <v>1</v>
      </c>
      <c r="J2434" s="14">
        <f t="shared" si="224"/>
        <v>14000</v>
      </c>
      <c r="K2434" s="14">
        <f t="shared" si="225"/>
        <v>2</v>
      </c>
      <c r="L2434">
        <v>1425791697</v>
      </c>
      <c r="M2434">
        <v>1423199697</v>
      </c>
      <c r="N2434" t="b">
        <v>0</v>
      </c>
      <c r="O2434">
        <v>2</v>
      </c>
      <c r="P2434" t="b">
        <v>0</v>
      </c>
      <c r="Q2434" t="s">
        <v>8284</v>
      </c>
      <c r="R2434" s="9">
        <f t="shared" si="226"/>
        <v>1.4285714285714287E-4</v>
      </c>
      <c r="S2434" s="14">
        <f t="shared" si="227"/>
        <v>1</v>
      </c>
      <c r="T2434" t="s">
        <v>9239</v>
      </c>
      <c r="U2434" t="s">
        <v>9240</v>
      </c>
      <c r="V2434" s="16">
        <f t="shared" si="228"/>
        <v>42041.218715277777</v>
      </c>
      <c r="W2434" s="16">
        <f t="shared" si="229"/>
        <v>42071.218715277777</v>
      </c>
    </row>
    <row r="2435" spans="1:23" ht="30" hidden="1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2">
        <f>IF(H2435="USD", 1, VLOOKUP(H2435,usd[[#All],[targetCurrency]:[inverseRate]],4,FALSE))</f>
        <v>1</v>
      </c>
      <c r="J2435" s="14">
        <f t="shared" ref="J2435:J2498" si="230">$I2435*D2435</f>
        <v>10000</v>
      </c>
      <c r="K2435" s="14">
        <f t="shared" ref="K2435:K2498" si="231">$I2435*E2435</f>
        <v>0</v>
      </c>
      <c r="L2435">
        <v>1456608943</v>
      </c>
      <c r="M2435">
        <v>1454016943</v>
      </c>
      <c r="N2435" t="b">
        <v>0</v>
      </c>
      <c r="O2435">
        <v>0</v>
      </c>
      <c r="P2435" t="b">
        <v>0</v>
      </c>
      <c r="Q2435" t="s">
        <v>8284</v>
      </c>
      <c r="R2435" s="9">
        <f t="shared" ref="R2435:R2498" si="232">E2435/D2435</f>
        <v>0</v>
      </c>
      <c r="S2435" s="14" t="str">
        <f t="shared" ref="S2435:S2498" si="233">IFERROR(K2435/O2435, "")</f>
        <v/>
      </c>
      <c r="T2435" t="s">
        <v>9239</v>
      </c>
      <c r="U2435" t="s">
        <v>9240</v>
      </c>
      <c r="V2435" s="16">
        <f t="shared" si="228"/>
        <v>42397.89980324074</v>
      </c>
      <c r="W2435" s="16">
        <f t="shared" si="229"/>
        <v>42427.89980324074</v>
      </c>
    </row>
    <row r="2436" spans="1:23" ht="30" hidden="1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2">
        <f>IF(H2436="USD", 1, VLOOKUP(H2436,usd[[#All],[targetCurrency]:[inverseRate]],4,FALSE))</f>
        <v>1</v>
      </c>
      <c r="J2436" s="14">
        <f t="shared" si="230"/>
        <v>20000</v>
      </c>
      <c r="K2436" s="14">
        <f t="shared" si="231"/>
        <v>26</v>
      </c>
      <c r="L2436">
        <v>1438662474</v>
      </c>
      <c r="M2436">
        <v>1435206474</v>
      </c>
      <c r="N2436" t="b">
        <v>0</v>
      </c>
      <c r="O2436">
        <v>2</v>
      </c>
      <c r="P2436" t="b">
        <v>0</v>
      </c>
      <c r="Q2436" t="s">
        <v>8284</v>
      </c>
      <c r="R2436" s="9">
        <f t="shared" si="232"/>
        <v>1.2999999999999999E-3</v>
      </c>
      <c r="S2436" s="14">
        <f t="shared" si="233"/>
        <v>13</v>
      </c>
      <c r="T2436" t="s">
        <v>9239</v>
      </c>
      <c r="U2436" t="s">
        <v>9240</v>
      </c>
      <c r="V2436" s="16">
        <f t="shared" si="228"/>
        <v>42180.186041666668</v>
      </c>
      <c r="W2436" s="16">
        <f t="shared" si="229"/>
        <v>42220.186041666668</v>
      </c>
    </row>
    <row r="2437" spans="1:23" ht="30" hidden="1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2">
        <f>IF(H2437="USD", 1, VLOOKUP(H2437,usd[[#All],[targetCurrency]:[inverseRate]],4,FALSE))</f>
        <v>0.11241174</v>
      </c>
      <c r="J2437" s="14">
        <f t="shared" si="230"/>
        <v>28102.934999999998</v>
      </c>
      <c r="K2437" s="14">
        <f t="shared" si="231"/>
        <v>137.59196975999998</v>
      </c>
      <c r="L2437">
        <v>1444027186</v>
      </c>
      <c r="M2437">
        <v>1441435186</v>
      </c>
      <c r="N2437" t="b">
        <v>0</v>
      </c>
      <c r="O2437">
        <v>4</v>
      </c>
      <c r="P2437" t="b">
        <v>0</v>
      </c>
      <c r="Q2437" t="s">
        <v>8284</v>
      </c>
      <c r="R2437" s="9">
        <f t="shared" si="232"/>
        <v>4.8960000000000002E-3</v>
      </c>
      <c r="S2437" s="14">
        <f t="shared" si="233"/>
        <v>34.397992439999996</v>
      </c>
      <c r="T2437" t="s">
        <v>9239</v>
      </c>
      <c r="U2437" t="s">
        <v>9240</v>
      </c>
      <c r="V2437" s="16">
        <f t="shared" si="228"/>
        <v>42252.277615740742</v>
      </c>
      <c r="W2437" s="16">
        <f t="shared" si="229"/>
        <v>42282.277615740742</v>
      </c>
    </row>
    <row r="2438" spans="1:23" ht="30" hidden="1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2">
        <f>IF(H2438="USD", 1, VLOOKUP(H2438,usd[[#All],[targetCurrency]:[inverseRate]],4,FALSE))</f>
        <v>0.75062424999999999</v>
      </c>
      <c r="J2438" s="14">
        <f t="shared" si="230"/>
        <v>87823.037249999994</v>
      </c>
      <c r="K2438" s="14">
        <f t="shared" si="231"/>
        <v>33.778091250000003</v>
      </c>
      <c r="L2438">
        <v>1454078770</v>
      </c>
      <c r="M2438">
        <v>1448894770</v>
      </c>
      <c r="N2438" t="b">
        <v>0</v>
      </c>
      <c r="O2438">
        <v>2</v>
      </c>
      <c r="P2438" t="b">
        <v>0</v>
      </c>
      <c r="Q2438" t="s">
        <v>8284</v>
      </c>
      <c r="R2438" s="9">
        <f t="shared" si="232"/>
        <v>3.8461538461538462E-4</v>
      </c>
      <c r="S2438" s="14">
        <f t="shared" si="233"/>
        <v>16.889045625000001</v>
      </c>
      <c r="T2438" t="s">
        <v>9239</v>
      </c>
      <c r="U2438" t="s">
        <v>9240</v>
      </c>
      <c r="V2438" s="16">
        <f t="shared" si="228"/>
        <v>42338.615393518514</v>
      </c>
      <c r="W2438" s="16">
        <f t="shared" si="229"/>
        <v>42398.615393518514</v>
      </c>
    </row>
    <row r="2439" spans="1:23" ht="30" hidden="1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2">
        <f>IF(H2439="USD", 1, VLOOKUP(H2439,usd[[#All],[targetCurrency]:[inverseRate]],4,FALSE))</f>
        <v>1</v>
      </c>
      <c r="J2439" s="14">
        <f t="shared" si="230"/>
        <v>8000</v>
      </c>
      <c r="K2439" s="14">
        <f t="shared" si="231"/>
        <v>0</v>
      </c>
      <c r="L2439">
        <v>1426615200</v>
      </c>
      <c r="M2439">
        <v>1422400188</v>
      </c>
      <c r="N2439" t="b">
        <v>0</v>
      </c>
      <c r="O2439">
        <v>0</v>
      </c>
      <c r="P2439" t="b">
        <v>0</v>
      </c>
      <c r="Q2439" t="s">
        <v>8284</v>
      </c>
      <c r="R2439" s="9">
        <f t="shared" si="232"/>
        <v>0</v>
      </c>
      <c r="S2439" s="14" t="str">
        <f t="shared" si="233"/>
        <v/>
      </c>
      <c r="T2439" t="s">
        <v>9239</v>
      </c>
      <c r="U2439" t="s">
        <v>9240</v>
      </c>
      <c r="V2439" s="16">
        <f t="shared" si="228"/>
        <v>42031.965138888889</v>
      </c>
      <c r="W2439" s="16">
        <f t="shared" si="229"/>
        <v>42080.75</v>
      </c>
    </row>
    <row r="2440" spans="1:23" ht="30" hidden="1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2">
        <f>IF(H2440="USD", 1, VLOOKUP(H2440,usd[[#All],[targetCurrency]:[inverseRate]],4,FALSE))</f>
        <v>1</v>
      </c>
      <c r="J2440" s="14">
        <f t="shared" si="230"/>
        <v>15000</v>
      </c>
      <c r="K2440" s="14">
        <f t="shared" si="231"/>
        <v>50</v>
      </c>
      <c r="L2440">
        <v>1449529062</v>
      </c>
      <c r="M2440">
        <v>1444341462</v>
      </c>
      <c r="N2440" t="b">
        <v>0</v>
      </c>
      <c r="O2440">
        <v>1</v>
      </c>
      <c r="P2440" t="b">
        <v>0</v>
      </c>
      <c r="Q2440" t="s">
        <v>8284</v>
      </c>
      <c r="R2440" s="9">
        <f t="shared" si="232"/>
        <v>3.3333333333333335E-3</v>
      </c>
      <c r="S2440" s="14">
        <f t="shared" si="233"/>
        <v>50</v>
      </c>
      <c r="T2440" t="s">
        <v>9239</v>
      </c>
      <c r="U2440" t="s">
        <v>9240</v>
      </c>
      <c r="V2440" s="16">
        <f t="shared" si="228"/>
        <v>42285.91506944444</v>
      </c>
      <c r="W2440" s="16">
        <f t="shared" si="229"/>
        <v>42345.956736111111</v>
      </c>
    </row>
    <row r="2441" spans="1:23" ht="30" hidden="1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2">
        <f>IF(H2441="USD", 1, VLOOKUP(H2441,usd[[#All],[targetCurrency]:[inverseRate]],4,FALSE))</f>
        <v>1</v>
      </c>
      <c r="J2441" s="14">
        <f t="shared" si="230"/>
        <v>10000</v>
      </c>
      <c r="K2441" s="14">
        <f t="shared" si="231"/>
        <v>0</v>
      </c>
      <c r="L2441">
        <v>1445197129</v>
      </c>
      <c r="M2441">
        <v>1442605129</v>
      </c>
      <c r="N2441" t="b">
        <v>0</v>
      </c>
      <c r="O2441">
        <v>0</v>
      </c>
      <c r="P2441" t="b">
        <v>0</v>
      </c>
      <c r="Q2441" t="s">
        <v>8284</v>
      </c>
      <c r="R2441" s="9">
        <f t="shared" si="232"/>
        <v>0</v>
      </c>
      <c r="S2441" s="14" t="str">
        <f t="shared" si="233"/>
        <v/>
      </c>
      <c r="T2441" t="s">
        <v>9239</v>
      </c>
      <c r="U2441" t="s">
        <v>9240</v>
      </c>
      <c r="V2441" s="16">
        <f t="shared" si="228"/>
        <v>42265.818622685183</v>
      </c>
      <c r="W2441" s="16">
        <f t="shared" si="229"/>
        <v>42295.818622685183</v>
      </c>
    </row>
    <row r="2442" spans="1:23" ht="30" hidden="1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2">
        <f>IF(H2442="USD", 1, VLOOKUP(H2442,usd[[#All],[targetCurrency]:[inverseRate]],4,FALSE))</f>
        <v>1.1666915600000001</v>
      </c>
      <c r="J2442" s="14">
        <f t="shared" si="230"/>
        <v>5833.4578000000001</v>
      </c>
      <c r="K2442" s="14">
        <f t="shared" si="231"/>
        <v>11.666915600000001</v>
      </c>
      <c r="L2442">
        <v>1455399313</v>
      </c>
      <c r="M2442">
        <v>1452807313</v>
      </c>
      <c r="N2442" t="b">
        <v>0</v>
      </c>
      <c r="O2442">
        <v>2</v>
      </c>
      <c r="P2442" t="b">
        <v>0</v>
      </c>
      <c r="Q2442" t="s">
        <v>8284</v>
      </c>
      <c r="R2442" s="9">
        <f t="shared" si="232"/>
        <v>2E-3</v>
      </c>
      <c r="S2442" s="14">
        <f t="shared" si="233"/>
        <v>5.8334578000000006</v>
      </c>
      <c r="T2442" t="s">
        <v>9239</v>
      </c>
      <c r="U2442" t="s">
        <v>9240</v>
      </c>
      <c r="V2442" s="16">
        <f t="shared" si="228"/>
        <v>42383.899456018524</v>
      </c>
      <c r="W2442" s="16">
        <f t="shared" si="229"/>
        <v>42413.899456018524</v>
      </c>
    </row>
    <row r="2443" spans="1:23" ht="30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2">
        <f>IF(H2443="USD", 1, VLOOKUP(H2443,usd[[#All],[targetCurrency]:[inverseRate]],4,FALSE))</f>
        <v>1</v>
      </c>
      <c r="J2443" s="14">
        <f t="shared" si="230"/>
        <v>7500</v>
      </c>
      <c r="K2443" s="14">
        <f t="shared" si="231"/>
        <v>8091</v>
      </c>
      <c r="L2443">
        <v>1437627540</v>
      </c>
      <c r="M2443">
        <v>1435806054</v>
      </c>
      <c r="N2443" t="b">
        <v>0</v>
      </c>
      <c r="O2443">
        <v>109</v>
      </c>
      <c r="P2443" t="b">
        <v>1</v>
      </c>
      <c r="Q2443" t="s">
        <v>8298</v>
      </c>
      <c r="R2443" s="9">
        <f t="shared" si="232"/>
        <v>1.0788</v>
      </c>
      <c r="S2443" s="14">
        <f t="shared" si="233"/>
        <v>74.22935779816514</v>
      </c>
      <c r="T2443" t="s">
        <v>9239</v>
      </c>
      <c r="U2443" t="s">
        <v>9255</v>
      </c>
      <c r="V2443" s="16">
        <f t="shared" si="228"/>
        <v>42187.125625000001</v>
      </c>
      <c r="W2443" s="16">
        <f t="shared" si="229"/>
        <v>42208.207638888889</v>
      </c>
    </row>
    <row r="2444" spans="1:23" ht="30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2">
        <f>IF(H2444="USD", 1, VLOOKUP(H2444,usd[[#All],[targetCurrency]:[inverseRate]],4,FALSE))</f>
        <v>1</v>
      </c>
      <c r="J2444" s="14">
        <f t="shared" si="230"/>
        <v>24000</v>
      </c>
      <c r="K2444" s="14">
        <f t="shared" si="231"/>
        <v>30226</v>
      </c>
      <c r="L2444">
        <v>1426777228</v>
      </c>
      <c r="M2444">
        <v>1424188828</v>
      </c>
      <c r="N2444" t="b">
        <v>0</v>
      </c>
      <c r="O2444">
        <v>372</v>
      </c>
      <c r="P2444" t="b">
        <v>1</v>
      </c>
      <c r="Q2444" t="s">
        <v>8298</v>
      </c>
      <c r="R2444" s="9">
        <f t="shared" si="232"/>
        <v>1.2594166666666666</v>
      </c>
      <c r="S2444" s="14">
        <f t="shared" si="233"/>
        <v>81.252688172043008</v>
      </c>
      <c r="T2444" t="s">
        <v>9239</v>
      </c>
      <c r="U2444" t="s">
        <v>9255</v>
      </c>
      <c r="V2444" s="16">
        <f t="shared" si="228"/>
        <v>42052.666990740741</v>
      </c>
      <c r="W2444" s="16">
        <f t="shared" si="229"/>
        <v>42082.625324074077</v>
      </c>
    </row>
    <row r="2445" spans="1:23" ht="30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2">
        <f>IF(H2445="USD", 1, VLOOKUP(H2445,usd[[#All],[targetCurrency]:[inverseRate]],4,FALSE))</f>
        <v>1</v>
      </c>
      <c r="J2445" s="14">
        <f t="shared" si="230"/>
        <v>20000</v>
      </c>
      <c r="K2445" s="14">
        <f t="shared" si="231"/>
        <v>40502.99</v>
      </c>
      <c r="L2445">
        <v>1408114822</v>
      </c>
      <c r="M2445">
        <v>1405522822</v>
      </c>
      <c r="N2445" t="b">
        <v>0</v>
      </c>
      <c r="O2445">
        <v>311</v>
      </c>
      <c r="P2445" t="b">
        <v>1</v>
      </c>
      <c r="Q2445" t="s">
        <v>8298</v>
      </c>
      <c r="R2445" s="9">
        <f t="shared" si="232"/>
        <v>2.0251494999999999</v>
      </c>
      <c r="S2445" s="14">
        <f t="shared" si="233"/>
        <v>130.23469453376205</v>
      </c>
      <c r="T2445" t="s">
        <v>9239</v>
      </c>
      <c r="U2445" t="s">
        <v>9255</v>
      </c>
      <c r="V2445" s="16">
        <f t="shared" si="228"/>
        <v>41836.625254629631</v>
      </c>
      <c r="W2445" s="16">
        <f t="shared" si="229"/>
        <v>41866.625254629631</v>
      </c>
    </row>
    <row r="2446" spans="1:23" ht="30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2">
        <f>IF(H2446="USD", 1, VLOOKUP(H2446,usd[[#All],[targetCurrency]:[inverseRate]],4,FALSE))</f>
        <v>1</v>
      </c>
      <c r="J2446" s="14">
        <f t="shared" si="230"/>
        <v>3000</v>
      </c>
      <c r="K2446" s="14">
        <f t="shared" si="231"/>
        <v>3258</v>
      </c>
      <c r="L2446">
        <v>1464199591</v>
      </c>
      <c r="M2446">
        <v>1461607591</v>
      </c>
      <c r="N2446" t="b">
        <v>0</v>
      </c>
      <c r="O2446">
        <v>61</v>
      </c>
      <c r="P2446" t="b">
        <v>1</v>
      </c>
      <c r="Q2446" t="s">
        <v>8298</v>
      </c>
      <c r="R2446" s="9">
        <f t="shared" si="232"/>
        <v>1.0860000000000001</v>
      </c>
      <c r="S2446" s="14">
        <f t="shared" si="233"/>
        <v>53.409836065573771</v>
      </c>
      <c r="T2446" t="s">
        <v>9239</v>
      </c>
      <c r="U2446" t="s">
        <v>9255</v>
      </c>
      <c r="V2446" s="16">
        <f t="shared" si="228"/>
        <v>42485.754525462966</v>
      </c>
      <c r="W2446" s="16">
        <f t="shared" si="229"/>
        <v>42515.754525462966</v>
      </c>
    </row>
    <row r="2447" spans="1:23" ht="30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2">
        <f>IF(H2447="USD", 1, VLOOKUP(H2447,usd[[#All],[targetCurrency]:[inverseRate]],4,FALSE))</f>
        <v>1</v>
      </c>
      <c r="J2447" s="14">
        <f t="shared" si="230"/>
        <v>5000</v>
      </c>
      <c r="K2447" s="14">
        <f t="shared" si="231"/>
        <v>8640</v>
      </c>
      <c r="L2447">
        <v>1443242021</v>
      </c>
      <c r="M2447">
        <v>1440650021</v>
      </c>
      <c r="N2447" t="b">
        <v>0</v>
      </c>
      <c r="O2447">
        <v>115</v>
      </c>
      <c r="P2447" t="b">
        <v>1</v>
      </c>
      <c r="Q2447" t="s">
        <v>8298</v>
      </c>
      <c r="R2447" s="9">
        <f t="shared" si="232"/>
        <v>1.728</v>
      </c>
      <c r="S2447" s="14">
        <f t="shared" si="233"/>
        <v>75.130434782608702</v>
      </c>
      <c r="T2447" t="s">
        <v>9239</v>
      </c>
      <c r="U2447" t="s">
        <v>9255</v>
      </c>
      <c r="V2447" s="16">
        <f t="shared" si="228"/>
        <v>42243.190057870372</v>
      </c>
      <c r="W2447" s="16">
        <f t="shared" si="229"/>
        <v>42273.190057870372</v>
      </c>
    </row>
    <row r="2448" spans="1:23" ht="30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2">
        <f>IF(H2448="USD", 1, VLOOKUP(H2448,usd[[#All],[targetCurrency]:[inverseRate]],4,FALSE))</f>
        <v>1</v>
      </c>
      <c r="J2448" s="14">
        <f t="shared" si="230"/>
        <v>5000</v>
      </c>
      <c r="K2448" s="14">
        <f t="shared" si="231"/>
        <v>8399</v>
      </c>
      <c r="L2448">
        <v>1480174071</v>
      </c>
      <c r="M2448">
        <v>1477578471</v>
      </c>
      <c r="N2448" t="b">
        <v>0</v>
      </c>
      <c r="O2448">
        <v>111</v>
      </c>
      <c r="P2448" t="b">
        <v>1</v>
      </c>
      <c r="Q2448" t="s">
        <v>8298</v>
      </c>
      <c r="R2448" s="9">
        <f t="shared" si="232"/>
        <v>1.6798</v>
      </c>
      <c r="S2448" s="14">
        <f t="shared" si="233"/>
        <v>75.666666666666671</v>
      </c>
      <c r="T2448" t="s">
        <v>9239</v>
      </c>
      <c r="U2448" t="s">
        <v>9255</v>
      </c>
      <c r="V2448" s="16">
        <f t="shared" ref="V2448:V2511" si="234">(M2448/86400)+DATE(1970,1,1)</f>
        <v>42670.602673611109</v>
      </c>
      <c r="W2448" s="16">
        <f t="shared" ref="W2448:W2511" si="235">(L2448/86400)+DATE(1970,1,1)</f>
        <v>42700.64434027778</v>
      </c>
    </row>
    <row r="2449" spans="1:23" ht="30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2">
        <f>IF(H2449="USD", 1, VLOOKUP(H2449,usd[[#All],[targetCurrency]:[inverseRate]],4,FALSE))</f>
        <v>1</v>
      </c>
      <c r="J2449" s="14">
        <f t="shared" si="230"/>
        <v>2500</v>
      </c>
      <c r="K2449" s="14">
        <f t="shared" si="231"/>
        <v>10680</v>
      </c>
      <c r="L2449">
        <v>1478923200</v>
      </c>
      <c r="M2449">
        <v>1476184593</v>
      </c>
      <c r="N2449" t="b">
        <v>0</v>
      </c>
      <c r="O2449">
        <v>337</v>
      </c>
      <c r="P2449" t="b">
        <v>1</v>
      </c>
      <c r="Q2449" t="s">
        <v>8298</v>
      </c>
      <c r="R2449" s="9">
        <f t="shared" si="232"/>
        <v>4.2720000000000002</v>
      </c>
      <c r="S2449" s="14">
        <f t="shared" si="233"/>
        <v>31.691394658753708</v>
      </c>
      <c r="T2449" t="s">
        <v>9239</v>
      </c>
      <c r="U2449" t="s">
        <v>9255</v>
      </c>
      <c r="V2449" s="16">
        <f t="shared" si="234"/>
        <v>42654.469826388886</v>
      </c>
      <c r="W2449" s="16">
        <f t="shared" si="235"/>
        <v>42686.166666666672</v>
      </c>
    </row>
    <row r="2450" spans="1:23" ht="30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2">
        <f>IF(H2450="USD", 1, VLOOKUP(H2450,usd[[#All],[targetCurrency]:[inverseRate]],4,FALSE))</f>
        <v>1</v>
      </c>
      <c r="J2450" s="14">
        <f t="shared" si="230"/>
        <v>400</v>
      </c>
      <c r="K2450" s="14">
        <f t="shared" si="231"/>
        <v>430</v>
      </c>
      <c r="L2450">
        <v>1472621760</v>
      </c>
      <c r="M2450">
        <v>1472110513</v>
      </c>
      <c r="N2450" t="b">
        <v>0</v>
      </c>
      <c r="O2450">
        <v>9</v>
      </c>
      <c r="P2450" t="b">
        <v>1</v>
      </c>
      <c r="Q2450" t="s">
        <v>8298</v>
      </c>
      <c r="R2450" s="9">
        <f t="shared" si="232"/>
        <v>1.075</v>
      </c>
      <c r="S2450" s="14">
        <f t="shared" si="233"/>
        <v>47.777777777777779</v>
      </c>
      <c r="T2450" t="s">
        <v>9239</v>
      </c>
      <c r="U2450" t="s">
        <v>9255</v>
      </c>
      <c r="V2450" s="16">
        <f t="shared" si="234"/>
        <v>42607.316122685181</v>
      </c>
      <c r="W2450" s="16">
        <f t="shared" si="235"/>
        <v>42613.233333333337</v>
      </c>
    </row>
    <row r="2451" spans="1:23" ht="30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2">
        <f>IF(H2451="USD", 1, VLOOKUP(H2451,usd[[#All],[targetCurrency]:[inverseRate]],4,FALSE))</f>
        <v>1</v>
      </c>
      <c r="J2451" s="14">
        <f t="shared" si="230"/>
        <v>10000</v>
      </c>
      <c r="K2451" s="14">
        <f t="shared" si="231"/>
        <v>10800</v>
      </c>
      <c r="L2451">
        <v>1417321515</v>
      </c>
      <c r="M2451">
        <v>1414725915</v>
      </c>
      <c r="N2451" t="b">
        <v>0</v>
      </c>
      <c r="O2451">
        <v>120</v>
      </c>
      <c r="P2451" t="b">
        <v>1</v>
      </c>
      <c r="Q2451" t="s">
        <v>8298</v>
      </c>
      <c r="R2451" s="9">
        <f t="shared" si="232"/>
        <v>1.08</v>
      </c>
      <c r="S2451" s="14">
        <f t="shared" si="233"/>
        <v>90</v>
      </c>
      <c r="T2451" t="s">
        <v>9239</v>
      </c>
      <c r="U2451" t="s">
        <v>9255</v>
      </c>
      <c r="V2451" s="16">
        <f t="shared" si="234"/>
        <v>41943.142534722225</v>
      </c>
      <c r="W2451" s="16">
        <f t="shared" si="235"/>
        <v>41973.184201388889</v>
      </c>
    </row>
    <row r="2452" spans="1:23" ht="30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2">
        <f>IF(H2452="USD", 1, VLOOKUP(H2452,usd[[#All],[targetCurrency]:[inverseRate]],4,FALSE))</f>
        <v>1</v>
      </c>
      <c r="J2452" s="14">
        <f t="shared" si="230"/>
        <v>15000</v>
      </c>
      <c r="K2452" s="14">
        <f t="shared" si="231"/>
        <v>15230.03</v>
      </c>
      <c r="L2452">
        <v>1414465860</v>
      </c>
      <c r="M2452">
        <v>1411177456</v>
      </c>
      <c r="N2452" t="b">
        <v>0</v>
      </c>
      <c r="O2452">
        <v>102</v>
      </c>
      <c r="P2452" t="b">
        <v>1</v>
      </c>
      <c r="Q2452" t="s">
        <v>8298</v>
      </c>
      <c r="R2452" s="9">
        <f t="shared" si="232"/>
        <v>1.0153353333333335</v>
      </c>
      <c r="S2452" s="14">
        <f t="shared" si="233"/>
        <v>149.31401960784314</v>
      </c>
      <c r="T2452" t="s">
        <v>9239</v>
      </c>
      <c r="U2452" t="s">
        <v>9255</v>
      </c>
      <c r="V2452" s="16">
        <f t="shared" si="234"/>
        <v>41902.07240740741</v>
      </c>
      <c r="W2452" s="16">
        <f t="shared" si="235"/>
        <v>41940.132638888885</v>
      </c>
    </row>
    <row r="2453" spans="1:23" ht="30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2">
        <f>IF(H2453="USD", 1, VLOOKUP(H2453,usd[[#All],[targetCurrency]:[inverseRate]],4,FALSE))</f>
        <v>1</v>
      </c>
      <c r="J2453" s="14">
        <f t="shared" si="230"/>
        <v>10000</v>
      </c>
      <c r="K2453" s="14">
        <f t="shared" si="231"/>
        <v>11545</v>
      </c>
      <c r="L2453">
        <v>1488750490</v>
      </c>
      <c r="M2453">
        <v>1487022490</v>
      </c>
      <c r="N2453" t="b">
        <v>0</v>
      </c>
      <c r="O2453">
        <v>186</v>
      </c>
      <c r="P2453" t="b">
        <v>1</v>
      </c>
      <c r="Q2453" t="s">
        <v>8298</v>
      </c>
      <c r="R2453" s="9">
        <f t="shared" si="232"/>
        <v>1.1545000000000001</v>
      </c>
      <c r="S2453" s="14">
        <f t="shared" si="233"/>
        <v>62.06989247311828</v>
      </c>
      <c r="T2453" t="s">
        <v>9239</v>
      </c>
      <c r="U2453" t="s">
        <v>9255</v>
      </c>
      <c r="V2453" s="16">
        <f t="shared" si="234"/>
        <v>42779.908449074079</v>
      </c>
      <c r="W2453" s="16">
        <f t="shared" si="235"/>
        <v>42799.908449074079</v>
      </c>
    </row>
    <row r="2454" spans="1:23" ht="30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2">
        <f>IF(H2454="USD", 1, VLOOKUP(H2454,usd[[#All],[targetCurrency]:[inverseRate]],4,FALSE))</f>
        <v>1</v>
      </c>
      <c r="J2454" s="14">
        <f t="shared" si="230"/>
        <v>600</v>
      </c>
      <c r="K2454" s="14">
        <f t="shared" si="231"/>
        <v>801</v>
      </c>
      <c r="L2454">
        <v>1451430000</v>
      </c>
      <c r="M2454">
        <v>1448914500</v>
      </c>
      <c r="N2454" t="b">
        <v>0</v>
      </c>
      <c r="O2454">
        <v>15</v>
      </c>
      <c r="P2454" t="b">
        <v>1</v>
      </c>
      <c r="Q2454" t="s">
        <v>8298</v>
      </c>
      <c r="R2454" s="9">
        <f t="shared" si="232"/>
        <v>1.335</v>
      </c>
      <c r="S2454" s="14">
        <f t="shared" si="233"/>
        <v>53.4</v>
      </c>
      <c r="T2454" t="s">
        <v>9239</v>
      </c>
      <c r="U2454" t="s">
        <v>9255</v>
      </c>
      <c r="V2454" s="16">
        <f t="shared" si="234"/>
        <v>42338.84375</v>
      </c>
      <c r="W2454" s="16">
        <f t="shared" si="235"/>
        <v>42367.958333333328</v>
      </c>
    </row>
    <row r="2455" spans="1:23" ht="30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2">
        <f>IF(H2455="USD", 1, VLOOKUP(H2455,usd[[#All],[targetCurrency]:[inverseRate]],4,FALSE))</f>
        <v>1</v>
      </c>
      <c r="J2455" s="14">
        <f t="shared" si="230"/>
        <v>3000</v>
      </c>
      <c r="K2455" s="14">
        <f t="shared" si="231"/>
        <v>4641</v>
      </c>
      <c r="L2455">
        <v>1486053409</v>
      </c>
      <c r="M2455">
        <v>1483461409</v>
      </c>
      <c r="N2455" t="b">
        <v>0</v>
      </c>
      <c r="O2455">
        <v>67</v>
      </c>
      <c r="P2455" t="b">
        <v>1</v>
      </c>
      <c r="Q2455" t="s">
        <v>8298</v>
      </c>
      <c r="R2455" s="9">
        <f t="shared" si="232"/>
        <v>1.5469999999999999</v>
      </c>
      <c r="S2455" s="14">
        <f t="shared" si="233"/>
        <v>69.268656716417908</v>
      </c>
      <c r="T2455" t="s">
        <v>9239</v>
      </c>
      <c r="U2455" t="s">
        <v>9255</v>
      </c>
      <c r="V2455" s="16">
        <f t="shared" si="234"/>
        <v>42738.692233796297</v>
      </c>
      <c r="W2455" s="16">
        <f t="shared" si="235"/>
        <v>42768.692233796297</v>
      </c>
    </row>
    <row r="2456" spans="1:23" ht="30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2">
        <f>IF(H2456="USD", 1, VLOOKUP(H2456,usd[[#All],[targetCurrency]:[inverseRate]],4,FALSE))</f>
        <v>1</v>
      </c>
      <c r="J2456" s="14">
        <f t="shared" si="230"/>
        <v>35000</v>
      </c>
      <c r="K2456" s="14">
        <f t="shared" si="231"/>
        <v>35296</v>
      </c>
      <c r="L2456">
        <v>1489207808</v>
      </c>
      <c r="M2456">
        <v>1486183808</v>
      </c>
      <c r="N2456" t="b">
        <v>0</v>
      </c>
      <c r="O2456">
        <v>130</v>
      </c>
      <c r="P2456" t="b">
        <v>1</v>
      </c>
      <c r="Q2456" t="s">
        <v>8298</v>
      </c>
      <c r="R2456" s="9">
        <f t="shared" si="232"/>
        <v>1.0084571428571429</v>
      </c>
      <c r="S2456" s="14">
        <f t="shared" si="233"/>
        <v>271.50769230769231</v>
      </c>
      <c r="T2456" t="s">
        <v>9239</v>
      </c>
      <c r="U2456" t="s">
        <v>9255</v>
      </c>
      <c r="V2456" s="16">
        <f t="shared" si="234"/>
        <v>42770.201481481483</v>
      </c>
      <c r="W2456" s="16">
        <f t="shared" si="235"/>
        <v>42805.201481481483</v>
      </c>
    </row>
    <row r="2457" spans="1:23" ht="30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2">
        <f>IF(H2457="USD", 1, VLOOKUP(H2457,usd[[#All],[targetCurrency]:[inverseRate]],4,FALSE))</f>
        <v>1</v>
      </c>
      <c r="J2457" s="14">
        <f t="shared" si="230"/>
        <v>300</v>
      </c>
      <c r="K2457" s="14">
        <f t="shared" si="231"/>
        <v>546</v>
      </c>
      <c r="L2457">
        <v>1461177950</v>
      </c>
      <c r="M2457">
        <v>1458758750</v>
      </c>
      <c r="N2457" t="b">
        <v>0</v>
      </c>
      <c r="O2457">
        <v>16</v>
      </c>
      <c r="P2457" t="b">
        <v>1</v>
      </c>
      <c r="Q2457" t="s">
        <v>8298</v>
      </c>
      <c r="R2457" s="9">
        <f t="shared" si="232"/>
        <v>1.82</v>
      </c>
      <c r="S2457" s="14">
        <f t="shared" si="233"/>
        <v>34.125</v>
      </c>
      <c r="T2457" t="s">
        <v>9239</v>
      </c>
      <c r="U2457" t="s">
        <v>9255</v>
      </c>
      <c r="V2457" s="16">
        <f t="shared" si="234"/>
        <v>42452.781828703708</v>
      </c>
      <c r="W2457" s="16">
        <f t="shared" si="235"/>
        <v>42480.781828703708</v>
      </c>
    </row>
    <row r="2458" spans="1:23" ht="30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2">
        <f>IF(H2458="USD", 1, VLOOKUP(H2458,usd[[#All],[targetCurrency]:[inverseRate]],4,FALSE))</f>
        <v>1</v>
      </c>
      <c r="J2458" s="14">
        <f t="shared" si="230"/>
        <v>1500</v>
      </c>
      <c r="K2458" s="14">
        <f t="shared" si="231"/>
        <v>2713</v>
      </c>
      <c r="L2458">
        <v>1488063839</v>
      </c>
      <c r="M2458">
        <v>1485471839</v>
      </c>
      <c r="N2458" t="b">
        <v>0</v>
      </c>
      <c r="O2458">
        <v>67</v>
      </c>
      <c r="P2458" t="b">
        <v>1</v>
      </c>
      <c r="Q2458" t="s">
        <v>8298</v>
      </c>
      <c r="R2458" s="9">
        <f t="shared" si="232"/>
        <v>1.8086666666666666</v>
      </c>
      <c r="S2458" s="14">
        <f t="shared" si="233"/>
        <v>40.492537313432834</v>
      </c>
      <c r="T2458" t="s">
        <v>9239</v>
      </c>
      <c r="U2458" t="s">
        <v>9255</v>
      </c>
      <c r="V2458" s="16">
        <f t="shared" si="234"/>
        <v>42761.961099537039</v>
      </c>
      <c r="W2458" s="16">
        <f t="shared" si="235"/>
        <v>42791.961099537039</v>
      </c>
    </row>
    <row r="2459" spans="1:23" ht="30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2">
        <f>IF(H2459="USD", 1, VLOOKUP(H2459,usd[[#All],[targetCurrency]:[inverseRate]],4,FALSE))</f>
        <v>1</v>
      </c>
      <c r="J2459" s="14">
        <f t="shared" si="230"/>
        <v>23000</v>
      </c>
      <c r="K2459" s="14">
        <f t="shared" si="231"/>
        <v>23530</v>
      </c>
      <c r="L2459">
        <v>1458826056</v>
      </c>
      <c r="M2459">
        <v>1456237656</v>
      </c>
      <c r="N2459" t="b">
        <v>0</v>
      </c>
      <c r="O2459">
        <v>124</v>
      </c>
      <c r="P2459" t="b">
        <v>1</v>
      </c>
      <c r="Q2459" t="s">
        <v>8298</v>
      </c>
      <c r="R2459" s="9">
        <f t="shared" si="232"/>
        <v>1.0230434782608695</v>
      </c>
      <c r="S2459" s="14">
        <f t="shared" si="233"/>
        <v>189.75806451612902</v>
      </c>
      <c r="T2459" t="s">
        <v>9239</v>
      </c>
      <c r="U2459" t="s">
        <v>9255</v>
      </c>
      <c r="V2459" s="16">
        <f t="shared" si="234"/>
        <v>42423.602500000001</v>
      </c>
      <c r="W2459" s="16">
        <f t="shared" si="235"/>
        <v>42453.560833333337</v>
      </c>
    </row>
    <row r="2460" spans="1:23" ht="30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2">
        <f>IF(H2460="USD", 1, VLOOKUP(H2460,usd[[#All],[targetCurrency]:[inverseRate]],4,FALSE))</f>
        <v>1</v>
      </c>
      <c r="J2460" s="14">
        <f t="shared" si="230"/>
        <v>5000</v>
      </c>
      <c r="K2460" s="14">
        <f t="shared" si="231"/>
        <v>5509</v>
      </c>
      <c r="L2460">
        <v>1465498800</v>
      </c>
      <c r="M2460">
        <v>1462481718</v>
      </c>
      <c r="N2460" t="b">
        <v>0</v>
      </c>
      <c r="O2460">
        <v>80</v>
      </c>
      <c r="P2460" t="b">
        <v>1</v>
      </c>
      <c r="Q2460" t="s">
        <v>8298</v>
      </c>
      <c r="R2460" s="9">
        <f t="shared" si="232"/>
        <v>1.1017999999999999</v>
      </c>
      <c r="S2460" s="14">
        <f t="shared" si="233"/>
        <v>68.862499999999997</v>
      </c>
      <c r="T2460" t="s">
        <v>9239</v>
      </c>
      <c r="U2460" t="s">
        <v>9255</v>
      </c>
      <c r="V2460" s="16">
        <f t="shared" si="234"/>
        <v>42495.871736111112</v>
      </c>
      <c r="W2460" s="16">
        <f t="shared" si="235"/>
        <v>42530.791666666672</v>
      </c>
    </row>
    <row r="2461" spans="1:23" ht="30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2">
        <f>IF(H2461="USD", 1, VLOOKUP(H2461,usd[[#All],[targetCurrency]:[inverseRate]],4,FALSE))</f>
        <v>1</v>
      </c>
      <c r="J2461" s="14">
        <f t="shared" si="230"/>
        <v>30000</v>
      </c>
      <c r="K2461" s="14">
        <f t="shared" si="231"/>
        <v>30675</v>
      </c>
      <c r="L2461">
        <v>1458742685</v>
      </c>
      <c r="M2461">
        <v>1454858285</v>
      </c>
      <c r="N2461" t="b">
        <v>0</v>
      </c>
      <c r="O2461">
        <v>282</v>
      </c>
      <c r="P2461" t="b">
        <v>1</v>
      </c>
      <c r="Q2461" t="s">
        <v>8298</v>
      </c>
      <c r="R2461" s="9">
        <f t="shared" si="232"/>
        <v>1.0225</v>
      </c>
      <c r="S2461" s="14">
        <f t="shared" si="233"/>
        <v>108.77659574468085</v>
      </c>
      <c r="T2461" t="s">
        <v>9239</v>
      </c>
      <c r="U2461" t="s">
        <v>9255</v>
      </c>
      <c r="V2461" s="16">
        <f t="shared" si="234"/>
        <v>42407.637557870374</v>
      </c>
      <c r="W2461" s="16">
        <f t="shared" si="235"/>
        <v>42452.595891203702</v>
      </c>
    </row>
    <row r="2462" spans="1:23" ht="30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2">
        <f>IF(H2462="USD", 1, VLOOKUP(H2462,usd[[#All],[targetCurrency]:[inverseRate]],4,FALSE))</f>
        <v>1</v>
      </c>
      <c r="J2462" s="14">
        <f t="shared" si="230"/>
        <v>8500</v>
      </c>
      <c r="K2462" s="14">
        <f t="shared" si="231"/>
        <v>8567</v>
      </c>
      <c r="L2462">
        <v>1483417020</v>
      </c>
      <c r="M2462">
        <v>1480480167</v>
      </c>
      <c r="N2462" t="b">
        <v>0</v>
      </c>
      <c r="O2462">
        <v>68</v>
      </c>
      <c r="P2462" t="b">
        <v>1</v>
      </c>
      <c r="Q2462" t="s">
        <v>8298</v>
      </c>
      <c r="R2462" s="9">
        <f t="shared" si="232"/>
        <v>1.0078823529411765</v>
      </c>
      <c r="S2462" s="14">
        <f t="shared" si="233"/>
        <v>125.98529411764706</v>
      </c>
      <c r="T2462" t="s">
        <v>9239</v>
      </c>
      <c r="U2462" t="s">
        <v>9255</v>
      </c>
      <c r="V2462" s="16">
        <f t="shared" si="234"/>
        <v>42704.187118055561</v>
      </c>
      <c r="W2462" s="16">
        <f t="shared" si="235"/>
        <v>42738.178472222222</v>
      </c>
    </row>
    <row r="2463" spans="1:23" ht="30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2">
        <f>IF(H2463="USD", 1, VLOOKUP(H2463,usd[[#All],[targetCurrency]:[inverseRate]],4,FALSE))</f>
        <v>1</v>
      </c>
      <c r="J2463" s="14">
        <f t="shared" si="230"/>
        <v>7500</v>
      </c>
      <c r="K2463" s="14">
        <f t="shared" si="231"/>
        <v>7785</v>
      </c>
      <c r="L2463">
        <v>1317438000</v>
      </c>
      <c r="M2463">
        <v>1314577097</v>
      </c>
      <c r="N2463" t="b">
        <v>0</v>
      </c>
      <c r="O2463">
        <v>86</v>
      </c>
      <c r="P2463" t="b">
        <v>1</v>
      </c>
      <c r="Q2463" t="s">
        <v>8279</v>
      </c>
      <c r="R2463" s="9">
        <f t="shared" si="232"/>
        <v>1.038</v>
      </c>
      <c r="S2463" s="14">
        <f t="shared" si="233"/>
        <v>90.523255813953483</v>
      </c>
      <c r="T2463" t="s">
        <v>9214</v>
      </c>
      <c r="U2463" t="s">
        <v>9233</v>
      </c>
      <c r="V2463" s="16">
        <f t="shared" si="234"/>
        <v>40784.012696759259</v>
      </c>
      <c r="W2463" s="16">
        <f t="shared" si="235"/>
        <v>40817.125</v>
      </c>
    </row>
    <row r="2464" spans="1:23" ht="30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2">
        <f>IF(H2464="USD", 1, VLOOKUP(H2464,usd[[#All],[targetCurrency]:[inverseRate]],4,FALSE))</f>
        <v>1</v>
      </c>
      <c r="J2464" s="14">
        <f t="shared" si="230"/>
        <v>3000</v>
      </c>
      <c r="K2464" s="14">
        <f t="shared" si="231"/>
        <v>3321.25</v>
      </c>
      <c r="L2464">
        <v>1342672096</v>
      </c>
      <c r="M2464">
        <v>1340944096</v>
      </c>
      <c r="N2464" t="b">
        <v>0</v>
      </c>
      <c r="O2464">
        <v>115</v>
      </c>
      <c r="P2464" t="b">
        <v>1</v>
      </c>
      <c r="Q2464" t="s">
        <v>8279</v>
      </c>
      <c r="R2464" s="9">
        <f t="shared" si="232"/>
        <v>1.1070833333333334</v>
      </c>
      <c r="S2464" s="14">
        <f t="shared" si="233"/>
        <v>28.880434782608695</v>
      </c>
      <c r="T2464" t="s">
        <v>9214</v>
      </c>
      <c r="U2464" t="s">
        <v>9233</v>
      </c>
      <c r="V2464" s="16">
        <f t="shared" si="234"/>
        <v>41089.186296296299</v>
      </c>
      <c r="W2464" s="16">
        <f t="shared" si="235"/>
        <v>41109.186296296299</v>
      </c>
    </row>
    <row r="2465" spans="1:23" ht="30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2">
        <f>IF(H2465="USD", 1, VLOOKUP(H2465,usd[[#All],[targetCurrency]:[inverseRate]],4,FALSE))</f>
        <v>1</v>
      </c>
      <c r="J2465" s="14">
        <f t="shared" si="230"/>
        <v>2000</v>
      </c>
      <c r="K2465" s="14">
        <f t="shared" si="231"/>
        <v>2325</v>
      </c>
      <c r="L2465">
        <v>1366138800</v>
      </c>
      <c r="M2465">
        <v>1362710425</v>
      </c>
      <c r="N2465" t="b">
        <v>0</v>
      </c>
      <c r="O2465">
        <v>75</v>
      </c>
      <c r="P2465" t="b">
        <v>1</v>
      </c>
      <c r="Q2465" t="s">
        <v>8279</v>
      </c>
      <c r="R2465" s="9">
        <f t="shared" si="232"/>
        <v>1.1625000000000001</v>
      </c>
      <c r="S2465" s="14">
        <f t="shared" si="233"/>
        <v>31</v>
      </c>
      <c r="T2465" t="s">
        <v>9214</v>
      </c>
      <c r="U2465" t="s">
        <v>9233</v>
      </c>
      <c r="V2465" s="16">
        <f t="shared" si="234"/>
        <v>41341.111400462964</v>
      </c>
      <c r="W2465" s="16">
        <f t="shared" si="235"/>
        <v>41380.791666666664</v>
      </c>
    </row>
    <row r="2466" spans="1:23" ht="30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2">
        <f>IF(H2466="USD", 1, VLOOKUP(H2466,usd[[#All],[targetCurrency]:[inverseRate]],4,FALSE))</f>
        <v>0.75062424999999999</v>
      </c>
      <c r="J2466" s="14">
        <f t="shared" si="230"/>
        <v>1501.2484999999999</v>
      </c>
      <c r="K2466" s="14">
        <f t="shared" si="231"/>
        <v>1667.8870835</v>
      </c>
      <c r="L2466">
        <v>1443641340</v>
      </c>
      <c r="M2466">
        <v>1441143397</v>
      </c>
      <c r="N2466" t="b">
        <v>0</v>
      </c>
      <c r="O2466">
        <v>43</v>
      </c>
      <c r="P2466" t="b">
        <v>1</v>
      </c>
      <c r="Q2466" t="s">
        <v>8279</v>
      </c>
      <c r="R2466" s="9">
        <f t="shared" si="232"/>
        <v>1.111</v>
      </c>
      <c r="S2466" s="14">
        <f t="shared" si="233"/>
        <v>38.788071709302329</v>
      </c>
      <c r="T2466" t="s">
        <v>9214</v>
      </c>
      <c r="U2466" t="s">
        <v>9233</v>
      </c>
      <c r="V2466" s="16">
        <f t="shared" si="234"/>
        <v>42248.90042824074</v>
      </c>
      <c r="W2466" s="16">
        <f t="shared" si="235"/>
        <v>42277.811805555553</v>
      </c>
    </row>
    <row r="2467" spans="1:23" ht="30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2">
        <f>IF(H2467="USD", 1, VLOOKUP(H2467,usd[[#All],[targetCurrency]:[inverseRate]],4,FALSE))</f>
        <v>1</v>
      </c>
      <c r="J2467" s="14">
        <f t="shared" si="230"/>
        <v>700</v>
      </c>
      <c r="K2467" s="14">
        <f t="shared" si="231"/>
        <v>1261</v>
      </c>
      <c r="L2467">
        <v>1348420548</v>
      </c>
      <c r="M2467">
        <v>1345828548</v>
      </c>
      <c r="N2467" t="b">
        <v>0</v>
      </c>
      <c r="O2467">
        <v>48</v>
      </c>
      <c r="P2467" t="b">
        <v>1</v>
      </c>
      <c r="Q2467" t="s">
        <v>8279</v>
      </c>
      <c r="R2467" s="9">
        <f t="shared" si="232"/>
        <v>1.8014285714285714</v>
      </c>
      <c r="S2467" s="14">
        <f t="shared" si="233"/>
        <v>26.270833333333332</v>
      </c>
      <c r="T2467" t="s">
        <v>9214</v>
      </c>
      <c r="U2467" t="s">
        <v>9233</v>
      </c>
      <c r="V2467" s="16">
        <f t="shared" si="234"/>
        <v>41145.719305555554</v>
      </c>
      <c r="W2467" s="16">
        <f t="shared" si="235"/>
        <v>41175.719305555554</v>
      </c>
    </row>
    <row r="2468" spans="1:23" ht="30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2">
        <f>IF(H2468="USD", 1, VLOOKUP(H2468,usd[[#All],[targetCurrency]:[inverseRate]],4,FALSE))</f>
        <v>1</v>
      </c>
      <c r="J2468" s="14">
        <f t="shared" si="230"/>
        <v>2500</v>
      </c>
      <c r="K2468" s="14">
        <f t="shared" si="231"/>
        <v>2500</v>
      </c>
      <c r="L2468">
        <v>1368066453</v>
      </c>
      <c r="M2468">
        <v>1365474453</v>
      </c>
      <c r="N2468" t="b">
        <v>0</v>
      </c>
      <c r="O2468">
        <v>52</v>
      </c>
      <c r="P2468" t="b">
        <v>1</v>
      </c>
      <c r="Q2468" t="s">
        <v>8279</v>
      </c>
      <c r="R2468" s="9">
        <f t="shared" si="232"/>
        <v>1</v>
      </c>
      <c r="S2468" s="14">
        <f t="shared" si="233"/>
        <v>48.07692307692308</v>
      </c>
      <c r="T2468" t="s">
        <v>9214</v>
      </c>
      <c r="U2468" t="s">
        <v>9233</v>
      </c>
      <c r="V2468" s="16">
        <f t="shared" si="234"/>
        <v>41373.102465277778</v>
      </c>
      <c r="W2468" s="16">
        <f t="shared" si="235"/>
        <v>41403.102465277778</v>
      </c>
    </row>
    <row r="2469" spans="1:23" ht="30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2">
        <f>IF(H2469="USD", 1, VLOOKUP(H2469,usd[[#All],[targetCurrency]:[inverseRate]],4,FALSE))</f>
        <v>1</v>
      </c>
      <c r="J2469" s="14">
        <f t="shared" si="230"/>
        <v>1000</v>
      </c>
      <c r="K2469" s="14">
        <f t="shared" si="231"/>
        <v>1185</v>
      </c>
      <c r="L2469">
        <v>1336669200</v>
      </c>
      <c r="M2469">
        <v>1335473931</v>
      </c>
      <c r="N2469" t="b">
        <v>0</v>
      </c>
      <c r="O2469">
        <v>43</v>
      </c>
      <c r="P2469" t="b">
        <v>1</v>
      </c>
      <c r="Q2469" t="s">
        <v>8279</v>
      </c>
      <c r="R2469" s="9">
        <f t="shared" si="232"/>
        <v>1.1850000000000001</v>
      </c>
      <c r="S2469" s="14">
        <f t="shared" si="233"/>
        <v>27.558139534883722</v>
      </c>
      <c r="T2469" t="s">
        <v>9214</v>
      </c>
      <c r="U2469" t="s">
        <v>9233</v>
      </c>
      <c r="V2469" s="16">
        <f t="shared" si="234"/>
        <v>41025.874201388891</v>
      </c>
      <c r="W2469" s="16">
        <f t="shared" si="235"/>
        <v>41039.708333333336</v>
      </c>
    </row>
    <row r="2470" spans="1:23" ht="30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2">
        <f>IF(H2470="USD", 1, VLOOKUP(H2470,usd[[#All],[targetCurrency]:[inverseRate]],4,FALSE))</f>
        <v>1</v>
      </c>
      <c r="J2470" s="14">
        <f t="shared" si="230"/>
        <v>2000</v>
      </c>
      <c r="K2470" s="14">
        <f t="shared" si="231"/>
        <v>2144.34</v>
      </c>
      <c r="L2470">
        <v>1351400400</v>
      </c>
      <c r="M2470">
        <v>1348285321</v>
      </c>
      <c r="N2470" t="b">
        <v>0</v>
      </c>
      <c r="O2470">
        <v>58</v>
      </c>
      <c r="P2470" t="b">
        <v>1</v>
      </c>
      <c r="Q2470" t="s">
        <v>8279</v>
      </c>
      <c r="R2470" s="9">
        <f t="shared" si="232"/>
        <v>1.0721700000000001</v>
      </c>
      <c r="S2470" s="14">
        <f t="shared" si="233"/>
        <v>36.97137931034483</v>
      </c>
      <c r="T2470" t="s">
        <v>9214</v>
      </c>
      <c r="U2470" t="s">
        <v>9233</v>
      </c>
      <c r="V2470" s="16">
        <f t="shared" si="234"/>
        <v>41174.154178240744</v>
      </c>
      <c r="W2470" s="16">
        <f t="shared" si="235"/>
        <v>41210.208333333336</v>
      </c>
    </row>
    <row r="2471" spans="1:23" ht="30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2">
        <f>IF(H2471="USD", 1, VLOOKUP(H2471,usd[[#All],[targetCurrency]:[inverseRate]],4,FALSE))</f>
        <v>1</v>
      </c>
      <c r="J2471" s="14">
        <f t="shared" si="230"/>
        <v>1200</v>
      </c>
      <c r="K2471" s="14">
        <f t="shared" si="231"/>
        <v>1364</v>
      </c>
      <c r="L2471">
        <v>1297160329</v>
      </c>
      <c r="M2471">
        <v>1295000329</v>
      </c>
      <c r="N2471" t="b">
        <v>0</v>
      </c>
      <c r="O2471">
        <v>47</v>
      </c>
      <c r="P2471" t="b">
        <v>1</v>
      </c>
      <c r="Q2471" t="s">
        <v>8279</v>
      </c>
      <c r="R2471" s="9">
        <f t="shared" si="232"/>
        <v>1.1366666666666667</v>
      </c>
      <c r="S2471" s="14">
        <f t="shared" si="233"/>
        <v>29.021276595744681</v>
      </c>
      <c r="T2471" t="s">
        <v>9214</v>
      </c>
      <c r="U2471" t="s">
        <v>9233</v>
      </c>
      <c r="V2471" s="16">
        <f t="shared" si="234"/>
        <v>40557.429733796293</v>
      </c>
      <c r="W2471" s="16">
        <f t="shared" si="235"/>
        <v>40582.429733796293</v>
      </c>
    </row>
    <row r="2472" spans="1:23" ht="30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2">
        <f>IF(H2472="USD", 1, VLOOKUP(H2472,usd[[#All],[targetCurrency]:[inverseRate]],4,FALSE))</f>
        <v>1</v>
      </c>
      <c r="J2472" s="14">
        <f t="shared" si="230"/>
        <v>1000</v>
      </c>
      <c r="K2472" s="14">
        <f t="shared" si="231"/>
        <v>1031.6400000000001</v>
      </c>
      <c r="L2472">
        <v>1337824055</v>
      </c>
      <c r="M2472">
        <v>1335232055</v>
      </c>
      <c r="N2472" t="b">
        <v>0</v>
      </c>
      <c r="O2472">
        <v>36</v>
      </c>
      <c r="P2472" t="b">
        <v>1</v>
      </c>
      <c r="Q2472" t="s">
        <v>8279</v>
      </c>
      <c r="R2472" s="9">
        <f t="shared" si="232"/>
        <v>1.0316400000000001</v>
      </c>
      <c r="S2472" s="14">
        <f t="shared" si="233"/>
        <v>28.65666666666667</v>
      </c>
      <c r="T2472" t="s">
        <v>9214</v>
      </c>
      <c r="U2472" t="s">
        <v>9233</v>
      </c>
      <c r="V2472" s="16">
        <f t="shared" si="234"/>
        <v>41023.07471064815</v>
      </c>
      <c r="W2472" s="16">
        <f t="shared" si="235"/>
        <v>41053.07471064815</v>
      </c>
    </row>
    <row r="2473" spans="1:23" ht="30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2">
        <f>IF(H2473="USD", 1, VLOOKUP(H2473,usd[[#All],[targetCurrency]:[inverseRate]],4,FALSE))</f>
        <v>1</v>
      </c>
      <c r="J2473" s="14">
        <f t="shared" si="230"/>
        <v>500</v>
      </c>
      <c r="K2473" s="14">
        <f t="shared" si="231"/>
        <v>640</v>
      </c>
      <c r="L2473">
        <v>1327535392</v>
      </c>
      <c r="M2473">
        <v>1324079392</v>
      </c>
      <c r="N2473" t="b">
        <v>0</v>
      </c>
      <c r="O2473">
        <v>17</v>
      </c>
      <c r="P2473" t="b">
        <v>1</v>
      </c>
      <c r="Q2473" t="s">
        <v>8279</v>
      </c>
      <c r="R2473" s="9">
        <f t="shared" si="232"/>
        <v>1.28</v>
      </c>
      <c r="S2473" s="14">
        <f t="shared" si="233"/>
        <v>37.647058823529413</v>
      </c>
      <c r="T2473" t="s">
        <v>9214</v>
      </c>
      <c r="U2473" t="s">
        <v>9233</v>
      </c>
      <c r="V2473" s="16">
        <f t="shared" si="234"/>
        <v>40893.992962962962</v>
      </c>
      <c r="W2473" s="16">
        <f t="shared" si="235"/>
        <v>40933.992962962962</v>
      </c>
    </row>
    <row r="2474" spans="1:23" ht="30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2">
        <f>IF(H2474="USD", 1, VLOOKUP(H2474,usd[[#All],[targetCurrency]:[inverseRate]],4,FALSE))</f>
        <v>1</v>
      </c>
      <c r="J2474" s="14">
        <f t="shared" si="230"/>
        <v>7500</v>
      </c>
      <c r="K2474" s="14">
        <f t="shared" si="231"/>
        <v>10182.02</v>
      </c>
      <c r="L2474">
        <v>1283562180</v>
      </c>
      <c r="M2474">
        <v>1277433980</v>
      </c>
      <c r="N2474" t="b">
        <v>0</v>
      </c>
      <c r="O2474">
        <v>104</v>
      </c>
      <c r="P2474" t="b">
        <v>1</v>
      </c>
      <c r="Q2474" t="s">
        <v>8279</v>
      </c>
      <c r="R2474" s="9">
        <f t="shared" si="232"/>
        <v>1.3576026666666667</v>
      </c>
      <c r="S2474" s="14">
        <f t="shared" si="233"/>
        <v>97.904038461538462</v>
      </c>
      <c r="T2474" t="s">
        <v>9214</v>
      </c>
      <c r="U2474" t="s">
        <v>9233</v>
      </c>
      <c r="V2474" s="16">
        <f t="shared" si="234"/>
        <v>40354.11550925926</v>
      </c>
      <c r="W2474" s="16">
        <f t="shared" si="235"/>
        <v>40425.043749999997</v>
      </c>
    </row>
    <row r="2475" spans="1:23" ht="30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2">
        <f>IF(H2475="USD", 1, VLOOKUP(H2475,usd[[#All],[targetCurrency]:[inverseRate]],4,FALSE))</f>
        <v>1</v>
      </c>
      <c r="J2475" s="14">
        <f t="shared" si="230"/>
        <v>2000</v>
      </c>
      <c r="K2475" s="14">
        <f t="shared" si="231"/>
        <v>2000</v>
      </c>
      <c r="L2475">
        <v>1352573869</v>
      </c>
      <c r="M2475">
        <v>1349978269</v>
      </c>
      <c r="N2475" t="b">
        <v>0</v>
      </c>
      <c r="O2475">
        <v>47</v>
      </c>
      <c r="P2475" t="b">
        <v>1</v>
      </c>
      <c r="Q2475" t="s">
        <v>8279</v>
      </c>
      <c r="R2475" s="9">
        <f t="shared" si="232"/>
        <v>1</v>
      </c>
      <c r="S2475" s="14">
        <f t="shared" si="233"/>
        <v>42.553191489361701</v>
      </c>
      <c r="T2475" t="s">
        <v>9214</v>
      </c>
      <c r="U2475" t="s">
        <v>9233</v>
      </c>
      <c r="V2475" s="16">
        <f t="shared" si="234"/>
        <v>41193.748483796298</v>
      </c>
      <c r="W2475" s="16">
        <f t="shared" si="235"/>
        <v>41223.790150462963</v>
      </c>
    </row>
    <row r="2476" spans="1:23" ht="30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2">
        <f>IF(H2476="USD", 1, VLOOKUP(H2476,usd[[#All],[targetCurrency]:[inverseRate]],4,FALSE))</f>
        <v>1</v>
      </c>
      <c r="J2476" s="14">
        <f t="shared" si="230"/>
        <v>5000</v>
      </c>
      <c r="K2476" s="14">
        <f t="shared" si="231"/>
        <v>5000.18</v>
      </c>
      <c r="L2476">
        <v>1286756176</v>
      </c>
      <c r="M2476">
        <v>1282868176</v>
      </c>
      <c r="N2476" t="b">
        <v>0</v>
      </c>
      <c r="O2476">
        <v>38</v>
      </c>
      <c r="P2476" t="b">
        <v>1</v>
      </c>
      <c r="Q2476" t="s">
        <v>8279</v>
      </c>
      <c r="R2476" s="9">
        <f t="shared" si="232"/>
        <v>1.0000360000000001</v>
      </c>
      <c r="S2476" s="14">
        <f t="shared" si="233"/>
        <v>131.58368421052631</v>
      </c>
      <c r="T2476" t="s">
        <v>9214</v>
      </c>
      <c r="U2476" t="s">
        <v>9233</v>
      </c>
      <c r="V2476" s="16">
        <f t="shared" si="234"/>
        <v>40417.011296296296</v>
      </c>
      <c r="W2476" s="16">
        <f t="shared" si="235"/>
        <v>40462.011296296296</v>
      </c>
    </row>
    <row r="2477" spans="1:23" ht="30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2">
        <f>IF(H2477="USD", 1, VLOOKUP(H2477,usd[[#All],[targetCurrency]:[inverseRate]],4,FALSE))</f>
        <v>1</v>
      </c>
      <c r="J2477" s="14">
        <f t="shared" si="230"/>
        <v>2500</v>
      </c>
      <c r="K2477" s="14">
        <f t="shared" si="231"/>
        <v>2618</v>
      </c>
      <c r="L2477">
        <v>1278799200</v>
      </c>
      <c r="M2477">
        <v>1273647255</v>
      </c>
      <c r="N2477" t="b">
        <v>0</v>
      </c>
      <c r="O2477">
        <v>81</v>
      </c>
      <c r="P2477" t="b">
        <v>1</v>
      </c>
      <c r="Q2477" t="s">
        <v>8279</v>
      </c>
      <c r="R2477" s="9">
        <f t="shared" si="232"/>
        <v>1.0471999999999999</v>
      </c>
      <c r="S2477" s="14">
        <f t="shared" si="233"/>
        <v>32.320987654320987</v>
      </c>
      <c r="T2477" t="s">
        <v>9214</v>
      </c>
      <c r="U2477" t="s">
        <v>9233</v>
      </c>
      <c r="V2477" s="16">
        <f t="shared" si="234"/>
        <v>40310.287673611107</v>
      </c>
      <c r="W2477" s="16">
        <f t="shared" si="235"/>
        <v>40369.916666666664</v>
      </c>
    </row>
    <row r="2478" spans="1:23" ht="30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2">
        <f>IF(H2478="USD", 1, VLOOKUP(H2478,usd[[#All],[targetCurrency]:[inverseRate]],4,FALSE))</f>
        <v>1</v>
      </c>
      <c r="J2478" s="14">
        <f t="shared" si="230"/>
        <v>3200</v>
      </c>
      <c r="K2478" s="14">
        <f t="shared" si="231"/>
        <v>3360.72</v>
      </c>
      <c r="L2478">
        <v>1415004770</v>
      </c>
      <c r="M2478">
        <v>1412149970</v>
      </c>
      <c r="N2478" t="b">
        <v>0</v>
      </c>
      <c r="O2478">
        <v>55</v>
      </c>
      <c r="P2478" t="b">
        <v>1</v>
      </c>
      <c r="Q2478" t="s">
        <v>8279</v>
      </c>
      <c r="R2478" s="9">
        <f t="shared" si="232"/>
        <v>1.050225</v>
      </c>
      <c r="S2478" s="14">
        <f t="shared" si="233"/>
        <v>61.103999999999999</v>
      </c>
      <c r="T2478" t="s">
        <v>9214</v>
      </c>
      <c r="U2478" t="s">
        <v>9233</v>
      </c>
      <c r="V2478" s="16">
        <f t="shared" si="234"/>
        <v>41913.328356481477</v>
      </c>
      <c r="W2478" s="16">
        <f t="shared" si="235"/>
        <v>41946.370023148149</v>
      </c>
    </row>
    <row r="2479" spans="1:23" ht="30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2">
        <f>IF(H2479="USD", 1, VLOOKUP(H2479,usd[[#All],[targetCurrency]:[inverseRate]],4,FALSE))</f>
        <v>1</v>
      </c>
      <c r="J2479" s="14">
        <f t="shared" si="230"/>
        <v>750</v>
      </c>
      <c r="K2479" s="14">
        <f t="shared" si="231"/>
        <v>1285</v>
      </c>
      <c r="L2479">
        <v>1344789345</v>
      </c>
      <c r="M2479">
        <v>1340901345</v>
      </c>
      <c r="N2479" t="b">
        <v>0</v>
      </c>
      <c r="O2479">
        <v>41</v>
      </c>
      <c r="P2479" t="b">
        <v>1</v>
      </c>
      <c r="Q2479" t="s">
        <v>8279</v>
      </c>
      <c r="R2479" s="9">
        <f t="shared" si="232"/>
        <v>1.7133333333333334</v>
      </c>
      <c r="S2479" s="14">
        <f t="shared" si="233"/>
        <v>31.341463414634145</v>
      </c>
      <c r="T2479" t="s">
        <v>9214</v>
      </c>
      <c r="U2479" t="s">
        <v>9233</v>
      </c>
      <c r="V2479" s="16">
        <f t="shared" si="234"/>
        <v>41088.691493055558</v>
      </c>
      <c r="W2479" s="16">
        <f t="shared" si="235"/>
        <v>41133.691493055558</v>
      </c>
    </row>
    <row r="2480" spans="1:23" ht="30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2">
        <f>IF(H2480="USD", 1, VLOOKUP(H2480,usd[[#All],[targetCurrency]:[inverseRate]],4,FALSE))</f>
        <v>1</v>
      </c>
      <c r="J2480" s="14">
        <f t="shared" si="230"/>
        <v>8000</v>
      </c>
      <c r="K2480" s="14">
        <f t="shared" si="231"/>
        <v>10200</v>
      </c>
      <c r="L2480">
        <v>1358117313</v>
      </c>
      <c r="M2480">
        <v>1355525313</v>
      </c>
      <c r="N2480" t="b">
        <v>0</v>
      </c>
      <c r="O2480">
        <v>79</v>
      </c>
      <c r="P2480" t="b">
        <v>1</v>
      </c>
      <c r="Q2480" t="s">
        <v>8279</v>
      </c>
      <c r="R2480" s="9">
        <f t="shared" si="232"/>
        <v>1.2749999999999999</v>
      </c>
      <c r="S2480" s="14">
        <f t="shared" si="233"/>
        <v>129.1139240506329</v>
      </c>
      <c r="T2480" t="s">
        <v>9214</v>
      </c>
      <c r="U2480" t="s">
        <v>9233</v>
      </c>
      <c r="V2480" s="16">
        <f t="shared" si="234"/>
        <v>41257.950381944444</v>
      </c>
      <c r="W2480" s="16">
        <f t="shared" si="235"/>
        <v>41287.950381944444</v>
      </c>
    </row>
    <row r="2481" spans="1:23" ht="30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2">
        <f>IF(H2481="USD", 1, VLOOKUP(H2481,usd[[#All],[targetCurrency]:[inverseRate]],4,FALSE))</f>
        <v>1</v>
      </c>
      <c r="J2481" s="14">
        <f t="shared" si="230"/>
        <v>300</v>
      </c>
      <c r="K2481" s="14">
        <f t="shared" si="231"/>
        <v>400.33</v>
      </c>
      <c r="L2481">
        <v>1343440800</v>
      </c>
      <c r="M2481">
        <v>1342545994</v>
      </c>
      <c r="N2481" t="b">
        <v>0</v>
      </c>
      <c r="O2481">
        <v>16</v>
      </c>
      <c r="P2481" t="b">
        <v>1</v>
      </c>
      <c r="Q2481" t="s">
        <v>8279</v>
      </c>
      <c r="R2481" s="9">
        <f t="shared" si="232"/>
        <v>1.3344333333333334</v>
      </c>
      <c r="S2481" s="14">
        <f t="shared" si="233"/>
        <v>25.020624999999999</v>
      </c>
      <c r="T2481" t="s">
        <v>9214</v>
      </c>
      <c r="U2481" t="s">
        <v>9233</v>
      </c>
      <c r="V2481" s="16">
        <f t="shared" si="234"/>
        <v>41107.726782407408</v>
      </c>
      <c r="W2481" s="16">
        <f t="shared" si="235"/>
        <v>41118.083333333336</v>
      </c>
    </row>
    <row r="2482" spans="1:23" ht="30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2">
        <f>IF(H2482="USD", 1, VLOOKUP(H2482,usd[[#All],[targetCurrency]:[inverseRate]],4,FALSE))</f>
        <v>1</v>
      </c>
      <c r="J2482" s="14">
        <f t="shared" si="230"/>
        <v>2000</v>
      </c>
      <c r="K2482" s="14">
        <f t="shared" si="231"/>
        <v>2000</v>
      </c>
      <c r="L2482">
        <v>1444516084</v>
      </c>
      <c r="M2482">
        <v>1439332084</v>
      </c>
      <c r="N2482" t="b">
        <v>0</v>
      </c>
      <c r="O2482">
        <v>8</v>
      </c>
      <c r="P2482" t="b">
        <v>1</v>
      </c>
      <c r="Q2482" t="s">
        <v>8279</v>
      </c>
      <c r="R2482" s="9">
        <f t="shared" si="232"/>
        <v>1</v>
      </c>
      <c r="S2482" s="14">
        <f t="shared" si="233"/>
        <v>250</v>
      </c>
      <c r="T2482" t="s">
        <v>9214</v>
      </c>
      <c r="U2482" t="s">
        <v>9233</v>
      </c>
      <c r="V2482" s="16">
        <f t="shared" si="234"/>
        <v>42227.936157407406</v>
      </c>
      <c r="W2482" s="16">
        <f t="shared" si="235"/>
        <v>42287.936157407406</v>
      </c>
    </row>
    <row r="2483" spans="1:23" ht="30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2">
        <f>IF(H2483="USD", 1, VLOOKUP(H2483,usd[[#All],[targetCurrency]:[inverseRate]],4,FALSE))</f>
        <v>1</v>
      </c>
      <c r="J2483" s="14">
        <f t="shared" si="230"/>
        <v>4000</v>
      </c>
      <c r="K2483" s="14">
        <f t="shared" si="231"/>
        <v>4516.4399999999996</v>
      </c>
      <c r="L2483">
        <v>1335799808</v>
      </c>
      <c r="M2483">
        <v>1333207808</v>
      </c>
      <c r="N2483" t="b">
        <v>0</v>
      </c>
      <c r="O2483">
        <v>95</v>
      </c>
      <c r="P2483" t="b">
        <v>1</v>
      </c>
      <c r="Q2483" t="s">
        <v>8279</v>
      </c>
      <c r="R2483" s="9">
        <f t="shared" si="232"/>
        <v>1.1291099999999998</v>
      </c>
      <c r="S2483" s="14">
        <f t="shared" si="233"/>
        <v>47.541473684210523</v>
      </c>
      <c r="T2483" t="s">
        <v>9214</v>
      </c>
      <c r="U2483" t="s">
        <v>9233</v>
      </c>
      <c r="V2483" s="16">
        <f t="shared" si="234"/>
        <v>40999.645925925928</v>
      </c>
      <c r="W2483" s="16">
        <f t="shared" si="235"/>
        <v>41029.645925925928</v>
      </c>
    </row>
    <row r="2484" spans="1:23" ht="30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2">
        <f>IF(H2484="USD", 1, VLOOKUP(H2484,usd[[#All],[targetCurrency]:[inverseRate]],4,FALSE))</f>
        <v>1</v>
      </c>
      <c r="J2484" s="14">
        <f t="shared" si="230"/>
        <v>1000</v>
      </c>
      <c r="K2484" s="14">
        <f t="shared" si="231"/>
        <v>1001</v>
      </c>
      <c r="L2484">
        <v>1312224383</v>
      </c>
      <c r="M2484">
        <v>1308336383</v>
      </c>
      <c r="N2484" t="b">
        <v>0</v>
      </c>
      <c r="O2484">
        <v>25</v>
      </c>
      <c r="P2484" t="b">
        <v>1</v>
      </c>
      <c r="Q2484" t="s">
        <v>8279</v>
      </c>
      <c r="R2484" s="9">
        <f t="shared" si="232"/>
        <v>1.0009999999999999</v>
      </c>
      <c r="S2484" s="14">
        <f t="shared" si="233"/>
        <v>40.04</v>
      </c>
      <c r="T2484" t="s">
        <v>9214</v>
      </c>
      <c r="U2484" t="s">
        <v>9233</v>
      </c>
      <c r="V2484" s="16">
        <f t="shared" si="234"/>
        <v>40711.782210648147</v>
      </c>
      <c r="W2484" s="16">
        <f t="shared" si="235"/>
        <v>40756.782210648147</v>
      </c>
    </row>
    <row r="2485" spans="1:23" ht="30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2">
        <f>IF(H2485="USD", 1, VLOOKUP(H2485,usd[[#All],[targetCurrency]:[inverseRate]],4,FALSE))</f>
        <v>1</v>
      </c>
      <c r="J2485" s="14">
        <f t="shared" si="230"/>
        <v>1100</v>
      </c>
      <c r="K2485" s="14">
        <f t="shared" si="231"/>
        <v>1251</v>
      </c>
      <c r="L2485">
        <v>1335891603</v>
      </c>
      <c r="M2485">
        <v>1330711203</v>
      </c>
      <c r="N2485" t="b">
        <v>0</v>
      </c>
      <c r="O2485">
        <v>19</v>
      </c>
      <c r="P2485" t="b">
        <v>1</v>
      </c>
      <c r="Q2485" t="s">
        <v>8279</v>
      </c>
      <c r="R2485" s="9">
        <f t="shared" si="232"/>
        <v>1.1372727272727272</v>
      </c>
      <c r="S2485" s="14">
        <f t="shared" si="233"/>
        <v>65.84210526315789</v>
      </c>
      <c r="T2485" t="s">
        <v>9214</v>
      </c>
      <c r="U2485" t="s">
        <v>9233</v>
      </c>
      <c r="V2485" s="16">
        <f t="shared" si="234"/>
        <v>40970.750034722223</v>
      </c>
      <c r="W2485" s="16">
        <f t="shared" si="235"/>
        <v>41030.708368055552</v>
      </c>
    </row>
    <row r="2486" spans="1:23" ht="30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2">
        <f>IF(H2486="USD", 1, VLOOKUP(H2486,usd[[#All],[targetCurrency]:[inverseRate]],4,FALSE))</f>
        <v>1</v>
      </c>
      <c r="J2486" s="14">
        <f t="shared" si="230"/>
        <v>3500</v>
      </c>
      <c r="K2486" s="14">
        <f t="shared" si="231"/>
        <v>4176.1099999999997</v>
      </c>
      <c r="L2486">
        <v>1316124003</v>
      </c>
      <c r="M2486">
        <v>1313532003</v>
      </c>
      <c r="N2486" t="b">
        <v>0</v>
      </c>
      <c r="O2486">
        <v>90</v>
      </c>
      <c r="P2486" t="b">
        <v>1</v>
      </c>
      <c r="Q2486" t="s">
        <v>8279</v>
      </c>
      <c r="R2486" s="9">
        <f t="shared" si="232"/>
        <v>1.1931742857142855</v>
      </c>
      <c r="S2486" s="14">
        <f t="shared" si="233"/>
        <v>46.401222222222216</v>
      </c>
      <c r="T2486" t="s">
        <v>9214</v>
      </c>
      <c r="U2486" t="s">
        <v>9233</v>
      </c>
      <c r="V2486" s="16">
        <f t="shared" si="234"/>
        <v>40771.916701388887</v>
      </c>
      <c r="W2486" s="16">
        <f t="shared" si="235"/>
        <v>40801.916701388887</v>
      </c>
    </row>
    <row r="2487" spans="1:23" ht="30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2">
        <f>IF(H2487="USD", 1, VLOOKUP(H2487,usd[[#All],[targetCurrency]:[inverseRate]],4,FALSE))</f>
        <v>1</v>
      </c>
      <c r="J2487" s="14">
        <f t="shared" si="230"/>
        <v>2000</v>
      </c>
      <c r="K2487" s="14">
        <f t="shared" si="231"/>
        <v>2065</v>
      </c>
      <c r="L2487">
        <v>1318463879</v>
      </c>
      <c r="M2487">
        <v>1315439879</v>
      </c>
      <c r="N2487" t="b">
        <v>0</v>
      </c>
      <c r="O2487">
        <v>41</v>
      </c>
      <c r="P2487" t="b">
        <v>1</v>
      </c>
      <c r="Q2487" t="s">
        <v>8279</v>
      </c>
      <c r="R2487" s="9">
        <f t="shared" si="232"/>
        <v>1.0325</v>
      </c>
      <c r="S2487" s="14">
        <f t="shared" si="233"/>
        <v>50.365853658536587</v>
      </c>
      <c r="T2487" t="s">
        <v>9214</v>
      </c>
      <c r="U2487" t="s">
        <v>9233</v>
      </c>
      <c r="V2487" s="16">
        <f t="shared" si="234"/>
        <v>40793.998599537037</v>
      </c>
      <c r="W2487" s="16">
        <f t="shared" si="235"/>
        <v>40828.998599537037</v>
      </c>
    </row>
    <row r="2488" spans="1:23" ht="30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2">
        <f>IF(H2488="USD", 1, VLOOKUP(H2488,usd[[#All],[targetCurrency]:[inverseRate]],4,FALSE))</f>
        <v>1</v>
      </c>
      <c r="J2488" s="14">
        <f t="shared" si="230"/>
        <v>300</v>
      </c>
      <c r="K2488" s="14">
        <f t="shared" si="231"/>
        <v>797</v>
      </c>
      <c r="L2488">
        <v>1335113976</v>
      </c>
      <c r="M2488">
        <v>1332521976</v>
      </c>
      <c r="N2488" t="b">
        <v>0</v>
      </c>
      <c r="O2488">
        <v>30</v>
      </c>
      <c r="P2488" t="b">
        <v>1</v>
      </c>
      <c r="Q2488" t="s">
        <v>8279</v>
      </c>
      <c r="R2488" s="9">
        <f t="shared" si="232"/>
        <v>2.6566666666666667</v>
      </c>
      <c r="S2488" s="14">
        <f t="shared" si="233"/>
        <v>26.566666666666666</v>
      </c>
      <c r="T2488" t="s">
        <v>9214</v>
      </c>
      <c r="U2488" t="s">
        <v>9233</v>
      </c>
      <c r="V2488" s="16">
        <f t="shared" si="234"/>
        <v>40991.708055555559</v>
      </c>
      <c r="W2488" s="16">
        <f t="shared" si="235"/>
        <v>41021.708055555559</v>
      </c>
    </row>
    <row r="2489" spans="1:23" ht="30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2">
        <f>IF(H2489="USD", 1, VLOOKUP(H2489,usd[[#All],[targetCurrency]:[inverseRate]],4,FALSE))</f>
        <v>1</v>
      </c>
      <c r="J2489" s="14">
        <f t="shared" si="230"/>
        <v>1500</v>
      </c>
      <c r="K2489" s="14">
        <f t="shared" si="231"/>
        <v>1500.76</v>
      </c>
      <c r="L2489">
        <v>1338083997</v>
      </c>
      <c r="M2489">
        <v>1335491997</v>
      </c>
      <c r="N2489" t="b">
        <v>0</v>
      </c>
      <c r="O2489">
        <v>38</v>
      </c>
      <c r="P2489" t="b">
        <v>1</v>
      </c>
      <c r="Q2489" t="s">
        <v>8279</v>
      </c>
      <c r="R2489" s="9">
        <f t="shared" si="232"/>
        <v>1.0005066666666667</v>
      </c>
      <c r="S2489" s="14">
        <f t="shared" si="233"/>
        <v>39.493684210526318</v>
      </c>
      <c r="T2489" t="s">
        <v>9214</v>
      </c>
      <c r="U2489" t="s">
        <v>9233</v>
      </c>
      <c r="V2489" s="16">
        <f t="shared" si="234"/>
        <v>41026.083298611113</v>
      </c>
      <c r="W2489" s="16">
        <f t="shared" si="235"/>
        <v>41056.083298611113</v>
      </c>
    </row>
    <row r="2490" spans="1:23" ht="30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2">
        <f>IF(H2490="USD", 1, VLOOKUP(H2490,usd[[#All],[targetCurrency]:[inverseRate]],4,FALSE))</f>
        <v>1</v>
      </c>
      <c r="J2490" s="14">
        <f t="shared" si="230"/>
        <v>3000</v>
      </c>
      <c r="K2490" s="14">
        <f t="shared" si="231"/>
        <v>3201</v>
      </c>
      <c r="L2490">
        <v>1321459908</v>
      </c>
      <c r="M2490">
        <v>1318864308</v>
      </c>
      <c r="N2490" t="b">
        <v>0</v>
      </c>
      <c r="O2490">
        <v>65</v>
      </c>
      <c r="P2490" t="b">
        <v>1</v>
      </c>
      <c r="Q2490" t="s">
        <v>8279</v>
      </c>
      <c r="R2490" s="9">
        <f t="shared" si="232"/>
        <v>1.0669999999999999</v>
      </c>
      <c r="S2490" s="14">
        <f t="shared" si="233"/>
        <v>49.246153846153845</v>
      </c>
      <c r="T2490" t="s">
        <v>9214</v>
      </c>
      <c r="U2490" t="s">
        <v>9233</v>
      </c>
      <c r="V2490" s="16">
        <f t="shared" si="234"/>
        <v>40833.633194444446</v>
      </c>
      <c r="W2490" s="16">
        <f t="shared" si="235"/>
        <v>40863.674861111111</v>
      </c>
    </row>
    <row r="2491" spans="1:23" ht="30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2">
        <f>IF(H2491="USD", 1, VLOOKUP(H2491,usd[[#All],[targetCurrency]:[inverseRate]],4,FALSE))</f>
        <v>1</v>
      </c>
      <c r="J2491" s="14">
        <f t="shared" si="230"/>
        <v>3500</v>
      </c>
      <c r="K2491" s="14">
        <f t="shared" si="231"/>
        <v>4678.5</v>
      </c>
      <c r="L2491">
        <v>1368117239</v>
      </c>
      <c r="M2491">
        <v>1365525239</v>
      </c>
      <c r="N2491" t="b">
        <v>0</v>
      </c>
      <c r="O2491">
        <v>75</v>
      </c>
      <c r="P2491" t="b">
        <v>1</v>
      </c>
      <c r="Q2491" t="s">
        <v>8279</v>
      </c>
      <c r="R2491" s="9">
        <f t="shared" si="232"/>
        <v>1.3367142857142857</v>
      </c>
      <c r="S2491" s="14">
        <f t="shared" si="233"/>
        <v>62.38</v>
      </c>
      <c r="T2491" t="s">
        <v>9214</v>
      </c>
      <c r="U2491" t="s">
        <v>9233</v>
      </c>
      <c r="V2491" s="16">
        <f t="shared" si="234"/>
        <v>41373.690266203703</v>
      </c>
      <c r="W2491" s="16">
        <f t="shared" si="235"/>
        <v>41403.690266203703</v>
      </c>
    </row>
    <row r="2492" spans="1:23" ht="30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2">
        <f>IF(H2492="USD", 1, VLOOKUP(H2492,usd[[#All],[targetCurrency]:[inverseRate]],4,FALSE))</f>
        <v>1</v>
      </c>
      <c r="J2492" s="14">
        <f t="shared" si="230"/>
        <v>500</v>
      </c>
      <c r="K2492" s="14">
        <f t="shared" si="231"/>
        <v>607</v>
      </c>
      <c r="L2492">
        <v>1340429276</v>
      </c>
      <c r="M2492">
        <v>1335245276</v>
      </c>
      <c r="N2492" t="b">
        <v>0</v>
      </c>
      <c r="O2492">
        <v>16</v>
      </c>
      <c r="P2492" t="b">
        <v>1</v>
      </c>
      <c r="Q2492" t="s">
        <v>8279</v>
      </c>
      <c r="R2492" s="9">
        <f t="shared" si="232"/>
        <v>1.214</v>
      </c>
      <c r="S2492" s="14">
        <f t="shared" si="233"/>
        <v>37.9375</v>
      </c>
      <c r="T2492" t="s">
        <v>9214</v>
      </c>
      <c r="U2492" t="s">
        <v>9233</v>
      </c>
      <c r="V2492" s="16">
        <f t="shared" si="234"/>
        <v>41023.227731481486</v>
      </c>
      <c r="W2492" s="16">
        <f t="shared" si="235"/>
        <v>41083.227731481486</v>
      </c>
    </row>
    <row r="2493" spans="1:23" ht="30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2">
        <f>IF(H2493="USD", 1, VLOOKUP(H2493,usd[[#All],[targetCurrency]:[inverseRate]],4,FALSE))</f>
        <v>1</v>
      </c>
      <c r="J2493" s="14">
        <f t="shared" si="230"/>
        <v>500</v>
      </c>
      <c r="K2493" s="14">
        <f t="shared" si="231"/>
        <v>516</v>
      </c>
      <c r="L2493">
        <v>1295142660</v>
      </c>
      <c r="M2493">
        <v>1293739714</v>
      </c>
      <c r="N2493" t="b">
        <v>0</v>
      </c>
      <c r="O2493">
        <v>10</v>
      </c>
      <c r="P2493" t="b">
        <v>1</v>
      </c>
      <c r="Q2493" t="s">
        <v>8279</v>
      </c>
      <c r="R2493" s="9">
        <f t="shared" si="232"/>
        <v>1.032</v>
      </c>
      <c r="S2493" s="14">
        <f t="shared" si="233"/>
        <v>51.6</v>
      </c>
      <c r="T2493" t="s">
        <v>9214</v>
      </c>
      <c r="U2493" t="s">
        <v>9233</v>
      </c>
      <c r="V2493" s="16">
        <f t="shared" si="234"/>
        <v>40542.839282407411</v>
      </c>
      <c r="W2493" s="16">
        <f t="shared" si="235"/>
        <v>40559.077083333337</v>
      </c>
    </row>
    <row r="2494" spans="1:23" ht="30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2">
        <f>IF(H2494="USD", 1, VLOOKUP(H2494,usd[[#All],[targetCurrency]:[inverseRate]],4,FALSE))</f>
        <v>1</v>
      </c>
      <c r="J2494" s="14">
        <f t="shared" si="230"/>
        <v>600</v>
      </c>
      <c r="K2494" s="14">
        <f t="shared" si="231"/>
        <v>750</v>
      </c>
      <c r="L2494">
        <v>1339840740</v>
      </c>
      <c r="M2494">
        <v>1335397188</v>
      </c>
      <c r="N2494" t="b">
        <v>0</v>
      </c>
      <c r="O2494">
        <v>27</v>
      </c>
      <c r="P2494" t="b">
        <v>1</v>
      </c>
      <c r="Q2494" t="s">
        <v>8279</v>
      </c>
      <c r="R2494" s="9">
        <f t="shared" si="232"/>
        <v>1.25</v>
      </c>
      <c r="S2494" s="14">
        <f t="shared" si="233"/>
        <v>27.777777777777779</v>
      </c>
      <c r="T2494" t="s">
        <v>9214</v>
      </c>
      <c r="U2494" t="s">
        <v>9233</v>
      </c>
      <c r="V2494" s="16">
        <f t="shared" si="234"/>
        <v>41024.985972222225</v>
      </c>
      <c r="W2494" s="16">
        <f t="shared" si="235"/>
        <v>41076.415972222225</v>
      </c>
    </row>
    <row r="2495" spans="1:23" ht="30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2">
        <f>IF(H2495="USD", 1, VLOOKUP(H2495,usd[[#All],[targetCurrency]:[inverseRate]],4,FALSE))</f>
        <v>1</v>
      </c>
      <c r="J2495" s="14">
        <f t="shared" si="230"/>
        <v>20000</v>
      </c>
      <c r="K2495" s="14">
        <f t="shared" si="231"/>
        <v>25740</v>
      </c>
      <c r="L2495">
        <v>1367208140</v>
      </c>
      <c r="M2495">
        <v>1363320140</v>
      </c>
      <c r="N2495" t="b">
        <v>0</v>
      </c>
      <c r="O2495">
        <v>259</v>
      </c>
      <c r="P2495" t="b">
        <v>1</v>
      </c>
      <c r="Q2495" t="s">
        <v>8279</v>
      </c>
      <c r="R2495" s="9">
        <f t="shared" si="232"/>
        <v>1.2869999999999999</v>
      </c>
      <c r="S2495" s="14">
        <f t="shared" si="233"/>
        <v>99.382239382239376</v>
      </c>
      <c r="T2495" t="s">
        <v>9214</v>
      </c>
      <c r="U2495" t="s">
        <v>9233</v>
      </c>
      <c r="V2495" s="16">
        <f t="shared" si="234"/>
        <v>41348.168287037035</v>
      </c>
      <c r="W2495" s="16">
        <f t="shared" si="235"/>
        <v>41393.168287037035</v>
      </c>
    </row>
    <row r="2496" spans="1:23" ht="30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2">
        <f>IF(H2496="USD", 1, VLOOKUP(H2496,usd[[#All],[targetCurrency]:[inverseRate]],4,FALSE))</f>
        <v>1</v>
      </c>
      <c r="J2496" s="14">
        <f t="shared" si="230"/>
        <v>1500</v>
      </c>
      <c r="K2496" s="14">
        <f t="shared" si="231"/>
        <v>1515.08</v>
      </c>
      <c r="L2496">
        <v>1337786944</v>
      </c>
      <c r="M2496">
        <v>1335194944</v>
      </c>
      <c r="N2496" t="b">
        <v>0</v>
      </c>
      <c r="O2496">
        <v>39</v>
      </c>
      <c r="P2496" t="b">
        <v>1</v>
      </c>
      <c r="Q2496" t="s">
        <v>8279</v>
      </c>
      <c r="R2496" s="9">
        <f t="shared" si="232"/>
        <v>1.0100533333333332</v>
      </c>
      <c r="S2496" s="14">
        <f t="shared" si="233"/>
        <v>38.848205128205123</v>
      </c>
      <c r="T2496" t="s">
        <v>9214</v>
      </c>
      <c r="U2496" t="s">
        <v>9233</v>
      </c>
      <c r="V2496" s="16">
        <f t="shared" si="234"/>
        <v>41022.645185185189</v>
      </c>
      <c r="W2496" s="16">
        <f t="shared" si="235"/>
        <v>41052.645185185189</v>
      </c>
    </row>
    <row r="2497" spans="1:23" ht="30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2">
        <f>IF(H2497="USD", 1, VLOOKUP(H2497,usd[[#All],[targetCurrency]:[inverseRate]],4,FALSE))</f>
        <v>1</v>
      </c>
      <c r="J2497" s="14">
        <f t="shared" si="230"/>
        <v>1500</v>
      </c>
      <c r="K2497" s="14">
        <f t="shared" si="231"/>
        <v>1913.05</v>
      </c>
      <c r="L2497">
        <v>1339022575</v>
      </c>
      <c r="M2497">
        <v>1336430575</v>
      </c>
      <c r="N2497" t="b">
        <v>0</v>
      </c>
      <c r="O2497">
        <v>42</v>
      </c>
      <c r="P2497" t="b">
        <v>1</v>
      </c>
      <c r="Q2497" t="s">
        <v>8279</v>
      </c>
      <c r="R2497" s="9">
        <f t="shared" si="232"/>
        <v>1.2753666666666665</v>
      </c>
      <c r="S2497" s="14">
        <f t="shared" si="233"/>
        <v>45.548809523809524</v>
      </c>
      <c r="T2497" t="s">
        <v>9214</v>
      </c>
      <c r="U2497" t="s">
        <v>9233</v>
      </c>
      <c r="V2497" s="16">
        <f t="shared" si="234"/>
        <v>41036.946469907409</v>
      </c>
      <c r="W2497" s="16">
        <f t="shared" si="235"/>
        <v>41066.946469907409</v>
      </c>
    </row>
    <row r="2498" spans="1:23" ht="30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2">
        <f>IF(H2498="USD", 1, VLOOKUP(H2498,usd[[#All],[targetCurrency]:[inverseRate]],4,FALSE))</f>
        <v>1</v>
      </c>
      <c r="J2498" s="14">
        <f t="shared" si="230"/>
        <v>6000</v>
      </c>
      <c r="K2498" s="14">
        <f t="shared" si="231"/>
        <v>6000</v>
      </c>
      <c r="L2498">
        <v>1364597692</v>
      </c>
      <c r="M2498">
        <v>1361577292</v>
      </c>
      <c r="N2498" t="b">
        <v>0</v>
      </c>
      <c r="O2498">
        <v>10</v>
      </c>
      <c r="P2498" t="b">
        <v>1</v>
      </c>
      <c r="Q2498" t="s">
        <v>8279</v>
      </c>
      <c r="R2498" s="9">
        <f t="shared" si="232"/>
        <v>1</v>
      </c>
      <c r="S2498" s="14">
        <f t="shared" si="233"/>
        <v>600</v>
      </c>
      <c r="T2498" t="s">
        <v>9214</v>
      </c>
      <c r="U2498" t="s">
        <v>9233</v>
      </c>
      <c r="V2498" s="16">
        <f t="shared" si="234"/>
        <v>41327.996435185181</v>
      </c>
      <c r="W2498" s="16">
        <f t="shared" si="235"/>
        <v>41362.954768518517</v>
      </c>
    </row>
    <row r="2499" spans="1:23" ht="30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2">
        <f>IF(H2499="USD", 1, VLOOKUP(H2499,usd[[#All],[targetCurrency]:[inverseRate]],4,FALSE))</f>
        <v>1</v>
      </c>
      <c r="J2499" s="14">
        <f t="shared" ref="J2499:J2562" si="236">$I2499*D2499</f>
        <v>4000</v>
      </c>
      <c r="K2499" s="14">
        <f t="shared" ref="K2499:K2562" si="237">$I2499*E2499</f>
        <v>4510.8599999999997</v>
      </c>
      <c r="L2499">
        <v>1312578338</v>
      </c>
      <c r="M2499">
        <v>1309986338</v>
      </c>
      <c r="N2499" t="b">
        <v>0</v>
      </c>
      <c r="O2499">
        <v>56</v>
      </c>
      <c r="P2499" t="b">
        <v>1</v>
      </c>
      <c r="Q2499" t="s">
        <v>8279</v>
      </c>
      <c r="R2499" s="9">
        <f t="shared" ref="R2499:R2562" si="238">E2499/D2499</f>
        <v>1.127715</v>
      </c>
      <c r="S2499" s="14">
        <f t="shared" ref="S2499:S2562" si="239">IFERROR(K2499/O2499, "")</f>
        <v>80.551071428571419</v>
      </c>
      <c r="T2499" t="s">
        <v>9214</v>
      </c>
      <c r="U2499" t="s">
        <v>9233</v>
      </c>
      <c r="V2499" s="16">
        <f t="shared" si="234"/>
        <v>40730.878912037035</v>
      </c>
      <c r="W2499" s="16">
        <f t="shared" si="235"/>
        <v>40760.878912037035</v>
      </c>
    </row>
    <row r="2500" spans="1:23" ht="30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2">
        <f>IF(H2500="USD", 1, VLOOKUP(H2500,usd[[#All],[targetCurrency]:[inverseRate]],4,FALSE))</f>
        <v>1</v>
      </c>
      <c r="J2500" s="14">
        <f t="shared" si="236"/>
        <v>1000</v>
      </c>
      <c r="K2500" s="14">
        <f t="shared" si="237"/>
        <v>1056</v>
      </c>
      <c r="L2500">
        <v>1422400387</v>
      </c>
      <c r="M2500">
        <v>1421190787</v>
      </c>
      <c r="N2500" t="b">
        <v>0</v>
      </c>
      <c r="O2500">
        <v>20</v>
      </c>
      <c r="P2500" t="b">
        <v>1</v>
      </c>
      <c r="Q2500" t="s">
        <v>8279</v>
      </c>
      <c r="R2500" s="9">
        <f t="shared" si="238"/>
        <v>1.056</v>
      </c>
      <c r="S2500" s="14">
        <f t="shared" si="239"/>
        <v>52.8</v>
      </c>
      <c r="T2500" t="s">
        <v>9214</v>
      </c>
      <c r="U2500" t="s">
        <v>9233</v>
      </c>
      <c r="V2500" s="16">
        <f t="shared" si="234"/>
        <v>42017.967442129629</v>
      </c>
      <c r="W2500" s="16">
        <f t="shared" si="235"/>
        <v>42031.967442129629</v>
      </c>
    </row>
    <row r="2501" spans="1:23" ht="30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2">
        <f>IF(H2501="USD", 1, VLOOKUP(H2501,usd[[#All],[targetCurrency]:[inverseRate]],4,FALSE))</f>
        <v>1</v>
      </c>
      <c r="J2501" s="14">
        <f t="shared" si="236"/>
        <v>4000</v>
      </c>
      <c r="K2501" s="14">
        <f t="shared" si="237"/>
        <v>8105</v>
      </c>
      <c r="L2501">
        <v>1356976800</v>
      </c>
      <c r="M2501">
        <v>1352820837</v>
      </c>
      <c r="N2501" t="b">
        <v>0</v>
      </c>
      <c r="O2501">
        <v>170</v>
      </c>
      <c r="P2501" t="b">
        <v>1</v>
      </c>
      <c r="Q2501" t="s">
        <v>8279</v>
      </c>
      <c r="R2501" s="9">
        <f t="shared" si="238"/>
        <v>2.0262500000000001</v>
      </c>
      <c r="S2501" s="14">
        <f t="shared" si="239"/>
        <v>47.676470588235297</v>
      </c>
      <c r="T2501" t="s">
        <v>9214</v>
      </c>
      <c r="U2501" t="s">
        <v>9233</v>
      </c>
      <c r="V2501" s="16">
        <f t="shared" si="234"/>
        <v>41226.648576388892</v>
      </c>
      <c r="W2501" s="16">
        <f t="shared" si="235"/>
        <v>41274.75</v>
      </c>
    </row>
    <row r="2502" spans="1:23" ht="30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2">
        <f>IF(H2502="USD", 1, VLOOKUP(H2502,usd[[#All],[targetCurrency]:[inverseRate]],4,FALSE))</f>
        <v>1</v>
      </c>
      <c r="J2502" s="14">
        <f t="shared" si="236"/>
        <v>600</v>
      </c>
      <c r="K2502" s="14">
        <f t="shared" si="237"/>
        <v>680</v>
      </c>
      <c r="L2502">
        <v>1340476375</v>
      </c>
      <c r="M2502">
        <v>1337884375</v>
      </c>
      <c r="N2502" t="b">
        <v>0</v>
      </c>
      <c r="O2502">
        <v>29</v>
      </c>
      <c r="P2502" t="b">
        <v>1</v>
      </c>
      <c r="Q2502" t="s">
        <v>8279</v>
      </c>
      <c r="R2502" s="9">
        <f t="shared" si="238"/>
        <v>1.1333333333333333</v>
      </c>
      <c r="S2502" s="14">
        <f t="shared" si="239"/>
        <v>23.448275862068964</v>
      </c>
      <c r="T2502" t="s">
        <v>9214</v>
      </c>
      <c r="U2502" t="s">
        <v>9233</v>
      </c>
      <c r="V2502" s="16">
        <f t="shared" si="234"/>
        <v>41053.772858796292</v>
      </c>
      <c r="W2502" s="16">
        <f t="shared" si="235"/>
        <v>41083.772858796292</v>
      </c>
    </row>
    <row r="2503" spans="1:23" ht="30" hidden="1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2">
        <f>IF(H2503="USD", 1, VLOOKUP(H2503,usd[[#All],[targetCurrency]:[inverseRate]],4,FALSE))</f>
        <v>0.75062424999999999</v>
      </c>
      <c r="J2503" s="14">
        <f t="shared" si="236"/>
        <v>8256.8667499999992</v>
      </c>
      <c r="K2503" s="14">
        <f t="shared" si="237"/>
        <v>210.92541424999999</v>
      </c>
      <c r="L2503">
        <v>1443379104</v>
      </c>
      <c r="M2503">
        <v>1440787104</v>
      </c>
      <c r="N2503" t="b">
        <v>0</v>
      </c>
      <c r="O2503">
        <v>7</v>
      </c>
      <c r="P2503" t="b">
        <v>0</v>
      </c>
      <c r="Q2503" t="s">
        <v>8299</v>
      </c>
      <c r="R2503" s="9">
        <f t="shared" si="238"/>
        <v>2.5545454545454545E-2</v>
      </c>
      <c r="S2503" s="14">
        <f t="shared" si="239"/>
        <v>30.132202035714283</v>
      </c>
      <c r="T2503" t="s">
        <v>9239</v>
      </c>
      <c r="U2503" t="s">
        <v>9256</v>
      </c>
      <c r="V2503" s="16">
        <f t="shared" si="234"/>
        <v>42244.776666666672</v>
      </c>
      <c r="W2503" s="16">
        <f t="shared" si="235"/>
        <v>42274.776666666672</v>
      </c>
    </row>
    <row r="2504" spans="1:23" ht="30" hidden="1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2">
        <f>IF(H2504="USD", 1, VLOOKUP(H2504,usd[[#All],[targetCurrency]:[inverseRate]],4,FALSE))</f>
        <v>1</v>
      </c>
      <c r="J2504" s="14">
        <f t="shared" si="236"/>
        <v>110000</v>
      </c>
      <c r="K2504" s="14">
        <f t="shared" si="237"/>
        <v>86</v>
      </c>
      <c r="L2504">
        <v>1411328918</v>
      </c>
      <c r="M2504">
        <v>1407440918</v>
      </c>
      <c r="N2504" t="b">
        <v>0</v>
      </c>
      <c r="O2504">
        <v>5</v>
      </c>
      <c r="P2504" t="b">
        <v>0</v>
      </c>
      <c r="Q2504" t="s">
        <v>8299</v>
      </c>
      <c r="R2504" s="9">
        <f t="shared" si="238"/>
        <v>7.8181818181818181E-4</v>
      </c>
      <c r="S2504" s="14">
        <f t="shared" si="239"/>
        <v>17.2</v>
      </c>
      <c r="T2504" t="s">
        <v>9239</v>
      </c>
      <c r="U2504" t="s">
        <v>9256</v>
      </c>
      <c r="V2504" s="16">
        <f t="shared" si="234"/>
        <v>41858.825439814813</v>
      </c>
      <c r="W2504" s="16">
        <f t="shared" si="235"/>
        <v>41903.825439814813</v>
      </c>
    </row>
    <row r="2505" spans="1:23" ht="30" hidden="1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2">
        <f>IF(H2505="USD", 1, VLOOKUP(H2505,usd[[#All],[targetCurrency]:[inverseRate]],4,FALSE))</f>
        <v>1</v>
      </c>
      <c r="J2505" s="14">
        <f t="shared" si="236"/>
        <v>10000</v>
      </c>
      <c r="K2505" s="14">
        <f t="shared" si="237"/>
        <v>0</v>
      </c>
      <c r="L2505">
        <v>1465333560</v>
      </c>
      <c r="M2505">
        <v>1462743308</v>
      </c>
      <c r="N2505" t="b">
        <v>0</v>
      </c>
      <c r="O2505">
        <v>0</v>
      </c>
      <c r="P2505" t="b">
        <v>0</v>
      </c>
      <c r="Q2505" t="s">
        <v>8299</v>
      </c>
      <c r="R2505" s="9">
        <f t="shared" si="238"/>
        <v>0</v>
      </c>
      <c r="S2505" s="14" t="str">
        <f t="shared" si="239"/>
        <v/>
      </c>
      <c r="T2505" t="s">
        <v>9239</v>
      </c>
      <c r="U2505" t="s">
        <v>9256</v>
      </c>
      <c r="V2505" s="16">
        <f t="shared" si="234"/>
        <v>42498.899398148147</v>
      </c>
      <c r="W2505" s="16">
        <f t="shared" si="235"/>
        <v>42528.879166666666</v>
      </c>
    </row>
    <row r="2506" spans="1:23" ht="30" hidden="1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2">
        <f>IF(H2506="USD", 1, VLOOKUP(H2506,usd[[#All],[targetCurrency]:[inverseRate]],4,FALSE))</f>
        <v>1</v>
      </c>
      <c r="J2506" s="14">
        <f t="shared" si="236"/>
        <v>35000</v>
      </c>
      <c r="K2506" s="14">
        <f t="shared" si="237"/>
        <v>0</v>
      </c>
      <c r="L2506">
        <v>1416014534</v>
      </c>
      <c r="M2506">
        <v>1413418934</v>
      </c>
      <c r="N2506" t="b">
        <v>0</v>
      </c>
      <c r="O2506">
        <v>0</v>
      </c>
      <c r="P2506" t="b">
        <v>0</v>
      </c>
      <c r="Q2506" t="s">
        <v>8299</v>
      </c>
      <c r="R2506" s="9">
        <f t="shared" si="238"/>
        <v>0</v>
      </c>
      <c r="S2506" s="14" t="str">
        <f t="shared" si="239"/>
        <v/>
      </c>
      <c r="T2506" t="s">
        <v>9239</v>
      </c>
      <c r="U2506" t="s">
        <v>9256</v>
      </c>
      <c r="V2506" s="16">
        <f t="shared" si="234"/>
        <v>41928.015439814815</v>
      </c>
      <c r="W2506" s="16">
        <f t="shared" si="235"/>
        <v>41958.057106481487</v>
      </c>
    </row>
    <row r="2507" spans="1:23" ht="30" hidden="1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2">
        <f>IF(H2507="USD", 1, VLOOKUP(H2507,usd[[#All],[targetCurrency]:[inverseRate]],4,FALSE))</f>
        <v>1</v>
      </c>
      <c r="J2507" s="14">
        <f t="shared" si="236"/>
        <v>7000</v>
      </c>
      <c r="K2507" s="14">
        <f t="shared" si="237"/>
        <v>0</v>
      </c>
      <c r="L2507">
        <v>1426292416</v>
      </c>
      <c r="M2507">
        <v>1423704016</v>
      </c>
      <c r="N2507" t="b">
        <v>0</v>
      </c>
      <c r="O2507">
        <v>0</v>
      </c>
      <c r="P2507" t="b">
        <v>0</v>
      </c>
      <c r="Q2507" t="s">
        <v>8299</v>
      </c>
      <c r="R2507" s="9">
        <f t="shared" si="238"/>
        <v>0</v>
      </c>
      <c r="S2507" s="14" t="str">
        <f t="shared" si="239"/>
        <v/>
      </c>
      <c r="T2507" t="s">
        <v>9239</v>
      </c>
      <c r="U2507" t="s">
        <v>9256</v>
      </c>
      <c r="V2507" s="16">
        <f t="shared" si="234"/>
        <v>42047.05574074074</v>
      </c>
      <c r="W2507" s="16">
        <f t="shared" si="235"/>
        <v>42077.014074074075</v>
      </c>
    </row>
    <row r="2508" spans="1:23" ht="30" hidden="1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2">
        <f>IF(H2508="USD", 1, VLOOKUP(H2508,usd[[#All],[targetCurrency]:[inverseRate]],4,FALSE))</f>
        <v>1.29405719</v>
      </c>
      <c r="J2508" s="14">
        <f t="shared" si="236"/>
        <v>6470.2859499999995</v>
      </c>
      <c r="K2508" s="14">
        <f t="shared" si="237"/>
        <v>38.821715699999999</v>
      </c>
      <c r="L2508">
        <v>1443906000</v>
      </c>
      <c r="M2508">
        <v>1441955269</v>
      </c>
      <c r="N2508" t="b">
        <v>0</v>
      </c>
      <c r="O2508">
        <v>2</v>
      </c>
      <c r="P2508" t="b">
        <v>0</v>
      </c>
      <c r="Q2508" t="s">
        <v>8299</v>
      </c>
      <c r="R2508" s="9">
        <f t="shared" si="238"/>
        <v>6.0000000000000001E-3</v>
      </c>
      <c r="S2508" s="14">
        <f t="shared" si="239"/>
        <v>19.410857849999999</v>
      </c>
      <c r="T2508" t="s">
        <v>9239</v>
      </c>
      <c r="U2508" t="s">
        <v>9256</v>
      </c>
      <c r="V2508" s="16">
        <f t="shared" si="234"/>
        <v>42258.297094907408</v>
      </c>
      <c r="W2508" s="16">
        <f t="shared" si="235"/>
        <v>42280.875</v>
      </c>
    </row>
    <row r="2509" spans="1:23" ht="30" hidden="1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2">
        <f>IF(H2509="USD", 1, VLOOKUP(H2509,usd[[#All],[targetCurrency]:[inverseRate]],4,FALSE))</f>
        <v>1</v>
      </c>
      <c r="J2509" s="14">
        <f t="shared" si="236"/>
        <v>42850</v>
      </c>
      <c r="K2509" s="14">
        <f t="shared" si="237"/>
        <v>0</v>
      </c>
      <c r="L2509">
        <v>1431308704</v>
      </c>
      <c r="M2509">
        <v>1428716704</v>
      </c>
      <c r="N2509" t="b">
        <v>0</v>
      </c>
      <c r="O2509">
        <v>0</v>
      </c>
      <c r="P2509" t="b">
        <v>0</v>
      </c>
      <c r="Q2509" t="s">
        <v>8299</v>
      </c>
      <c r="R2509" s="9">
        <f t="shared" si="238"/>
        <v>0</v>
      </c>
      <c r="S2509" s="14" t="str">
        <f t="shared" si="239"/>
        <v/>
      </c>
      <c r="T2509" t="s">
        <v>9239</v>
      </c>
      <c r="U2509" t="s">
        <v>9256</v>
      </c>
      <c r="V2509" s="16">
        <f t="shared" si="234"/>
        <v>42105.072962962964</v>
      </c>
      <c r="W2509" s="16">
        <f t="shared" si="235"/>
        <v>42135.072962962964</v>
      </c>
    </row>
    <row r="2510" spans="1:23" ht="30" hidden="1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2">
        <f>IF(H2510="USD", 1, VLOOKUP(H2510,usd[[#All],[targetCurrency]:[inverseRate]],4,FALSE))</f>
        <v>1</v>
      </c>
      <c r="J2510" s="14">
        <f t="shared" si="236"/>
        <v>20000</v>
      </c>
      <c r="K2510" s="14">
        <f t="shared" si="237"/>
        <v>0</v>
      </c>
      <c r="L2510">
        <v>1408056634</v>
      </c>
      <c r="M2510">
        <v>1405464634</v>
      </c>
      <c r="N2510" t="b">
        <v>0</v>
      </c>
      <c r="O2510">
        <v>0</v>
      </c>
      <c r="P2510" t="b">
        <v>0</v>
      </c>
      <c r="Q2510" t="s">
        <v>8299</v>
      </c>
      <c r="R2510" s="9">
        <f t="shared" si="238"/>
        <v>0</v>
      </c>
      <c r="S2510" s="14" t="str">
        <f t="shared" si="239"/>
        <v/>
      </c>
      <c r="T2510" t="s">
        <v>9239</v>
      </c>
      <c r="U2510" t="s">
        <v>9256</v>
      </c>
      <c r="V2510" s="16">
        <f t="shared" si="234"/>
        <v>41835.951782407406</v>
      </c>
      <c r="W2510" s="16">
        <f t="shared" si="235"/>
        <v>41865.951782407406</v>
      </c>
    </row>
    <row r="2511" spans="1:23" ht="30" hidden="1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2">
        <f>IF(H2511="USD", 1, VLOOKUP(H2511,usd[[#All],[targetCurrency]:[inverseRate]],4,FALSE))</f>
        <v>1.29405719</v>
      </c>
      <c r="J2511" s="14">
        <f t="shared" si="236"/>
        <v>122935.43304999999</v>
      </c>
      <c r="K2511" s="14">
        <f t="shared" si="237"/>
        <v>1294.05719</v>
      </c>
      <c r="L2511">
        <v>1429554349</v>
      </c>
      <c r="M2511">
        <v>1424719549</v>
      </c>
      <c r="N2511" t="b">
        <v>0</v>
      </c>
      <c r="O2511">
        <v>28</v>
      </c>
      <c r="P2511" t="b">
        <v>0</v>
      </c>
      <c r="Q2511" t="s">
        <v>8299</v>
      </c>
      <c r="R2511" s="9">
        <f t="shared" si="238"/>
        <v>1.0526315789473684E-2</v>
      </c>
      <c r="S2511" s="14">
        <f t="shared" si="239"/>
        <v>46.216328214285717</v>
      </c>
      <c r="T2511" t="s">
        <v>9239</v>
      </c>
      <c r="U2511" t="s">
        <v>9256</v>
      </c>
      <c r="V2511" s="16">
        <f t="shared" si="234"/>
        <v>42058.809594907405</v>
      </c>
      <c r="W2511" s="16">
        <f t="shared" si="235"/>
        <v>42114.767928240741</v>
      </c>
    </row>
    <row r="2512" spans="1:23" ht="30" hidden="1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2">
        <f>IF(H2512="USD", 1, VLOOKUP(H2512,usd[[#All],[targetCurrency]:[inverseRate]],4,FALSE))</f>
        <v>1</v>
      </c>
      <c r="J2512" s="14">
        <f t="shared" si="236"/>
        <v>50000</v>
      </c>
      <c r="K2512" s="14">
        <f t="shared" si="237"/>
        <v>75</v>
      </c>
      <c r="L2512">
        <v>1431647772</v>
      </c>
      <c r="M2512">
        <v>1426463772</v>
      </c>
      <c r="N2512" t="b">
        <v>0</v>
      </c>
      <c r="O2512">
        <v>2</v>
      </c>
      <c r="P2512" t="b">
        <v>0</v>
      </c>
      <c r="Q2512" t="s">
        <v>8299</v>
      </c>
      <c r="R2512" s="9">
        <f t="shared" si="238"/>
        <v>1.5E-3</v>
      </c>
      <c r="S2512" s="14">
        <f t="shared" si="239"/>
        <v>37.5</v>
      </c>
      <c r="T2512" t="s">
        <v>9239</v>
      </c>
      <c r="U2512" t="s">
        <v>9256</v>
      </c>
      <c r="V2512" s="16">
        <f t="shared" ref="V2512:V2575" si="240">(M2512/86400)+DATE(1970,1,1)</f>
        <v>42078.997361111113</v>
      </c>
      <c r="W2512" s="16">
        <f t="shared" ref="W2512:W2575" si="241">(L2512/86400)+DATE(1970,1,1)</f>
        <v>42138.997361111113</v>
      </c>
    </row>
    <row r="2513" spans="1:23" ht="30" hidden="1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2">
        <f>IF(H2513="USD", 1, VLOOKUP(H2513,usd[[#All],[targetCurrency]:[inverseRate]],4,FALSE))</f>
        <v>1.29405719</v>
      </c>
      <c r="J2513" s="14">
        <f t="shared" si="236"/>
        <v>129405.719</v>
      </c>
      <c r="K2513" s="14">
        <f t="shared" si="237"/>
        <v>0</v>
      </c>
      <c r="L2513">
        <v>1454323413</v>
      </c>
      <c r="M2513">
        <v>1451731413</v>
      </c>
      <c r="N2513" t="b">
        <v>0</v>
      </c>
      <c r="O2513">
        <v>0</v>
      </c>
      <c r="P2513" t="b">
        <v>0</v>
      </c>
      <c r="Q2513" t="s">
        <v>8299</v>
      </c>
      <c r="R2513" s="9">
        <f t="shared" si="238"/>
        <v>0</v>
      </c>
      <c r="S2513" s="14" t="str">
        <f t="shared" si="239"/>
        <v/>
      </c>
      <c r="T2513" t="s">
        <v>9239</v>
      </c>
      <c r="U2513" t="s">
        <v>9256</v>
      </c>
      <c r="V2513" s="16">
        <f t="shared" si="240"/>
        <v>42371.446909722217</v>
      </c>
      <c r="W2513" s="16">
        <f t="shared" si="241"/>
        <v>42401.446909722217</v>
      </c>
    </row>
    <row r="2514" spans="1:23" ht="30" hidden="1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2">
        <f>IF(H2514="USD", 1, VLOOKUP(H2514,usd[[#All],[targetCurrency]:[inverseRate]],4,FALSE))</f>
        <v>1</v>
      </c>
      <c r="J2514" s="14">
        <f t="shared" si="236"/>
        <v>1150</v>
      </c>
      <c r="K2514" s="14">
        <f t="shared" si="237"/>
        <v>0</v>
      </c>
      <c r="L2514">
        <v>1418504561</v>
      </c>
      <c r="M2514">
        <v>1417208561</v>
      </c>
      <c r="N2514" t="b">
        <v>0</v>
      </c>
      <c r="O2514">
        <v>0</v>
      </c>
      <c r="P2514" t="b">
        <v>0</v>
      </c>
      <c r="Q2514" t="s">
        <v>8299</v>
      </c>
      <c r="R2514" s="9">
        <f t="shared" si="238"/>
        <v>0</v>
      </c>
      <c r="S2514" s="14" t="str">
        <f t="shared" si="239"/>
        <v/>
      </c>
      <c r="T2514" t="s">
        <v>9239</v>
      </c>
      <c r="U2514" t="s">
        <v>9256</v>
      </c>
      <c r="V2514" s="16">
        <f t="shared" si="240"/>
        <v>41971.876863425925</v>
      </c>
      <c r="W2514" s="16">
        <f t="shared" si="241"/>
        <v>41986.876863425925</v>
      </c>
    </row>
    <row r="2515" spans="1:23" ht="30" hidden="1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2">
        <f>IF(H2515="USD", 1, VLOOKUP(H2515,usd[[#All],[targetCurrency]:[inverseRate]],4,FALSE))</f>
        <v>1.1666915600000001</v>
      </c>
      <c r="J2515" s="14">
        <f t="shared" si="236"/>
        <v>210004.48080000002</v>
      </c>
      <c r="K2515" s="14">
        <f t="shared" si="237"/>
        <v>0</v>
      </c>
      <c r="L2515">
        <v>1488067789</v>
      </c>
      <c r="M2515">
        <v>1482883789</v>
      </c>
      <c r="N2515" t="b">
        <v>0</v>
      </c>
      <c r="O2515">
        <v>0</v>
      </c>
      <c r="P2515" t="b">
        <v>0</v>
      </c>
      <c r="Q2515" t="s">
        <v>8299</v>
      </c>
      <c r="R2515" s="9">
        <f t="shared" si="238"/>
        <v>0</v>
      </c>
      <c r="S2515" s="14" t="str">
        <f t="shared" si="239"/>
        <v/>
      </c>
      <c r="T2515" t="s">
        <v>9239</v>
      </c>
      <c r="U2515" t="s">
        <v>9256</v>
      </c>
      <c r="V2515" s="16">
        <f t="shared" si="240"/>
        <v>42732.00681712963</v>
      </c>
      <c r="W2515" s="16">
        <f t="shared" si="241"/>
        <v>42792.00681712963</v>
      </c>
    </row>
    <row r="2516" spans="1:23" ht="30" hidden="1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2">
        <f>IF(H2516="USD", 1, VLOOKUP(H2516,usd[[#All],[targetCurrency]:[inverseRate]],4,FALSE))</f>
        <v>1</v>
      </c>
      <c r="J2516" s="14">
        <f t="shared" si="236"/>
        <v>12000</v>
      </c>
      <c r="K2516" s="14">
        <f t="shared" si="237"/>
        <v>210</v>
      </c>
      <c r="L2516">
        <v>1408526477</v>
      </c>
      <c r="M2516">
        <v>1407057677</v>
      </c>
      <c r="N2516" t="b">
        <v>0</v>
      </c>
      <c r="O2516">
        <v>4</v>
      </c>
      <c r="P2516" t="b">
        <v>0</v>
      </c>
      <c r="Q2516" t="s">
        <v>8299</v>
      </c>
      <c r="R2516" s="9">
        <f t="shared" si="238"/>
        <v>1.7500000000000002E-2</v>
      </c>
      <c r="S2516" s="14">
        <f t="shared" si="239"/>
        <v>52.5</v>
      </c>
      <c r="T2516" t="s">
        <v>9239</v>
      </c>
      <c r="U2516" t="s">
        <v>9256</v>
      </c>
      <c r="V2516" s="16">
        <f t="shared" si="240"/>
        <v>41854.389780092592</v>
      </c>
      <c r="W2516" s="16">
        <f t="shared" si="241"/>
        <v>41871.389780092592</v>
      </c>
    </row>
    <row r="2517" spans="1:23" ht="30" hidden="1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2">
        <f>IF(H2517="USD", 1, VLOOKUP(H2517,usd[[#All],[targetCurrency]:[inverseRate]],4,FALSE))</f>
        <v>1</v>
      </c>
      <c r="J2517" s="14">
        <f t="shared" si="236"/>
        <v>5000</v>
      </c>
      <c r="K2517" s="14">
        <f t="shared" si="237"/>
        <v>930</v>
      </c>
      <c r="L2517">
        <v>1424635753</v>
      </c>
      <c r="M2517">
        <v>1422043753</v>
      </c>
      <c r="N2517" t="b">
        <v>0</v>
      </c>
      <c r="O2517">
        <v>12</v>
      </c>
      <c r="P2517" t="b">
        <v>0</v>
      </c>
      <c r="Q2517" t="s">
        <v>8299</v>
      </c>
      <c r="R2517" s="9">
        <f t="shared" si="238"/>
        <v>0.186</v>
      </c>
      <c r="S2517" s="14">
        <f t="shared" si="239"/>
        <v>77.5</v>
      </c>
      <c r="T2517" t="s">
        <v>9239</v>
      </c>
      <c r="U2517" t="s">
        <v>9256</v>
      </c>
      <c r="V2517" s="16">
        <f t="shared" si="240"/>
        <v>42027.839733796296</v>
      </c>
      <c r="W2517" s="16">
        <f t="shared" si="241"/>
        <v>42057.839733796296</v>
      </c>
    </row>
    <row r="2518" spans="1:23" ht="30" hidden="1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2">
        <f>IF(H2518="USD", 1, VLOOKUP(H2518,usd[[#All],[targetCurrency]:[inverseRate]],4,FALSE))</f>
        <v>1</v>
      </c>
      <c r="J2518" s="14">
        <f t="shared" si="236"/>
        <v>22000</v>
      </c>
      <c r="K2518" s="14">
        <f t="shared" si="237"/>
        <v>0</v>
      </c>
      <c r="L2518">
        <v>1417279252</v>
      </c>
      <c r="M2518">
        <v>1414683652</v>
      </c>
      <c r="N2518" t="b">
        <v>0</v>
      </c>
      <c r="O2518">
        <v>0</v>
      </c>
      <c r="P2518" t="b">
        <v>0</v>
      </c>
      <c r="Q2518" t="s">
        <v>8299</v>
      </c>
      <c r="R2518" s="9">
        <f t="shared" si="238"/>
        <v>0</v>
      </c>
      <c r="S2518" s="14" t="str">
        <f t="shared" si="239"/>
        <v/>
      </c>
      <c r="T2518" t="s">
        <v>9239</v>
      </c>
      <c r="U2518" t="s">
        <v>9256</v>
      </c>
      <c r="V2518" s="16">
        <f t="shared" si="240"/>
        <v>41942.653379629628</v>
      </c>
      <c r="W2518" s="16">
        <f t="shared" si="241"/>
        <v>41972.6950462963</v>
      </c>
    </row>
    <row r="2519" spans="1:23" ht="30" hidden="1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2">
        <f>IF(H2519="USD", 1, VLOOKUP(H2519,usd[[#All],[targetCurrency]:[inverseRate]],4,FALSE))</f>
        <v>0.75062424999999999</v>
      </c>
      <c r="J2519" s="14">
        <f t="shared" si="236"/>
        <v>13511.236499999999</v>
      </c>
      <c r="K2519" s="14">
        <f t="shared" si="237"/>
        <v>1326.3530497500001</v>
      </c>
      <c r="L2519">
        <v>1426788930</v>
      </c>
      <c r="M2519">
        <v>1424200530</v>
      </c>
      <c r="N2519" t="b">
        <v>0</v>
      </c>
      <c r="O2519">
        <v>33</v>
      </c>
      <c r="P2519" t="b">
        <v>0</v>
      </c>
      <c r="Q2519" t="s">
        <v>8299</v>
      </c>
      <c r="R2519" s="9">
        <f t="shared" si="238"/>
        <v>9.8166666666666666E-2</v>
      </c>
      <c r="S2519" s="14">
        <f t="shared" si="239"/>
        <v>40.192516659090913</v>
      </c>
      <c r="T2519" t="s">
        <v>9239</v>
      </c>
      <c r="U2519" t="s">
        <v>9256</v>
      </c>
      <c r="V2519" s="16">
        <f t="shared" si="240"/>
        <v>42052.802430555559</v>
      </c>
      <c r="W2519" s="16">
        <f t="shared" si="241"/>
        <v>42082.760763888888</v>
      </c>
    </row>
    <row r="2520" spans="1:23" ht="30" hidden="1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2">
        <f>IF(H2520="USD", 1, VLOOKUP(H2520,usd[[#All],[targetCurrency]:[inverseRate]],4,FALSE))</f>
        <v>1</v>
      </c>
      <c r="J2520" s="14">
        <f t="shared" si="236"/>
        <v>5000</v>
      </c>
      <c r="K2520" s="14">
        <f t="shared" si="237"/>
        <v>0</v>
      </c>
      <c r="L2520">
        <v>1415899228</v>
      </c>
      <c r="M2520">
        <v>1413303628</v>
      </c>
      <c r="N2520" t="b">
        <v>0</v>
      </c>
      <c r="O2520">
        <v>0</v>
      </c>
      <c r="P2520" t="b">
        <v>0</v>
      </c>
      <c r="Q2520" t="s">
        <v>8299</v>
      </c>
      <c r="R2520" s="9">
        <f t="shared" si="238"/>
        <v>0</v>
      </c>
      <c r="S2520" s="14" t="str">
        <f t="shared" si="239"/>
        <v/>
      </c>
      <c r="T2520" t="s">
        <v>9239</v>
      </c>
      <c r="U2520" t="s">
        <v>9256</v>
      </c>
      <c r="V2520" s="16">
        <f t="shared" si="240"/>
        <v>41926.680879629632</v>
      </c>
      <c r="W2520" s="16">
        <f t="shared" si="241"/>
        <v>41956.722546296296</v>
      </c>
    </row>
    <row r="2521" spans="1:23" ht="30" hidden="1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2">
        <f>IF(H2521="USD", 1, VLOOKUP(H2521,usd[[#All],[targetCurrency]:[inverseRate]],4,FALSE))</f>
        <v>1</v>
      </c>
      <c r="J2521" s="14">
        <f t="shared" si="236"/>
        <v>150000</v>
      </c>
      <c r="K2521" s="14">
        <f t="shared" si="237"/>
        <v>65</v>
      </c>
      <c r="L2521">
        <v>1405741404</v>
      </c>
      <c r="M2521">
        <v>1403149404</v>
      </c>
      <c r="N2521" t="b">
        <v>0</v>
      </c>
      <c r="O2521">
        <v>4</v>
      </c>
      <c r="P2521" t="b">
        <v>0</v>
      </c>
      <c r="Q2521" t="s">
        <v>8299</v>
      </c>
      <c r="R2521" s="9">
        <f t="shared" si="238"/>
        <v>4.3333333333333331E-4</v>
      </c>
      <c r="S2521" s="14">
        <f t="shared" si="239"/>
        <v>16.25</v>
      </c>
      <c r="T2521" t="s">
        <v>9239</v>
      </c>
      <c r="U2521" t="s">
        <v>9256</v>
      </c>
      <c r="V2521" s="16">
        <f t="shared" si="240"/>
        <v>41809.155138888891</v>
      </c>
      <c r="W2521" s="16">
        <f t="shared" si="241"/>
        <v>41839.155138888891</v>
      </c>
    </row>
    <row r="2522" spans="1:23" ht="30" hidden="1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2">
        <f>IF(H2522="USD", 1, VLOOKUP(H2522,usd[[#All],[targetCurrency]:[inverseRate]],4,FALSE))</f>
        <v>1</v>
      </c>
      <c r="J2522" s="14">
        <f t="shared" si="236"/>
        <v>100000</v>
      </c>
      <c r="K2522" s="14">
        <f t="shared" si="237"/>
        <v>0</v>
      </c>
      <c r="L2522">
        <v>1476559260</v>
      </c>
      <c r="M2522">
        <v>1472567085</v>
      </c>
      <c r="N2522" t="b">
        <v>0</v>
      </c>
      <c r="O2522">
        <v>0</v>
      </c>
      <c r="P2522" t="b">
        <v>0</v>
      </c>
      <c r="Q2522" t="s">
        <v>8299</v>
      </c>
      <c r="R2522" s="9">
        <f t="shared" si="238"/>
        <v>0</v>
      </c>
      <c r="S2522" s="14" t="str">
        <f t="shared" si="239"/>
        <v/>
      </c>
      <c r="T2522" t="s">
        <v>9239</v>
      </c>
      <c r="U2522" t="s">
        <v>9256</v>
      </c>
      <c r="V2522" s="16">
        <f t="shared" si="240"/>
        <v>42612.600520833337</v>
      </c>
      <c r="W2522" s="16">
        <f t="shared" si="241"/>
        <v>42658.806250000001</v>
      </c>
    </row>
    <row r="2523" spans="1:23" ht="30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2">
        <f>IF(H2523="USD", 1, VLOOKUP(H2523,usd[[#All],[targetCurrency]:[inverseRate]],4,FALSE))</f>
        <v>1</v>
      </c>
      <c r="J2523" s="14">
        <f t="shared" si="236"/>
        <v>12500</v>
      </c>
      <c r="K2523" s="14">
        <f t="shared" si="237"/>
        <v>13685.99</v>
      </c>
      <c r="L2523">
        <v>1444778021</v>
      </c>
      <c r="M2523">
        <v>1442963621</v>
      </c>
      <c r="N2523" t="b">
        <v>0</v>
      </c>
      <c r="O2523">
        <v>132</v>
      </c>
      <c r="P2523" t="b">
        <v>1</v>
      </c>
      <c r="Q2523" t="s">
        <v>8300</v>
      </c>
      <c r="R2523" s="9">
        <f t="shared" si="238"/>
        <v>1.0948792000000001</v>
      </c>
      <c r="S2523" s="14">
        <f t="shared" si="239"/>
        <v>103.68174242424243</v>
      </c>
      <c r="T2523" t="s">
        <v>9214</v>
      </c>
      <c r="U2523" t="s">
        <v>9257</v>
      </c>
      <c r="V2523" s="16">
        <f t="shared" si="240"/>
        <v>42269.967835648145</v>
      </c>
      <c r="W2523" s="16">
        <f t="shared" si="241"/>
        <v>42290.967835648145</v>
      </c>
    </row>
    <row r="2524" spans="1:23" ht="30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2">
        <f>IF(H2524="USD", 1, VLOOKUP(H2524,usd[[#All],[targetCurrency]:[inverseRate]],4,FALSE))</f>
        <v>1</v>
      </c>
      <c r="J2524" s="14">
        <f t="shared" si="236"/>
        <v>5000</v>
      </c>
      <c r="K2524" s="14">
        <f t="shared" si="237"/>
        <v>5000</v>
      </c>
      <c r="L2524">
        <v>1461336720</v>
      </c>
      <c r="M2524">
        <v>1459431960</v>
      </c>
      <c r="N2524" t="b">
        <v>0</v>
      </c>
      <c r="O2524">
        <v>27</v>
      </c>
      <c r="P2524" t="b">
        <v>1</v>
      </c>
      <c r="Q2524" t="s">
        <v>8300</v>
      </c>
      <c r="R2524" s="9">
        <f t="shared" si="238"/>
        <v>1</v>
      </c>
      <c r="S2524" s="14">
        <f t="shared" si="239"/>
        <v>185.18518518518519</v>
      </c>
      <c r="T2524" t="s">
        <v>9214</v>
      </c>
      <c r="U2524" t="s">
        <v>9257</v>
      </c>
      <c r="V2524" s="16">
        <f t="shared" si="240"/>
        <v>42460.573611111111</v>
      </c>
      <c r="W2524" s="16">
        <f t="shared" si="241"/>
        <v>42482.619444444441</v>
      </c>
    </row>
    <row r="2525" spans="1:23" ht="30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2">
        <f>IF(H2525="USD", 1, VLOOKUP(H2525,usd[[#All],[targetCurrency]:[inverseRate]],4,FALSE))</f>
        <v>1</v>
      </c>
      <c r="J2525" s="14">
        <f t="shared" si="236"/>
        <v>900</v>
      </c>
      <c r="K2525" s="14">
        <f t="shared" si="237"/>
        <v>1408</v>
      </c>
      <c r="L2525">
        <v>1416270292</v>
      </c>
      <c r="M2525">
        <v>1413674692</v>
      </c>
      <c r="N2525" t="b">
        <v>0</v>
      </c>
      <c r="O2525">
        <v>26</v>
      </c>
      <c r="P2525" t="b">
        <v>1</v>
      </c>
      <c r="Q2525" t="s">
        <v>8300</v>
      </c>
      <c r="R2525" s="9">
        <f t="shared" si="238"/>
        <v>1.5644444444444445</v>
      </c>
      <c r="S2525" s="14">
        <f t="shared" si="239"/>
        <v>54.153846153846153</v>
      </c>
      <c r="T2525" t="s">
        <v>9214</v>
      </c>
      <c r="U2525" t="s">
        <v>9257</v>
      </c>
      <c r="V2525" s="16">
        <f t="shared" si="240"/>
        <v>41930.975601851853</v>
      </c>
      <c r="W2525" s="16">
        <f t="shared" si="241"/>
        <v>41961.017268518517</v>
      </c>
    </row>
    <row r="2526" spans="1:23" ht="30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2">
        <f>IF(H2526="USD", 1, VLOOKUP(H2526,usd[[#All],[targetCurrency]:[inverseRate]],4,FALSE))</f>
        <v>1</v>
      </c>
      <c r="J2526" s="14">
        <f t="shared" si="236"/>
        <v>7500</v>
      </c>
      <c r="K2526" s="14">
        <f t="shared" si="237"/>
        <v>7620</v>
      </c>
      <c r="L2526">
        <v>1419136200</v>
      </c>
      <c r="M2526">
        <v>1416338557</v>
      </c>
      <c r="N2526" t="b">
        <v>0</v>
      </c>
      <c r="O2526">
        <v>43</v>
      </c>
      <c r="P2526" t="b">
        <v>1</v>
      </c>
      <c r="Q2526" t="s">
        <v>8300</v>
      </c>
      <c r="R2526" s="9">
        <f t="shared" si="238"/>
        <v>1.016</v>
      </c>
      <c r="S2526" s="14">
        <f t="shared" si="239"/>
        <v>177.2093023255814</v>
      </c>
      <c r="T2526" t="s">
        <v>9214</v>
      </c>
      <c r="U2526" t="s">
        <v>9257</v>
      </c>
      <c r="V2526" s="16">
        <f t="shared" si="240"/>
        <v>41961.807372685187</v>
      </c>
      <c r="W2526" s="16">
        <f t="shared" si="241"/>
        <v>41994.1875</v>
      </c>
    </row>
    <row r="2527" spans="1:23" ht="30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2">
        <f>IF(H2527="USD", 1, VLOOKUP(H2527,usd[[#All],[targetCurrency]:[inverseRate]],4,FALSE))</f>
        <v>1</v>
      </c>
      <c r="J2527" s="14">
        <f t="shared" si="236"/>
        <v>8000</v>
      </c>
      <c r="K2527" s="14">
        <f t="shared" si="237"/>
        <v>8026</v>
      </c>
      <c r="L2527">
        <v>1340914571</v>
      </c>
      <c r="M2527">
        <v>1338322571</v>
      </c>
      <c r="N2527" t="b">
        <v>0</v>
      </c>
      <c r="O2527">
        <v>80</v>
      </c>
      <c r="P2527" t="b">
        <v>1</v>
      </c>
      <c r="Q2527" t="s">
        <v>8300</v>
      </c>
      <c r="R2527" s="9">
        <f t="shared" si="238"/>
        <v>1.00325</v>
      </c>
      <c r="S2527" s="14">
        <f t="shared" si="239"/>
        <v>100.325</v>
      </c>
      <c r="T2527" t="s">
        <v>9214</v>
      </c>
      <c r="U2527" t="s">
        <v>9257</v>
      </c>
      <c r="V2527" s="16">
        <f t="shared" si="240"/>
        <v>41058.844571759255</v>
      </c>
      <c r="W2527" s="16">
        <f t="shared" si="241"/>
        <v>41088.844571759255</v>
      </c>
    </row>
    <row r="2528" spans="1:23" ht="30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2">
        <f>IF(H2528="USD", 1, VLOOKUP(H2528,usd[[#All],[targetCurrency]:[inverseRate]],4,FALSE))</f>
        <v>1</v>
      </c>
      <c r="J2528" s="14">
        <f t="shared" si="236"/>
        <v>4000</v>
      </c>
      <c r="K2528" s="14">
        <f t="shared" si="237"/>
        <v>4518</v>
      </c>
      <c r="L2528">
        <v>1418014740</v>
      </c>
      <c r="M2528">
        <v>1415585474</v>
      </c>
      <c r="N2528" t="b">
        <v>0</v>
      </c>
      <c r="O2528">
        <v>33</v>
      </c>
      <c r="P2528" t="b">
        <v>1</v>
      </c>
      <c r="Q2528" t="s">
        <v>8300</v>
      </c>
      <c r="R2528" s="9">
        <f t="shared" si="238"/>
        <v>1.1294999999999999</v>
      </c>
      <c r="S2528" s="14">
        <f t="shared" si="239"/>
        <v>136.90909090909091</v>
      </c>
      <c r="T2528" t="s">
        <v>9214</v>
      </c>
      <c r="U2528" t="s">
        <v>9257</v>
      </c>
      <c r="V2528" s="16">
        <f t="shared" si="240"/>
        <v>41953.091134259259</v>
      </c>
      <c r="W2528" s="16">
        <f t="shared" si="241"/>
        <v>41981.207638888889</v>
      </c>
    </row>
    <row r="2529" spans="1:23" ht="30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2">
        <f>IF(H2529="USD", 1, VLOOKUP(H2529,usd[[#All],[targetCurrency]:[inverseRate]],4,FALSE))</f>
        <v>1</v>
      </c>
      <c r="J2529" s="14">
        <f t="shared" si="236"/>
        <v>4000</v>
      </c>
      <c r="K2529" s="14">
        <f t="shared" si="237"/>
        <v>4085</v>
      </c>
      <c r="L2529">
        <v>1382068740</v>
      </c>
      <c r="M2529">
        <v>1380477691</v>
      </c>
      <c r="N2529" t="b">
        <v>0</v>
      </c>
      <c r="O2529">
        <v>71</v>
      </c>
      <c r="P2529" t="b">
        <v>1</v>
      </c>
      <c r="Q2529" t="s">
        <v>8300</v>
      </c>
      <c r="R2529" s="9">
        <f t="shared" si="238"/>
        <v>1.02125</v>
      </c>
      <c r="S2529" s="14">
        <f t="shared" si="239"/>
        <v>57.535211267605632</v>
      </c>
      <c r="T2529" t="s">
        <v>9214</v>
      </c>
      <c r="U2529" t="s">
        <v>9257</v>
      </c>
      <c r="V2529" s="16">
        <f t="shared" si="240"/>
        <v>41546.75105324074</v>
      </c>
      <c r="W2529" s="16">
        <f t="shared" si="241"/>
        <v>41565.165972222225</v>
      </c>
    </row>
    <row r="2530" spans="1:23" ht="30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2">
        <f>IF(H2530="USD", 1, VLOOKUP(H2530,usd[[#All],[targetCurrency]:[inverseRate]],4,FALSE))</f>
        <v>1.29405719</v>
      </c>
      <c r="J2530" s="14">
        <f t="shared" si="236"/>
        <v>5176.22876</v>
      </c>
      <c r="K2530" s="14">
        <f t="shared" si="237"/>
        <v>5551.4924045280995</v>
      </c>
      <c r="L2530">
        <v>1440068400</v>
      </c>
      <c r="M2530">
        <v>1438459303</v>
      </c>
      <c r="N2530" t="b">
        <v>0</v>
      </c>
      <c r="O2530">
        <v>81</v>
      </c>
      <c r="P2530" t="b">
        <v>1</v>
      </c>
      <c r="Q2530" t="s">
        <v>8300</v>
      </c>
      <c r="R2530" s="9">
        <f t="shared" si="238"/>
        <v>1.0724974999999999</v>
      </c>
      <c r="S2530" s="14">
        <f t="shared" si="239"/>
        <v>68.536943265779001</v>
      </c>
      <c r="T2530" t="s">
        <v>9214</v>
      </c>
      <c r="U2530" t="s">
        <v>9257</v>
      </c>
      <c r="V2530" s="16">
        <f t="shared" si="240"/>
        <v>42217.834525462968</v>
      </c>
      <c r="W2530" s="16">
        <f t="shared" si="241"/>
        <v>42236.458333333328</v>
      </c>
    </row>
    <row r="2531" spans="1:23" ht="30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2">
        <f>IF(H2531="USD", 1, VLOOKUP(H2531,usd[[#All],[targetCurrency]:[inverseRate]],4,FALSE))</f>
        <v>1</v>
      </c>
      <c r="J2531" s="14">
        <f t="shared" si="236"/>
        <v>6000</v>
      </c>
      <c r="K2531" s="14">
        <f t="shared" si="237"/>
        <v>6257</v>
      </c>
      <c r="L2531">
        <v>1332636975</v>
      </c>
      <c r="M2531">
        <v>1328752575</v>
      </c>
      <c r="N2531" t="b">
        <v>0</v>
      </c>
      <c r="O2531">
        <v>76</v>
      </c>
      <c r="P2531" t="b">
        <v>1</v>
      </c>
      <c r="Q2531" t="s">
        <v>8300</v>
      </c>
      <c r="R2531" s="9">
        <f t="shared" si="238"/>
        <v>1.0428333333333333</v>
      </c>
      <c r="S2531" s="14">
        <f t="shared" si="239"/>
        <v>82.328947368421055</v>
      </c>
      <c r="T2531" t="s">
        <v>9214</v>
      </c>
      <c r="U2531" t="s">
        <v>9257</v>
      </c>
      <c r="V2531" s="16">
        <f t="shared" si="240"/>
        <v>40948.080729166664</v>
      </c>
      <c r="W2531" s="16">
        <f t="shared" si="241"/>
        <v>40993.0390625</v>
      </c>
    </row>
    <row r="2532" spans="1:23" ht="30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2">
        <f>IF(H2532="USD", 1, VLOOKUP(H2532,usd[[#All],[targetCurrency]:[inverseRate]],4,FALSE))</f>
        <v>1</v>
      </c>
      <c r="J2532" s="14">
        <f t="shared" si="236"/>
        <v>6500</v>
      </c>
      <c r="K2532" s="14">
        <f t="shared" si="237"/>
        <v>6500</v>
      </c>
      <c r="L2532">
        <v>1429505400</v>
      </c>
      <c r="M2532">
        <v>1426711505</v>
      </c>
      <c r="N2532" t="b">
        <v>0</v>
      </c>
      <c r="O2532">
        <v>48</v>
      </c>
      <c r="P2532" t="b">
        <v>1</v>
      </c>
      <c r="Q2532" t="s">
        <v>8300</v>
      </c>
      <c r="R2532" s="9">
        <f t="shared" si="238"/>
        <v>1</v>
      </c>
      <c r="S2532" s="14">
        <f t="shared" si="239"/>
        <v>135.41666666666666</v>
      </c>
      <c r="T2532" t="s">
        <v>9214</v>
      </c>
      <c r="U2532" t="s">
        <v>9257</v>
      </c>
      <c r="V2532" s="16">
        <f t="shared" si="240"/>
        <v>42081.864641203705</v>
      </c>
      <c r="W2532" s="16">
        <f t="shared" si="241"/>
        <v>42114.201388888891</v>
      </c>
    </row>
    <row r="2533" spans="1:23" ht="30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2">
        <f>IF(H2533="USD", 1, VLOOKUP(H2533,usd[[#All],[targetCurrency]:[inverseRate]],4,FALSE))</f>
        <v>1</v>
      </c>
      <c r="J2533" s="14">
        <f t="shared" si="236"/>
        <v>4500</v>
      </c>
      <c r="K2533" s="14">
        <f t="shared" si="237"/>
        <v>4518</v>
      </c>
      <c r="L2533">
        <v>1439611140</v>
      </c>
      <c r="M2533">
        <v>1437668354</v>
      </c>
      <c r="N2533" t="b">
        <v>0</v>
      </c>
      <c r="O2533">
        <v>61</v>
      </c>
      <c r="P2533" t="b">
        <v>1</v>
      </c>
      <c r="Q2533" t="s">
        <v>8300</v>
      </c>
      <c r="R2533" s="9">
        <f t="shared" si="238"/>
        <v>1.004</v>
      </c>
      <c r="S2533" s="14">
        <f t="shared" si="239"/>
        <v>74.06557377049181</v>
      </c>
      <c r="T2533" t="s">
        <v>9214</v>
      </c>
      <c r="U2533" t="s">
        <v>9257</v>
      </c>
      <c r="V2533" s="16">
        <f t="shared" si="240"/>
        <v>42208.680023148147</v>
      </c>
      <c r="W2533" s="16">
        <f t="shared" si="241"/>
        <v>42231.165972222225</v>
      </c>
    </row>
    <row r="2534" spans="1:23" ht="30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2">
        <f>IF(H2534="USD", 1, VLOOKUP(H2534,usd[[#All],[targetCurrency]:[inverseRate]],4,FALSE))</f>
        <v>1</v>
      </c>
      <c r="J2534" s="14">
        <f t="shared" si="236"/>
        <v>4000</v>
      </c>
      <c r="K2534" s="14">
        <f t="shared" si="237"/>
        <v>5045</v>
      </c>
      <c r="L2534">
        <v>1345148566</v>
      </c>
      <c r="M2534">
        <v>1342556566</v>
      </c>
      <c r="N2534" t="b">
        <v>0</v>
      </c>
      <c r="O2534">
        <v>60</v>
      </c>
      <c r="P2534" t="b">
        <v>1</v>
      </c>
      <c r="Q2534" t="s">
        <v>8300</v>
      </c>
      <c r="R2534" s="9">
        <f t="shared" si="238"/>
        <v>1.26125</v>
      </c>
      <c r="S2534" s="14">
        <f t="shared" si="239"/>
        <v>84.083333333333329</v>
      </c>
      <c r="T2534" t="s">
        <v>9214</v>
      </c>
      <c r="U2534" t="s">
        <v>9257</v>
      </c>
      <c r="V2534" s="16">
        <f t="shared" si="240"/>
        <v>41107.849143518521</v>
      </c>
      <c r="W2534" s="16">
        <f t="shared" si="241"/>
        <v>41137.849143518521</v>
      </c>
    </row>
    <row r="2535" spans="1:23" ht="30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2">
        <f>IF(H2535="USD", 1, VLOOKUP(H2535,usd[[#All],[targetCurrency]:[inverseRate]],4,FALSE))</f>
        <v>1</v>
      </c>
      <c r="J2535" s="14">
        <f t="shared" si="236"/>
        <v>7500</v>
      </c>
      <c r="K2535" s="14">
        <f t="shared" si="237"/>
        <v>8300</v>
      </c>
      <c r="L2535">
        <v>1362160868</v>
      </c>
      <c r="M2535">
        <v>1359568911</v>
      </c>
      <c r="N2535" t="b">
        <v>0</v>
      </c>
      <c r="O2535">
        <v>136</v>
      </c>
      <c r="P2535" t="b">
        <v>1</v>
      </c>
      <c r="Q2535" t="s">
        <v>8300</v>
      </c>
      <c r="R2535" s="9">
        <f t="shared" si="238"/>
        <v>1.1066666666666667</v>
      </c>
      <c r="S2535" s="14">
        <f t="shared" si="239"/>
        <v>61.029411764705884</v>
      </c>
      <c r="T2535" t="s">
        <v>9214</v>
      </c>
      <c r="U2535" t="s">
        <v>9257</v>
      </c>
      <c r="V2535" s="16">
        <f t="shared" si="240"/>
        <v>41304.751284722224</v>
      </c>
      <c r="W2535" s="16">
        <f t="shared" si="241"/>
        <v>41334.750787037039</v>
      </c>
    </row>
    <row r="2536" spans="1:23" ht="30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2">
        <f>IF(H2536="USD", 1, VLOOKUP(H2536,usd[[#All],[targetCurrency]:[inverseRate]],4,FALSE))</f>
        <v>1</v>
      </c>
      <c r="J2536" s="14">
        <f t="shared" si="236"/>
        <v>2000</v>
      </c>
      <c r="K2536" s="14">
        <f t="shared" si="237"/>
        <v>2100</v>
      </c>
      <c r="L2536">
        <v>1262325600</v>
      </c>
      <c r="M2536">
        <v>1257871712</v>
      </c>
      <c r="N2536" t="b">
        <v>0</v>
      </c>
      <c r="O2536">
        <v>14</v>
      </c>
      <c r="P2536" t="b">
        <v>1</v>
      </c>
      <c r="Q2536" t="s">
        <v>8300</v>
      </c>
      <c r="R2536" s="9">
        <f t="shared" si="238"/>
        <v>1.05</v>
      </c>
      <c r="S2536" s="14">
        <f t="shared" si="239"/>
        <v>150</v>
      </c>
      <c r="T2536" t="s">
        <v>9214</v>
      </c>
      <c r="U2536" t="s">
        <v>9257</v>
      </c>
      <c r="V2536" s="16">
        <f t="shared" si="240"/>
        <v>40127.700370370367</v>
      </c>
      <c r="W2536" s="16">
        <f t="shared" si="241"/>
        <v>40179.25</v>
      </c>
    </row>
    <row r="2537" spans="1:23" ht="30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2">
        <f>IF(H2537="USD", 1, VLOOKUP(H2537,usd[[#All],[targetCurrency]:[inverseRate]],4,FALSE))</f>
        <v>1</v>
      </c>
      <c r="J2537" s="14">
        <f t="shared" si="236"/>
        <v>20000</v>
      </c>
      <c r="K2537" s="14">
        <f t="shared" si="237"/>
        <v>20755</v>
      </c>
      <c r="L2537">
        <v>1417463945</v>
      </c>
      <c r="M2537">
        <v>1414781945</v>
      </c>
      <c r="N2537" t="b">
        <v>0</v>
      </c>
      <c r="O2537">
        <v>78</v>
      </c>
      <c r="P2537" t="b">
        <v>1</v>
      </c>
      <c r="Q2537" t="s">
        <v>8300</v>
      </c>
      <c r="R2537" s="9">
        <f t="shared" si="238"/>
        <v>1.03775</v>
      </c>
      <c r="S2537" s="14">
        <f t="shared" si="239"/>
        <v>266.08974358974359</v>
      </c>
      <c r="T2537" t="s">
        <v>9214</v>
      </c>
      <c r="U2537" t="s">
        <v>9257</v>
      </c>
      <c r="V2537" s="16">
        <f t="shared" si="240"/>
        <v>41943.791030092594</v>
      </c>
      <c r="W2537" s="16">
        <f t="shared" si="241"/>
        <v>41974.832696759258</v>
      </c>
    </row>
    <row r="2538" spans="1:23" ht="30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2">
        <f>IF(H2538="USD", 1, VLOOKUP(H2538,usd[[#All],[targetCurrency]:[inverseRate]],4,FALSE))</f>
        <v>1</v>
      </c>
      <c r="J2538" s="14">
        <f t="shared" si="236"/>
        <v>25</v>
      </c>
      <c r="K2538" s="14">
        <f t="shared" si="237"/>
        <v>29</v>
      </c>
      <c r="L2538">
        <v>1375151566</v>
      </c>
      <c r="M2538">
        <v>1373337166</v>
      </c>
      <c r="N2538" t="b">
        <v>0</v>
      </c>
      <c r="O2538">
        <v>4</v>
      </c>
      <c r="P2538" t="b">
        <v>1</v>
      </c>
      <c r="Q2538" t="s">
        <v>8300</v>
      </c>
      <c r="R2538" s="9">
        <f t="shared" si="238"/>
        <v>1.1599999999999999</v>
      </c>
      <c r="S2538" s="14">
        <f t="shared" si="239"/>
        <v>7.25</v>
      </c>
      <c r="T2538" t="s">
        <v>9214</v>
      </c>
      <c r="U2538" t="s">
        <v>9257</v>
      </c>
      <c r="V2538" s="16">
        <f t="shared" si="240"/>
        <v>41464.106087962966</v>
      </c>
      <c r="W2538" s="16">
        <f t="shared" si="241"/>
        <v>41485.106087962966</v>
      </c>
    </row>
    <row r="2539" spans="1:23" ht="30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2">
        <f>IF(H2539="USD", 1, VLOOKUP(H2539,usd[[#All],[targetCurrency]:[inverseRate]],4,FALSE))</f>
        <v>1</v>
      </c>
      <c r="J2539" s="14">
        <f t="shared" si="236"/>
        <v>1000</v>
      </c>
      <c r="K2539" s="14">
        <f t="shared" si="237"/>
        <v>1100</v>
      </c>
      <c r="L2539">
        <v>1312212855</v>
      </c>
      <c r="M2539">
        <v>1307028855</v>
      </c>
      <c r="N2539" t="b">
        <v>0</v>
      </c>
      <c r="O2539">
        <v>11</v>
      </c>
      <c r="P2539" t="b">
        <v>1</v>
      </c>
      <c r="Q2539" t="s">
        <v>8300</v>
      </c>
      <c r="R2539" s="9">
        <f t="shared" si="238"/>
        <v>1.1000000000000001</v>
      </c>
      <c r="S2539" s="14">
        <f t="shared" si="239"/>
        <v>100</v>
      </c>
      <c r="T2539" t="s">
        <v>9214</v>
      </c>
      <c r="U2539" t="s">
        <v>9257</v>
      </c>
      <c r="V2539" s="16">
        <f t="shared" si="240"/>
        <v>40696.648784722223</v>
      </c>
      <c r="W2539" s="16">
        <f t="shared" si="241"/>
        <v>40756.648784722223</v>
      </c>
    </row>
    <row r="2540" spans="1:23" ht="30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2">
        <f>IF(H2540="USD", 1, VLOOKUP(H2540,usd[[#All],[targetCurrency]:[inverseRate]],4,FALSE))</f>
        <v>1</v>
      </c>
      <c r="J2540" s="14">
        <f t="shared" si="236"/>
        <v>18000</v>
      </c>
      <c r="K2540" s="14">
        <f t="shared" si="237"/>
        <v>20343.169999999998</v>
      </c>
      <c r="L2540">
        <v>1361681940</v>
      </c>
      <c r="M2540">
        <v>1359029661</v>
      </c>
      <c r="N2540" t="b">
        <v>0</v>
      </c>
      <c r="O2540">
        <v>185</v>
      </c>
      <c r="P2540" t="b">
        <v>1</v>
      </c>
      <c r="Q2540" t="s">
        <v>8300</v>
      </c>
      <c r="R2540" s="9">
        <f t="shared" si="238"/>
        <v>1.130176111111111</v>
      </c>
      <c r="S2540" s="14">
        <f t="shared" si="239"/>
        <v>109.96308108108107</v>
      </c>
      <c r="T2540" t="s">
        <v>9214</v>
      </c>
      <c r="U2540" t="s">
        <v>9257</v>
      </c>
      <c r="V2540" s="16">
        <f t="shared" si="240"/>
        <v>41298.509965277779</v>
      </c>
      <c r="W2540" s="16">
        <f t="shared" si="241"/>
        <v>41329.207638888889</v>
      </c>
    </row>
    <row r="2541" spans="1:23" ht="30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2">
        <f>IF(H2541="USD", 1, VLOOKUP(H2541,usd[[#All],[targetCurrency]:[inverseRate]],4,FALSE))</f>
        <v>1</v>
      </c>
      <c r="J2541" s="14">
        <f t="shared" si="236"/>
        <v>10000</v>
      </c>
      <c r="K2541" s="14">
        <f t="shared" si="237"/>
        <v>10025</v>
      </c>
      <c r="L2541">
        <v>1422913152</v>
      </c>
      <c r="M2541">
        <v>1417729152</v>
      </c>
      <c r="N2541" t="b">
        <v>0</v>
      </c>
      <c r="O2541">
        <v>59</v>
      </c>
      <c r="P2541" t="b">
        <v>1</v>
      </c>
      <c r="Q2541" t="s">
        <v>8300</v>
      </c>
      <c r="R2541" s="9">
        <f t="shared" si="238"/>
        <v>1.0024999999999999</v>
      </c>
      <c r="S2541" s="14">
        <f t="shared" si="239"/>
        <v>169.91525423728814</v>
      </c>
      <c r="T2541" t="s">
        <v>9214</v>
      </c>
      <c r="U2541" t="s">
        <v>9257</v>
      </c>
      <c r="V2541" s="16">
        <f t="shared" si="240"/>
        <v>41977.902222222227</v>
      </c>
      <c r="W2541" s="16">
        <f t="shared" si="241"/>
        <v>42037.902222222227</v>
      </c>
    </row>
    <row r="2542" spans="1:23" ht="30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2">
        <f>IF(H2542="USD", 1, VLOOKUP(H2542,usd[[#All],[targetCurrency]:[inverseRate]],4,FALSE))</f>
        <v>1</v>
      </c>
      <c r="J2542" s="14">
        <f t="shared" si="236"/>
        <v>2500</v>
      </c>
      <c r="K2542" s="14">
        <f t="shared" si="237"/>
        <v>2585</v>
      </c>
      <c r="L2542">
        <v>1319904721</v>
      </c>
      <c r="M2542">
        <v>1314720721</v>
      </c>
      <c r="N2542" t="b">
        <v>0</v>
      </c>
      <c r="O2542">
        <v>27</v>
      </c>
      <c r="P2542" t="b">
        <v>1</v>
      </c>
      <c r="Q2542" t="s">
        <v>8300</v>
      </c>
      <c r="R2542" s="9">
        <f t="shared" si="238"/>
        <v>1.034</v>
      </c>
      <c r="S2542" s="14">
        <f t="shared" si="239"/>
        <v>95.740740740740748</v>
      </c>
      <c r="T2542" t="s">
        <v>9214</v>
      </c>
      <c r="U2542" t="s">
        <v>9257</v>
      </c>
      <c r="V2542" s="16">
        <f t="shared" si="240"/>
        <v>40785.675011574072</v>
      </c>
      <c r="W2542" s="16">
        <f t="shared" si="241"/>
        <v>40845.675011574072</v>
      </c>
    </row>
    <row r="2543" spans="1:23" ht="30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2">
        <f>IF(H2543="USD", 1, VLOOKUP(H2543,usd[[#All],[targetCurrency]:[inverseRate]],4,FALSE))</f>
        <v>1.29405719</v>
      </c>
      <c r="J2543" s="14">
        <f t="shared" si="236"/>
        <v>4529.2001650000002</v>
      </c>
      <c r="K2543" s="14">
        <f t="shared" si="237"/>
        <v>4847.5382337399997</v>
      </c>
      <c r="L2543">
        <v>1380192418</v>
      </c>
      <c r="M2543">
        <v>1375008418</v>
      </c>
      <c r="N2543" t="b">
        <v>0</v>
      </c>
      <c r="O2543">
        <v>63</v>
      </c>
      <c r="P2543" t="b">
        <v>1</v>
      </c>
      <c r="Q2543" t="s">
        <v>8300</v>
      </c>
      <c r="R2543" s="9">
        <f t="shared" si="238"/>
        <v>1.0702857142857143</v>
      </c>
      <c r="S2543" s="14">
        <f t="shared" si="239"/>
        <v>76.94505132920635</v>
      </c>
      <c r="T2543" t="s">
        <v>9214</v>
      </c>
      <c r="U2543" t="s">
        <v>9257</v>
      </c>
      <c r="V2543" s="16">
        <f t="shared" si="240"/>
        <v>41483.449282407411</v>
      </c>
      <c r="W2543" s="16">
        <f t="shared" si="241"/>
        <v>41543.449282407411</v>
      </c>
    </row>
    <row r="2544" spans="1:23" ht="30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2">
        <f>IF(H2544="USD", 1, VLOOKUP(H2544,usd[[#All],[targetCurrency]:[inverseRate]],4,FALSE))</f>
        <v>1</v>
      </c>
      <c r="J2544" s="14">
        <f t="shared" si="236"/>
        <v>700</v>
      </c>
      <c r="K2544" s="14">
        <f t="shared" si="237"/>
        <v>725</v>
      </c>
      <c r="L2544">
        <v>1380599940</v>
      </c>
      <c r="M2544">
        <v>1377252857</v>
      </c>
      <c r="N2544" t="b">
        <v>0</v>
      </c>
      <c r="O2544">
        <v>13</v>
      </c>
      <c r="P2544" t="b">
        <v>1</v>
      </c>
      <c r="Q2544" t="s">
        <v>8300</v>
      </c>
      <c r="R2544" s="9">
        <f t="shared" si="238"/>
        <v>1.0357142857142858</v>
      </c>
      <c r="S2544" s="14">
        <f t="shared" si="239"/>
        <v>55.769230769230766</v>
      </c>
      <c r="T2544" t="s">
        <v>9214</v>
      </c>
      <c r="U2544" t="s">
        <v>9257</v>
      </c>
      <c r="V2544" s="16">
        <f t="shared" si="240"/>
        <v>41509.426585648151</v>
      </c>
      <c r="W2544" s="16">
        <f t="shared" si="241"/>
        <v>41548.165972222225</v>
      </c>
    </row>
    <row r="2545" spans="1:23" ht="30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2">
        <f>IF(H2545="USD", 1, VLOOKUP(H2545,usd[[#All],[targetCurrency]:[inverseRate]],4,FALSE))</f>
        <v>1</v>
      </c>
      <c r="J2545" s="14">
        <f t="shared" si="236"/>
        <v>250</v>
      </c>
      <c r="K2545" s="14">
        <f t="shared" si="237"/>
        <v>391</v>
      </c>
      <c r="L2545">
        <v>1293937200</v>
      </c>
      <c r="M2545">
        <v>1291257298</v>
      </c>
      <c r="N2545" t="b">
        <v>0</v>
      </c>
      <c r="O2545">
        <v>13</v>
      </c>
      <c r="P2545" t="b">
        <v>1</v>
      </c>
      <c r="Q2545" t="s">
        <v>8300</v>
      </c>
      <c r="R2545" s="9">
        <f t="shared" si="238"/>
        <v>1.5640000000000001</v>
      </c>
      <c r="S2545" s="14">
        <f t="shared" si="239"/>
        <v>30.076923076923077</v>
      </c>
      <c r="T2545" t="s">
        <v>9214</v>
      </c>
      <c r="U2545" t="s">
        <v>9257</v>
      </c>
      <c r="V2545" s="16">
        <f t="shared" si="240"/>
        <v>40514.107615740737</v>
      </c>
      <c r="W2545" s="16">
        <f t="shared" si="241"/>
        <v>40545.125</v>
      </c>
    </row>
    <row r="2546" spans="1:23" ht="30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2">
        <f>IF(H2546="USD", 1, VLOOKUP(H2546,usd[[#All],[targetCurrency]:[inverseRate]],4,FALSE))</f>
        <v>1</v>
      </c>
      <c r="J2546" s="14">
        <f t="shared" si="236"/>
        <v>5000</v>
      </c>
      <c r="K2546" s="14">
        <f t="shared" si="237"/>
        <v>5041</v>
      </c>
      <c r="L2546">
        <v>1341750569</v>
      </c>
      <c r="M2546">
        <v>1339158569</v>
      </c>
      <c r="N2546" t="b">
        <v>0</v>
      </c>
      <c r="O2546">
        <v>57</v>
      </c>
      <c r="P2546" t="b">
        <v>1</v>
      </c>
      <c r="Q2546" t="s">
        <v>8300</v>
      </c>
      <c r="R2546" s="9">
        <f t="shared" si="238"/>
        <v>1.0082</v>
      </c>
      <c r="S2546" s="14">
        <f t="shared" si="239"/>
        <v>88.438596491228068</v>
      </c>
      <c r="T2546" t="s">
        <v>9214</v>
      </c>
      <c r="U2546" t="s">
        <v>9257</v>
      </c>
      <c r="V2546" s="16">
        <f t="shared" si="240"/>
        <v>41068.520474537036</v>
      </c>
      <c r="W2546" s="16">
        <f t="shared" si="241"/>
        <v>41098.520474537036</v>
      </c>
    </row>
    <row r="2547" spans="1:23" ht="30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2">
        <f>IF(H2547="USD", 1, VLOOKUP(H2547,usd[[#All],[targetCurrency]:[inverseRate]],4,FALSE))</f>
        <v>1</v>
      </c>
      <c r="J2547" s="14">
        <f t="shared" si="236"/>
        <v>2000</v>
      </c>
      <c r="K2547" s="14">
        <f t="shared" si="237"/>
        <v>3906</v>
      </c>
      <c r="L2547">
        <v>1424997000</v>
      </c>
      <c r="M2547">
        <v>1421983138</v>
      </c>
      <c r="N2547" t="b">
        <v>0</v>
      </c>
      <c r="O2547">
        <v>61</v>
      </c>
      <c r="P2547" t="b">
        <v>1</v>
      </c>
      <c r="Q2547" t="s">
        <v>8300</v>
      </c>
      <c r="R2547" s="9">
        <f t="shared" si="238"/>
        <v>1.9530000000000001</v>
      </c>
      <c r="S2547" s="14">
        <f t="shared" si="239"/>
        <v>64.032786885245898</v>
      </c>
      <c r="T2547" t="s">
        <v>9214</v>
      </c>
      <c r="U2547" t="s">
        <v>9257</v>
      </c>
      <c r="V2547" s="16">
        <f t="shared" si="240"/>
        <v>42027.138171296298</v>
      </c>
      <c r="W2547" s="16">
        <f t="shared" si="241"/>
        <v>42062.020833333328</v>
      </c>
    </row>
    <row r="2548" spans="1:23" ht="30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2">
        <f>IF(H2548="USD", 1, VLOOKUP(H2548,usd[[#All],[targetCurrency]:[inverseRate]],4,FALSE))</f>
        <v>1</v>
      </c>
      <c r="J2548" s="14">
        <f t="shared" si="236"/>
        <v>3500</v>
      </c>
      <c r="K2548" s="14">
        <f t="shared" si="237"/>
        <v>3910</v>
      </c>
      <c r="L2548">
        <v>1380949200</v>
      </c>
      <c r="M2548">
        <v>1378586179</v>
      </c>
      <c r="N2548" t="b">
        <v>0</v>
      </c>
      <c r="O2548">
        <v>65</v>
      </c>
      <c r="P2548" t="b">
        <v>1</v>
      </c>
      <c r="Q2548" t="s">
        <v>8300</v>
      </c>
      <c r="R2548" s="9">
        <f t="shared" si="238"/>
        <v>1.1171428571428572</v>
      </c>
      <c r="S2548" s="14">
        <f t="shared" si="239"/>
        <v>60.153846153846153</v>
      </c>
      <c r="T2548" t="s">
        <v>9214</v>
      </c>
      <c r="U2548" t="s">
        <v>9257</v>
      </c>
      <c r="V2548" s="16">
        <f t="shared" si="240"/>
        <v>41524.858553240745</v>
      </c>
      <c r="W2548" s="16">
        <f t="shared" si="241"/>
        <v>41552.208333333336</v>
      </c>
    </row>
    <row r="2549" spans="1:23" ht="30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2">
        <f>IF(H2549="USD", 1, VLOOKUP(H2549,usd[[#All],[targetCurrency]:[inverseRate]],4,FALSE))</f>
        <v>1</v>
      </c>
      <c r="J2549" s="14">
        <f t="shared" si="236"/>
        <v>5500</v>
      </c>
      <c r="K2549" s="14">
        <f t="shared" si="237"/>
        <v>6592</v>
      </c>
      <c r="L2549">
        <v>1333560803</v>
      </c>
      <c r="M2549">
        <v>1330972403</v>
      </c>
      <c r="N2549" t="b">
        <v>0</v>
      </c>
      <c r="O2549">
        <v>134</v>
      </c>
      <c r="P2549" t="b">
        <v>1</v>
      </c>
      <c r="Q2549" t="s">
        <v>8300</v>
      </c>
      <c r="R2549" s="9">
        <f t="shared" si="238"/>
        <v>1.1985454545454546</v>
      </c>
      <c r="S2549" s="14">
        <f t="shared" si="239"/>
        <v>49.194029850746269</v>
      </c>
      <c r="T2549" t="s">
        <v>9214</v>
      </c>
      <c r="U2549" t="s">
        <v>9257</v>
      </c>
      <c r="V2549" s="16">
        <f t="shared" si="240"/>
        <v>40973.773182870369</v>
      </c>
      <c r="W2549" s="16">
        <f t="shared" si="241"/>
        <v>41003.731516203705</v>
      </c>
    </row>
    <row r="2550" spans="1:23" ht="30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2">
        <f>IF(H2550="USD", 1, VLOOKUP(H2550,usd[[#All],[targetCurrency]:[inverseRate]],4,FALSE))</f>
        <v>1.1666915600000001</v>
      </c>
      <c r="J2550" s="14">
        <f t="shared" si="236"/>
        <v>7000.1493600000003</v>
      </c>
      <c r="K2550" s="14">
        <f t="shared" si="237"/>
        <v>7129.6521231600009</v>
      </c>
      <c r="L2550">
        <v>1475209620</v>
      </c>
      <c r="M2550">
        <v>1473087637</v>
      </c>
      <c r="N2550" t="b">
        <v>0</v>
      </c>
      <c r="O2550">
        <v>37</v>
      </c>
      <c r="P2550" t="b">
        <v>1</v>
      </c>
      <c r="Q2550" t="s">
        <v>8300</v>
      </c>
      <c r="R2550" s="9">
        <f t="shared" si="238"/>
        <v>1.0185</v>
      </c>
      <c r="S2550" s="14">
        <f t="shared" si="239"/>
        <v>192.69330062594597</v>
      </c>
      <c r="T2550" t="s">
        <v>9214</v>
      </c>
      <c r="U2550" t="s">
        <v>9257</v>
      </c>
      <c r="V2550" s="16">
        <f t="shared" si="240"/>
        <v>42618.625428240739</v>
      </c>
      <c r="W2550" s="16">
        <f t="shared" si="241"/>
        <v>42643.185416666667</v>
      </c>
    </row>
    <row r="2551" spans="1:23" ht="30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2">
        <f>IF(H2551="USD", 1, VLOOKUP(H2551,usd[[#All],[targetCurrency]:[inverseRate]],4,FALSE))</f>
        <v>1.29405719</v>
      </c>
      <c r="J2551" s="14">
        <f t="shared" si="236"/>
        <v>2031.6697882999999</v>
      </c>
      <c r="K2551" s="14">
        <f t="shared" si="237"/>
        <v>2088.6083046600002</v>
      </c>
      <c r="L2551">
        <v>1370019600</v>
      </c>
      <c r="M2551">
        <v>1366999870</v>
      </c>
      <c r="N2551" t="b">
        <v>0</v>
      </c>
      <c r="O2551">
        <v>37</v>
      </c>
      <c r="P2551" t="b">
        <v>1</v>
      </c>
      <c r="Q2551" t="s">
        <v>8300</v>
      </c>
      <c r="R2551" s="9">
        <f t="shared" si="238"/>
        <v>1.0280254777070064</v>
      </c>
      <c r="S2551" s="14">
        <f t="shared" si="239"/>
        <v>56.448873098918924</v>
      </c>
      <c r="T2551" t="s">
        <v>9214</v>
      </c>
      <c r="U2551" t="s">
        <v>9257</v>
      </c>
      <c r="V2551" s="16">
        <f t="shared" si="240"/>
        <v>41390.757754629631</v>
      </c>
      <c r="W2551" s="16">
        <f t="shared" si="241"/>
        <v>41425.708333333336</v>
      </c>
    </row>
    <row r="2552" spans="1:23" ht="30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2">
        <f>IF(H2552="USD", 1, VLOOKUP(H2552,usd[[#All],[targetCurrency]:[inverseRate]],4,FALSE))</f>
        <v>1</v>
      </c>
      <c r="J2552" s="14">
        <f t="shared" si="236"/>
        <v>6500</v>
      </c>
      <c r="K2552" s="14">
        <f t="shared" si="237"/>
        <v>6555</v>
      </c>
      <c r="L2552">
        <v>1444276740</v>
      </c>
      <c r="M2552">
        <v>1439392406</v>
      </c>
      <c r="N2552" t="b">
        <v>0</v>
      </c>
      <c r="O2552">
        <v>150</v>
      </c>
      <c r="P2552" t="b">
        <v>1</v>
      </c>
      <c r="Q2552" t="s">
        <v>8300</v>
      </c>
      <c r="R2552" s="9">
        <f t="shared" si="238"/>
        <v>1.0084615384615385</v>
      </c>
      <c r="S2552" s="14">
        <f t="shared" si="239"/>
        <v>43.7</v>
      </c>
      <c r="T2552" t="s">
        <v>9214</v>
      </c>
      <c r="U2552" t="s">
        <v>9257</v>
      </c>
      <c r="V2552" s="16">
        <f t="shared" si="240"/>
        <v>42228.634328703702</v>
      </c>
      <c r="W2552" s="16">
        <f t="shared" si="241"/>
        <v>42285.165972222225</v>
      </c>
    </row>
    <row r="2553" spans="1:23" ht="30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2">
        <f>IF(H2553="USD", 1, VLOOKUP(H2553,usd[[#All],[targetCurrency]:[inverseRate]],4,FALSE))</f>
        <v>1</v>
      </c>
      <c r="J2553" s="14">
        <f t="shared" si="236"/>
        <v>3675</v>
      </c>
      <c r="K2553" s="14">
        <f t="shared" si="237"/>
        <v>3775.5</v>
      </c>
      <c r="L2553">
        <v>1332362880</v>
      </c>
      <c r="M2553">
        <v>1329890585</v>
      </c>
      <c r="N2553" t="b">
        <v>0</v>
      </c>
      <c r="O2553">
        <v>56</v>
      </c>
      <c r="P2553" t="b">
        <v>1</v>
      </c>
      <c r="Q2553" t="s">
        <v>8300</v>
      </c>
      <c r="R2553" s="9">
        <f t="shared" si="238"/>
        <v>1.0273469387755103</v>
      </c>
      <c r="S2553" s="14">
        <f t="shared" si="239"/>
        <v>67.419642857142861</v>
      </c>
      <c r="T2553" t="s">
        <v>9214</v>
      </c>
      <c r="U2553" t="s">
        <v>9257</v>
      </c>
      <c r="V2553" s="16">
        <f t="shared" si="240"/>
        <v>40961.252141203702</v>
      </c>
      <c r="W2553" s="16">
        <f t="shared" si="241"/>
        <v>40989.866666666669</v>
      </c>
    </row>
    <row r="2554" spans="1:23" ht="30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2">
        <f>IF(H2554="USD", 1, VLOOKUP(H2554,usd[[#All],[targetCurrency]:[inverseRate]],4,FALSE))</f>
        <v>1</v>
      </c>
      <c r="J2554" s="14">
        <f t="shared" si="236"/>
        <v>3000</v>
      </c>
      <c r="K2554" s="14">
        <f t="shared" si="237"/>
        <v>3195</v>
      </c>
      <c r="L2554">
        <v>1488741981</v>
      </c>
      <c r="M2554">
        <v>1486149981</v>
      </c>
      <c r="N2554" t="b">
        <v>0</v>
      </c>
      <c r="O2554">
        <v>18</v>
      </c>
      <c r="P2554" t="b">
        <v>1</v>
      </c>
      <c r="Q2554" t="s">
        <v>8300</v>
      </c>
      <c r="R2554" s="9">
        <f t="shared" si="238"/>
        <v>1.0649999999999999</v>
      </c>
      <c r="S2554" s="14">
        <f t="shared" si="239"/>
        <v>177.5</v>
      </c>
      <c r="T2554" t="s">
        <v>9214</v>
      </c>
      <c r="U2554" t="s">
        <v>9257</v>
      </c>
      <c r="V2554" s="16">
        <f t="shared" si="240"/>
        <v>42769.809965277775</v>
      </c>
      <c r="W2554" s="16">
        <f t="shared" si="241"/>
        <v>42799.809965277775</v>
      </c>
    </row>
    <row r="2555" spans="1:23" ht="30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2">
        <f>IF(H2555="USD", 1, VLOOKUP(H2555,usd[[#All],[targetCurrency]:[inverseRate]],4,FALSE))</f>
        <v>1</v>
      </c>
      <c r="J2555" s="14">
        <f t="shared" si="236"/>
        <v>1500</v>
      </c>
      <c r="K2555" s="14">
        <f t="shared" si="237"/>
        <v>2333</v>
      </c>
      <c r="L2555">
        <v>1348202807</v>
      </c>
      <c r="M2555">
        <v>1343018807</v>
      </c>
      <c r="N2555" t="b">
        <v>0</v>
      </c>
      <c r="O2555">
        <v>60</v>
      </c>
      <c r="P2555" t="b">
        <v>1</v>
      </c>
      <c r="Q2555" t="s">
        <v>8300</v>
      </c>
      <c r="R2555" s="9">
        <f t="shared" si="238"/>
        <v>1.5553333333333332</v>
      </c>
      <c r="S2555" s="14">
        <f t="shared" si="239"/>
        <v>38.883333333333333</v>
      </c>
      <c r="T2555" t="s">
        <v>9214</v>
      </c>
      <c r="U2555" t="s">
        <v>9257</v>
      </c>
      <c r="V2555" s="16">
        <f t="shared" si="240"/>
        <v>41113.199155092589</v>
      </c>
      <c r="W2555" s="16">
        <f t="shared" si="241"/>
        <v>41173.199155092589</v>
      </c>
    </row>
    <row r="2556" spans="1:23" ht="30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2">
        <f>IF(H2556="USD", 1, VLOOKUP(H2556,usd[[#All],[targetCurrency]:[inverseRate]],4,FALSE))</f>
        <v>1</v>
      </c>
      <c r="J2556" s="14">
        <f t="shared" si="236"/>
        <v>3000</v>
      </c>
      <c r="K2556" s="14">
        <f t="shared" si="237"/>
        <v>3684</v>
      </c>
      <c r="L2556">
        <v>1433131140</v>
      </c>
      <c r="M2556">
        <v>1430445163</v>
      </c>
      <c r="N2556" t="b">
        <v>0</v>
      </c>
      <c r="O2556">
        <v>67</v>
      </c>
      <c r="P2556" t="b">
        <v>1</v>
      </c>
      <c r="Q2556" t="s">
        <v>8300</v>
      </c>
      <c r="R2556" s="9">
        <f t="shared" si="238"/>
        <v>1.228</v>
      </c>
      <c r="S2556" s="14">
        <f t="shared" si="239"/>
        <v>54.985074626865675</v>
      </c>
      <c r="T2556" t="s">
        <v>9214</v>
      </c>
      <c r="U2556" t="s">
        <v>9257</v>
      </c>
      <c r="V2556" s="16">
        <f t="shared" si="240"/>
        <v>42125.078275462962</v>
      </c>
      <c r="W2556" s="16">
        <f t="shared" si="241"/>
        <v>42156.165972222225</v>
      </c>
    </row>
    <row r="2557" spans="1:23" ht="30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2">
        <f>IF(H2557="USD", 1, VLOOKUP(H2557,usd[[#All],[targetCurrency]:[inverseRate]],4,FALSE))</f>
        <v>1</v>
      </c>
      <c r="J2557" s="14">
        <f t="shared" si="236"/>
        <v>2000</v>
      </c>
      <c r="K2557" s="14">
        <f t="shared" si="237"/>
        <v>2147</v>
      </c>
      <c r="L2557">
        <v>1338219793</v>
      </c>
      <c r="M2557">
        <v>1335541393</v>
      </c>
      <c r="N2557" t="b">
        <v>0</v>
      </c>
      <c r="O2557">
        <v>35</v>
      </c>
      <c r="P2557" t="b">
        <v>1</v>
      </c>
      <c r="Q2557" t="s">
        <v>8300</v>
      </c>
      <c r="R2557" s="9">
        <f t="shared" si="238"/>
        <v>1.0734999999999999</v>
      </c>
      <c r="S2557" s="14">
        <f t="shared" si="239"/>
        <v>61.342857142857142</v>
      </c>
      <c r="T2557" t="s">
        <v>9214</v>
      </c>
      <c r="U2557" t="s">
        <v>9257</v>
      </c>
      <c r="V2557" s="16">
        <f t="shared" si="240"/>
        <v>41026.655011574076</v>
      </c>
      <c r="W2557" s="16">
        <f t="shared" si="241"/>
        <v>41057.655011574076</v>
      </c>
    </row>
    <row r="2558" spans="1:23" ht="30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2">
        <f>IF(H2558="USD", 1, VLOOKUP(H2558,usd[[#All],[targetCurrency]:[inverseRate]],4,FALSE))</f>
        <v>1</v>
      </c>
      <c r="J2558" s="14">
        <f t="shared" si="236"/>
        <v>745</v>
      </c>
      <c r="K2558" s="14">
        <f t="shared" si="237"/>
        <v>786</v>
      </c>
      <c r="L2558">
        <v>1356392857</v>
      </c>
      <c r="M2558">
        <v>1352504857</v>
      </c>
      <c r="N2558" t="b">
        <v>0</v>
      </c>
      <c r="O2558">
        <v>34</v>
      </c>
      <c r="P2558" t="b">
        <v>1</v>
      </c>
      <c r="Q2558" t="s">
        <v>8300</v>
      </c>
      <c r="R2558" s="9">
        <f t="shared" si="238"/>
        <v>1.0550335570469798</v>
      </c>
      <c r="S2558" s="14">
        <f t="shared" si="239"/>
        <v>23.117647058823529</v>
      </c>
      <c r="T2558" t="s">
        <v>9214</v>
      </c>
      <c r="U2558" t="s">
        <v>9257</v>
      </c>
      <c r="V2558" s="16">
        <f t="shared" si="240"/>
        <v>41222.991400462961</v>
      </c>
      <c r="W2558" s="16">
        <f t="shared" si="241"/>
        <v>41267.991400462961</v>
      </c>
    </row>
    <row r="2559" spans="1:23" ht="30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2">
        <f>IF(H2559="USD", 1, VLOOKUP(H2559,usd[[#All],[targetCurrency]:[inverseRate]],4,FALSE))</f>
        <v>1.29405719</v>
      </c>
      <c r="J2559" s="14">
        <f t="shared" si="236"/>
        <v>1164.6514709999999</v>
      </c>
      <c r="K2559" s="14">
        <f t="shared" si="237"/>
        <v>1379.46496454</v>
      </c>
      <c r="L2559">
        <v>1400176386</v>
      </c>
      <c r="M2559">
        <v>1397584386</v>
      </c>
      <c r="N2559" t="b">
        <v>0</v>
      </c>
      <c r="O2559">
        <v>36</v>
      </c>
      <c r="P2559" t="b">
        <v>1</v>
      </c>
      <c r="Q2559" t="s">
        <v>8300</v>
      </c>
      <c r="R2559" s="9">
        <f t="shared" si="238"/>
        <v>1.1844444444444444</v>
      </c>
      <c r="S2559" s="14">
        <f t="shared" si="239"/>
        <v>38.318471237222219</v>
      </c>
      <c r="T2559" t="s">
        <v>9214</v>
      </c>
      <c r="U2559" t="s">
        <v>9257</v>
      </c>
      <c r="V2559" s="16">
        <f t="shared" si="240"/>
        <v>41744.745208333334</v>
      </c>
      <c r="W2559" s="16">
        <f t="shared" si="241"/>
        <v>41774.745208333334</v>
      </c>
    </row>
    <row r="2560" spans="1:23" ht="30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2">
        <f>IF(H2560="USD", 1, VLOOKUP(H2560,usd[[#All],[targetCurrency]:[inverseRate]],4,FALSE))</f>
        <v>0.70296422999999997</v>
      </c>
      <c r="J2560" s="14">
        <f t="shared" si="236"/>
        <v>878.70528749999994</v>
      </c>
      <c r="K2560" s="14">
        <f t="shared" si="237"/>
        <v>956.73431702999994</v>
      </c>
      <c r="L2560">
        <v>1430488740</v>
      </c>
      <c r="M2560">
        <v>1427747906</v>
      </c>
      <c r="N2560" t="b">
        <v>0</v>
      </c>
      <c r="O2560">
        <v>18</v>
      </c>
      <c r="P2560" t="b">
        <v>1</v>
      </c>
      <c r="Q2560" t="s">
        <v>8300</v>
      </c>
      <c r="R2560" s="9">
        <f t="shared" si="238"/>
        <v>1.0888</v>
      </c>
      <c r="S2560" s="14">
        <f t="shared" si="239"/>
        <v>53.151906501666666</v>
      </c>
      <c r="T2560" t="s">
        <v>9214</v>
      </c>
      <c r="U2560" t="s">
        <v>9257</v>
      </c>
      <c r="V2560" s="16">
        <f t="shared" si="240"/>
        <v>42093.860023148147</v>
      </c>
      <c r="W2560" s="16">
        <f t="shared" si="241"/>
        <v>42125.582638888889</v>
      </c>
    </row>
    <row r="2561" spans="1:23" ht="30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2">
        <f>IF(H2561="USD", 1, VLOOKUP(H2561,usd[[#All],[targetCurrency]:[inverseRate]],4,FALSE))</f>
        <v>1</v>
      </c>
      <c r="J2561" s="14">
        <f t="shared" si="236"/>
        <v>800</v>
      </c>
      <c r="K2561" s="14">
        <f t="shared" si="237"/>
        <v>890</v>
      </c>
      <c r="L2561">
        <v>1321385820</v>
      </c>
      <c r="M2561">
        <v>1318539484</v>
      </c>
      <c r="N2561" t="b">
        <v>0</v>
      </c>
      <c r="O2561">
        <v>25</v>
      </c>
      <c r="P2561" t="b">
        <v>1</v>
      </c>
      <c r="Q2561" t="s">
        <v>8300</v>
      </c>
      <c r="R2561" s="9">
        <f t="shared" si="238"/>
        <v>1.1125</v>
      </c>
      <c r="S2561" s="14">
        <f t="shared" si="239"/>
        <v>35.6</v>
      </c>
      <c r="T2561" t="s">
        <v>9214</v>
      </c>
      <c r="U2561" t="s">
        <v>9257</v>
      </c>
      <c r="V2561" s="16">
        <f t="shared" si="240"/>
        <v>40829.873657407406</v>
      </c>
      <c r="W2561" s="16">
        <f t="shared" si="241"/>
        <v>40862.817361111112</v>
      </c>
    </row>
    <row r="2562" spans="1:23" ht="30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2">
        <f>IF(H2562="USD", 1, VLOOKUP(H2562,usd[[#All],[targetCurrency]:[inverseRate]],4,FALSE))</f>
        <v>1.29405719</v>
      </c>
      <c r="J2562" s="14">
        <f t="shared" si="236"/>
        <v>3882.17157</v>
      </c>
      <c r="K2562" s="14">
        <f t="shared" si="237"/>
        <v>3886.0537415700001</v>
      </c>
      <c r="L2562">
        <v>1425682174</v>
      </c>
      <c r="M2562">
        <v>1423090174</v>
      </c>
      <c r="N2562" t="b">
        <v>0</v>
      </c>
      <c r="O2562">
        <v>21</v>
      </c>
      <c r="P2562" t="b">
        <v>1</v>
      </c>
      <c r="Q2562" t="s">
        <v>8300</v>
      </c>
      <c r="R2562" s="9">
        <f t="shared" si="238"/>
        <v>1.0009999999999999</v>
      </c>
      <c r="S2562" s="14">
        <f t="shared" si="239"/>
        <v>185.05017817000001</v>
      </c>
      <c r="T2562" t="s">
        <v>9214</v>
      </c>
      <c r="U2562" t="s">
        <v>9257</v>
      </c>
      <c r="V2562" s="16">
        <f t="shared" si="240"/>
        <v>42039.951087962967</v>
      </c>
      <c r="W2562" s="16">
        <f t="shared" si="241"/>
        <v>42069.951087962967</v>
      </c>
    </row>
    <row r="2563" spans="1:23" ht="30" hidden="1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2">
        <f>IF(H2563="USD", 1, VLOOKUP(H2563,usd[[#All],[targetCurrency]:[inverseRate]],4,FALSE))</f>
        <v>0.75062424999999999</v>
      </c>
      <c r="J2563" s="14">
        <f t="shared" ref="J2563:J2626" si="242">$I2563*D2563</f>
        <v>75062.425000000003</v>
      </c>
      <c r="K2563" s="14">
        <f t="shared" ref="K2563:K2626" si="243">$I2563*E2563</f>
        <v>0</v>
      </c>
      <c r="L2563">
        <v>1444740089</v>
      </c>
      <c r="M2563">
        <v>1442148089</v>
      </c>
      <c r="N2563" t="b">
        <v>0</v>
      </c>
      <c r="O2563">
        <v>0</v>
      </c>
      <c r="P2563" t="b">
        <v>0</v>
      </c>
      <c r="Q2563" t="s">
        <v>8284</v>
      </c>
      <c r="R2563" s="9">
        <f t="shared" ref="R2563:R2626" si="244">E2563/D2563</f>
        <v>0</v>
      </c>
      <c r="S2563" s="14" t="str">
        <f t="shared" ref="S2563:S2626" si="245">IFERROR(K2563/O2563, "")</f>
        <v/>
      </c>
      <c r="T2563" t="s">
        <v>9239</v>
      </c>
      <c r="U2563" t="s">
        <v>9240</v>
      </c>
      <c r="V2563" s="16">
        <f t="shared" si="240"/>
        <v>42260.528807870374</v>
      </c>
      <c r="W2563" s="16">
        <f t="shared" si="241"/>
        <v>42290.528807870374</v>
      </c>
    </row>
    <row r="2564" spans="1:23" ht="30" hidden="1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2">
        <f>IF(H2564="USD", 1, VLOOKUP(H2564,usd[[#All],[targetCurrency]:[inverseRate]],4,FALSE))</f>
        <v>1.1666915600000001</v>
      </c>
      <c r="J2564" s="14">
        <f t="shared" si="242"/>
        <v>11666.9156</v>
      </c>
      <c r="K2564" s="14">
        <f t="shared" si="243"/>
        <v>87.501867000000004</v>
      </c>
      <c r="L2564">
        <v>1476189339</v>
      </c>
      <c r="M2564">
        <v>1471005339</v>
      </c>
      <c r="N2564" t="b">
        <v>0</v>
      </c>
      <c r="O2564">
        <v>3</v>
      </c>
      <c r="P2564" t="b">
        <v>0</v>
      </c>
      <c r="Q2564" t="s">
        <v>8284</v>
      </c>
      <c r="R2564" s="9">
        <f t="shared" si="244"/>
        <v>7.4999999999999997E-3</v>
      </c>
      <c r="S2564" s="14">
        <f t="shared" si="245"/>
        <v>29.167289</v>
      </c>
      <c r="T2564" t="s">
        <v>9239</v>
      </c>
      <c r="U2564" t="s">
        <v>9240</v>
      </c>
      <c r="V2564" s="16">
        <f t="shared" si="240"/>
        <v>42594.524756944447</v>
      </c>
      <c r="W2564" s="16">
        <f t="shared" si="241"/>
        <v>42654.524756944447</v>
      </c>
    </row>
    <row r="2565" spans="1:23" ht="30" hidden="1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2">
        <f>IF(H2565="USD", 1, VLOOKUP(H2565,usd[[#All],[targetCurrency]:[inverseRate]],4,FALSE))</f>
        <v>1</v>
      </c>
      <c r="J2565" s="14">
        <f t="shared" si="242"/>
        <v>20000</v>
      </c>
      <c r="K2565" s="14">
        <f t="shared" si="243"/>
        <v>0</v>
      </c>
      <c r="L2565">
        <v>1438226451</v>
      </c>
      <c r="M2565">
        <v>1433042451</v>
      </c>
      <c r="N2565" t="b">
        <v>0</v>
      </c>
      <c r="O2565">
        <v>0</v>
      </c>
      <c r="P2565" t="b">
        <v>0</v>
      </c>
      <c r="Q2565" t="s">
        <v>8284</v>
      </c>
      <c r="R2565" s="9">
        <f t="shared" si="244"/>
        <v>0</v>
      </c>
      <c r="S2565" s="14" t="str">
        <f t="shared" si="245"/>
        <v/>
      </c>
      <c r="T2565" t="s">
        <v>9239</v>
      </c>
      <c r="U2565" t="s">
        <v>9240</v>
      </c>
      <c r="V2565" s="16">
        <f t="shared" si="240"/>
        <v>42155.139479166668</v>
      </c>
      <c r="W2565" s="16">
        <f t="shared" si="241"/>
        <v>42215.139479166668</v>
      </c>
    </row>
    <row r="2566" spans="1:23" ht="30" hidden="1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2">
        <f>IF(H2566="USD", 1, VLOOKUP(H2566,usd[[#All],[targetCurrency]:[inverseRate]],4,FALSE))</f>
        <v>0.75062424999999999</v>
      </c>
      <c r="J2566" s="14">
        <f t="shared" si="242"/>
        <v>30024.97</v>
      </c>
      <c r="K2566" s="14">
        <f t="shared" si="243"/>
        <v>0</v>
      </c>
      <c r="L2566">
        <v>1406854699</v>
      </c>
      <c r="M2566">
        <v>1404262699</v>
      </c>
      <c r="N2566" t="b">
        <v>0</v>
      </c>
      <c r="O2566">
        <v>0</v>
      </c>
      <c r="P2566" t="b">
        <v>0</v>
      </c>
      <c r="Q2566" t="s">
        <v>8284</v>
      </c>
      <c r="R2566" s="9">
        <f t="shared" si="244"/>
        <v>0</v>
      </c>
      <c r="S2566" s="14" t="str">
        <f t="shared" si="245"/>
        <v/>
      </c>
      <c r="T2566" t="s">
        <v>9239</v>
      </c>
      <c r="U2566" t="s">
        <v>9240</v>
      </c>
      <c r="V2566" s="16">
        <f t="shared" si="240"/>
        <v>41822.040497685186</v>
      </c>
      <c r="W2566" s="16">
        <f t="shared" si="241"/>
        <v>41852.040497685186</v>
      </c>
    </row>
    <row r="2567" spans="1:23" ht="30" hidden="1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2">
        <f>IF(H2567="USD", 1, VLOOKUP(H2567,usd[[#All],[targetCurrency]:[inverseRate]],4,FALSE))</f>
        <v>1</v>
      </c>
      <c r="J2567" s="14">
        <f t="shared" si="242"/>
        <v>10000</v>
      </c>
      <c r="K2567" s="14">
        <f t="shared" si="243"/>
        <v>100</v>
      </c>
      <c r="L2567">
        <v>1462827000</v>
      </c>
      <c r="M2567">
        <v>1457710589</v>
      </c>
      <c r="N2567" t="b">
        <v>0</v>
      </c>
      <c r="O2567">
        <v>1</v>
      </c>
      <c r="P2567" t="b">
        <v>0</v>
      </c>
      <c r="Q2567" t="s">
        <v>8284</v>
      </c>
      <c r="R2567" s="9">
        <f t="shared" si="244"/>
        <v>0.01</v>
      </c>
      <c r="S2567" s="14">
        <f t="shared" si="245"/>
        <v>100</v>
      </c>
      <c r="T2567" t="s">
        <v>9239</v>
      </c>
      <c r="U2567" t="s">
        <v>9240</v>
      </c>
      <c r="V2567" s="16">
        <f t="shared" si="240"/>
        <v>42440.650335648148</v>
      </c>
      <c r="W2567" s="16">
        <f t="shared" si="241"/>
        <v>42499.868055555555</v>
      </c>
    </row>
    <row r="2568" spans="1:23" ht="30" hidden="1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2">
        <f>IF(H2568="USD", 1, VLOOKUP(H2568,usd[[#All],[targetCurrency]:[inverseRate]],4,FALSE))</f>
        <v>1</v>
      </c>
      <c r="J2568" s="14">
        <f t="shared" si="242"/>
        <v>35000</v>
      </c>
      <c r="K2568" s="14">
        <f t="shared" si="243"/>
        <v>0</v>
      </c>
      <c r="L2568">
        <v>1408663948</v>
      </c>
      <c r="M2568">
        <v>1406071948</v>
      </c>
      <c r="N2568" t="b">
        <v>0</v>
      </c>
      <c r="O2568">
        <v>0</v>
      </c>
      <c r="P2568" t="b">
        <v>0</v>
      </c>
      <c r="Q2568" t="s">
        <v>8284</v>
      </c>
      <c r="R2568" s="9">
        <f t="shared" si="244"/>
        <v>0</v>
      </c>
      <c r="S2568" s="14" t="str">
        <f t="shared" si="245"/>
        <v/>
      </c>
      <c r="T2568" t="s">
        <v>9239</v>
      </c>
      <c r="U2568" t="s">
        <v>9240</v>
      </c>
      <c r="V2568" s="16">
        <f t="shared" si="240"/>
        <v>41842.980879629627</v>
      </c>
      <c r="W2568" s="16">
        <f t="shared" si="241"/>
        <v>41872.980879629627</v>
      </c>
    </row>
    <row r="2569" spans="1:23" ht="30" hidden="1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2">
        <f>IF(H2569="USD", 1, VLOOKUP(H2569,usd[[#All],[targetCurrency]:[inverseRate]],4,FALSE))</f>
        <v>1</v>
      </c>
      <c r="J2569" s="14">
        <f t="shared" si="242"/>
        <v>45000</v>
      </c>
      <c r="K2569" s="14">
        <f t="shared" si="243"/>
        <v>120</v>
      </c>
      <c r="L2569">
        <v>1429823138</v>
      </c>
      <c r="M2569">
        <v>1427231138</v>
      </c>
      <c r="N2569" t="b">
        <v>0</v>
      </c>
      <c r="O2569">
        <v>2</v>
      </c>
      <c r="P2569" t="b">
        <v>0</v>
      </c>
      <c r="Q2569" t="s">
        <v>8284</v>
      </c>
      <c r="R2569" s="9">
        <f t="shared" si="244"/>
        <v>2.6666666666666666E-3</v>
      </c>
      <c r="S2569" s="14">
        <f t="shared" si="245"/>
        <v>60</v>
      </c>
      <c r="T2569" t="s">
        <v>9239</v>
      </c>
      <c r="U2569" t="s">
        <v>9240</v>
      </c>
      <c r="V2569" s="16">
        <f t="shared" si="240"/>
        <v>42087.878912037035</v>
      </c>
      <c r="W2569" s="16">
        <f t="shared" si="241"/>
        <v>42117.878912037035</v>
      </c>
    </row>
    <row r="2570" spans="1:23" ht="30" hidden="1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2">
        <f>IF(H2570="USD", 1, VLOOKUP(H2570,usd[[#All],[targetCurrency]:[inverseRate]],4,FALSE))</f>
        <v>1.29405719</v>
      </c>
      <c r="J2570" s="14">
        <f t="shared" si="242"/>
        <v>12940.571899999999</v>
      </c>
      <c r="K2570" s="14">
        <f t="shared" si="243"/>
        <v>64.702859500000002</v>
      </c>
      <c r="L2570">
        <v>1472745594</v>
      </c>
      <c r="M2570">
        <v>1470153594</v>
      </c>
      <c r="N2570" t="b">
        <v>0</v>
      </c>
      <c r="O2570">
        <v>1</v>
      </c>
      <c r="P2570" t="b">
        <v>0</v>
      </c>
      <c r="Q2570" t="s">
        <v>8284</v>
      </c>
      <c r="R2570" s="9">
        <f t="shared" si="244"/>
        <v>5.0000000000000001E-3</v>
      </c>
      <c r="S2570" s="14">
        <f t="shared" si="245"/>
        <v>64.702859500000002</v>
      </c>
      <c r="T2570" t="s">
        <v>9239</v>
      </c>
      <c r="U2570" t="s">
        <v>9240</v>
      </c>
      <c r="V2570" s="16">
        <f t="shared" si="240"/>
        <v>42584.666597222225</v>
      </c>
      <c r="W2570" s="16">
        <f t="shared" si="241"/>
        <v>42614.666597222225</v>
      </c>
    </row>
    <row r="2571" spans="1:23" ht="30" hidden="1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2">
        <f>IF(H2571="USD", 1, VLOOKUP(H2571,usd[[#All],[targetCurrency]:[inverseRate]],4,FALSE))</f>
        <v>1</v>
      </c>
      <c r="J2571" s="14">
        <f t="shared" si="242"/>
        <v>6500</v>
      </c>
      <c r="K2571" s="14">
        <f t="shared" si="243"/>
        <v>145</v>
      </c>
      <c r="L2571">
        <v>1442457112</v>
      </c>
      <c r="M2571">
        <v>1439865112</v>
      </c>
      <c r="N2571" t="b">
        <v>0</v>
      </c>
      <c r="O2571">
        <v>2</v>
      </c>
      <c r="P2571" t="b">
        <v>0</v>
      </c>
      <c r="Q2571" t="s">
        <v>8284</v>
      </c>
      <c r="R2571" s="9">
        <f t="shared" si="244"/>
        <v>2.2307692307692306E-2</v>
      </c>
      <c r="S2571" s="14">
        <f t="shared" si="245"/>
        <v>72.5</v>
      </c>
      <c r="T2571" t="s">
        <v>9239</v>
      </c>
      <c r="U2571" t="s">
        <v>9240</v>
      </c>
      <c r="V2571" s="16">
        <f t="shared" si="240"/>
        <v>42234.105462962965</v>
      </c>
      <c r="W2571" s="16">
        <f t="shared" si="241"/>
        <v>42264.105462962965</v>
      </c>
    </row>
    <row r="2572" spans="1:23" ht="30" hidden="1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2">
        <f>IF(H2572="USD", 1, VLOOKUP(H2572,usd[[#All],[targetCurrency]:[inverseRate]],4,FALSE))</f>
        <v>1</v>
      </c>
      <c r="J2572" s="14">
        <f t="shared" si="242"/>
        <v>7000</v>
      </c>
      <c r="K2572" s="14">
        <f t="shared" si="243"/>
        <v>59</v>
      </c>
      <c r="L2572">
        <v>1486590035</v>
      </c>
      <c r="M2572">
        <v>1483998035</v>
      </c>
      <c r="N2572" t="b">
        <v>0</v>
      </c>
      <c r="O2572">
        <v>2</v>
      </c>
      <c r="P2572" t="b">
        <v>0</v>
      </c>
      <c r="Q2572" t="s">
        <v>8284</v>
      </c>
      <c r="R2572" s="9">
        <f t="shared" si="244"/>
        <v>8.4285714285714294E-3</v>
      </c>
      <c r="S2572" s="14">
        <f t="shared" si="245"/>
        <v>29.5</v>
      </c>
      <c r="T2572" t="s">
        <v>9239</v>
      </c>
      <c r="U2572" t="s">
        <v>9240</v>
      </c>
      <c r="V2572" s="16">
        <f t="shared" si="240"/>
        <v>42744.903182870374</v>
      </c>
      <c r="W2572" s="16">
        <f t="shared" si="241"/>
        <v>42774.903182870374</v>
      </c>
    </row>
    <row r="2573" spans="1:23" ht="30" hidden="1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2">
        <f>IF(H2573="USD", 1, VLOOKUP(H2573,usd[[#All],[targetCurrency]:[inverseRate]],4,FALSE))</f>
        <v>0.70296422999999997</v>
      </c>
      <c r="J2573" s="14">
        <f t="shared" si="242"/>
        <v>70296.422999999995</v>
      </c>
      <c r="K2573" s="14">
        <f t="shared" si="243"/>
        <v>175.74105749999998</v>
      </c>
      <c r="L2573">
        <v>1463645521</v>
      </c>
      <c r="M2573">
        <v>1458461521</v>
      </c>
      <c r="N2573" t="b">
        <v>0</v>
      </c>
      <c r="O2573">
        <v>4</v>
      </c>
      <c r="P2573" t="b">
        <v>0</v>
      </c>
      <c r="Q2573" t="s">
        <v>8284</v>
      </c>
      <c r="R2573" s="9">
        <f t="shared" si="244"/>
        <v>2.5000000000000001E-3</v>
      </c>
      <c r="S2573" s="14">
        <f t="shared" si="245"/>
        <v>43.935264374999996</v>
      </c>
      <c r="T2573" t="s">
        <v>9239</v>
      </c>
      <c r="U2573" t="s">
        <v>9240</v>
      </c>
      <c r="V2573" s="16">
        <f t="shared" si="240"/>
        <v>42449.341678240744</v>
      </c>
      <c r="W2573" s="16">
        <f t="shared" si="241"/>
        <v>42509.341678240744</v>
      </c>
    </row>
    <row r="2574" spans="1:23" ht="30" hidden="1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2">
        <f>IF(H2574="USD", 1, VLOOKUP(H2574,usd[[#All],[targetCurrency]:[inverseRate]],4,FALSE))</f>
        <v>1</v>
      </c>
      <c r="J2574" s="14">
        <f t="shared" si="242"/>
        <v>30000</v>
      </c>
      <c r="K2574" s="14">
        <f t="shared" si="243"/>
        <v>0</v>
      </c>
      <c r="L2574">
        <v>1428893517</v>
      </c>
      <c r="M2574">
        <v>1426301517</v>
      </c>
      <c r="N2574" t="b">
        <v>0</v>
      </c>
      <c r="O2574">
        <v>0</v>
      </c>
      <c r="P2574" t="b">
        <v>0</v>
      </c>
      <c r="Q2574" t="s">
        <v>8284</v>
      </c>
      <c r="R2574" s="9">
        <f t="shared" si="244"/>
        <v>0</v>
      </c>
      <c r="S2574" s="14" t="str">
        <f t="shared" si="245"/>
        <v/>
      </c>
      <c r="T2574" t="s">
        <v>9239</v>
      </c>
      <c r="U2574" t="s">
        <v>9240</v>
      </c>
      <c r="V2574" s="16">
        <f t="shared" si="240"/>
        <v>42077.119409722218</v>
      </c>
      <c r="W2574" s="16">
        <f t="shared" si="241"/>
        <v>42107.119409722218</v>
      </c>
    </row>
    <row r="2575" spans="1:23" ht="30" hidden="1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2">
        <f>IF(H2575="USD", 1, VLOOKUP(H2575,usd[[#All],[targetCurrency]:[inverseRate]],4,FALSE))</f>
        <v>1</v>
      </c>
      <c r="J2575" s="14">
        <f t="shared" si="242"/>
        <v>8000</v>
      </c>
      <c r="K2575" s="14">
        <f t="shared" si="243"/>
        <v>0</v>
      </c>
      <c r="L2575">
        <v>1408803149</v>
      </c>
      <c r="M2575">
        <v>1404915149</v>
      </c>
      <c r="N2575" t="b">
        <v>0</v>
      </c>
      <c r="O2575">
        <v>0</v>
      </c>
      <c r="P2575" t="b">
        <v>0</v>
      </c>
      <c r="Q2575" t="s">
        <v>8284</v>
      </c>
      <c r="R2575" s="9">
        <f t="shared" si="244"/>
        <v>0</v>
      </c>
      <c r="S2575" s="14" t="str">
        <f t="shared" si="245"/>
        <v/>
      </c>
      <c r="T2575" t="s">
        <v>9239</v>
      </c>
      <c r="U2575" t="s">
        <v>9240</v>
      </c>
      <c r="V2575" s="16">
        <f t="shared" si="240"/>
        <v>41829.592002314814</v>
      </c>
      <c r="W2575" s="16">
        <f t="shared" si="241"/>
        <v>41874.592002314814</v>
      </c>
    </row>
    <row r="2576" spans="1:23" ht="30" hidden="1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2">
        <f>IF(H2576="USD", 1, VLOOKUP(H2576,usd[[#All],[targetCurrency]:[inverseRate]],4,FALSE))</f>
        <v>1</v>
      </c>
      <c r="J2576" s="14">
        <f t="shared" si="242"/>
        <v>10000</v>
      </c>
      <c r="K2576" s="14">
        <f t="shared" si="243"/>
        <v>0</v>
      </c>
      <c r="L2576">
        <v>1463600945</v>
      </c>
      <c r="M2576">
        <v>1461786545</v>
      </c>
      <c r="N2576" t="b">
        <v>0</v>
      </c>
      <c r="O2576">
        <v>0</v>
      </c>
      <c r="P2576" t="b">
        <v>0</v>
      </c>
      <c r="Q2576" t="s">
        <v>8284</v>
      </c>
      <c r="R2576" s="9">
        <f t="shared" si="244"/>
        <v>0</v>
      </c>
      <c r="S2576" s="14" t="str">
        <f t="shared" si="245"/>
        <v/>
      </c>
      <c r="T2576" t="s">
        <v>9239</v>
      </c>
      <c r="U2576" t="s">
        <v>9240</v>
      </c>
      <c r="V2576" s="16">
        <f t="shared" ref="V2576:V2639" si="246">(M2576/86400)+DATE(1970,1,1)</f>
        <v>42487.825752314813</v>
      </c>
      <c r="W2576" s="16">
        <f t="shared" ref="W2576:W2639" si="247">(L2576/86400)+DATE(1970,1,1)</f>
        <v>42508.825752314813</v>
      </c>
    </row>
    <row r="2577" spans="1:23" ht="30" hidden="1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2">
        <f>IF(H2577="USD", 1, VLOOKUP(H2577,usd[[#All],[targetCurrency]:[inverseRate]],4,FALSE))</f>
        <v>1</v>
      </c>
      <c r="J2577" s="14">
        <f t="shared" si="242"/>
        <v>85000</v>
      </c>
      <c r="K2577" s="14">
        <f t="shared" si="243"/>
        <v>0</v>
      </c>
      <c r="L2577">
        <v>1421030194</v>
      </c>
      <c r="M2577">
        <v>1418438194</v>
      </c>
      <c r="N2577" t="b">
        <v>0</v>
      </c>
      <c r="O2577">
        <v>0</v>
      </c>
      <c r="P2577" t="b">
        <v>0</v>
      </c>
      <c r="Q2577" t="s">
        <v>8284</v>
      </c>
      <c r="R2577" s="9">
        <f t="shared" si="244"/>
        <v>0</v>
      </c>
      <c r="S2577" s="14" t="str">
        <f t="shared" si="245"/>
        <v/>
      </c>
      <c r="T2577" t="s">
        <v>9239</v>
      </c>
      <c r="U2577" t="s">
        <v>9240</v>
      </c>
      <c r="V2577" s="16">
        <f t="shared" si="246"/>
        <v>41986.108726851853</v>
      </c>
      <c r="W2577" s="16">
        <f t="shared" si="247"/>
        <v>42016.108726851853</v>
      </c>
    </row>
    <row r="2578" spans="1:23" ht="30" hidden="1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2">
        <f>IF(H2578="USD", 1, VLOOKUP(H2578,usd[[#All],[targetCurrency]:[inverseRate]],4,FALSE))</f>
        <v>1</v>
      </c>
      <c r="J2578" s="14">
        <f t="shared" si="242"/>
        <v>10000</v>
      </c>
      <c r="K2578" s="14">
        <f t="shared" si="243"/>
        <v>0</v>
      </c>
      <c r="L2578">
        <v>1428707647</v>
      </c>
      <c r="M2578">
        <v>1424823247</v>
      </c>
      <c r="N2578" t="b">
        <v>0</v>
      </c>
      <c r="O2578">
        <v>0</v>
      </c>
      <c r="P2578" t="b">
        <v>0</v>
      </c>
      <c r="Q2578" t="s">
        <v>8284</v>
      </c>
      <c r="R2578" s="9">
        <f t="shared" si="244"/>
        <v>0</v>
      </c>
      <c r="S2578" s="14" t="str">
        <f t="shared" si="245"/>
        <v/>
      </c>
      <c r="T2578" t="s">
        <v>9239</v>
      </c>
      <c r="U2578" t="s">
        <v>9240</v>
      </c>
      <c r="V2578" s="16">
        <f t="shared" si="246"/>
        <v>42060.00980324074</v>
      </c>
      <c r="W2578" s="16">
        <f t="shared" si="247"/>
        <v>42104.968136574069</v>
      </c>
    </row>
    <row r="2579" spans="1:23" ht="30" hidden="1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2">
        <f>IF(H2579="USD", 1, VLOOKUP(H2579,usd[[#All],[targetCurrency]:[inverseRate]],4,FALSE))</f>
        <v>1</v>
      </c>
      <c r="J2579" s="14">
        <f t="shared" si="242"/>
        <v>15000</v>
      </c>
      <c r="K2579" s="14">
        <f t="shared" si="243"/>
        <v>0</v>
      </c>
      <c r="L2579">
        <v>1407181297</v>
      </c>
      <c r="M2579">
        <v>1405021297</v>
      </c>
      <c r="N2579" t="b">
        <v>0</v>
      </c>
      <c r="O2579">
        <v>0</v>
      </c>
      <c r="P2579" t="b">
        <v>0</v>
      </c>
      <c r="Q2579" t="s">
        <v>8284</v>
      </c>
      <c r="R2579" s="9">
        <f t="shared" si="244"/>
        <v>0</v>
      </c>
      <c r="S2579" s="14" t="str">
        <f t="shared" si="245"/>
        <v/>
      </c>
      <c r="T2579" t="s">
        <v>9239</v>
      </c>
      <c r="U2579" t="s">
        <v>9240</v>
      </c>
      <c r="V2579" s="16">
        <f t="shared" si="246"/>
        <v>41830.820567129631</v>
      </c>
      <c r="W2579" s="16">
        <f t="shared" si="247"/>
        <v>41855.820567129631</v>
      </c>
    </row>
    <row r="2580" spans="1:23" ht="30" hidden="1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2">
        <f>IF(H2580="USD", 1, VLOOKUP(H2580,usd[[#All],[targetCurrency]:[inverseRate]],4,FALSE))</f>
        <v>1</v>
      </c>
      <c r="J2580" s="14">
        <f t="shared" si="242"/>
        <v>6000</v>
      </c>
      <c r="K2580" s="14">
        <f t="shared" si="243"/>
        <v>0</v>
      </c>
      <c r="L2580">
        <v>1444410000</v>
      </c>
      <c r="M2580">
        <v>1440203579</v>
      </c>
      <c r="N2580" t="b">
        <v>0</v>
      </c>
      <c r="O2580">
        <v>0</v>
      </c>
      <c r="P2580" t="b">
        <v>0</v>
      </c>
      <c r="Q2580" t="s">
        <v>8284</v>
      </c>
      <c r="R2580" s="9">
        <f t="shared" si="244"/>
        <v>0</v>
      </c>
      <c r="S2580" s="14" t="str">
        <f t="shared" si="245"/>
        <v/>
      </c>
      <c r="T2580" t="s">
        <v>9239</v>
      </c>
      <c r="U2580" t="s">
        <v>9240</v>
      </c>
      <c r="V2580" s="16">
        <f t="shared" si="246"/>
        <v>42238.022905092592</v>
      </c>
      <c r="W2580" s="16">
        <f t="shared" si="247"/>
        <v>42286.708333333328</v>
      </c>
    </row>
    <row r="2581" spans="1:23" ht="30" hidden="1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2">
        <f>IF(H2581="USD", 1, VLOOKUP(H2581,usd[[#All],[targetCurrency]:[inverseRate]],4,FALSE))</f>
        <v>1</v>
      </c>
      <c r="J2581" s="14">
        <f t="shared" si="242"/>
        <v>200000</v>
      </c>
      <c r="K2581" s="14">
        <f t="shared" si="243"/>
        <v>277</v>
      </c>
      <c r="L2581">
        <v>1410810903</v>
      </c>
      <c r="M2581">
        <v>1405626903</v>
      </c>
      <c r="N2581" t="b">
        <v>0</v>
      </c>
      <c r="O2581">
        <v>12</v>
      </c>
      <c r="P2581" t="b">
        <v>0</v>
      </c>
      <c r="Q2581" t="s">
        <v>8284</v>
      </c>
      <c r="R2581" s="9">
        <f t="shared" si="244"/>
        <v>1.3849999999999999E-3</v>
      </c>
      <c r="S2581" s="14">
        <f t="shared" si="245"/>
        <v>23.083333333333332</v>
      </c>
      <c r="T2581" t="s">
        <v>9239</v>
      </c>
      <c r="U2581" t="s">
        <v>9240</v>
      </c>
      <c r="V2581" s="16">
        <f t="shared" si="246"/>
        <v>41837.829895833333</v>
      </c>
      <c r="W2581" s="16">
        <f t="shared" si="247"/>
        <v>41897.829895833333</v>
      </c>
    </row>
    <row r="2582" spans="1:23" ht="30" hidden="1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2">
        <f>IF(H2582="USD", 1, VLOOKUP(H2582,usd[[#All],[targetCurrency]:[inverseRate]],4,FALSE))</f>
        <v>1</v>
      </c>
      <c r="J2582" s="14">
        <f t="shared" si="242"/>
        <v>8500</v>
      </c>
      <c r="K2582" s="14">
        <f t="shared" si="243"/>
        <v>51</v>
      </c>
      <c r="L2582">
        <v>1431745200</v>
      </c>
      <c r="M2582">
        <v>1429170603</v>
      </c>
      <c r="N2582" t="b">
        <v>0</v>
      </c>
      <c r="O2582">
        <v>2</v>
      </c>
      <c r="P2582" t="b">
        <v>0</v>
      </c>
      <c r="Q2582" t="s">
        <v>8284</v>
      </c>
      <c r="R2582" s="9">
        <f t="shared" si="244"/>
        <v>6.0000000000000001E-3</v>
      </c>
      <c r="S2582" s="14">
        <f t="shared" si="245"/>
        <v>25.5</v>
      </c>
      <c r="T2582" t="s">
        <v>9239</v>
      </c>
      <c r="U2582" t="s">
        <v>9240</v>
      </c>
      <c r="V2582" s="16">
        <f t="shared" si="246"/>
        <v>42110.326423611114</v>
      </c>
      <c r="W2582" s="16">
        <f t="shared" si="247"/>
        <v>42140.125</v>
      </c>
    </row>
    <row r="2583" spans="1:23" ht="30" hidden="1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2">
        <f>IF(H2583="USD", 1, VLOOKUP(H2583,usd[[#All],[targetCurrency]:[inverseRate]],4,FALSE))</f>
        <v>1</v>
      </c>
      <c r="J2583" s="14">
        <f t="shared" si="242"/>
        <v>5000</v>
      </c>
      <c r="K2583" s="14">
        <f t="shared" si="243"/>
        <v>530</v>
      </c>
      <c r="L2583">
        <v>1447689898</v>
      </c>
      <c r="M2583">
        <v>1445094298</v>
      </c>
      <c r="N2583" t="b">
        <v>0</v>
      </c>
      <c r="O2583">
        <v>11</v>
      </c>
      <c r="P2583" t="b">
        <v>0</v>
      </c>
      <c r="Q2583" t="s">
        <v>8284</v>
      </c>
      <c r="R2583" s="9">
        <f t="shared" si="244"/>
        <v>0.106</v>
      </c>
      <c r="S2583" s="14">
        <f t="shared" si="245"/>
        <v>48.18181818181818</v>
      </c>
      <c r="T2583" t="s">
        <v>9239</v>
      </c>
      <c r="U2583" t="s">
        <v>9240</v>
      </c>
      <c r="V2583" s="16">
        <f t="shared" si="246"/>
        <v>42294.628449074073</v>
      </c>
      <c r="W2583" s="16">
        <f t="shared" si="247"/>
        <v>42324.670115740737</v>
      </c>
    </row>
    <row r="2584" spans="1:23" ht="30" hidden="1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2">
        <f>IF(H2584="USD", 1, VLOOKUP(H2584,usd[[#All],[targetCurrency]:[inverseRate]],4,FALSE))</f>
        <v>1</v>
      </c>
      <c r="J2584" s="14">
        <f t="shared" si="242"/>
        <v>90000</v>
      </c>
      <c r="K2584" s="14">
        <f t="shared" si="243"/>
        <v>1</v>
      </c>
      <c r="L2584">
        <v>1477784634</v>
      </c>
      <c r="M2584">
        <v>1475192634</v>
      </c>
      <c r="N2584" t="b">
        <v>0</v>
      </c>
      <c r="O2584">
        <v>1</v>
      </c>
      <c r="P2584" t="b">
        <v>0</v>
      </c>
      <c r="Q2584" t="s">
        <v>8284</v>
      </c>
      <c r="R2584" s="9">
        <f t="shared" si="244"/>
        <v>1.1111111111111112E-5</v>
      </c>
      <c r="S2584" s="14">
        <f t="shared" si="245"/>
        <v>1</v>
      </c>
      <c r="T2584" t="s">
        <v>9239</v>
      </c>
      <c r="U2584" t="s">
        <v>9240</v>
      </c>
      <c r="V2584" s="16">
        <f t="shared" si="246"/>
        <v>42642.988819444443</v>
      </c>
      <c r="W2584" s="16">
        <f t="shared" si="247"/>
        <v>42672.988819444443</v>
      </c>
    </row>
    <row r="2585" spans="1:23" ht="30" hidden="1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2">
        <f>IF(H2585="USD", 1, VLOOKUP(H2585,usd[[#All],[targetCurrency]:[inverseRate]],4,FALSE))</f>
        <v>1</v>
      </c>
      <c r="J2585" s="14">
        <f t="shared" si="242"/>
        <v>1000</v>
      </c>
      <c r="K2585" s="14">
        <f t="shared" si="243"/>
        <v>5</v>
      </c>
      <c r="L2585">
        <v>1426526880</v>
      </c>
      <c r="M2585">
        <v>1421346480</v>
      </c>
      <c r="N2585" t="b">
        <v>0</v>
      </c>
      <c r="O2585">
        <v>5</v>
      </c>
      <c r="P2585" t="b">
        <v>0</v>
      </c>
      <c r="Q2585" t="s">
        <v>8284</v>
      </c>
      <c r="R2585" s="9">
        <f t="shared" si="244"/>
        <v>5.0000000000000001E-3</v>
      </c>
      <c r="S2585" s="14">
        <f t="shared" si="245"/>
        <v>1</v>
      </c>
      <c r="T2585" t="s">
        <v>9239</v>
      </c>
      <c r="U2585" t="s">
        <v>9240</v>
      </c>
      <c r="V2585" s="16">
        <f t="shared" si="246"/>
        <v>42019.76944444445</v>
      </c>
      <c r="W2585" s="16">
        <f t="shared" si="247"/>
        <v>42079.727777777778</v>
      </c>
    </row>
    <row r="2586" spans="1:23" ht="30" hidden="1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2">
        <f>IF(H2586="USD", 1, VLOOKUP(H2586,usd[[#All],[targetCurrency]:[inverseRate]],4,FALSE))</f>
        <v>1</v>
      </c>
      <c r="J2586" s="14">
        <f t="shared" si="242"/>
        <v>10000</v>
      </c>
      <c r="K2586" s="14">
        <f t="shared" si="243"/>
        <v>0</v>
      </c>
      <c r="L2586">
        <v>1434341369</v>
      </c>
      <c r="M2586">
        <v>1431749369</v>
      </c>
      <c r="N2586" t="b">
        <v>0</v>
      </c>
      <c r="O2586">
        <v>0</v>
      </c>
      <c r="P2586" t="b">
        <v>0</v>
      </c>
      <c r="Q2586" t="s">
        <v>8284</v>
      </c>
      <c r="R2586" s="9">
        <f t="shared" si="244"/>
        <v>0</v>
      </c>
      <c r="S2586" s="14" t="str">
        <f t="shared" si="245"/>
        <v/>
      </c>
      <c r="T2586" t="s">
        <v>9239</v>
      </c>
      <c r="U2586" t="s">
        <v>9240</v>
      </c>
      <c r="V2586" s="16">
        <f t="shared" si="246"/>
        <v>42140.173252314809</v>
      </c>
      <c r="W2586" s="16">
        <f t="shared" si="247"/>
        <v>42170.173252314809</v>
      </c>
    </row>
    <row r="2587" spans="1:23" ht="30" hidden="1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2">
        <f>IF(H2587="USD", 1, VLOOKUP(H2587,usd[[#All],[targetCurrency]:[inverseRate]],4,FALSE))</f>
        <v>1</v>
      </c>
      <c r="J2587" s="14">
        <f t="shared" si="242"/>
        <v>30000</v>
      </c>
      <c r="K2587" s="14">
        <f t="shared" si="243"/>
        <v>50</v>
      </c>
      <c r="L2587">
        <v>1404601632</v>
      </c>
      <c r="M2587">
        <v>1402009632</v>
      </c>
      <c r="N2587" t="b">
        <v>0</v>
      </c>
      <c r="O2587">
        <v>1</v>
      </c>
      <c r="P2587" t="b">
        <v>0</v>
      </c>
      <c r="Q2587" t="s">
        <v>8284</v>
      </c>
      <c r="R2587" s="9">
        <f t="shared" si="244"/>
        <v>1.6666666666666668E-3</v>
      </c>
      <c r="S2587" s="14">
        <f t="shared" si="245"/>
        <v>50</v>
      </c>
      <c r="T2587" t="s">
        <v>9239</v>
      </c>
      <c r="U2587" t="s">
        <v>9240</v>
      </c>
      <c r="V2587" s="16">
        <f t="shared" si="246"/>
        <v>41795.963333333333</v>
      </c>
      <c r="W2587" s="16">
        <f t="shared" si="247"/>
        <v>41825.963333333333</v>
      </c>
    </row>
    <row r="2588" spans="1:23" ht="30" hidden="1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2">
        <f>IF(H2588="USD", 1, VLOOKUP(H2588,usd[[#All],[targetCurrency]:[inverseRate]],4,FALSE))</f>
        <v>1.29405719</v>
      </c>
      <c r="J2588" s="14">
        <f t="shared" si="242"/>
        <v>3882.17157</v>
      </c>
      <c r="K2588" s="14">
        <f t="shared" si="243"/>
        <v>6.4702859500000001</v>
      </c>
      <c r="L2588">
        <v>1451030136</v>
      </c>
      <c r="M2588">
        <v>1448438136</v>
      </c>
      <c r="N2588" t="b">
        <v>0</v>
      </c>
      <c r="O2588">
        <v>1</v>
      </c>
      <c r="P2588" t="b">
        <v>0</v>
      </c>
      <c r="Q2588" t="s">
        <v>8284</v>
      </c>
      <c r="R2588" s="9">
        <f t="shared" si="244"/>
        <v>1.6666666666666668E-3</v>
      </c>
      <c r="S2588" s="14">
        <f t="shared" si="245"/>
        <v>6.4702859500000001</v>
      </c>
      <c r="T2588" t="s">
        <v>9239</v>
      </c>
      <c r="U2588" t="s">
        <v>9240</v>
      </c>
      <c r="V2588" s="16">
        <f t="shared" si="246"/>
        <v>42333.330277777779</v>
      </c>
      <c r="W2588" s="16">
        <f t="shared" si="247"/>
        <v>42363.330277777779</v>
      </c>
    </row>
    <row r="2589" spans="1:23" ht="30" hidden="1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2">
        <f>IF(H2589="USD", 1, VLOOKUP(H2589,usd[[#All],[targetCurrency]:[inverseRate]],4,FALSE))</f>
        <v>1</v>
      </c>
      <c r="J2589" s="14">
        <f t="shared" si="242"/>
        <v>50000</v>
      </c>
      <c r="K2589" s="14">
        <f t="shared" si="243"/>
        <v>1217</v>
      </c>
      <c r="L2589">
        <v>1451491953</v>
      </c>
      <c r="M2589">
        <v>1448899953</v>
      </c>
      <c r="N2589" t="b">
        <v>0</v>
      </c>
      <c r="O2589">
        <v>6</v>
      </c>
      <c r="P2589" t="b">
        <v>0</v>
      </c>
      <c r="Q2589" t="s">
        <v>8284</v>
      </c>
      <c r="R2589" s="9">
        <f t="shared" si="244"/>
        <v>2.4340000000000001E-2</v>
      </c>
      <c r="S2589" s="14">
        <f t="shared" si="245"/>
        <v>202.83333333333334</v>
      </c>
      <c r="T2589" t="s">
        <v>9239</v>
      </c>
      <c r="U2589" t="s">
        <v>9240</v>
      </c>
      <c r="V2589" s="16">
        <f t="shared" si="246"/>
        <v>42338.675381944442</v>
      </c>
      <c r="W2589" s="16">
        <f t="shared" si="247"/>
        <v>42368.675381944442</v>
      </c>
    </row>
    <row r="2590" spans="1:23" ht="30" hidden="1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2">
        <f>IF(H2590="USD", 1, VLOOKUP(H2590,usd[[#All],[targetCurrency]:[inverseRate]],4,FALSE))</f>
        <v>1</v>
      </c>
      <c r="J2590" s="14">
        <f t="shared" si="242"/>
        <v>6000</v>
      </c>
      <c r="K2590" s="14">
        <f t="shared" si="243"/>
        <v>233</v>
      </c>
      <c r="L2590">
        <v>1427807640</v>
      </c>
      <c r="M2590">
        <v>1423325626</v>
      </c>
      <c r="N2590" t="b">
        <v>0</v>
      </c>
      <c r="O2590">
        <v>8</v>
      </c>
      <c r="P2590" t="b">
        <v>0</v>
      </c>
      <c r="Q2590" t="s">
        <v>8284</v>
      </c>
      <c r="R2590" s="9">
        <f t="shared" si="244"/>
        <v>3.8833333333333331E-2</v>
      </c>
      <c r="S2590" s="14">
        <f t="shared" si="245"/>
        <v>29.125</v>
      </c>
      <c r="T2590" t="s">
        <v>9239</v>
      </c>
      <c r="U2590" t="s">
        <v>9240</v>
      </c>
      <c r="V2590" s="16">
        <f t="shared" si="246"/>
        <v>42042.676226851851</v>
      </c>
      <c r="W2590" s="16">
        <f t="shared" si="247"/>
        <v>42094.551388888889</v>
      </c>
    </row>
    <row r="2591" spans="1:23" ht="30" hidden="1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2">
        <f>IF(H2591="USD", 1, VLOOKUP(H2591,usd[[#All],[targetCurrency]:[inverseRate]],4,FALSE))</f>
        <v>0.15676623000000001</v>
      </c>
      <c r="J2591" s="14">
        <f t="shared" si="242"/>
        <v>7838.3115000000007</v>
      </c>
      <c r="K2591" s="14">
        <f t="shared" si="243"/>
        <v>0.78383115000000003</v>
      </c>
      <c r="L2591">
        <v>1458733927</v>
      </c>
      <c r="M2591">
        <v>1456145527</v>
      </c>
      <c r="N2591" t="b">
        <v>0</v>
      </c>
      <c r="O2591">
        <v>1</v>
      </c>
      <c r="P2591" t="b">
        <v>0</v>
      </c>
      <c r="Q2591" t="s">
        <v>8284</v>
      </c>
      <c r="R2591" s="9">
        <f t="shared" si="244"/>
        <v>1E-4</v>
      </c>
      <c r="S2591" s="14">
        <f t="shared" si="245"/>
        <v>0.78383115000000003</v>
      </c>
      <c r="T2591" t="s">
        <v>9239</v>
      </c>
      <c r="U2591" t="s">
        <v>9240</v>
      </c>
      <c r="V2591" s="16">
        <f t="shared" si="246"/>
        <v>42422.536192129628</v>
      </c>
      <c r="W2591" s="16">
        <f t="shared" si="247"/>
        <v>42452.494525462964</v>
      </c>
    </row>
    <row r="2592" spans="1:23" ht="30" hidden="1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2">
        <f>IF(H2592="USD", 1, VLOOKUP(H2592,usd[[#All],[targetCurrency]:[inverseRate]],4,FALSE))</f>
        <v>0.70296422999999997</v>
      </c>
      <c r="J2592" s="14">
        <f t="shared" si="242"/>
        <v>2108.8926900000001</v>
      </c>
      <c r="K2592" s="14">
        <f t="shared" si="243"/>
        <v>0</v>
      </c>
      <c r="L2592">
        <v>1453817297</v>
      </c>
      <c r="M2592">
        <v>1453212497</v>
      </c>
      <c r="N2592" t="b">
        <v>0</v>
      </c>
      <c r="O2592">
        <v>0</v>
      </c>
      <c r="P2592" t="b">
        <v>0</v>
      </c>
      <c r="Q2592" t="s">
        <v>8284</v>
      </c>
      <c r="R2592" s="9">
        <f t="shared" si="244"/>
        <v>0</v>
      </c>
      <c r="S2592" s="14" t="str">
        <f t="shared" si="245"/>
        <v/>
      </c>
      <c r="T2592" t="s">
        <v>9239</v>
      </c>
      <c r="U2592" t="s">
        <v>9240</v>
      </c>
      <c r="V2592" s="16">
        <f t="shared" si="246"/>
        <v>42388.589085648149</v>
      </c>
      <c r="W2592" s="16">
        <f t="shared" si="247"/>
        <v>42395.589085648149</v>
      </c>
    </row>
    <row r="2593" spans="1:23" ht="30" hidden="1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2">
        <f>IF(H2593="USD", 1, VLOOKUP(H2593,usd[[#All],[targetCurrency]:[inverseRate]],4,FALSE))</f>
        <v>1</v>
      </c>
      <c r="J2593" s="14">
        <f t="shared" si="242"/>
        <v>1500</v>
      </c>
      <c r="K2593" s="14">
        <f t="shared" si="243"/>
        <v>26</v>
      </c>
      <c r="L2593">
        <v>1457901924</v>
      </c>
      <c r="M2593">
        <v>1452721524</v>
      </c>
      <c r="N2593" t="b">
        <v>0</v>
      </c>
      <c r="O2593">
        <v>2</v>
      </c>
      <c r="P2593" t="b">
        <v>0</v>
      </c>
      <c r="Q2593" t="s">
        <v>8284</v>
      </c>
      <c r="R2593" s="9">
        <f t="shared" si="244"/>
        <v>1.7333333333333333E-2</v>
      </c>
      <c r="S2593" s="14">
        <f t="shared" si="245"/>
        <v>13</v>
      </c>
      <c r="T2593" t="s">
        <v>9239</v>
      </c>
      <c r="U2593" t="s">
        <v>9240</v>
      </c>
      <c r="V2593" s="16">
        <f t="shared" si="246"/>
        <v>42382.906527777777</v>
      </c>
      <c r="W2593" s="16">
        <f t="shared" si="247"/>
        <v>42442.864861111113</v>
      </c>
    </row>
    <row r="2594" spans="1:23" ht="30" hidden="1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2">
        <f>IF(H2594="USD", 1, VLOOKUP(H2594,usd[[#All],[targetCurrency]:[inverseRate]],4,FALSE))</f>
        <v>1</v>
      </c>
      <c r="J2594" s="14">
        <f t="shared" si="242"/>
        <v>30000</v>
      </c>
      <c r="K2594" s="14">
        <f t="shared" si="243"/>
        <v>50</v>
      </c>
      <c r="L2594">
        <v>1412536421</v>
      </c>
      <c r="M2594">
        <v>1409944421</v>
      </c>
      <c r="N2594" t="b">
        <v>0</v>
      </c>
      <c r="O2594">
        <v>1</v>
      </c>
      <c r="P2594" t="b">
        <v>0</v>
      </c>
      <c r="Q2594" t="s">
        <v>8284</v>
      </c>
      <c r="R2594" s="9">
        <f t="shared" si="244"/>
        <v>1.6666666666666668E-3</v>
      </c>
      <c r="S2594" s="14">
        <f t="shared" si="245"/>
        <v>50</v>
      </c>
      <c r="T2594" t="s">
        <v>9239</v>
      </c>
      <c r="U2594" t="s">
        <v>9240</v>
      </c>
      <c r="V2594" s="16">
        <f t="shared" si="246"/>
        <v>41887.801168981481</v>
      </c>
      <c r="W2594" s="16">
        <f t="shared" si="247"/>
        <v>41917.801168981481</v>
      </c>
    </row>
    <row r="2595" spans="1:23" ht="30" hidden="1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2">
        <f>IF(H2595="USD", 1, VLOOKUP(H2595,usd[[#All],[targetCurrency]:[inverseRate]],4,FALSE))</f>
        <v>1</v>
      </c>
      <c r="J2595" s="14">
        <f t="shared" si="242"/>
        <v>10000</v>
      </c>
      <c r="K2595" s="14">
        <f t="shared" si="243"/>
        <v>0</v>
      </c>
      <c r="L2595">
        <v>1429993026</v>
      </c>
      <c r="M2595">
        <v>1427401026</v>
      </c>
      <c r="N2595" t="b">
        <v>0</v>
      </c>
      <c r="O2595">
        <v>0</v>
      </c>
      <c r="P2595" t="b">
        <v>0</v>
      </c>
      <c r="Q2595" t="s">
        <v>8284</v>
      </c>
      <c r="R2595" s="9">
        <f t="shared" si="244"/>
        <v>0</v>
      </c>
      <c r="S2595" s="14" t="str">
        <f t="shared" si="245"/>
        <v/>
      </c>
      <c r="T2595" t="s">
        <v>9239</v>
      </c>
      <c r="U2595" t="s">
        <v>9240</v>
      </c>
      <c r="V2595" s="16">
        <f t="shared" si="246"/>
        <v>42089.845208333332</v>
      </c>
      <c r="W2595" s="16">
        <f t="shared" si="247"/>
        <v>42119.845208333332</v>
      </c>
    </row>
    <row r="2596" spans="1:23" ht="30" hidden="1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2">
        <f>IF(H2596="USD", 1, VLOOKUP(H2596,usd[[#All],[targetCurrency]:[inverseRate]],4,FALSE))</f>
        <v>1</v>
      </c>
      <c r="J2596" s="14">
        <f t="shared" si="242"/>
        <v>80000</v>
      </c>
      <c r="K2596" s="14">
        <f t="shared" si="243"/>
        <v>1</v>
      </c>
      <c r="L2596">
        <v>1407453228</v>
      </c>
      <c r="M2596">
        <v>1404861228</v>
      </c>
      <c r="N2596" t="b">
        <v>0</v>
      </c>
      <c r="O2596">
        <v>1</v>
      </c>
      <c r="P2596" t="b">
        <v>0</v>
      </c>
      <c r="Q2596" t="s">
        <v>8284</v>
      </c>
      <c r="R2596" s="9">
        <f t="shared" si="244"/>
        <v>1.2500000000000001E-5</v>
      </c>
      <c r="S2596" s="14">
        <f t="shared" si="245"/>
        <v>1</v>
      </c>
      <c r="T2596" t="s">
        <v>9239</v>
      </c>
      <c r="U2596" t="s">
        <v>9240</v>
      </c>
      <c r="V2596" s="16">
        <f t="shared" si="246"/>
        <v>41828.967916666668</v>
      </c>
      <c r="W2596" s="16">
        <f t="shared" si="247"/>
        <v>41858.967916666668</v>
      </c>
    </row>
    <row r="2597" spans="1:23" ht="30" hidden="1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2">
        <f>IF(H2597="USD", 1, VLOOKUP(H2597,usd[[#All],[targetCurrency]:[inverseRate]],4,FALSE))</f>
        <v>1</v>
      </c>
      <c r="J2597" s="14">
        <f t="shared" si="242"/>
        <v>15000</v>
      </c>
      <c r="K2597" s="14">
        <f t="shared" si="243"/>
        <v>1825</v>
      </c>
      <c r="L2597">
        <v>1487915500</v>
      </c>
      <c r="M2597">
        <v>1485323500</v>
      </c>
      <c r="N2597" t="b">
        <v>0</v>
      </c>
      <c r="O2597">
        <v>19</v>
      </c>
      <c r="P2597" t="b">
        <v>0</v>
      </c>
      <c r="Q2597" t="s">
        <v>8284</v>
      </c>
      <c r="R2597" s="9">
        <f t="shared" si="244"/>
        <v>0.12166666666666667</v>
      </c>
      <c r="S2597" s="14">
        <f t="shared" si="245"/>
        <v>96.05263157894737</v>
      </c>
      <c r="T2597" t="s">
        <v>9239</v>
      </c>
      <c r="U2597" t="s">
        <v>9240</v>
      </c>
      <c r="V2597" s="16">
        <f t="shared" si="246"/>
        <v>42760.244212962964</v>
      </c>
      <c r="W2597" s="16">
        <f t="shared" si="247"/>
        <v>42790.244212962964</v>
      </c>
    </row>
    <row r="2598" spans="1:23" ht="30" hidden="1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2">
        <f>IF(H2598="USD", 1, VLOOKUP(H2598,usd[[#All],[targetCurrency]:[inverseRate]],4,FALSE))</f>
        <v>0.75062424999999999</v>
      </c>
      <c r="J2598" s="14">
        <f t="shared" si="242"/>
        <v>26271.848750000001</v>
      </c>
      <c r="K2598" s="14">
        <f t="shared" si="243"/>
        <v>6197.153808</v>
      </c>
      <c r="L2598">
        <v>1407427009</v>
      </c>
      <c r="M2598">
        <v>1404835009</v>
      </c>
      <c r="N2598" t="b">
        <v>0</v>
      </c>
      <c r="O2598">
        <v>27</v>
      </c>
      <c r="P2598" t="b">
        <v>0</v>
      </c>
      <c r="Q2598" t="s">
        <v>8284</v>
      </c>
      <c r="R2598" s="9">
        <f t="shared" si="244"/>
        <v>0.23588571428571428</v>
      </c>
      <c r="S2598" s="14">
        <f t="shared" si="245"/>
        <v>229.52421511111112</v>
      </c>
      <c r="T2598" t="s">
        <v>9239</v>
      </c>
      <c r="U2598" t="s">
        <v>9240</v>
      </c>
      <c r="V2598" s="16">
        <f t="shared" si="246"/>
        <v>41828.664456018516</v>
      </c>
      <c r="W2598" s="16">
        <f t="shared" si="247"/>
        <v>41858.664456018516</v>
      </c>
    </row>
    <row r="2599" spans="1:23" ht="30" hidden="1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2">
        <f>IF(H2599="USD", 1, VLOOKUP(H2599,usd[[#All],[targetCurrency]:[inverseRate]],4,FALSE))</f>
        <v>1.29405719</v>
      </c>
      <c r="J2599" s="14">
        <f t="shared" si="242"/>
        <v>1941.085785</v>
      </c>
      <c r="K2599" s="14">
        <f t="shared" si="243"/>
        <v>109.99486114999999</v>
      </c>
      <c r="L2599">
        <v>1466323917</v>
      </c>
      <c r="M2599">
        <v>1463731917</v>
      </c>
      <c r="N2599" t="b">
        <v>0</v>
      </c>
      <c r="O2599">
        <v>7</v>
      </c>
      <c r="P2599" t="b">
        <v>0</v>
      </c>
      <c r="Q2599" t="s">
        <v>8284</v>
      </c>
      <c r="R2599" s="9">
        <f t="shared" si="244"/>
        <v>5.6666666666666664E-2</v>
      </c>
      <c r="S2599" s="14">
        <f t="shared" si="245"/>
        <v>15.713551592857142</v>
      </c>
      <c r="T2599" t="s">
        <v>9239</v>
      </c>
      <c r="U2599" t="s">
        <v>9240</v>
      </c>
      <c r="V2599" s="16">
        <f t="shared" si="246"/>
        <v>42510.341631944444</v>
      </c>
      <c r="W2599" s="16">
        <f t="shared" si="247"/>
        <v>42540.341631944444</v>
      </c>
    </row>
    <row r="2600" spans="1:23" ht="30" hidden="1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2">
        <f>IF(H2600="USD", 1, VLOOKUP(H2600,usd[[#All],[targetCurrency]:[inverseRate]],4,FALSE))</f>
        <v>1</v>
      </c>
      <c r="J2600" s="14">
        <f t="shared" si="242"/>
        <v>3000</v>
      </c>
      <c r="K2600" s="14">
        <f t="shared" si="243"/>
        <v>1170</v>
      </c>
      <c r="L2600">
        <v>1443039001</v>
      </c>
      <c r="M2600">
        <v>1440447001</v>
      </c>
      <c r="N2600" t="b">
        <v>0</v>
      </c>
      <c r="O2600">
        <v>14</v>
      </c>
      <c r="P2600" t="b">
        <v>0</v>
      </c>
      <c r="Q2600" t="s">
        <v>8284</v>
      </c>
      <c r="R2600" s="9">
        <f t="shared" si="244"/>
        <v>0.39</v>
      </c>
      <c r="S2600" s="14">
        <f t="shared" si="245"/>
        <v>83.571428571428569</v>
      </c>
      <c r="T2600" t="s">
        <v>9239</v>
      </c>
      <c r="U2600" t="s">
        <v>9240</v>
      </c>
      <c r="V2600" s="16">
        <f t="shared" si="246"/>
        <v>42240.840289351851</v>
      </c>
      <c r="W2600" s="16">
        <f t="shared" si="247"/>
        <v>42270.840289351851</v>
      </c>
    </row>
    <row r="2601" spans="1:23" ht="30" hidden="1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2">
        <f>IF(H2601="USD", 1, VLOOKUP(H2601,usd[[#All],[targetCurrency]:[inverseRate]],4,FALSE))</f>
        <v>1</v>
      </c>
      <c r="J2601" s="14">
        <f t="shared" si="242"/>
        <v>9041</v>
      </c>
      <c r="K2601" s="14">
        <f t="shared" si="243"/>
        <v>90</v>
      </c>
      <c r="L2601">
        <v>1407089147</v>
      </c>
      <c r="M2601">
        <v>1403201147</v>
      </c>
      <c r="N2601" t="b">
        <v>0</v>
      </c>
      <c r="O2601">
        <v>5</v>
      </c>
      <c r="P2601" t="b">
        <v>0</v>
      </c>
      <c r="Q2601" t="s">
        <v>8284</v>
      </c>
      <c r="R2601" s="9">
        <f t="shared" si="244"/>
        <v>9.9546510341776348E-3</v>
      </c>
      <c r="S2601" s="14">
        <f t="shared" si="245"/>
        <v>18</v>
      </c>
      <c r="T2601" t="s">
        <v>9239</v>
      </c>
      <c r="U2601" t="s">
        <v>9240</v>
      </c>
      <c r="V2601" s="16">
        <f t="shared" si="246"/>
        <v>41809.754016203704</v>
      </c>
      <c r="W2601" s="16">
        <f t="shared" si="247"/>
        <v>41854.754016203704</v>
      </c>
    </row>
    <row r="2602" spans="1:23" ht="30" hidden="1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2">
        <f>IF(H2602="USD", 1, VLOOKUP(H2602,usd[[#All],[targetCurrency]:[inverseRate]],4,FALSE))</f>
        <v>1</v>
      </c>
      <c r="J2602" s="14">
        <f t="shared" si="242"/>
        <v>50000</v>
      </c>
      <c r="K2602" s="14">
        <f t="shared" si="243"/>
        <v>3466</v>
      </c>
      <c r="L2602">
        <v>1458938200</v>
      </c>
      <c r="M2602">
        <v>1453757800</v>
      </c>
      <c r="N2602" t="b">
        <v>0</v>
      </c>
      <c r="O2602">
        <v>30</v>
      </c>
      <c r="P2602" t="b">
        <v>0</v>
      </c>
      <c r="Q2602" t="s">
        <v>8284</v>
      </c>
      <c r="R2602" s="9">
        <f t="shared" si="244"/>
        <v>6.9320000000000007E-2</v>
      </c>
      <c r="S2602" s="14">
        <f t="shared" si="245"/>
        <v>115.53333333333333</v>
      </c>
      <c r="T2602" t="s">
        <v>9239</v>
      </c>
      <c r="U2602" t="s">
        <v>9240</v>
      </c>
      <c r="V2602" s="16">
        <f t="shared" si="246"/>
        <v>42394.900462962964</v>
      </c>
      <c r="W2602" s="16">
        <f t="shared" si="247"/>
        <v>42454.858796296292</v>
      </c>
    </row>
    <row r="2603" spans="1:23" ht="30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2">
        <f>IF(H2603="USD", 1, VLOOKUP(H2603,usd[[#All],[targetCurrency]:[inverseRate]],4,FALSE))</f>
        <v>1</v>
      </c>
      <c r="J2603" s="14">
        <f t="shared" si="242"/>
        <v>500</v>
      </c>
      <c r="K2603" s="14">
        <f t="shared" si="243"/>
        <v>3307</v>
      </c>
      <c r="L2603">
        <v>1347508740</v>
      </c>
      <c r="M2603">
        <v>1346276349</v>
      </c>
      <c r="N2603" t="b">
        <v>1</v>
      </c>
      <c r="O2603">
        <v>151</v>
      </c>
      <c r="P2603" t="b">
        <v>1</v>
      </c>
      <c r="Q2603" t="s">
        <v>8301</v>
      </c>
      <c r="R2603" s="9">
        <f t="shared" si="244"/>
        <v>6.6139999999999999</v>
      </c>
      <c r="S2603" s="14">
        <f t="shared" si="245"/>
        <v>21.900662251655628</v>
      </c>
      <c r="T2603" t="s">
        <v>9226</v>
      </c>
      <c r="U2603" t="s">
        <v>9258</v>
      </c>
      <c r="V2603" s="16">
        <f t="shared" si="246"/>
        <v>41150.902187500003</v>
      </c>
      <c r="W2603" s="16">
        <f t="shared" si="247"/>
        <v>41165.165972222225</v>
      </c>
    </row>
    <row r="2604" spans="1:23" ht="30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2">
        <f>IF(H2604="USD", 1, VLOOKUP(H2604,usd[[#All],[targetCurrency]:[inverseRate]],4,FALSE))</f>
        <v>1</v>
      </c>
      <c r="J2604" s="14">
        <f t="shared" si="242"/>
        <v>12000</v>
      </c>
      <c r="K2604" s="14">
        <f t="shared" si="243"/>
        <v>39131</v>
      </c>
      <c r="L2604">
        <v>1415827200</v>
      </c>
      <c r="M2604">
        <v>1412358968</v>
      </c>
      <c r="N2604" t="b">
        <v>1</v>
      </c>
      <c r="O2604">
        <v>489</v>
      </c>
      <c r="P2604" t="b">
        <v>1</v>
      </c>
      <c r="Q2604" t="s">
        <v>8301</v>
      </c>
      <c r="R2604" s="9">
        <f t="shared" si="244"/>
        <v>3.2609166666666667</v>
      </c>
      <c r="S2604" s="14">
        <f t="shared" si="245"/>
        <v>80.022494887525568</v>
      </c>
      <c r="T2604" t="s">
        <v>9226</v>
      </c>
      <c r="U2604" t="s">
        <v>9258</v>
      </c>
      <c r="V2604" s="16">
        <f t="shared" si="246"/>
        <v>41915.747314814813</v>
      </c>
      <c r="W2604" s="16">
        <f t="shared" si="247"/>
        <v>41955.888888888891</v>
      </c>
    </row>
    <row r="2605" spans="1:23" ht="30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2">
        <f>IF(H2605="USD", 1, VLOOKUP(H2605,usd[[#All],[targetCurrency]:[inverseRate]],4,FALSE))</f>
        <v>1</v>
      </c>
      <c r="J2605" s="14">
        <f t="shared" si="242"/>
        <v>1750</v>
      </c>
      <c r="K2605" s="14">
        <f t="shared" si="243"/>
        <v>1776</v>
      </c>
      <c r="L2605">
        <v>1387835654</v>
      </c>
      <c r="M2605">
        <v>1386626054</v>
      </c>
      <c r="N2605" t="b">
        <v>1</v>
      </c>
      <c r="O2605">
        <v>50</v>
      </c>
      <c r="P2605" t="b">
        <v>1</v>
      </c>
      <c r="Q2605" t="s">
        <v>8301</v>
      </c>
      <c r="R2605" s="9">
        <f t="shared" si="244"/>
        <v>1.0148571428571429</v>
      </c>
      <c r="S2605" s="14">
        <f t="shared" si="245"/>
        <v>35.520000000000003</v>
      </c>
      <c r="T2605" t="s">
        <v>9226</v>
      </c>
      <c r="U2605" t="s">
        <v>9258</v>
      </c>
      <c r="V2605" s="16">
        <f t="shared" si="246"/>
        <v>41617.912662037037</v>
      </c>
      <c r="W2605" s="16">
        <f t="shared" si="247"/>
        <v>41631.912662037037</v>
      </c>
    </row>
    <row r="2606" spans="1:23" ht="30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2">
        <f>IF(H2606="USD", 1, VLOOKUP(H2606,usd[[#All],[targetCurrency]:[inverseRate]],4,FALSE))</f>
        <v>1</v>
      </c>
      <c r="J2606" s="14">
        <f t="shared" si="242"/>
        <v>20000</v>
      </c>
      <c r="K2606" s="14">
        <f t="shared" si="243"/>
        <v>20843.599999999999</v>
      </c>
      <c r="L2606">
        <v>1335662023</v>
      </c>
      <c r="M2606">
        <v>1333070023</v>
      </c>
      <c r="N2606" t="b">
        <v>1</v>
      </c>
      <c r="O2606">
        <v>321</v>
      </c>
      <c r="P2606" t="b">
        <v>1</v>
      </c>
      <c r="Q2606" t="s">
        <v>8301</v>
      </c>
      <c r="R2606" s="9">
        <f t="shared" si="244"/>
        <v>1.0421799999999999</v>
      </c>
      <c r="S2606" s="14">
        <f t="shared" si="245"/>
        <v>64.933333333333323</v>
      </c>
      <c r="T2606" t="s">
        <v>9226</v>
      </c>
      <c r="U2606" t="s">
        <v>9258</v>
      </c>
      <c r="V2606" s="16">
        <f t="shared" si="246"/>
        <v>40998.051192129627</v>
      </c>
      <c r="W2606" s="16">
        <f t="shared" si="247"/>
        <v>41028.051192129627</v>
      </c>
    </row>
    <row r="2607" spans="1:23" ht="30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2">
        <f>IF(H2607="USD", 1, VLOOKUP(H2607,usd[[#All],[targetCurrency]:[inverseRate]],4,FALSE))</f>
        <v>1</v>
      </c>
      <c r="J2607" s="14">
        <f t="shared" si="242"/>
        <v>100000</v>
      </c>
      <c r="K2607" s="14">
        <f t="shared" si="243"/>
        <v>107421.57</v>
      </c>
      <c r="L2607">
        <v>1466168390</v>
      </c>
      <c r="M2607">
        <v>1463576390</v>
      </c>
      <c r="N2607" t="b">
        <v>1</v>
      </c>
      <c r="O2607">
        <v>1762</v>
      </c>
      <c r="P2607" t="b">
        <v>1</v>
      </c>
      <c r="Q2607" t="s">
        <v>8301</v>
      </c>
      <c r="R2607" s="9">
        <f t="shared" si="244"/>
        <v>1.0742157000000001</v>
      </c>
      <c r="S2607" s="14">
        <f t="shared" si="245"/>
        <v>60.965703745743475</v>
      </c>
      <c r="T2607" t="s">
        <v>9226</v>
      </c>
      <c r="U2607" t="s">
        <v>9258</v>
      </c>
      <c r="V2607" s="16">
        <f t="shared" si="246"/>
        <v>42508.541550925926</v>
      </c>
      <c r="W2607" s="16">
        <f t="shared" si="247"/>
        <v>42538.541550925926</v>
      </c>
    </row>
    <row r="2608" spans="1:23" ht="30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2">
        <f>IF(H2608="USD", 1, VLOOKUP(H2608,usd[[#All],[targetCurrency]:[inverseRate]],4,FALSE))</f>
        <v>1</v>
      </c>
      <c r="J2608" s="14">
        <f t="shared" si="242"/>
        <v>11000</v>
      </c>
      <c r="K2608" s="14">
        <f t="shared" si="243"/>
        <v>12106</v>
      </c>
      <c r="L2608">
        <v>1398791182</v>
      </c>
      <c r="M2608">
        <v>1396026382</v>
      </c>
      <c r="N2608" t="b">
        <v>1</v>
      </c>
      <c r="O2608">
        <v>385</v>
      </c>
      <c r="P2608" t="b">
        <v>1</v>
      </c>
      <c r="Q2608" t="s">
        <v>8301</v>
      </c>
      <c r="R2608" s="9">
        <f t="shared" si="244"/>
        <v>1.1005454545454545</v>
      </c>
      <c r="S2608" s="14">
        <f t="shared" si="245"/>
        <v>31.444155844155844</v>
      </c>
      <c r="T2608" t="s">
        <v>9226</v>
      </c>
      <c r="U2608" t="s">
        <v>9258</v>
      </c>
      <c r="V2608" s="16">
        <f t="shared" si="246"/>
        <v>41726.712754629625</v>
      </c>
      <c r="W2608" s="16">
        <f t="shared" si="247"/>
        <v>41758.712754629625</v>
      </c>
    </row>
    <row r="2609" spans="1:23" ht="30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2">
        <f>IF(H2609="USD", 1, VLOOKUP(H2609,usd[[#All],[targetCurrency]:[inverseRate]],4,FALSE))</f>
        <v>1</v>
      </c>
      <c r="J2609" s="14">
        <f t="shared" si="242"/>
        <v>8000</v>
      </c>
      <c r="K2609" s="14">
        <f t="shared" si="243"/>
        <v>32616</v>
      </c>
      <c r="L2609">
        <v>1439344800</v>
      </c>
      <c r="M2609">
        <v>1435611572</v>
      </c>
      <c r="N2609" t="b">
        <v>1</v>
      </c>
      <c r="O2609">
        <v>398</v>
      </c>
      <c r="P2609" t="b">
        <v>1</v>
      </c>
      <c r="Q2609" t="s">
        <v>8301</v>
      </c>
      <c r="R2609" s="9">
        <f t="shared" si="244"/>
        <v>4.077</v>
      </c>
      <c r="S2609" s="14">
        <f t="shared" si="245"/>
        <v>81.949748743718587</v>
      </c>
      <c r="T2609" t="s">
        <v>9226</v>
      </c>
      <c r="U2609" t="s">
        <v>9258</v>
      </c>
      <c r="V2609" s="16">
        <f t="shared" si="246"/>
        <v>42184.874675925923</v>
      </c>
      <c r="W2609" s="16">
        <f t="shared" si="247"/>
        <v>42228.083333333328</v>
      </c>
    </row>
    <row r="2610" spans="1:23" ht="30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2">
        <f>IF(H2610="USD", 1, VLOOKUP(H2610,usd[[#All],[targetCurrency]:[inverseRate]],4,FALSE))</f>
        <v>1</v>
      </c>
      <c r="J2610" s="14">
        <f t="shared" si="242"/>
        <v>8000</v>
      </c>
      <c r="K2610" s="14">
        <f t="shared" si="243"/>
        <v>17914</v>
      </c>
      <c r="L2610">
        <v>1489536000</v>
      </c>
      <c r="M2610">
        <v>1485976468</v>
      </c>
      <c r="N2610" t="b">
        <v>1</v>
      </c>
      <c r="O2610">
        <v>304</v>
      </c>
      <c r="P2610" t="b">
        <v>1</v>
      </c>
      <c r="Q2610" t="s">
        <v>8301</v>
      </c>
      <c r="R2610" s="9">
        <f t="shared" si="244"/>
        <v>2.2392500000000002</v>
      </c>
      <c r="S2610" s="14">
        <f t="shared" si="245"/>
        <v>58.92763157894737</v>
      </c>
      <c r="T2610" t="s">
        <v>9226</v>
      </c>
      <c r="U2610" t="s">
        <v>9258</v>
      </c>
      <c r="V2610" s="16">
        <f t="shared" si="246"/>
        <v>42767.801712962959</v>
      </c>
      <c r="W2610" s="16">
        <f t="shared" si="247"/>
        <v>42809</v>
      </c>
    </row>
    <row r="2611" spans="1:23" ht="30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2">
        <f>IF(H2611="USD", 1, VLOOKUP(H2611,usd[[#All],[targetCurrency]:[inverseRate]],4,FALSE))</f>
        <v>1</v>
      </c>
      <c r="J2611" s="14">
        <f t="shared" si="242"/>
        <v>35000</v>
      </c>
      <c r="K2611" s="14">
        <f t="shared" si="243"/>
        <v>106330.39</v>
      </c>
      <c r="L2611">
        <v>1342330951</v>
      </c>
      <c r="M2611">
        <v>1339738951</v>
      </c>
      <c r="N2611" t="b">
        <v>1</v>
      </c>
      <c r="O2611">
        <v>676</v>
      </c>
      <c r="P2611" t="b">
        <v>1</v>
      </c>
      <c r="Q2611" t="s">
        <v>8301</v>
      </c>
      <c r="R2611" s="9">
        <f t="shared" si="244"/>
        <v>3.038011142857143</v>
      </c>
      <c r="S2611" s="14">
        <f t="shared" si="245"/>
        <v>157.29347633136095</v>
      </c>
      <c r="T2611" t="s">
        <v>9226</v>
      </c>
      <c r="U2611" t="s">
        <v>9258</v>
      </c>
      <c r="V2611" s="16">
        <f t="shared" si="246"/>
        <v>41075.237858796296</v>
      </c>
      <c r="W2611" s="16">
        <f t="shared" si="247"/>
        <v>41105.237858796296</v>
      </c>
    </row>
    <row r="2612" spans="1:23" ht="30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2">
        <f>IF(H2612="USD", 1, VLOOKUP(H2612,usd[[#All],[targetCurrency]:[inverseRate]],4,FALSE))</f>
        <v>1</v>
      </c>
      <c r="J2612" s="14">
        <f t="shared" si="242"/>
        <v>22765</v>
      </c>
      <c r="K2612" s="14">
        <f t="shared" si="243"/>
        <v>32172.66</v>
      </c>
      <c r="L2612">
        <v>1471849140</v>
      </c>
      <c r="M2612">
        <v>1468444125</v>
      </c>
      <c r="N2612" t="b">
        <v>1</v>
      </c>
      <c r="O2612">
        <v>577</v>
      </c>
      <c r="P2612" t="b">
        <v>1</v>
      </c>
      <c r="Q2612" t="s">
        <v>8301</v>
      </c>
      <c r="R2612" s="9">
        <f t="shared" si="244"/>
        <v>1.4132510432681749</v>
      </c>
      <c r="S2612" s="14">
        <f t="shared" si="245"/>
        <v>55.758509532062391</v>
      </c>
      <c r="T2612" t="s">
        <v>9226</v>
      </c>
      <c r="U2612" t="s">
        <v>9258</v>
      </c>
      <c r="V2612" s="16">
        <f t="shared" si="246"/>
        <v>42564.881076388891</v>
      </c>
      <c r="W2612" s="16">
        <f t="shared" si="247"/>
        <v>42604.290972222225</v>
      </c>
    </row>
    <row r="2613" spans="1:23" ht="30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2">
        <f>IF(H2613="USD", 1, VLOOKUP(H2613,usd[[#All],[targetCurrency]:[inverseRate]],4,FALSE))</f>
        <v>1.1666915600000001</v>
      </c>
      <c r="J2613" s="14">
        <f t="shared" si="242"/>
        <v>12833.607160000001</v>
      </c>
      <c r="K2613" s="14">
        <f t="shared" si="243"/>
        <v>358139.3081732</v>
      </c>
      <c r="L2613">
        <v>1483397940</v>
      </c>
      <c r="M2613">
        <v>1480493014</v>
      </c>
      <c r="N2613" t="b">
        <v>1</v>
      </c>
      <c r="O2613">
        <v>3663</v>
      </c>
      <c r="P2613" t="b">
        <v>1</v>
      </c>
      <c r="Q2613" t="s">
        <v>8301</v>
      </c>
      <c r="R2613" s="9">
        <f t="shared" si="244"/>
        <v>27.906363636363636</v>
      </c>
      <c r="S2613" s="14">
        <f t="shared" si="245"/>
        <v>97.772128903412508</v>
      </c>
      <c r="T2613" t="s">
        <v>9226</v>
      </c>
      <c r="U2613" t="s">
        <v>9258</v>
      </c>
      <c r="V2613" s="16">
        <f t="shared" si="246"/>
        <v>42704.335810185185</v>
      </c>
      <c r="W2613" s="16">
        <f t="shared" si="247"/>
        <v>42737.957638888889</v>
      </c>
    </row>
    <row r="2614" spans="1:23" ht="30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2">
        <f>IF(H2614="USD", 1, VLOOKUP(H2614,usd[[#All],[targetCurrency]:[inverseRate]],4,FALSE))</f>
        <v>1</v>
      </c>
      <c r="J2614" s="14">
        <f t="shared" si="242"/>
        <v>10000</v>
      </c>
      <c r="K2614" s="14">
        <f t="shared" si="243"/>
        <v>17176.13</v>
      </c>
      <c r="L2614">
        <v>1420773970</v>
      </c>
      <c r="M2614">
        <v>1418095570</v>
      </c>
      <c r="N2614" t="b">
        <v>1</v>
      </c>
      <c r="O2614">
        <v>294</v>
      </c>
      <c r="P2614" t="b">
        <v>1</v>
      </c>
      <c r="Q2614" t="s">
        <v>8301</v>
      </c>
      <c r="R2614" s="9">
        <f t="shared" si="244"/>
        <v>1.7176130000000001</v>
      </c>
      <c r="S2614" s="14">
        <f t="shared" si="245"/>
        <v>58.422210884353746</v>
      </c>
      <c r="T2614" t="s">
        <v>9226</v>
      </c>
      <c r="U2614" t="s">
        <v>9258</v>
      </c>
      <c r="V2614" s="16">
        <f t="shared" si="246"/>
        <v>41982.143171296295</v>
      </c>
      <c r="W2614" s="16">
        <f t="shared" si="247"/>
        <v>42013.143171296295</v>
      </c>
    </row>
    <row r="2615" spans="1:23" ht="30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2">
        <f>IF(H2615="USD", 1, VLOOKUP(H2615,usd[[#All],[targetCurrency]:[inverseRate]],4,FALSE))</f>
        <v>1</v>
      </c>
      <c r="J2615" s="14">
        <f t="shared" si="242"/>
        <v>7500</v>
      </c>
      <c r="K2615" s="14">
        <f t="shared" si="243"/>
        <v>7576</v>
      </c>
      <c r="L2615">
        <v>1348256294</v>
      </c>
      <c r="M2615">
        <v>1345664294</v>
      </c>
      <c r="N2615" t="b">
        <v>1</v>
      </c>
      <c r="O2615">
        <v>28</v>
      </c>
      <c r="P2615" t="b">
        <v>1</v>
      </c>
      <c r="Q2615" t="s">
        <v>8301</v>
      </c>
      <c r="R2615" s="9">
        <f t="shared" si="244"/>
        <v>1.0101333333333333</v>
      </c>
      <c r="S2615" s="14">
        <f t="shared" si="245"/>
        <v>270.57142857142856</v>
      </c>
      <c r="T2615" t="s">
        <v>9226</v>
      </c>
      <c r="U2615" t="s">
        <v>9258</v>
      </c>
      <c r="V2615" s="16">
        <f t="shared" si="246"/>
        <v>41143.81821759259</v>
      </c>
      <c r="W2615" s="16">
        <f t="shared" si="247"/>
        <v>41173.81821759259</v>
      </c>
    </row>
    <row r="2616" spans="1:23" ht="30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2">
        <f>IF(H2616="USD", 1, VLOOKUP(H2616,usd[[#All],[targetCurrency]:[inverseRate]],4,FALSE))</f>
        <v>1</v>
      </c>
      <c r="J2616" s="14">
        <f t="shared" si="242"/>
        <v>10500</v>
      </c>
      <c r="K2616" s="14">
        <f t="shared" si="243"/>
        <v>10710</v>
      </c>
      <c r="L2616">
        <v>1398834000</v>
      </c>
      <c r="M2616">
        <v>1396371612</v>
      </c>
      <c r="N2616" t="b">
        <v>1</v>
      </c>
      <c r="O2616">
        <v>100</v>
      </c>
      <c r="P2616" t="b">
        <v>1</v>
      </c>
      <c r="Q2616" t="s">
        <v>8301</v>
      </c>
      <c r="R2616" s="9">
        <f t="shared" si="244"/>
        <v>1.02</v>
      </c>
      <c r="S2616" s="14">
        <f t="shared" si="245"/>
        <v>107.1</v>
      </c>
      <c r="T2616" t="s">
        <v>9226</v>
      </c>
      <c r="U2616" t="s">
        <v>9258</v>
      </c>
      <c r="V2616" s="16">
        <f t="shared" si="246"/>
        <v>41730.708472222221</v>
      </c>
      <c r="W2616" s="16">
        <f t="shared" si="247"/>
        <v>41759.208333333336</v>
      </c>
    </row>
    <row r="2617" spans="1:23" ht="30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2">
        <f>IF(H2617="USD", 1, VLOOKUP(H2617,usd[[#All],[targetCurrency]:[inverseRate]],4,FALSE))</f>
        <v>1.29405719</v>
      </c>
      <c r="J2617" s="14">
        <f t="shared" si="242"/>
        <v>2589.4084371899999</v>
      </c>
      <c r="K2617" s="14">
        <f t="shared" si="243"/>
        <v>4395.9122744300003</v>
      </c>
      <c r="L2617">
        <v>1462017600</v>
      </c>
      <c r="M2617">
        <v>1458820564</v>
      </c>
      <c r="N2617" t="b">
        <v>0</v>
      </c>
      <c r="O2617">
        <v>72</v>
      </c>
      <c r="P2617" t="b">
        <v>1</v>
      </c>
      <c r="Q2617" t="s">
        <v>8301</v>
      </c>
      <c r="R2617" s="9">
        <f t="shared" si="244"/>
        <v>1.6976511744127936</v>
      </c>
      <c r="S2617" s="14">
        <f t="shared" si="245"/>
        <v>61.054337144861115</v>
      </c>
      <c r="T2617" t="s">
        <v>9226</v>
      </c>
      <c r="U2617" t="s">
        <v>9258</v>
      </c>
      <c r="V2617" s="16">
        <f t="shared" si="246"/>
        <v>42453.49726851852</v>
      </c>
      <c r="W2617" s="16">
        <f t="shared" si="247"/>
        <v>42490.5</v>
      </c>
    </row>
    <row r="2618" spans="1:23" ht="30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2">
        <f>IF(H2618="USD", 1, VLOOKUP(H2618,usd[[#All],[targetCurrency]:[inverseRate]],4,FALSE))</f>
        <v>1</v>
      </c>
      <c r="J2618" s="14">
        <f t="shared" si="242"/>
        <v>25000</v>
      </c>
      <c r="K2618" s="14">
        <f t="shared" si="243"/>
        <v>28633.5</v>
      </c>
      <c r="L2618">
        <v>1440546729</v>
      </c>
      <c r="M2618">
        <v>1437954729</v>
      </c>
      <c r="N2618" t="b">
        <v>1</v>
      </c>
      <c r="O2618">
        <v>238</v>
      </c>
      <c r="P2618" t="b">
        <v>1</v>
      </c>
      <c r="Q2618" t="s">
        <v>8301</v>
      </c>
      <c r="R2618" s="9">
        <f t="shared" si="244"/>
        <v>1.14534</v>
      </c>
      <c r="S2618" s="14">
        <f t="shared" si="245"/>
        <v>120.30882352941177</v>
      </c>
      <c r="T2618" t="s">
        <v>9226</v>
      </c>
      <c r="U2618" t="s">
        <v>9258</v>
      </c>
      <c r="V2618" s="16">
        <f t="shared" si="246"/>
        <v>42211.99454861111</v>
      </c>
      <c r="W2618" s="16">
        <f t="shared" si="247"/>
        <v>42241.99454861111</v>
      </c>
    </row>
    <row r="2619" spans="1:23" ht="30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2">
        <f>IF(H2619="USD", 1, VLOOKUP(H2619,usd[[#All],[targetCurrency]:[inverseRate]],4,FALSE))</f>
        <v>1</v>
      </c>
      <c r="J2619" s="14">
        <f t="shared" si="242"/>
        <v>500</v>
      </c>
      <c r="K2619" s="14">
        <f t="shared" si="243"/>
        <v>4388</v>
      </c>
      <c r="L2619">
        <v>1413838751</v>
      </c>
      <c r="M2619">
        <v>1411246751</v>
      </c>
      <c r="N2619" t="b">
        <v>1</v>
      </c>
      <c r="O2619">
        <v>159</v>
      </c>
      <c r="P2619" t="b">
        <v>1</v>
      </c>
      <c r="Q2619" t="s">
        <v>8301</v>
      </c>
      <c r="R2619" s="9">
        <f t="shared" si="244"/>
        <v>8.7759999999999998</v>
      </c>
      <c r="S2619" s="14">
        <f t="shared" si="245"/>
        <v>27.59748427672956</v>
      </c>
      <c r="T2619" t="s">
        <v>9226</v>
      </c>
      <c r="U2619" t="s">
        <v>9258</v>
      </c>
      <c r="V2619" s="16">
        <f t="shared" si="246"/>
        <v>41902.874432870369</v>
      </c>
      <c r="W2619" s="16">
        <f t="shared" si="247"/>
        <v>41932.874432870369</v>
      </c>
    </row>
    <row r="2620" spans="1:23" ht="30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2">
        <f>IF(H2620="USD", 1, VLOOKUP(H2620,usd[[#All],[targetCurrency]:[inverseRate]],4,FALSE))</f>
        <v>1</v>
      </c>
      <c r="J2620" s="14">
        <f t="shared" si="242"/>
        <v>15000</v>
      </c>
      <c r="K2620" s="14">
        <f t="shared" si="243"/>
        <v>15808</v>
      </c>
      <c r="L2620">
        <v>1449000061</v>
      </c>
      <c r="M2620">
        <v>1443812461</v>
      </c>
      <c r="N2620" t="b">
        <v>1</v>
      </c>
      <c r="O2620">
        <v>77</v>
      </c>
      <c r="P2620" t="b">
        <v>1</v>
      </c>
      <c r="Q2620" t="s">
        <v>8301</v>
      </c>
      <c r="R2620" s="9">
        <f t="shared" si="244"/>
        <v>1.0538666666666667</v>
      </c>
      <c r="S2620" s="14">
        <f t="shared" si="245"/>
        <v>205.2987012987013</v>
      </c>
      <c r="T2620" t="s">
        <v>9226</v>
      </c>
      <c r="U2620" t="s">
        <v>9258</v>
      </c>
      <c r="V2620" s="16">
        <f t="shared" si="246"/>
        <v>42279.792372685188</v>
      </c>
      <c r="W2620" s="16">
        <f t="shared" si="247"/>
        <v>42339.834039351852</v>
      </c>
    </row>
    <row r="2621" spans="1:23" ht="30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2">
        <f>IF(H2621="USD", 1, VLOOKUP(H2621,usd[[#All],[targetCurrency]:[inverseRate]],4,FALSE))</f>
        <v>1</v>
      </c>
      <c r="J2621" s="14">
        <f t="shared" si="242"/>
        <v>1000</v>
      </c>
      <c r="K2621" s="14">
        <f t="shared" si="243"/>
        <v>1884</v>
      </c>
      <c r="L2621">
        <v>1445598000</v>
      </c>
      <c r="M2621">
        <v>1443302004</v>
      </c>
      <c r="N2621" t="b">
        <v>1</v>
      </c>
      <c r="O2621">
        <v>53</v>
      </c>
      <c r="P2621" t="b">
        <v>1</v>
      </c>
      <c r="Q2621" t="s">
        <v>8301</v>
      </c>
      <c r="R2621" s="9">
        <f t="shared" si="244"/>
        <v>1.8839999999999999</v>
      </c>
      <c r="S2621" s="14">
        <f t="shared" si="245"/>
        <v>35.547169811320757</v>
      </c>
      <c r="T2621" t="s">
        <v>9226</v>
      </c>
      <c r="U2621" t="s">
        <v>9258</v>
      </c>
      <c r="V2621" s="16">
        <f t="shared" si="246"/>
        <v>42273.884305555555</v>
      </c>
      <c r="W2621" s="16">
        <f t="shared" si="247"/>
        <v>42300.458333333328</v>
      </c>
    </row>
    <row r="2622" spans="1:23" ht="30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2">
        <f>IF(H2622="USD", 1, VLOOKUP(H2622,usd[[#All],[targetCurrency]:[inverseRate]],4,FALSE))</f>
        <v>0.70296422999999997</v>
      </c>
      <c r="J2622" s="14">
        <f t="shared" si="242"/>
        <v>45692.674950000001</v>
      </c>
      <c r="K2622" s="14">
        <f t="shared" si="243"/>
        <v>65638.582012019993</v>
      </c>
      <c r="L2622">
        <v>1444525200</v>
      </c>
      <c r="M2622">
        <v>1441339242</v>
      </c>
      <c r="N2622" t="b">
        <v>1</v>
      </c>
      <c r="O2622">
        <v>1251</v>
      </c>
      <c r="P2622" t="b">
        <v>1</v>
      </c>
      <c r="Q2622" t="s">
        <v>8301</v>
      </c>
      <c r="R2622" s="9">
        <f t="shared" si="244"/>
        <v>1.436523076923077</v>
      </c>
      <c r="S2622" s="14">
        <f t="shared" si="245"/>
        <v>52.468890497218219</v>
      </c>
      <c r="T2622" t="s">
        <v>9226</v>
      </c>
      <c r="U2622" t="s">
        <v>9258</v>
      </c>
      <c r="V2622" s="16">
        <f t="shared" si="246"/>
        <v>42251.16715277778</v>
      </c>
      <c r="W2622" s="16">
        <f t="shared" si="247"/>
        <v>42288.041666666672</v>
      </c>
    </row>
    <row r="2623" spans="1:23" ht="30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2">
        <f>IF(H2623="USD", 1, VLOOKUP(H2623,usd[[#All],[targetCurrency]:[inverseRate]],4,FALSE))</f>
        <v>1</v>
      </c>
      <c r="J2623" s="14">
        <f t="shared" si="242"/>
        <v>15000</v>
      </c>
      <c r="K2623" s="14">
        <f t="shared" si="243"/>
        <v>21882</v>
      </c>
      <c r="L2623">
        <v>1432230988</v>
      </c>
      <c r="M2623">
        <v>1429638988</v>
      </c>
      <c r="N2623" t="b">
        <v>1</v>
      </c>
      <c r="O2623">
        <v>465</v>
      </c>
      <c r="P2623" t="b">
        <v>1</v>
      </c>
      <c r="Q2623" t="s">
        <v>8301</v>
      </c>
      <c r="R2623" s="9">
        <f t="shared" si="244"/>
        <v>1.4588000000000001</v>
      </c>
      <c r="S2623" s="14">
        <f t="shared" si="245"/>
        <v>47.058064516129029</v>
      </c>
      <c r="T2623" t="s">
        <v>9226</v>
      </c>
      <c r="U2623" t="s">
        <v>9258</v>
      </c>
      <c r="V2623" s="16">
        <f t="shared" si="246"/>
        <v>42115.747546296298</v>
      </c>
      <c r="W2623" s="16">
        <f t="shared" si="247"/>
        <v>42145.747546296298</v>
      </c>
    </row>
    <row r="2624" spans="1:23" ht="30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2">
        <f>IF(H2624="USD", 1, VLOOKUP(H2624,usd[[#All],[targetCurrency]:[inverseRate]],4,FALSE))</f>
        <v>1.1666915600000001</v>
      </c>
      <c r="J2624" s="14">
        <f t="shared" si="242"/>
        <v>1750.0373400000001</v>
      </c>
      <c r="K2624" s="14">
        <f t="shared" si="243"/>
        <v>2295.7689841056003</v>
      </c>
      <c r="L2624">
        <v>1483120216</v>
      </c>
      <c r="M2624">
        <v>1479232216</v>
      </c>
      <c r="N2624" t="b">
        <v>0</v>
      </c>
      <c r="O2624">
        <v>74</v>
      </c>
      <c r="P2624" t="b">
        <v>1</v>
      </c>
      <c r="Q2624" t="s">
        <v>8301</v>
      </c>
      <c r="R2624" s="9">
        <f t="shared" si="244"/>
        <v>1.3118399999999999</v>
      </c>
      <c r="S2624" s="14">
        <f t="shared" si="245"/>
        <v>31.023905190616222</v>
      </c>
      <c r="T2624" t="s">
        <v>9226</v>
      </c>
      <c r="U2624" t="s">
        <v>9258</v>
      </c>
      <c r="V2624" s="16">
        <f t="shared" si="246"/>
        <v>42689.74324074074</v>
      </c>
      <c r="W2624" s="16">
        <f t="shared" si="247"/>
        <v>42734.74324074074</v>
      </c>
    </row>
    <row r="2625" spans="1:23" ht="30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2">
        <f>IF(H2625="USD", 1, VLOOKUP(H2625,usd[[#All],[targetCurrency]:[inverseRate]],4,FALSE))</f>
        <v>1</v>
      </c>
      <c r="J2625" s="14">
        <f t="shared" si="242"/>
        <v>2000</v>
      </c>
      <c r="K2625" s="14">
        <f t="shared" si="243"/>
        <v>2280</v>
      </c>
      <c r="L2625">
        <v>1480658966</v>
      </c>
      <c r="M2625">
        <v>1479449366</v>
      </c>
      <c r="N2625" t="b">
        <v>0</v>
      </c>
      <c r="O2625">
        <v>62</v>
      </c>
      <c r="P2625" t="b">
        <v>1</v>
      </c>
      <c r="Q2625" t="s">
        <v>8301</v>
      </c>
      <c r="R2625" s="9">
        <f t="shared" si="244"/>
        <v>1.1399999999999999</v>
      </c>
      <c r="S2625" s="14">
        <f t="shared" si="245"/>
        <v>36.774193548387096</v>
      </c>
      <c r="T2625" t="s">
        <v>9226</v>
      </c>
      <c r="U2625" t="s">
        <v>9258</v>
      </c>
      <c r="V2625" s="16">
        <f t="shared" si="246"/>
        <v>42692.256550925929</v>
      </c>
      <c r="W2625" s="16">
        <f t="shared" si="247"/>
        <v>42706.256550925929</v>
      </c>
    </row>
    <row r="2626" spans="1:23" ht="30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2">
        <f>IF(H2626="USD", 1, VLOOKUP(H2626,usd[[#All],[targetCurrency]:[inverseRate]],4,FALSE))</f>
        <v>1</v>
      </c>
      <c r="J2626" s="14">
        <f t="shared" si="242"/>
        <v>8000</v>
      </c>
      <c r="K2626" s="14">
        <f t="shared" si="243"/>
        <v>110353.65</v>
      </c>
      <c r="L2626">
        <v>1347530822</v>
      </c>
      <c r="M2626">
        <v>1345716422</v>
      </c>
      <c r="N2626" t="b">
        <v>0</v>
      </c>
      <c r="O2626">
        <v>3468</v>
      </c>
      <c r="P2626" t="b">
        <v>1</v>
      </c>
      <c r="Q2626" t="s">
        <v>8301</v>
      </c>
      <c r="R2626" s="9">
        <f t="shared" si="244"/>
        <v>13.794206249999998</v>
      </c>
      <c r="S2626" s="14">
        <f t="shared" si="245"/>
        <v>31.820544982698959</v>
      </c>
      <c r="T2626" t="s">
        <v>9226</v>
      </c>
      <c r="U2626" t="s">
        <v>9258</v>
      </c>
      <c r="V2626" s="16">
        <f t="shared" si="246"/>
        <v>41144.421550925923</v>
      </c>
      <c r="W2626" s="16">
        <f t="shared" si="247"/>
        <v>41165.421550925923</v>
      </c>
    </row>
    <row r="2627" spans="1:23" ht="30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2">
        <f>IF(H2627="USD", 1, VLOOKUP(H2627,usd[[#All],[targetCurrency]:[inverseRate]],4,FALSE))</f>
        <v>1.1666915600000001</v>
      </c>
      <c r="J2627" s="14">
        <f t="shared" ref="J2627:J2690" si="248">$I2627*D2627</f>
        <v>175.00373400000001</v>
      </c>
      <c r="K2627" s="14">
        <f t="shared" ref="K2627:K2690" si="249">$I2627*E2627</f>
        <v>1673.0356970400001</v>
      </c>
      <c r="L2627">
        <v>1478723208</v>
      </c>
      <c r="M2627">
        <v>1476559608</v>
      </c>
      <c r="N2627" t="b">
        <v>0</v>
      </c>
      <c r="O2627">
        <v>52</v>
      </c>
      <c r="P2627" t="b">
        <v>1</v>
      </c>
      <c r="Q2627" t="s">
        <v>8301</v>
      </c>
      <c r="R2627" s="9">
        <f t="shared" ref="R2627:R2690" si="250">E2627/D2627</f>
        <v>9.56</v>
      </c>
      <c r="S2627" s="14">
        <f t="shared" ref="S2627:S2690" si="251">IFERROR(K2627/O2627, "")</f>
        <v>32.173763404615386</v>
      </c>
      <c r="T2627" t="s">
        <v>9226</v>
      </c>
      <c r="U2627" t="s">
        <v>9258</v>
      </c>
      <c r="V2627" s="16">
        <f t="shared" si="246"/>
        <v>42658.810277777782</v>
      </c>
      <c r="W2627" s="16">
        <f t="shared" si="247"/>
        <v>42683.851944444439</v>
      </c>
    </row>
    <row r="2628" spans="1:23" ht="30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2">
        <f>IF(H2628="USD", 1, VLOOKUP(H2628,usd[[#All],[targetCurrency]:[inverseRate]],4,FALSE))</f>
        <v>1</v>
      </c>
      <c r="J2628" s="14">
        <f t="shared" si="248"/>
        <v>2500</v>
      </c>
      <c r="K2628" s="14">
        <f t="shared" si="249"/>
        <v>2800</v>
      </c>
      <c r="L2628">
        <v>1433343869</v>
      </c>
      <c r="M2628">
        <v>1430751869</v>
      </c>
      <c r="N2628" t="b">
        <v>0</v>
      </c>
      <c r="O2628">
        <v>50</v>
      </c>
      <c r="P2628" t="b">
        <v>1</v>
      </c>
      <c r="Q2628" t="s">
        <v>8301</v>
      </c>
      <c r="R2628" s="9">
        <f t="shared" si="250"/>
        <v>1.1200000000000001</v>
      </c>
      <c r="S2628" s="14">
        <f t="shared" si="251"/>
        <v>56</v>
      </c>
      <c r="T2628" t="s">
        <v>9226</v>
      </c>
      <c r="U2628" t="s">
        <v>9258</v>
      </c>
      <c r="V2628" s="16">
        <f t="shared" si="246"/>
        <v>42128.628113425926</v>
      </c>
      <c r="W2628" s="16">
        <f t="shared" si="247"/>
        <v>42158.628113425926</v>
      </c>
    </row>
    <row r="2629" spans="1:23" ht="30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2">
        <f>IF(H2629="USD", 1, VLOOKUP(H2629,usd[[#All],[targetCurrency]:[inverseRate]],4,FALSE))</f>
        <v>1</v>
      </c>
      <c r="J2629" s="14">
        <f t="shared" si="248"/>
        <v>150</v>
      </c>
      <c r="K2629" s="14">
        <f t="shared" si="249"/>
        <v>970</v>
      </c>
      <c r="L2629">
        <v>1448571261</v>
      </c>
      <c r="M2629">
        <v>1445975661</v>
      </c>
      <c r="N2629" t="b">
        <v>0</v>
      </c>
      <c r="O2629">
        <v>45</v>
      </c>
      <c r="P2629" t="b">
        <v>1</v>
      </c>
      <c r="Q2629" t="s">
        <v>8301</v>
      </c>
      <c r="R2629" s="9">
        <f t="shared" si="250"/>
        <v>6.4666666666666668</v>
      </c>
      <c r="S2629" s="14">
        <f t="shared" si="251"/>
        <v>21.555555555555557</v>
      </c>
      <c r="T2629" t="s">
        <v>9226</v>
      </c>
      <c r="U2629" t="s">
        <v>9258</v>
      </c>
      <c r="V2629" s="16">
        <f t="shared" si="246"/>
        <v>42304.829409722224</v>
      </c>
      <c r="W2629" s="16">
        <f t="shared" si="247"/>
        <v>42334.871076388888</v>
      </c>
    </row>
    <row r="2630" spans="1:23" ht="30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2">
        <f>IF(H2630="USD", 1, VLOOKUP(H2630,usd[[#All],[targetCurrency]:[inverseRate]],4,FALSE))</f>
        <v>1</v>
      </c>
      <c r="J2630" s="14">
        <f t="shared" si="248"/>
        <v>839</v>
      </c>
      <c r="K2630" s="14">
        <f t="shared" si="249"/>
        <v>926</v>
      </c>
      <c r="L2630">
        <v>1417389067</v>
      </c>
      <c r="M2630">
        <v>1415661067</v>
      </c>
      <c r="N2630" t="b">
        <v>0</v>
      </c>
      <c r="O2630">
        <v>21</v>
      </c>
      <c r="P2630" t="b">
        <v>1</v>
      </c>
      <c r="Q2630" t="s">
        <v>8301</v>
      </c>
      <c r="R2630" s="9">
        <f t="shared" si="250"/>
        <v>1.1036948748510131</v>
      </c>
      <c r="S2630" s="14">
        <f t="shared" si="251"/>
        <v>44.095238095238095</v>
      </c>
      <c r="T2630" t="s">
        <v>9226</v>
      </c>
      <c r="U2630" t="s">
        <v>9258</v>
      </c>
      <c r="V2630" s="16">
        <f t="shared" si="246"/>
        <v>41953.966053240743</v>
      </c>
      <c r="W2630" s="16">
        <f t="shared" si="247"/>
        <v>41973.966053240743</v>
      </c>
    </row>
    <row r="2631" spans="1:23" ht="30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2">
        <f>IF(H2631="USD", 1, VLOOKUP(H2631,usd[[#All],[targetCurrency]:[inverseRate]],4,FALSE))</f>
        <v>1.29405719</v>
      </c>
      <c r="J2631" s="14">
        <f t="shared" si="248"/>
        <v>6470.2859499999995</v>
      </c>
      <c r="K2631" s="14">
        <f t="shared" si="249"/>
        <v>8265.1432725300001</v>
      </c>
      <c r="L2631">
        <v>1431608122</v>
      </c>
      <c r="M2631">
        <v>1429016122</v>
      </c>
      <c r="N2631" t="b">
        <v>0</v>
      </c>
      <c r="O2631">
        <v>100</v>
      </c>
      <c r="P2631" t="b">
        <v>1</v>
      </c>
      <c r="Q2631" t="s">
        <v>8301</v>
      </c>
      <c r="R2631" s="9">
        <f t="shared" si="250"/>
        <v>1.2774000000000001</v>
      </c>
      <c r="S2631" s="14">
        <f t="shared" si="251"/>
        <v>82.651432725299998</v>
      </c>
      <c r="T2631" t="s">
        <v>9226</v>
      </c>
      <c r="U2631" t="s">
        <v>9258</v>
      </c>
      <c r="V2631" s="16">
        <f t="shared" si="246"/>
        <v>42108.538449074069</v>
      </c>
      <c r="W2631" s="16">
        <f t="shared" si="247"/>
        <v>42138.538449074069</v>
      </c>
    </row>
    <row r="2632" spans="1:23" ht="30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2">
        <f>IF(H2632="USD", 1, VLOOKUP(H2632,usd[[#All],[targetCurrency]:[inverseRate]],4,FALSE))</f>
        <v>0.70296422999999997</v>
      </c>
      <c r="J2632" s="14">
        <f t="shared" si="248"/>
        <v>1405.9284599999999</v>
      </c>
      <c r="K2632" s="14">
        <f t="shared" si="249"/>
        <v>2219.96103834</v>
      </c>
      <c r="L2632">
        <v>1467280800</v>
      </c>
      <c r="M2632">
        <v>1464921112</v>
      </c>
      <c r="N2632" t="b">
        <v>0</v>
      </c>
      <c r="O2632">
        <v>81</v>
      </c>
      <c r="P2632" t="b">
        <v>1</v>
      </c>
      <c r="Q2632" t="s">
        <v>8301</v>
      </c>
      <c r="R2632" s="9">
        <f t="shared" si="250"/>
        <v>1.579</v>
      </c>
      <c r="S2632" s="14">
        <f t="shared" si="251"/>
        <v>27.406926399259259</v>
      </c>
      <c r="T2632" t="s">
        <v>9226</v>
      </c>
      <c r="U2632" t="s">
        <v>9258</v>
      </c>
      <c r="V2632" s="16">
        <f t="shared" si="246"/>
        <v>42524.105462962965</v>
      </c>
      <c r="W2632" s="16">
        <f t="shared" si="247"/>
        <v>42551.416666666672</v>
      </c>
    </row>
    <row r="2633" spans="1:23" ht="30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2">
        <f>IF(H2633="USD", 1, VLOOKUP(H2633,usd[[#All],[targetCurrency]:[inverseRate]],4,FALSE))</f>
        <v>1</v>
      </c>
      <c r="J2633" s="14">
        <f t="shared" si="248"/>
        <v>20000</v>
      </c>
      <c r="K2633" s="14">
        <f t="shared" si="249"/>
        <v>22933.05</v>
      </c>
      <c r="L2633">
        <v>1440907427</v>
      </c>
      <c r="M2633">
        <v>1438488227</v>
      </c>
      <c r="N2633" t="b">
        <v>0</v>
      </c>
      <c r="O2633">
        <v>286</v>
      </c>
      <c r="P2633" t="b">
        <v>1</v>
      </c>
      <c r="Q2633" t="s">
        <v>8301</v>
      </c>
      <c r="R2633" s="9">
        <f t="shared" si="250"/>
        <v>1.1466525000000001</v>
      </c>
      <c r="S2633" s="14">
        <f t="shared" si="251"/>
        <v>80.185489510489504</v>
      </c>
      <c r="T2633" t="s">
        <v>9226</v>
      </c>
      <c r="U2633" t="s">
        <v>9258</v>
      </c>
      <c r="V2633" s="16">
        <f t="shared" si="246"/>
        <v>42218.169293981482</v>
      </c>
      <c r="W2633" s="16">
        <f t="shared" si="247"/>
        <v>42246.169293981482</v>
      </c>
    </row>
    <row r="2634" spans="1:23" ht="30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2">
        <f>IF(H2634="USD", 1, VLOOKUP(H2634,usd[[#All],[targetCurrency]:[inverseRate]],4,FALSE))</f>
        <v>1</v>
      </c>
      <c r="J2634" s="14">
        <f t="shared" si="248"/>
        <v>1070</v>
      </c>
      <c r="K2634" s="14">
        <f t="shared" si="249"/>
        <v>1466</v>
      </c>
      <c r="L2634">
        <v>1464485339</v>
      </c>
      <c r="M2634">
        <v>1462325339</v>
      </c>
      <c r="N2634" t="b">
        <v>0</v>
      </c>
      <c r="O2634">
        <v>42</v>
      </c>
      <c r="P2634" t="b">
        <v>1</v>
      </c>
      <c r="Q2634" t="s">
        <v>8301</v>
      </c>
      <c r="R2634" s="9">
        <f t="shared" si="250"/>
        <v>1.3700934579439252</v>
      </c>
      <c r="S2634" s="14">
        <f t="shared" si="251"/>
        <v>34.904761904761905</v>
      </c>
      <c r="T2634" t="s">
        <v>9226</v>
      </c>
      <c r="U2634" t="s">
        <v>9258</v>
      </c>
      <c r="V2634" s="16">
        <f t="shared" si="246"/>
        <v>42494.061793981484</v>
      </c>
      <c r="W2634" s="16">
        <f t="shared" si="247"/>
        <v>42519.061793981484</v>
      </c>
    </row>
    <row r="2635" spans="1:23" ht="30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2">
        <f>IF(H2635="USD", 1, VLOOKUP(H2635,usd[[#All],[targetCurrency]:[inverseRate]],4,FALSE))</f>
        <v>1</v>
      </c>
      <c r="J2635" s="14">
        <f t="shared" si="248"/>
        <v>5000</v>
      </c>
      <c r="K2635" s="14">
        <f t="shared" si="249"/>
        <v>17731</v>
      </c>
      <c r="L2635">
        <v>1393542000</v>
      </c>
      <c r="M2635">
        <v>1390938332</v>
      </c>
      <c r="N2635" t="b">
        <v>0</v>
      </c>
      <c r="O2635">
        <v>199</v>
      </c>
      <c r="P2635" t="b">
        <v>1</v>
      </c>
      <c r="Q2635" t="s">
        <v>8301</v>
      </c>
      <c r="R2635" s="9">
        <f t="shared" si="250"/>
        <v>3.5461999999999998</v>
      </c>
      <c r="S2635" s="14">
        <f t="shared" si="251"/>
        <v>89.100502512562812</v>
      </c>
      <c r="T2635" t="s">
        <v>9226</v>
      </c>
      <c r="U2635" t="s">
        <v>9258</v>
      </c>
      <c r="V2635" s="16">
        <f t="shared" si="246"/>
        <v>41667.823287037041</v>
      </c>
      <c r="W2635" s="16">
        <f t="shared" si="247"/>
        <v>41697.958333333336</v>
      </c>
    </row>
    <row r="2636" spans="1:23" ht="30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2">
        <f>IF(H2636="USD", 1, VLOOKUP(H2636,usd[[#All],[targetCurrency]:[inverseRate]],4,FALSE))</f>
        <v>1</v>
      </c>
      <c r="J2636" s="14">
        <f t="shared" si="248"/>
        <v>930</v>
      </c>
      <c r="K2636" s="14">
        <f t="shared" si="249"/>
        <v>986</v>
      </c>
      <c r="L2636">
        <v>1475163921</v>
      </c>
      <c r="M2636">
        <v>1472571921</v>
      </c>
      <c r="N2636" t="b">
        <v>0</v>
      </c>
      <c r="O2636">
        <v>25</v>
      </c>
      <c r="P2636" t="b">
        <v>1</v>
      </c>
      <c r="Q2636" t="s">
        <v>8301</v>
      </c>
      <c r="R2636" s="9">
        <f t="shared" si="250"/>
        <v>1.0602150537634409</v>
      </c>
      <c r="S2636" s="14">
        <f t="shared" si="251"/>
        <v>39.44</v>
      </c>
      <c r="T2636" t="s">
        <v>9226</v>
      </c>
      <c r="U2636" t="s">
        <v>9258</v>
      </c>
      <c r="V2636" s="16">
        <f t="shared" si="246"/>
        <v>42612.656493055554</v>
      </c>
      <c r="W2636" s="16">
        <f t="shared" si="247"/>
        <v>42642.656493055554</v>
      </c>
    </row>
    <row r="2637" spans="1:23" ht="30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2">
        <f>IF(H2637="USD", 1, VLOOKUP(H2637,usd[[#All],[targetCurrency]:[inverseRate]],4,FALSE))</f>
        <v>0.75062424999999999</v>
      </c>
      <c r="J2637" s="14">
        <f t="shared" si="248"/>
        <v>8632.1788749999996</v>
      </c>
      <c r="K2637" s="14">
        <f t="shared" si="249"/>
        <v>8632.1788749999996</v>
      </c>
      <c r="L2637">
        <v>1425937761</v>
      </c>
      <c r="M2637">
        <v>1422917361</v>
      </c>
      <c r="N2637" t="b">
        <v>0</v>
      </c>
      <c r="O2637">
        <v>84</v>
      </c>
      <c r="P2637" t="b">
        <v>1</v>
      </c>
      <c r="Q2637" t="s">
        <v>8301</v>
      </c>
      <c r="R2637" s="9">
        <f t="shared" si="250"/>
        <v>1</v>
      </c>
      <c r="S2637" s="14">
        <f t="shared" si="251"/>
        <v>102.76403422619047</v>
      </c>
      <c r="T2637" t="s">
        <v>9226</v>
      </c>
      <c r="U2637" t="s">
        <v>9258</v>
      </c>
      <c r="V2637" s="16">
        <f t="shared" si="246"/>
        <v>42037.950937500005</v>
      </c>
      <c r="W2637" s="16">
        <f t="shared" si="247"/>
        <v>42072.909270833334</v>
      </c>
    </row>
    <row r="2638" spans="1:23" ht="30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2">
        <f>IF(H2638="USD", 1, VLOOKUP(H2638,usd[[#All],[targetCurrency]:[inverseRate]],4,FALSE))</f>
        <v>1</v>
      </c>
      <c r="J2638" s="14">
        <f t="shared" si="248"/>
        <v>1000</v>
      </c>
      <c r="K2638" s="14">
        <f t="shared" si="249"/>
        <v>1873</v>
      </c>
      <c r="L2638">
        <v>1476579600</v>
      </c>
      <c r="M2638">
        <v>1474641914</v>
      </c>
      <c r="N2638" t="b">
        <v>0</v>
      </c>
      <c r="O2638">
        <v>50</v>
      </c>
      <c r="P2638" t="b">
        <v>1</v>
      </c>
      <c r="Q2638" t="s">
        <v>8301</v>
      </c>
      <c r="R2638" s="9">
        <f t="shared" si="250"/>
        <v>1.873</v>
      </c>
      <c r="S2638" s="14">
        <f t="shared" si="251"/>
        <v>37.46</v>
      </c>
      <c r="T2638" t="s">
        <v>9226</v>
      </c>
      <c r="U2638" t="s">
        <v>9258</v>
      </c>
      <c r="V2638" s="16">
        <f t="shared" si="246"/>
        <v>42636.614745370374</v>
      </c>
      <c r="W2638" s="16">
        <f t="shared" si="247"/>
        <v>42659.041666666672</v>
      </c>
    </row>
    <row r="2639" spans="1:23" ht="30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2">
        <f>IF(H2639="USD", 1, VLOOKUP(H2639,usd[[#All],[targetCurrency]:[inverseRate]],4,FALSE))</f>
        <v>1</v>
      </c>
      <c r="J2639" s="14">
        <f t="shared" si="248"/>
        <v>500</v>
      </c>
      <c r="K2639" s="14">
        <f t="shared" si="249"/>
        <v>831</v>
      </c>
      <c r="L2639">
        <v>1476277875</v>
      </c>
      <c r="M2639">
        <v>1474895475</v>
      </c>
      <c r="N2639" t="b">
        <v>0</v>
      </c>
      <c r="O2639">
        <v>26</v>
      </c>
      <c r="P2639" t="b">
        <v>1</v>
      </c>
      <c r="Q2639" t="s">
        <v>8301</v>
      </c>
      <c r="R2639" s="9">
        <f t="shared" si="250"/>
        <v>1.6619999999999999</v>
      </c>
      <c r="S2639" s="14">
        <f t="shared" si="251"/>
        <v>31.96153846153846</v>
      </c>
      <c r="T2639" t="s">
        <v>9226</v>
      </c>
      <c r="U2639" t="s">
        <v>9258</v>
      </c>
      <c r="V2639" s="16">
        <f t="shared" si="246"/>
        <v>42639.549479166672</v>
      </c>
      <c r="W2639" s="16">
        <f t="shared" si="247"/>
        <v>42655.549479166672</v>
      </c>
    </row>
    <row r="2640" spans="1:23" ht="30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2">
        <f>IF(H2640="USD", 1, VLOOKUP(H2640,usd[[#All],[targetCurrency]:[inverseRate]],4,FALSE))</f>
        <v>1</v>
      </c>
      <c r="J2640" s="14">
        <f t="shared" si="248"/>
        <v>347</v>
      </c>
      <c r="K2640" s="14">
        <f t="shared" si="249"/>
        <v>353</v>
      </c>
      <c r="L2640">
        <v>1421358895</v>
      </c>
      <c r="M2640">
        <v>1418766895</v>
      </c>
      <c r="N2640" t="b">
        <v>0</v>
      </c>
      <c r="O2640">
        <v>14</v>
      </c>
      <c r="P2640" t="b">
        <v>1</v>
      </c>
      <c r="Q2640" t="s">
        <v>8301</v>
      </c>
      <c r="R2640" s="9">
        <f t="shared" si="250"/>
        <v>1.0172910662824208</v>
      </c>
      <c r="S2640" s="14">
        <f t="shared" si="251"/>
        <v>25.214285714285715</v>
      </c>
      <c r="T2640" t="s">
        <v>9226</v>
      </c>
      <c r="U2640" t="s">
        <v>9258</v>
      </c>
      <c r="V2640" s="16">
        <f t="shared" ref="V2640:V2703" si="252">(M2640/86400)+DATE(1970,1,1)</f>
        <v>41989.913136574076</v>
      </c>
      <c r="W2640" s="16">
        <f t="shared" ref="W2640:W2703" si="253">(L2640/86400)+DATE(1970,1,1)</f>
        <v>42019.913136574076</v>
      </c>
    </row>
    <row r="2641" spans="1:23" ht="30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2">
        <f>IF(H2641="USD", 1, VLOOKUP(H2641,usd[[#All],[targetCurrency]:[inverseRate]],4,FALSE))</f>
        <v>1.29405719</v>
      </c>
      <c r="J2641" s="14">
        <f t="shared" si="248"/>
        <v>388.21715699999999</v>
      </c>
      <c r="K2641" s="14">
        <f t="shared" si="249"/>
        <v>636.67613747999997</v>
      </c>
      <c r="L2641">
        <v>1424378748</v>
      </c>
      <c r="M2641">
        <v>1421786748</v>
      </c>
      <c r="N2641" t="b">
        <v>0</v>
      </c>
      <c r="O2641">
        <v>49</v>
      </c>
      <c r="P2641" t="b">
        <v>1</v>
      </c>
      <c r="Q2641" t="s">
        <v>8301</v>
      </c>
      <c r="R2641" s="9">
        <f t="shared" si="250"/>
        <v>1.64</v>
      </c>
      <c r="S2641" s="14">
        <f t="shared" si="251"/>
        <v>12.993390560816326</v>
      </c>
      <c r="T2641" t="s">
        <v>9226</v>
      </c>
      <c r="U2641" t="s">
        <v>9258</v>
      </c>
      <c r="V2641" s="16">
        <f t="shared" si="252"/>
        <v>42024.86513888889</v>
      </c>
      <c r="W2641" s="16">
        <f t="shared" si="253"/>
        <v>42054.86513888889</v>
      </c>
    </row>
    <row r="2642" spans="1:23" ht="30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2">
        <f>IF(H2642="USD", 1, VLOOKUP(H2642,usd[[#All],[targetCurrency]:[inverseRate]],4,FALSE))</f>
        <v>1</v>
      </c>
      <c r="J2642" s="14">
        <f t="shared" si="248"/>
        <v>3000</v>
      </c>
      <c r="K2642" s="14">
        <f t="shared" si="249"/>
        <v>3170</v>
      </c>
      <c r="L2642">
        <v>1433735474</v>
      </c>
      <c r="M2642">
        <v>1428551474</v>
      </c>
      <c r="N2642" t="b">
        <v>0</v>
      </c>
      <c r="O2642">
        <v>69</v>
      </c>
      <c r="P2642" t="b">
        <v>1</v>
      </c>
      <c r="Q2642" t="s">
        <v>8301</v>
      </c>
      <c r="R2642" s="9">
        <f t="shared" si="250"/>
        <v>1.0566666666666666</v>
      </c>
      <c r="S2642" s="14">
        <f t="shared" si="251"/>
        <v>45.94202898550725</v>
      </c>
      <c r="T2642" t="s">
        <v>9226</v>
      </c>
      <c r="U2642" t="s">
        <v>9258</v>
      </c>
      <c r="V2642" s="16">
        <f t="shared" si="252"/>
        <v>42103.160578703704</v>
      </c>
      <c r="W2642" s="16">
        <f t="shared" si="253"/>
        <v>42163.160578703704</v>
      </c>
    </row>
    <row r="2643" spans="1:23" ht="30" hidden="1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2">
        <f>IF(H2643="USD", 1, VLOOKUP(H2643,usd[[#All],[targetCurrency]:[inverseRate]],4,FALSE))</f>
        <v>1</v>
      </c>
      <c r="J2643" s="14">
        <f t="shared" si="248"/>
        <v>1500</v>
      </c>
      <c r="K2643" s="14">
        <f t="shared" si="249"/>
        <v>15</v>
      </c>
      <c r="L2643">
        <v>1410811740</v>
      </c>
      <c r="M2643">
        <v>1409341863</v>
      </c>
      <c r="N2643" t="b">
        <v>0</v>
      </c>
      <c r="O2643">
        <v>1</v>
      </c>
      <c r="P2643" t="b">
        <v>0</v>
      </c>
      <c r="Q2643" t="s">
        <v>8301</v>
      </c>
      <c r="R2643" s="9">
        <f t="shared" si="250"/>
        <v>0.01</v>
      </c>
      <c r="S2643" s="14">
        <f t="shared" si="251"/>
        <v>15</v>
      </c>
      <c r="T2643" t="s">
        <v>9226</v>
      </c>
      <c r="U2643" t="s">
        <v>9258</v>
      </c>
      <c r="V2643" s="16">
        <f t="shared" si="252"/>
        <v>41880.827118055553</v>
      </c>
      <c r="W2643" s="16">
        <f t="shared" si="253"/>
        <v>41897.839583333334</v>
      </c>
    </row>
    <row r="2644" spans="1:23" ht="30" hidden="1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2">
        <f>IF(H2644="USD", 1, VLOOKUP(H2644,usd[[#All],[targetCurrency]:[inverseRate]],4,FALSE))</f>
        <v>1.1666915600000001</v>
      </c>
      <c r="J2644" s="14">
        <f t="shared" si="248"/>
        <v>583345.78</v>
      </c>
      <c r="K2644" s="14">
        <f t="shared" si="249"/>
        <v>0</v>
      </c>
      <c r="L2644">
        <v>1468565820</v>
      </c>
      <c r="M2644">
        <v>1465970108</v>
      </c>
      <c r="N2644" t="b">
        <v>0</v>
      </c>
      <c r="O2644">
        <v>0</v>
      </c>
      <c r="P2644" t="b">
        <v>0</v>
      </c>
      <c r="Q2644" t="s">
        <v>8301</v>
      </c>
      <c r="R2644" s="9">
        <f t="shared" si="250"/>
        <v>0</v>
      </c>
      <c r="S2644" s="14" t="str">
        <f t="shared" si="251"/>
        <v/>
      </c>
      <c r="T2644" t="s">
        <v>9226</v>
      </c>
      <c r="U2644" t="s">
        <v>9258</v>
      </c>
      <c r="V2644" s="16">
        <f t="shared" si="252"/>
        <v>42536.246620370366</v>
      </c>
      <c r="W2644" s="16">
        <f t="shared" si="253"/>
        <v>42566.289583333331</v>
      </c>
    </row>
    <row r="2645" spans="1:23" ht="30" hidden="1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2">
        <f>IF(H2645="USD", 1, VLOOKUP(H2645,usd[[#All],[targetCurrency]:[inverseRate]],4,FALSE))</f>
        <v>1</v>
      </c>
      <c r="J2645" s="14">
        <f t="shared" si="248"/>
        <v>1000000</v>
      </c>
      <c r="K2645" s="14">
        <f t="shared" si="249"/>
        <v>335597.31</v>
      </c>
      <c r="L2645">
        <v>1482307140</v>
      </c>
      <c r="M2645">
        <v>1479218315</v>
      </c>
      <c r="N2645" t="b">
        <v>1</v>
      </c>
      <c r="O2645">
        <v>1501</v>
      </c>
      <c r="P2645" t="b">
        <v>0</v>
      </c>
      <c r="Q2645" t="s">
        <v>8301</v>
      </c>
      <c r="R2645" s="9">
        <f t="shared" si="250"/>
        <v>0.33559730999999998</v>
      </c>
      <c r="S2645" s="14">
        <f t="shared" si="251"/>
        <v>223.58248500999335</v>
      </c>
      <c r="T2645" t="s">
        <v>9226</v>
      </c>
      <c r="U2645" t="s">
        <v>9258</v>
      </c>
      <c r="V2645" s="16">
        <f t="shared" si="252"/>
        <v>42689.582349537042</v>
      </c>
      <c r="W2645" s="16">
        <f t="shared" si="253"/>
        <v>42725.332638888889</v>
      </c>
    </row>
    <row r="2646" spans="1:23" ht="30" hidden="1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2">
        <f>IF(H2646="USD", 1, VLOOKUP(H2646,usd[[#All],[targetCurrency]:[inverseRate]],4,FALSE))</f>
        <v>1</v>
      </c>
      <c r="J2646" s="14">
        <f t="shared" si="248"/>
        <v>100000</v>
      </c>
      <c r="K2646" s="14">
        <f t="shared" si="249"/>
        <v>2053</v>
      </c>
      <c r="L2646">
        <v>1489172435</v>
      </c>
      <c r="M2646">
        <v>1486580435</v>
      </c>
      <c r="N2646" t="b">
        <v>1</v>
      </c>
      <c r="O2646">
        <v>52</v>
      </c>
      <c r="P2646" t="b">
        <v>0</v>
      </c>
      <c r="Q2646" t="s">
        <v>8301</v>
      </c>
      <c r="R2646" s="9">
        <f t="shared" si="250"/>
        <v>2.053E-2</v>
      </c>
      <c r="S2646" s="14">
        <f t="shared" si="251"/>
        <v>39.480769230769234</v>
      </c>
      <c r="T2646" t="s">
        <v>9226</v>
      </c>
      <c r="U2646" t="s">
        <v>9258</v>
      </c>
      <c r="V2646" s="16">
        <f t="shared" si="252"/>
        <v>42774.792071759264</v>
      </c>
      <c r="W2646" s="16">
        <f t="shared" si="253"/>
        <v>42804.792071759264</v>
      </c>
    </row>
    <row r="2647" spans="1:23" ht="30" hidden="1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2">
        <f>IF(H2647="USD", 1, VLOOKUP(H2647,usd[[#All],[targetCurrency]:[inverseRate]],4,FALSE))</f>
        <v>0.70296422999999997</v>
      </c>
      <c r="J2647" s="14">
        <f t="shared" si="248"/>
        <v>14059.284599999999</v>
      </c>
      <c r="K2647" s="14">
        <f t="shared" si="249"/>
        <v>1476.2248829999999</v>
      </c>
      <c r="L2647">
        <v>1415481203</v>
      </c>
      <c r="M2647">
        <v>1412885603</v>
      </c>
      <c r="N2647" t="b">
        <v>1</v>
      </c>
      <c r="O2647">
        <v>23</v>
      </c>
      <c r="P2647" t="b">
        <v>0</v>
      </c>
      <c r="Q2647" t="s">
        <v>8301</v>
      </c>
      <c r="R2647" s="9">
        <f t="shared" si="250"/>
        <v>0.105</v>
      </c>
      <c r="S2647" s="14">
        <f t="shared" si="251"/>
        <v>64.18369056521739</v>
      </c>
      <c r="T2647" t="s">
        <v>9226</v>
      </c>
      <c r="U2647" t="s">
        <v>9258</v>
      </c>
      <c r="V2647" s="16">
        <f t="shared" si="252"/>
        <v>41921.842627314814</v>
      </c>
      <c r="W2647" s="16">
        <f t="shared" si="253"/>
        <v>41951.884293981479</v>
      </c>
    </row>
    <row r="2648" spans="1:23" ht="30" hidden="1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2">
        <f>IF(H2648="USD", 1, VLOOKUP(H2648,usd[[#All],[targetCurrency]:[inverseRate]],4,FALSE))</f>
        <v>1</v>
      </c>
      <c r="J2648" s="14">
        <f t="shared" si="248"/>
        <v>500000</v>
      </c>
      <c r="K2648" s="14">
        <f t="shared" si="249"/>
        <v>42086.42</v>
      </c>
      <c r="L2648">
        <v>1441783869</v>
      </c>
      <c r="M2648">
        <v>1439191869</v>
      </c>
      <c r="N2648" t="b">
        <v>1</v>
      </c>
      <c r="O2648">
        <v>535</v>
      </c>
      <c r="P2648" t="b">
        <v>0</v>
      </c>
      <c r="Q2648" t="s">
        <v>8301</v>
      </c>
      <c r="R2648" s="9">
        <f t="shared" si="250"/>
        <v>8.4172839999999999E-2</v>
      </c>
      <c r="S2648" s="14">
        <f t="shared" si="251"/>
        <v>78.666205607476627</v>
      </c>
      <c r="T2648" t="s">
        <v>9226</v>
      </c>
      <c r="U2648" t="s">
        <v>9258</v>
      </c>
      <c r="V2648" s="16">
        <f t="shared" si="252"/>
        <v>42226.313298611116</v>
      </c>
      <c r="W2648" s="16">
        <f t="shared" si="253"/>
        <v>42256.313298611116</v>
      </c>
    </row>
    <row r="2649" spans="1:23" ht="30" hidden="1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2">
        <f>IF(H2649="USD", 1, VLOOKUP(H2649,usd[[#All],[targetCurrency]:[inverseRate]],4,FALSE))</f>
        <v>0.75062424999999999</v>
      </c>
      <c r="J2649" s="14">
        <f t="shared" si="248"/>
        <v>1876.5606250000001</v>
      </c>
      <c r="K2649" s="14">
        <f t="shared" si="249"/>
        <v>27.022472999999998</v>
      </c>
      <c r="L2649">
        <v>1439533019</v>
      </c>
      <c r="M2649">
        <v>1436941019</v>
      </c>
      <c r="N2649" t="b">
        <v>0</v>
      </c>
      <c r="O2649">
        <v>3</v>
      </c>
      <c r="P2649" t="b">
        <v>0</v>
      </c>
      <c r="Q2649" t="s">
        <v>8301</v>
      </c>
      <c r="R2649" s="9">
        <f t="shared" si="250"/>
        <v>1.44E-2</v>
      </c>
      <c r="S2649" s="14">
        <f t="shared" si="251"/>
        <v>9.0074909999999999</v>
      </c>
      <c r="T2649" t="s">
        <v>9226</v>
      </c>
      <c r="U2649" t="s">
        <v>9258</v>
      </c>
      <c r="V2649" s="16">
        <f t="shared" si="252"/>
        <v>42200.261793981481</v>
      </c>
      <c r="W2649" s="16">
        <f t="shared" si="253"/>
        <v>42230.261793981481</v>
      </c>
    </row>
    <row r="2650" spans="1:23" ht="30" hidden="1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2">
        <f>IF(H2650="USD", 1, VLOOKUP(H2650,usd[[#All],[targetCurrency]:[inverseRate]],4,FALSE))</f>
        <v>1</v>
      </c>
      <c r="J2650" s="14">
        <f t="shared" si="248"/>
        <v>12000</v>
      </c>
      <c r="K2650" s="14">
        <f t="shared" si="249"/>
        <v>106</v>
      </c>
      <c r="L2650">
        <v>1457543360</v>
      </c>
      <c r="M2650">
        <v>1454951360</v>
      </c>
      <c r="N2650" t="b">
        <v>0</v>
      </c>
      <c r="O2650">
        <v>6</v>
      </c>
      <c r="P2650" t="b">
        <v>0</v>
      </c>
      <c r="Q2650" t="s">
        <v>8301</v>
      </c>
      <c r="R2650" s="9">
        <f t="shared" si="250"/>
        <v>8.8333333333333337E-3</v>
      </c>
      <c r="S2650" s="14">
        <f t="shared" si="251"/>
        <v>17.666666666666668</v>
      </c>
      <c r="T2650" t="s">
        <v>9226</v>
      </c>
      <c r="U2650" t="s">
        <v>9258</v>
      </c>
      <c r="V2650" s="16">
        <f t="shared" si="252"/>
        <v>42408.714814814812</v>
      </c>
      <c r="W2650" s="16">
        <f t="shared" si="253"/>
        <v>42438.714814814812</v>
      </c>
    </row>
    <row r="2651" spans="1:23" ht="30" hidden="1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2">
        <f>IF(H2651="USD", 1, VLOOKUP(H2651,usd[[#All],[targetCurrency]:[inverseRate]],4,FALSE))</f>
        <v>1</v>
      </c>
      <c r="J2651" s="14">
        <f t="shared" si="248"/>
        <v>125000</v>
      </c>
      <c r="K2651" s="14">
        <f t="shared" si="249"/>
        <v>124</v>
      </c>
      <c r="L2651">
        <v>1454370941</v>
      </c>
      <c r="M2651">
        <v>1449186941</v>
      </c>
      <c r="N2651" t="b">
        <v>0</v>
      </c>
      <c r="O2651">
        <v>3</v>
      </c>
      <c r="P2651" t="b">
        <v>0</v>
      </c>
      <c r="Q2651" t="s">
        <v>8301</v>
      </c>
      <c r="R2651" s="9">
        <f t="shared" si="250"/>
        <v>9.9200000000000004E-4</v>
      </c>
      <c r="S2651" s="14">
        <f t="shared" si="251"/>
        <v>41.333333333333336</v>
      </c>
      <c r="T2651" t="s">
        <v>9226</v>
      </c>
      <c r="U2651" t="s">
        <v>9258</v>
      </c>
      <c r="V2651" s="16">
        <f t="shared" si="252"/>
        <v>42341.99700231482</v>
      </c>
      <c r="W2651" s="16">
        <f t="shared" si="253"/>
        <v>42401.99700231482</v>
      </c>
    </row>
    <row r="2652" spans="1:23" ht="30" hidden="1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2">
        <f>IF(H2652="USD", 1, VLOOKUP(H2652,usd[[#All],[targetCurrency]:[inverseRate]],4,FALSE))</f>
        <v>1</v>
      </c>
      <c r="J2652" s="14">
        <f t="shared" si="248"/>
        <v>60000</v>
      </c>
      <c r="K2652" s="14">
        <f t="shared" si="249"/>
        <v>358</v>
      </c>
      <c r="L2652">
        <v>1482332343</v>
      </c>
      <c r="M2652">
        <v>1479740343</v>
      </c>
      <c r="N2652" t="b">
        <v>0</v>
      </c>
      <c r="O2652">
        <v>5</v>
      </c>
      <c r="P2652" t="b">
        <v>0</v>
      </c>
      <c r="Q2652" t="s">
        <v>8301</v>
      </c>
      <c r="R2652" s="9">
        <f t="shared" si="250"/>
        <v>5.966666666666667E-3</v>
      </c>
      <c r="S2652" s="14">
        <f t="shared" si="251"/>
        <v>71.599999999999994</v>
      </c>
      <c r="T2652" t="s">
        <v>9226</v>
      </c>
      <c r="U2652" t="s">
        <v>9258</v>
      </c>
      <c r="V2652" s="16">
        <f t="shared" si="252"/>
        <v>42695.624340277776</v>
      </c>
      <c r="W2652" s="16">
        <f t="shared" si="253"/>
        <v>42725.624340277776</v>
      </c>
    </row>
    <row r="2653" spans="1:23" ht="30" hidden="1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2">
        <f>IF(H2653="USD", 1, VLOOKUP(H2653,usd[[#All],[targetCurrency]:[inverseRate]],4,FALSE))</f>
        <v>1</v>
      </c>
      <c r="J2653" s="14">
        <f t="shared" si="248"/>
        <v>280000</v>
      </c>
      <c r="K2653" s="14">
        <f t="shared" si="249"/>
        <v>5233</v>
      </c>
      <c r="L2653">
        <v>1450380009</v>
      </c>
      <c r="M2653">
        <v>1447960809</v>
      </c>
      <c r="N2653" t="b">
        <v>0</v>
      </c>
      <c r="O2653">
        <v>17</v>
      </c>
      <c r="P2653" t="b">
        <v>0</v>
      </c>
      <c r="Q2653" t="s">
        <v>8301</v>
      </c>
      <c r="R2653" s="9">
        <f t="shared" si="250"/>
        <v>1.8689285714285714E-2</v>
      </c>
      <c r="S2653" s="14">
        <f t="shared" si="251"/>
        <v>307.8235294117647</v>
      </c>
      <c r="T2653" t="s">
        <v>9226</v>
      </c>
      <c r="U2653" t="s">
        <v>9258</v>
      </c>
      <c r="V2653" s="16">
        <f t="shared" si="252"/>
        <v>42327.805659722224</v>
      </c>
      <c r="W2653" s="16">
        <f t="shared" si="253"/>
        <v>42355.805659722224</v>
      </c>
    </row>
    <row r="2654" spans="1:23" ht="30" hidden="1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2">
        <f>IF(H2654="USD", 1, VLOOKUP(H2654,usd[[#All],[targetCurrency]:[inverseRate]],4,FALSE))</f>
        <v>0.70296422999999997</v>
      </c>
      <c r="J2654" s="14">
        <f t="shared" si="248"/>
        <v>70296.422999999995</v>
      </c>
      <c r="K2654" s="14">
        <f t="shared" si="249"/>
        <v>622.12334354999996</v>
      </c>
      <c r="L2654">
        <v>1418183325</v>
      </c>
      <c r="M2654">
        <v>1415591325</v>
      </c>
      <c r="N2654" t="b">
        <v>0</v>
      </c>
      <c r="O2654">
        <v>11</v>
      </c>
      <c r="P2654" t="b">
        <v>0</v>
      </c>
      <c r="Q2654" t="s">
        <v>8301</v>
      </c>
      <c r="R2654" s="9">
        <f t="shared" si="250"/>
        <v>8.8500000000000002E-3</v>
      </c>
      <c r="S2654" s="14">
        <f t="shared" si="251"/>
        <v>56.556667595454542</v>
      </c>
      <c r="T2654" t="s">
        <v>9226</v>
      </c>
      <c r="U2654" t="s">
        <v>9258</v>
      </c>
      <c r="V2654" s="16">
        <f t="shared" si="252"/>
        <v>41953.158854166672</v>
      </c>
      <c r="W2654" s="16">
        <f t="shared" si="253"/>
        <v>41983.158854166672</v>
      </c>
    </row>
    <row r="2655" spans="1:23" ht="30" hidden="1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2">
        <f>IF(H2655="USD", 1, VLOOKUP(H2655,usd[[#All],[targetCurrency]:[inverseRate]],4,FALSE))</f>
        <v>1</v>
      </c>
      <c r="J2655" s="14">
        <f t="shared" si="248"/>
        <v>51000</v>
      </c>
      <c r="K2655" s="14">
        <f t="shared" si="249"/>
        <v>5876</v>
      </c>
      <c r="L2655">
        <v>1402632000</v>
      </c>
      <c r="M2655">
        <v>1399909127</v>
      </c>
      <c r="N2655" t="b">
        <v>0</v>
      </c>
      <c r="O2655">
        <v>70</v>
      </c>
      <c r="P2655" t="b">
        <v>0</v>
      </c>
      <c r="Q2655" t="s">
        <v>8301</v>
      </c>
      <c r="R2655" s="9">
        <f t="shared" si="250"/>
        <v>0.1152156862745098</v>
      </c>
      <c r="S2655" s="14">
        <f t="shared" si="251"/>
        <v>83.942857142857136</v>
      </c>
      <c r="T2655" t="s">
        <v>9226</v>
      </c>
      <c r="U2655" t="s">
        <v>9258</v>
      </c>
      <c r="V2655" s="16">
        <f t="shared" si="252"/>
        <v>41771.651932870373</v>
      </c>
      <c r="W2655" s="16">
        <f t="shared" si="253"/>
        <v>41803.166666666664</v>
      </c>
    </row>
    <row r="2656" spans="1:23" ht="30" hidden="1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2">
        <f>IF(H2656="USD", 1, VLOOKUP(H2656,usd[[#All],[targetCurrency]:[inverseRate]],4,FALSE))</f>
        <v>1</v>
      </c>
      <c r="J2656" s="14">
        <f t="shared" si="248"/>
        <v>100000</v>
      </c>
      <c r="K2656" s="14">
        <f t="shared" si="249"/>
        <v>51</v>
      </c>
      <c r="L2656">
        <v>1429622726</v>
      </c>
      <c r="M2656">
        <v>1424442326</v>
      </c>
      <c r="N2656" t="b">
        <v>0</v>
      </c>
      <c r="O2656">
        <v>6</v>
      </c>
      <c r="P2656" t="b">
        <v>0</v>
      </c>
      <c r="Q2656" t="s">
        <v>8301</v>
      </c>
      <c r="R2656" s="9">
        <f t="shared" si="250"/>
        <v>5.1000000000000004E-4</v>
      </c>
      <c r="S2656" s="14">
        <f t="shared" si="251"/>
        <v>8.5</v>
      </c>
      <c r="T2656" t="s">
        <v>9226</v>
      </c>
      <c r="U2656" t="s">
        <v>9258</v>
      </c>
      <c r="V2656" s="16">
        <f t="shared" si="252"/>
        <v>42055.600995370369</v>
      </c>
      <c r="W2656" s="16">
        <f t="shared" si="253"/>
        <v>42115.559328703705</v>
      </c>
    </row>
    <row r="2657" spans="1:23" ht="30" hidden="1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2">
        <f>IF(H2657="USD", 1, VLOOKUP(H2657,usd[[#All],[targetCurrency]:[inverseRate]],4,FALSE))</f>
        <v>1</v>
      </c>
      <c r="J2657" s="14">
        <f t="shared" si="248"/>
        <v>15000</v>
      </c>
      <c r="K2657" s="14">
        <f t="shared" si="249"/>
        <v>3155</v>
      </c>
      <c r="L2657">
        <v>1455048000</v>
      </c>
      <c r="M2657">
        <v>1452631647</v>
      </c>
      <c r="N2657" t="b">
        <v>0</v>
      </c>
      <c r="O2657">
        <v>43</v>
      </c>
      <c r="P2657" t="b">
        <v>0</v>
      </c>
      <c r="Q2657" t="s">
        <v>8301</v>
      </c>
      <c r="R2657" s="9">
        <f t="shared" si="250"/>
        <v>0.21033333333333334</v>
      </c>
      <c r="S2657" s="14">
        <f t="shared" si="251"/>
        <v>73.372093023255815</v>
      </c>
      <c r="T2657" t="s">
        <v>9226</v>
      </c>
      <c r="U2657" t="s">
        <v>9258</v>
      </c>
      <c r="V2657" s="16">
        <f t="shared" si="252"/>
        <v>42381.866284722222</v>
      </c>
      <c r="W2657" s="16">
        <f t="shared" si="253"/>
        <v>42409.833333333328</v>
      </c>
    </row>
    <row r="2658" spans="1:23" ht="30" hidden="1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2">
        <f>IF(H2658="USD", 1, VLOOKUP(H2658,usd[[#All],[targetCurrency]:[inverseRate]],4,FALSE))</f>
        <v>1</v>
      </c>
      <c r="J2658" s="14">
        <f t="shared" si="248"/>
        <v>150000</v>
      </c>
      <c r="K2658" s="14">
        <f t="shared" si="249"/>
        <v>17155</v>
      </c>
      <c r="L2658">
        <v>1489345200</v>
      </c>
      <c r="M2658">
        <v>1485966688</v>
      </c>
      <c r="N2658" t="b">
        <v>0</v>
      </c>
      <c r="O2658">
        <v>152</v>
      </c>
      <c r="P2658" t="b">
        <v>0</v>
      </c>
      <c r="Q2658" t="s">
        <v>8301</v>
      </c>
      <c r="R2658" s="9">
        <f t="shared" si="250"/>
        <v>0.11436666666666667</v>
      </c>
      <c r="S2658" s="14">
        <f t="shared" si="251"/>
        <v>112.86184210526316</v>
      </c>
      <c r="T2658" t="s">
        <v>9226</v>
      </c>
      <c r="U2658" t="s">
        <v>9258</v>
      </c>
      <c r="V2658" s="16">
        <f t="shared" si="252"/>
        <v>42767.688518518524</v>
      </c>
      <c r="W2658" s="16">
        <f t="shared" si="253"/>
        <v>42806.791666666672</v>
      </c>
    </row>
    <row r="2659" spans="1:23" ht="30" hidden="1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2">
        <f>IF(H2659="USD", 1, VLOOKUP(H2659,usd[[#All],[targetCurrency]:[inverseRate]],4,FALSE))</f>
        <v>1</v>
      </c>
      <c r="J2659" s="14">
        <f t="shared" si="248"/>
        <v>30000</v>
      </c>
      <c r="K2659" s="14">
        <f t="shared" si="249"/>
        <v>5621.38</v>
      </c>
      <c r="L2659">
        <v>1470187800</v>
      </c>
      <c r="M2659">
        <v>1467325053</v>
      </c>
      <c r="N2659" t="b">
        <v>0</v>
      </c>
      <c r="O2659">
        <v>59</v>
      </c>
      <c r="P2659" t="b">
        <v>0</v>
      </c>
      <c r="Q2659" t="s">
        <v>8301</v>
      </c>
      <c r="R2659" s="9">
        <f t="shared" si="250"/>
        <v>0.18737933333333334</v>
      </c>
      <c r="S2659" s="14">
        <f t="shared" si="251"/>
        <v>95.277627118644077</v>
      </c>
      <c r="T2659" t="s">
        <v>9226</v>
      </c>
      <c r="U2659" t="s">
        <v>9258</v>
      </c>
      <c r="V2659" s="16">
        <f t="shared" si="252"/>
        <v>42551.928854166668</v>
      </c>
      <c r="W2659" s="16">
        <f t="shared" si="253"/>
        <v>42585.0625</v>
      </c>
    </row>
    <row r="2660" spans="1:23" ht="30" hidden="1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2">
        <f>IF(H2660="USD", 1, VLOOKUP(H2660,usd[[#All],[targetCurrency]:[inverseRate]],4,FALSE))</f>
        <v>1</v>
      </c>
      <c r="J2660" s="14">
        <f t="shared" si="248"/>
        <v>98000</v>
      </c>
      <c r="K2660" s="14">
        <f t="shared" si="249"/>
        <v>91</v>
      </c>
      <c r="L2660">
        <v>1469913194</v>
      </c>
      <c r="M2660">
        <v>1467321194</v>
      </c>
      <c r="N2660" t="b">
        <v>0</v>
      </c>
      <c r="O2660">
        <v>4</v>
      </c>
      <c r="P2660" t="b">
        <v>0</v>
      </c>
      <c r="Q2660" t="s">
        <v>8301</v>
      </c>
      <c r="R2660" s="9">
        <f t="shared" si="250"/>
        <v>9.2857142857142856E-4</v>
      </c>
      <c r="S2660" s="14">
        <f t="shared" si="251"/>
        <v>22.75</v>
      </c>
      <c r="T2660" t="s">
        <v>9226</v>
      </c>
      <c r="U2660" t="s">
        <v>9258</v>
      </c>
      <c r="V2660" s="16">
        <f t="shared" si="252"/>
        <v>42551.884189814809</v>
      </c>
      <c r="W2660" s="16">
        <f t="shared" si="253"/>
        <v>42581.884189814809</v>
      </c>
    </row>
    <row r="2661" spans="1:23" ht="30" hidden="1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2">
        <f>IF(H2661="USD", 1, VLOOKUP(H2661,usd[[#All],[targetCurrency]:[inverseRate]],4,FALSE))</f>
        <v>1</v>
      </c>
      <c r="J2661" s="14">
        <f t="shared" si="248"/>
        <v>49000</v>
      </c>
      <c r="K2661" s="14">
        <f t="shared" si="249"/>
        <v>1333</v>
      </c>
      <c r="L2661">
        <v>1429321210</v>
      </c>
      <c r="M2661">
        <v>1426729210</v>
      </c>
      <c r="N2661" t="b">
        <v>0</v>
      </c>
      <c r="O2661">
        <v>10</v>
      </c>
      <c r="P2661" t="b">
        <v>0</v>
      </c>
      <c r="Q2661" t="s">
        <v>8301</v>
      </c>
      <c r="R2661" s="9">
        <f t="shared" si="250"/>
        <v>2.720408163265306E-2</v>
      </c>
      <c r="S2661" s="14">
        <f t="shared" si="251"/>
        <v>133.30000000000001</v>
      </c>
      <c r="T2661" t="s">
        <v>9226</v>
      </c>
      <c r="U2661" t="s">
        <v>9258</v>
      </c>
      <c r="V2661" s="16">
        <f t="shared" si="252"/>
        <v>42082.069560185184</v>
      </c>
      <c r="W2661" s="16">
        <f t="shared" si="253"/>
        <v>42112.069560185184</v>
      </c>
    </row>
    <row r="2662" spans="1:23" ht="30" hidden="1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2">
        <f>IF(H2662="USD", 1, VLOOKUP(H2662,usd[[#All],[targetCurrency]:[inverseRate]],4,FALSE))</f>
        <v>1</v>
      </c>
      <c r="J2662" s="14">
        <f t="shared" si="248"/>
        <v>20000</v>
      </c>
      <c r="K2662" s="14">
        <f t="shared" si="249"/>
        <v>19</v>
      </c>
      <c r="L2662">
        <v>1448388418</v>
      </c>
      <c r="M2662">
        <v>1443200818</v>
      </c>
      <c r="N2662" t="b">
        <v>0</v>
      </c>
      <c r="O2662">
        <v>5</v>
      </c>
      <c r="P2662" t="b">
        <v>0</v>
      </c>
      <c r="Q2662" t="s">
        <v>8301</v>
      </c>
      <c r="R2662" s="9">
        <f t="shared" si="250"/>
        <v>9.5E-4</v>
      </c>
      <c r="S2662" s="14">
        <f t="shared" si="251"/>
        <v>3.8</v>
      </c>
      <c r="T2662" t="s">
        <v>9226</v>
      </c>
      <c r="U2662" t="s">
        <v>9258</v>
      </c>
      <c r="V2662" s="16">
        <f t="shared" si="252"/>
        <v>42272.713171296295</v>
      </c>
      <c r="W2662" s="16">
        <f t="shared" si="253"/>
        <v>42332.754837962959</v>
      </c>
    </row>
    <row r="2663" spans="1:23" ht="30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2">
        <f>IF(H2663="USD", 1, VLOOKUP(H2663,usd[[#All],[targetCurrency]:[inverseRate]],4,FALSE))</f>
        <v>1</v>
      </c>
      <c r="J2663" s="14">
        <f t="shared" si="248"/>
        <v>5000</v>
      </c>
      <c r="K2663" s="14">
        <f t="shared" si="249"/>
        <v>5145</v>
      </c>
      <c r="L2663">
        <v>1382742010</v>
      </c>
      <c r="M2663">
        <v>1380150010</v>
      </c>
      <c r="N2663" t="b">
        <v>0</v>
      </c>
      <c r="O2663">
        <v>60</v>
      </c>
      <c r="P2663" t="b">
        <v>1</v>
      </c>
      <c r="Q2663" t="s">
        <v>8302</v>
      </c>
      <c r="R2663" s="9">
        <f t="shared" si="250"/>
        <v>1.0289999999999999</v>
      </c>
      <c r="S2663" s="14">
        <f t="shared" si="251"/>
        <v>85.75</v>
      </c>
      <c r="T2663" t="s">
        <v>9226</v>
      </c>
      <c r="U2663" t="s">
        <v>9259</v>
      </c>
      <c r="V2663" s="16">
        <f t="shared" si="252"/>
        <v>41542.958449074074</v>
      </c>
      <c r="W2663" s="16">
        <f t="shared" si="253"/>
        <v>41572.958449074074</v>
      </c>
    </row>
    <row r="2664" spans="1:23" ht="30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2">
        <f>IF(H2664="USD", 1, VLOOKUP(H2664,usd[[#All],[targetCurrency]:[inverseRate]],4,FALSE))</f>
        <v>1</v>
      </c>
      <c r="J2664" s="14">
        <f t="shared" si="248"/>
        <v>20000</v>
      </c>
      <c r="K2664" s="14">
        <f t="shared" si="249"/>
        <v>21360</v>
      </c>
      <c r="L2664">
        <v>1440179713</v>
      </c>
      <c r="M2664">
        <v>1437587713</v>
      </c>
      <c r="N2664" t="b">
        <v>0</v>
      </c>
      <c r="O2664">
        <v>80</v>
      </c>
      <c r="P2664" t="b">
        <v>1</v>
      </c>
      <c r="Q2664" t="s">
        <v>8302</v>
      </c>
      <c r="R2664" s="9">
        <f t="shared" si="250"/>
        <v>1.0680000000000001</v>
      </c>
      <c r="S2664" s="14">
        <f t="shared" si="251"/>
        <v>267</v>
      </c>
      <c r="T2664" t="s">
        <v>9226</v>
      </c>
      <c r="U2664" t="s">
        <v>9259</v>
      </c>
      <c r="V2664" s="16">
        <f t="shared" si="252"/>
        <v>42207.746678240743</v>
      </c>
      <c r="W2664" s="16">
        <f t="shared" si="253"/>
        <v>42237.746678240743</v>
      </c>
    </row>
    <row r="2665" spans="1:23" ht="30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2">
        <f>IF(H2665="USD", 1, VLOOKUP(H2665,usd[[#All],[targetCurrency]:[inverseRate]],4,FALSE))</f>
        <v>0.75062424999999999</v>
      </c>
      <c r="J2665" s="14">
        <f t="shared" si="248"/>
        <v>15012.485000000001</v>
      </c>
      <c r="K2665" s="14">
        <f t="shared" si="249"/>
        <v>15702.496341812501</v>
      </c>
      <c r="L2665">
        <v>1441378800</v>
      </c>
      <c r="M2665">
        <v>1438873007</v>
      </c>
      <c r="N2665" t="b">
        <v>0</v>
      </c>
      <c r="O2665">
        <v>56</v>
      </c>
      <c r="P2665" t="b">
        <v>1</v>
      </c>
      <c r="Q2665" t="s">
        <v>8302</v>
      </c>
      <c r="R2665" s="9">
        <f t="shared" si="250"/>
        <v>1.0459624999999999</v>
      </c>
      <c r="S2665" s="14">
        <f t="shared" si="251"/>
        <v>280.40172038950897</v>
      </c>
      <c r="T2665" t="s">
        <v>9226</v>
      </c>
      <c r="U2665" t="s">
        <v>9259</v>
      </c>
      <c r="V2665" s="16">
        <f t="shared" si="252"/>
        <v>42222.622766203705</v>
      </c>
      <c r="W2665" s="16">
        <f t="shared" si="253"/>
        <v>42251.625</v>
      </c>
    </row>
    <row r="2666" spans="1:23" ht="30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2">
        <f>IF(H2666="USD", 1, VLOOKUP(H2666,usd[[#All],[targetCurrency]:[inverseRate]],4,FALSE))</f>
        <v>1</v>
      </c>
      <c r="J2666" s="14">
        <f t="shared" si="248"/>
        <v>17500</v>
      </c>
      <c r="K2666" s="14">
        <f t="shared" si="249"/>
        <v>18100</v>
      </c>
      <c r="L2666">
        <v>1449644340</v>
      </c>
      <c r="M2666">
        <v>1446683797</v>
      </c>
      <c r="N2666" t="b">
        <v>0</v>
      </c>
      <c r="O2666">
        <v>104</v>
      </c>
      <c r="P2666" t="b">
        <v>1</v>
      </c>
      <c r="Q2666" t="s">
        <v>8302</v>
      </c>
      <c r="R2666" s="9">
        <f t="shared" si="250"/>
        <v>1.0342857142857143</v>
      </c>
      <c r="S2666" s="14">
        <f t="shared" si="251"/>
        <v>174.03846153846155</v>
      </c>
      <c r="T2666" t="s">
        <v>9226</v>
      </c>
      <c r="U2666" t="s">
        <v>9259</v>
      </c>
      <c r="V2666" s="16">
        <f t="shared" si="252"/>
        <v>42313.02542824074</v>
      </c>
      <c r="W2666" s="16">
        <f t="shared" si="253"/>
        <v>42347.290972222225</v>
      </c>
    </row>
    <row r="2667" spans="1:23" ht="30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2">
        <f>IF(H2667="USD", 1, VLOOKUP(H2667,usd[[#All],[targetCurrency]:[inverseRate]],4,FALSE))</f>
        <v>1</v>
      </c>
      <c r="J2667" s="14">
        <f t="shared" si="248"/>
        <v>3500</v>
      </c>
      <c r="K2667" s="14">
        <f t="shared" si="249"/>
        <v>4310</v>
      </c>
      <c r="L2667">
        <v>1430774974</v>
      </c>
      <c r="M2667">
        <v>1426886974</v>
      </c>
      <c r="N2667" t="b">
        <v>0</v>
      </c>
      <c r="O2667">
        <v>46</v>
      </c>
      <c r="P2667" t="b">
        <v>1</v>
      </c>
      <c r="Q2667" t="s">
        <v>8302</v>
      </c>
      <c r="R2667" s="9">
        <f t="shared" si="250"/>
        <v>1.2314285714285715</v>
      </c>
      <c r="S2667" s="14">
        <f t="shared" si="251"/>
        <v>93.695652173913047</v>
      </c>
      <c r="T2667" t="s">
        <v>9226</v>
      </c>
      <c r="U2667" t="s">
        <v>9259</v>
      </c>
      <c r="V2667" s="16">
        <f t="shared" si="252"/>
        <v>42083.895532407405</v>
      </c>
      <c r="W2667" s="16">
        <f t="shared" si="253"/>
        <v>42128.895532407405</v>
      </c>
    </row>
    <row r="2668" spans="1:23" ht="30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2">
        <f>IF(H2668="USD", 1, VLOOKUP(H2668,usd[[#All],[targetCurrency]:[inverseRate]],4,FALSE))</f>
        <v>1</v>
      </c>
      <c r="J2668" s="14">
        <f t="shared" si="248"/>
        <v>10000</v>
      </c>
      <c r="K2668" s="14">
        <f t="shared" si="249"/>
        <v>15929.51</v>
      </c>
      <c r="L2668">
        <v>1443214800</v>
      </c>
      <c r="M2668">
        <v>1440008439</v>
      </c>
      <c r="N2668" t="b">
        <v>0</v>
      </c>
      <c r="O2668">
        <v>206</v>
      </c>
      <c r="P2668" t="b">
        <v>1</v>
      </c>
      <c r="Q2668" t="s">
        <v>8302</v>
      </c>
      <c r="R2668" s="9">
        <f t="shared" si="250"/>
        <v>1.592951</v>
      </c>
      <c r="S2668" s="14">
        <f t="shared" si="251"/>
        <v>77.327718446601949</v>
      </c>
      <c r="T2668" t="s">
        <v>9226</v>
      </c>
      <c r="U2668" t="s">
        <v>9259</v>
      </c>
      <c r="V2668" s="16">
        <f t="shared" si="252"/>
        <v>42235.764340277776</v>
      </c>
      <c r="W2668" s="16">
        <f t="shared" si="253"/>
        <v>42272.875</v>
      </c>
    </row>
    <row r="2669" spans="1:23" ht="30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2">
        <f>IF(H2669="USD", 1, VLOOKUP(H2669,usd[[#All],[targetCurrency]:[inverseRate]],4,FALSE))</f>
        <v>1</v>
      </c>
      <c r="J2669" s="14">
        <f t="shared" si="248"/>
        <v>1500</v>
      </c>
      <c r="K2669" s="14">
        <f t="shared" si="249"/>
        <v>1660</v>
      </c>
      <c r="L2669">
        <v>1455142416</v>
      </c>
      <c r="M2669">
        <v>1452550416</v>
      </c>
      <c r="N2669" t="b">
        <v>0</v>
      </c>
      <c r="O2669">
        <v>18</v>
      </c>
      <c r="P2669" t="b">
        <v>1</v>
      </c>
      <c r="Q2669" t="s">
        <v>8302</v>
      </c>
      <c r="R2669" s="9">
        <f t="shared" si="250"/>
        <v>1.1066666666666667</v>
      </c>
      <c r="S2669" s="14">
        <f t="shared" si="251"/>
        <v>92.222222222222229</v>
      </c>
      <c r="T2669" t="s">
        <v>9226</v>
      </c>
      <c r="U2669" t="s">
        <v>9259</v>
      </c>
      <c r="V2669" s="16">
        <f t="shared" si="252"/>
        <v>42380.926111111112</v>
      </c>
      <c r="W2669" s="16">
        <f t="shared" si="253"/>
        <v>42410.926111111112</v>
      </c>
    </row>
    <row r="2670" spans="1:23" ht="30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2">
        <f>IF(H2670="USD", 1, VLOOKUP(H2670,usd[[#All],[targetCurrency]:[inverseRate]],4,FALSE))</f>
        <v>0.75062424999999999</v>
      </c>
      <c r="J2670" s="14">
        <f t="shared" si="248"/>
        <v>750.62424999999996</v>
      </c>
      <c r="K2670" s="14">
        <f t="shared" si="249"/>
        <v>1281.3155947499999</v>
      </c>
      <c r="L2670">
        <v>1447079520</v>
      </c>
      <c r="M2670">
        <v>1443449265</v>
      </c>
      <c r="N2670" t="b">
        <v>0</v>
      </c>
      <c r="O2670">
        <v>28</v>
      </c>
      <c r="P2670" t="b">
        <v>1</v>
      </c>
      <c r="Q2670" t="s">
        <v>8302</v>
      </c>
      <c r="R2670" s="9">
        <f t="shared" si="250"/>
        <v>1.7070000000000001</v>
      </c>
      <c r="S2670" s="14">
        <f t="shared" si="251"/>
        <v>45.761271241071427</v>
      </c>
      <c r="T2670" t="s">
        <v>9226</v>
      </c>
      <c r="U2670" t="s">
        <v>9259</v>
      </c>
      <c r="V2670" s="16">
        <f t="shared" si="252"/>
        <v>42275.58871527778</v>
      </c>
      <c r="W2670" s="16">
        <f t="shared" si="253"/>
        <v>42317.60555555555</v>
      </c>
    </row>
    <row r="2671" spans="1:23" ht="30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2">
        <f>IF(H2671="USD", 1, VLOOKUP(H2671,usd[[#All],[targetCurrency]:[inverseRate]],4,FALSE))</f>
        <v>1</v>
      </c>
      <c r="J2671" s="14">
        <f t="shared" si="248"/>
        <v>800</v>
      </c>
      <c r="K2671" s="14">
        <f t="shared" si="249"/>
        <v>1001</v>
      </c>
      <c r="L2671">
        <v>1452387096</v>
      </c>
      <c r="M2671">
        <v>1447203096</v>
      </c>
      <c r="N2671" t="b">
        <v>0</v>
      </c>
      <c r="O2671">
        <v>11</v>
      </c>
      <c r="P2671" t="b">
        <v>1</v>
      </c>
      <c r="Q2671" t="s">
        <v>8302</v>
      </c>
      <c r="R2671" s="9">
        <f t="shared" si="250"/>
        <v>1.25125</v>
      </c>
      <c r="S2671" s="14">
        <f t="shared" si="251"/>
        <v>91</v>
      </c>
      <c r="T2671" t="s">
        <v>9226</v>
      </c>
      <c r="U2671" t="s">
        <v>9259</v>
      </c>
      <c r="V2671" s="16">
        <f t="shared" si="252"/>
        <v>42319.035833333328</v>
      </c>
      <c r="W2671" s="16">
        <f t="shared" si="253"/>
        <v>42379.035833333328</v>
      </c>
    </row>
    <row r="2672" spans="1:23" ht="30" hidden="1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2">
        <f>IF(H2672="USD", 1, VLOOKUP(H2672,usd[[#All],[targetCurrency]:[inverseRate]],4,FALSE))</f>
        <v>0.70296422999999997</v>
      </c>
      <c r="J2672" s="14">
        <f t="shared" si="248"/>
        <v>27336.87297624</v>
      </c>
      <c r="K2672" s="14">
        <f t="shared" si="249"/>
        <v>1753.8957538499999</v>
      </c>
      <c r="L2672">
        <v>1406593780</v>
      </c>
      <c r="M2672">
        <v>1404174580</v>
      </c>
      <c r="N2672" t="b">
        <v>1</v>
      </c>
      <c r="O2672">
        <v>60</v>
      </c>
      <c r="P2672" t="b">
        <v>0</v>
      </c>
      <c r="Q2672" t="s">
        <v>8302</v>
      </c>
      <c r="R2672" s="9">
        <f t="shared" si="250"/>
        <v>6.4158609339642042E-2</v>
      </c>
      <c r="S2672" s="14">
        <f t="shared" si="251"/>
        <v>29.231595897499997</v>
      </c>
      <c r="T2672" t="s">
        <v>9226</v>
      </c>
      <c r="U2672" t="s">
        <v>9259</v>
      </c>
      <c r="V2672" s="16">
        <f t="shared" si="252"/>
        <v>41821.020601851851</v>
      </c>
      <c r="W2672" s="16">
        <f t="shared" si="253"/>
        <v>41849.020601851851</v>
      </c>
    </row>
    <row r="2673" spans="1:23" ht="30" hidden="1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2">
        <f>IF(H2673="USD", 1, VLOOKUP(H2673,usd[[#All],[targetCurrency]:[inverseRate]],4,FALSE))</f>
        <v>1</v>
      </c>
      <c r="J2673" s="14">
        <f t="shared" si="248"/>
        <v>25000</v>
      </c>
      <c r="K2673" s="14">
        <f t="shared" si="249"/>
        <v>2836</v>
      </c>
      <c r="L2673">
        <v>1419017880</v>
      </c>
      <c r="M2673">
        <v>1416419916</v>
      </c>
      <c r="N2673" t="b">
        <v>1</v>
      </c>
      <c r="O2673">
        <v>84</v>
      </c>
      <c r="P2673" t="b">
        <v>0</v>
      </c>
      <c r="Q2673" t="s">
        <v>8302</v>
      </c>
      <c r="R2673" s="9">
        <f t="shared" si="250"/>
        <v>0.11344</v>
      </c>
      <c r="S2673" s="14">
        <f t="shared" si="251"/>
        <v>33.761904761904759</v>
      </c>
      <c r="T2673" t="s">
        <v>9226</v>
      </c>
      <c r="U2673" t="s">
        <v>9259</v>
      </c>
      <c r="V2673" s="16">
        <f t="shared" si="252"/>
        <v>41962.749027777776</v>
      </c>
      <c r="W2673" s="16">
        <f t="shared" si="253"/>
        <v>41992.818055555559</v>
      </c>
    </row>
    <row r="2674" spans="1:23" ht="30" hidden="1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2">
        <f>IF(H2674="USD", 1, VLOOKUP(H2674,usd[[#All],[targetCurrency]:[inverseRate]],4,FALSE))</f>
        <v>1</v>
      </c>
      <c r="J2674" s="14">
        <f t="shared" si="248"/>
        <v>10000</v>
      </c>
      <c r="K2674" s="14">
        <f t="shared" si="249"/>
        <v>3319</v>
      </c>
      <c r="L2674">
        <v>1451282400</v>
      </c>
      <c r="M2674">
        <v>1449436390</v>
      </c>
      <c r="N2674" t="b">
        <v>1</v>
      </c>
      <c r="O2674">
        <v>47</v>
      </c>
      <c r="P2674" t="b">
        <v>0</v>
      </c>
      <c r="Q2674" t="s">
        <v>8302</v>
      </c>
      <c r="R2674" s="9">
        <f t="shared" si="250"/>
        <v>0.33189999999999997</v>
      </c>
      <c r="S2674" s="14">
        <f t="shared" si="251"/>
        <v>70.61702127659575</v>
      </c>
      <c r="T2674" t="s">
        <v>9226</v>
      </c>
      <c r="U2674" t="s">
        <v>9259</v>
      </c>
      <c r="V2674" s="16">
        <f t="shared" si="252"/>
        <v>42344.884143518517</v>
      </c>
      <c r="W2674" s="16">
        <f t="shared" si="253"/>
        <v>42366.25</v>
      </c>
    </row>
    <row r="2675" spans="1:23" ht="30" hidden="1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2">
        <f>IF(H2675="USD", 1, VLOOKUP(H2675,usd[[#All],[targetCurrency]:[inverseRate]],4,FALSE))</f>
        <v>1</v>
      </c>
      <c r="J2675" s="14">
        <f t="shared" si="248"/>
        <v>40000</v>
      </c>
      <c r="K2675" s="14">
        <f t="shared" si="249"/>
        <v>11032</v>
      </c>
      <c r="L2675">
        <v>1414622700</v>
      </c>
      <c r="M2675">
        <v>1412081999</v>
      </c>
      <c r="N2675" t="b">
        <v>1</v>
      </c>
      <c r="O2675">
        <v>66</v>
      </c>
      <c r="P2675" t="b">
        <v>0</v>
      </c>
      <c r="Q2675" t="s">
        <v>8302</v>
      </c>
      <c r="R2675" s="9">
        <f t="shared" si="250"/>
        <v>0.27579999999999999</v>
      </c>
      <c r="S2675" s="14">
        <f t="shared" si="251"/>
        <v>167.15151515151516</v>
      </c>
      <c r="T2675" t="s">
        <v>9226</v>
      </c>
      <c r="U2675" t="s">
        <v>9259</v>
      </c>
      <c r="V2675" s="16">
        <f t="shared" si="252"/>
        <v>41912.541655092595</v>
      </c>
      <c r="W2675" s="16">
        <f t="shared" si="253"/>
        <v>41941.947916666664</v>
      </c>
    </row>
    <row r="2676" spans="1:23" ht="30" hidden="1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2">
        <f>IF(H2676="USD", 1, VLOOKUP(H2676,usd[[#All],[targetCurrency]:[inverseRate]],4,FALSE))</f>
        <v>1</v>
      </c>
      <c r="J2676" s="14">
        <f t="shared" si="248"/>
        <v>35000</v>
      </c>
      <c r="K2676" s="14">
        <f t="shared" si="249"/>
        <v>21994</v>
      </c>
      <c r="L2676">
        <v>1467694740</v>
      </c>
      <c r="M2676">
        <v>1465398670</v>
      </c>
      <c r="N2676" t="b">
        <v>1</v>
      </c>
      <c r="O2676">
        <v>171</v>
      </c>
      <c r="P2676" t="b">
        <v>0</v>
      </c>
      <c r="Q2676" t="s">
        <v>8302</v>
      </c>
      <c r="R2676" s="9">
        <f t="shared" si="250"/>
        <v>0.62839999999999996</v>
      </c>
      <c r="S2676" s="14">
        <f t="shared" si="251"/>
        <v>128.61988304093566</v>
      </c>
      <c r="T2676" t="s">
        <v>9226</v>
      </c>
      <c r="U2676" t="s">
        <v>9259</v>
      </c>
      <c r="V2676" s="16">
        <f t="shared" si="252"/>
        <v>42529.632754629631</v>
      </c>
      <c r="W2676" s="16">
        <f t="shared" si="253"/>
        <v>42556.207638888889</v>
      </c>
    </row>
    <row r="2677" spans="1:23" ht="30" hidden="1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2">
        <f>IF(H2677="USD", 1, VLOOKUP(H2677,usd[[#All],[targetCurrency]:[inverseRate]],4,FALSE))</f>
        <v>1</v>
      </c>
      <c r="J2677" s="14">
        <f t="shared" si="248"/>
        <v>25000</v>
      </c>
      <c r="K2677" s="14">
        <f t="shared" si="249"/>
        <v>1897</v>
      </c>
      <c r="L2677">
        <v>1415655289</v>
      </c>
      <c r="M2677">
        <v>1413059689</v>
      </c>
      <c r="N2677" t="b">
        <v>1</v>
      </c>
      <c r="O2677">
        <v>29</v>
      </c>
      <c r="P2677" t="b">
        <v>0</v>
      </c>
      <c r="Q2677" t="s">
        <v>8302</v>
      </c>
      <c r="R2677" s="9">
        <f t="shared" si="250"/>
        <v>7.5880000000000003E-2</v>
      </c>
      <c r="S2677" s="14">
        <f t="shared" si="251"/>
        <v>65.41379310344827</v>
      </c>
      <c r="T2677" t="s">
        <v>9226</v>
      </c>
      <c r="U2677" t="s">
        <v>9259</v>
      </c>
      <c r="V2677" s="16">
        <f t="shared" si="252"/>
        <v>41923.857511574075</v>
      </c>
      <c r="W2677" s="16">
        <f t="shared" si="253"/>
        <v>41953.899178240739</v>
      </c>
    </row>
    <row r="2678" spans="1:23" ht="30" hidden="1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2">
        <f>IF(H2678="USD", 1, VLOOKUP(H2678,usd[[#All],[targetCurrency]:[inverseRate]],4,FALSE))</f>
        <v>0.75062424999999999</v>
      </c>
      <c r="J2678" s="14">
        <f t="shared" si="248"/>
        <v>1576.310925</v>
      </c>
      <c r="K2678" s="14">
        <f t="shared" si="249"/>
        <v>794.16045650000001</v>
      </c>
      <c r="L2678">
        <v>1463929174</v>
      </c>
      <c r="M2678">
        <v>1461337174</v>
      </c>
      <c r="N2678" t="b">
        <v>0</v>
      </c>
      <c r="O2678">
        <v>9</v>
      </c>
      <c r="P2678" t="b">
        <v>0</v>
      </c>
      <c r="Q2678" t="s">
        <v>8302</v>
      </c>
      <c r="R2678" s="9">
        <f t="shared" si="250"/>
        <v>0.50380952380952382</v>
      </c>
      <c r="S2678" s="14">
        <f t="shared" si="251"/>
        <v>88.240050722222222</v>
      </c>
      <c r="T2678" t="s">
        <v>9226</v>
      </c>
      <c r="U2678" t="s">
        <v>9259</v>
      </c>
      <c r="V2678" s="16">
        <f t="shared" si="252"/>
        <v>42482.624699074076</v>
      </c>
      <c r="W2678" s="16">
        <f t="shared" si="253"/>
        <v>42512.624699074076</v>
      </c>
    </row>
    <row r="2679" spans="1:23" ht="30" hidden="1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2">
        <f>IF(H2679="USD", 1, VLOOKUP(H2679,usd[[#All],[targetCurrency]:[inverseRate]],4,FALSE))</f>
        <v>1</v>
      </c>
      <c r="J2679" s="14">
        <f t="shared" si="248"/>
        <v>19500</v>
      </c>
      <c r="K2679" s="14">
        <f t="shared" si="249"/>
        <v>3415</v>
      </c>
      <c r="L2679">
        <v>1404348143</v>
      </c>
      <c r="M2679">
        <v>1401756143</v>
      </c>
      <c r="N2679" t="b">
        <v>0</v>
      </c>
      <c r="O2679">
        <v>27</v>
      </c>
      <c r="P2679" t="b">
        <v>0</v>
      </c>
      <c r="Q2679" t="s">
        <v>8302</v>
      </c>
      <c r="R2679" s="9">
        <f t="shared" si="250"/>
        <v>0.17512820512820512</v>
      </c>
      <c r="S2679" s="14">
        <f t="shared" si="251"/>
        <v>126.48148148148148</v>
      </c>
      <c r="T2679" t="s">
        <v>9226</v>
      </c>
      <c r="U2679" t="s">
        <v>9259</v>
      </c>
      <c r="V2679" s="16">
        <f t="shared" si="252"/>
        <v>41793.029432870375</v>
      </c>
      <c r="W2679" s="16">
        <f t="shared" si="253"/>
        <v>41823.029432870375</v>
      </c>
    </row>
    <row r="2680" spans="1:23" ht="30" hidden="1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2">
        <f>IF(H2680="USD", 1, VLOOKUP(H2680,usd[[#All],[targetCurrency]:[inverseRate]],4,FALSE))</f>
        <v>1.1666915600000001</v>
      </c>
      <c r="J2680" s="14">
        <f t="shared" si="248"/>
        <v>9333532.4800000004</v>
      </c>
      <c r="K2680" s="14">
        <f t="shared" si="249"/>
        <v>1283.3607160000001</v>
      </c>
      <c r="L2680">
        <v>1443121765</v>
      </c>
      <c r="M2680">
        <v>1440529765</v>
      </c>
      <c r="N2680" t="b">
        <v>0</v>
      </c>
      <c r="O2680">
        <v>2</v>
      </c>
      <c r="P2680" t="b">
        <v>0</v>
      </c>
      <c r="Q2680" t="s">
        <v>8302</v>
      </c>
      <c r="R2680" s="9">
        <f t="shared" si="250"/>
        <v>1.3750000000000001E-4</v>
      </c>
      <c r="S2680" s="14">
        <f t="shared" si="251"/>
        <v>641.68035800000007</v>
      </c>
      <c r="T2680" t="s">
        <v>9226</v>
      </c>
      <c r="U2680" t="s">
        <v>9259</v>
      </c>
      <c r="V2680" s="16">
        <f t="shared" si="252"/>
        <v>42241.798206018517</v>
      </c>
      <c r="W2680" s="16">
        <f t="shared" si="253"/>
        <v>42271.798206018517</v>
      </c>
    </row>
    <row r="2681" spans="1:23" ht="30" hidden="1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2">
        <f>IF(H2681="USD", 1, VLOOKUP(H2681,usd[[#All],[targetCurrency]:[inverseRate]],4,FALSE))</f>
        <v>1</v>
      </c>
      <c r="J2681" s="14">
        <f t="shared" si="248"/>
        <v>40000</v>
      </c>
      <c r="K2681" s="14">
        <f t="shared" si="249"/>
        <v>132</v>
      </c>
      <c r="L2681">
        <v>1425081694</v>
      </c>
      <c r="M2681">
        <v>1422489694</v>
      </c>
      <c r="N2681" t="b">
        <v>0</v>
      </c>
      <c r="O2681">
        <v>3</v>
      </c>
      <c r="P2681" t="b">
        <v>0</v>
      </c>
      <c r="Q2681" t="s">
        <v>8302</v>
      </c>
      <c r="R2681" s="9">
        <f t="shared" si="250"/>
        <v>3.3E-3</v>
      </c>
      <c r="S2681" s="14">
        <f t="shared" si="251"/>
        <v>44</v>
      </c>
      <c r="T2681" t="s">
        <v>9226</v>
      </c>
      <c r="U2681" t="s">
        <v>9259</v>
      </c>
      <c r="V2681" s="16">
        <f t="shared" si="252"/>
        <v>42033.001087962963</v>
      </c>
      <c r="W2681" s="16">
        <f t="shared" si="253"/>
        <v>42063.001087962963</v>
      </c>
    </row>
    <row r="2682" spans="1:23" ht="30" hidden="1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2">
        <f>IF(H2682="USD", 1, VLOOKUP(H2682,usd[[#All],[targetCurrency]:[inverseRate]],4,FALSE))</f>
        <v>1.1666915600000001</v>
      </c>
      <c r="J2682" s="14">
        <f t="shared" si="248"/>
        <v>37334.129919999999</v>
      </c>
      <c r="K2682" s="14">
        <f t="shared" si="249"/>
        <v>322.00687056000004</v>
      </c>
      <c r="L2682">
        <v>1459915491</v>
      </c>
      <c r="M2682">
        <v>1457327091</v>
      </c>
      <c r="N2682" t="b">
        <v>0</v>
      </c>
      <c r="O2682">
        <v>4</v>
      </c>
      <c r="P2682" t="b">
        <v>0</v>
      </c>
      <c r="Q2682" t="s">
        <v>8302</v>
      </c>
      <c r="R2682" s="9">
        <f t="shared" si="250"/>
        <v>8.6250000000000007E-3</v>
      </c>
      <c r="S2682" s="14">
        <f t="shared" si="251"/>
        <v>80.50171764000001</v>
      </c>
      <c r="T2682" t="s">
        <v>9226</v>
      </c>
      <c r="U2682" t="s">
        <v>9259</v>
      </c>
      <c r="V2682" s="16">
        <f t="shared" si="252"/>
        <v>42436.211701388893</v>
      </c>
      <c r="W2682" s="16">
        <f t="shared" si="253"/>
        <v>42466.170034722221</v>
      </c>
    </row>
    <row r="2683" spans="1:23" ht="30" hidden="1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2">
        <f>IF(H2683="USD", 1, VLOOKUP(H2683,usd[[#All],[targetCurrency]:[inverseRate]],4,FALSE))</f>
        <v>1</v>
      </c>
      <c r="J2683" s="14">
        <f t="shared" si="248"/>
        <v>8000</v>
      </c>
      <c r="K2683" s="14">
        <f t="shared" si="249"/>
        <v>55</v>
      </c>
      <c r="L2683">
        <v>1405027750</v>
      </c>
      <c r="M2683">
        <v>1402867750</v>
      </c>
      <c r="N2683" t="b">
        <v>0</v>
      </c>
      <c r="O2683">
        <v>2</v>
      </c>
      <c r="P2683" t="b">
        <v>0</v>
      </c>
      <c r="Q2683" t="s">
        <v>8284</v>
      </c>
      <c r="R2683" s="9">
        <f t="shared" si="250"/>
        <v>6.875E-3</v>
      </c>
      <c r="S2683" s="14">
        <f t="shared" si="251"/>
        <v>27.5</v>
      </c>
      <c r="T2683" t="s">
        <v>9239</v>
      </c>
      <c r="U2683" t="s">
        <v>9240</v>
      </c>
      <c r="V2683" s="16">
        <f t="shared" si="252"/>
        <v>41805.895254629628</v>
      </c>
      <c r="W2683" s="16">
        <f t="shared" si="253"/>
        <v>41830.895254629628</v>
      </c>
    </row>
    <row r="2684" spans="1:23" ht="30" hidden="1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2">
        <f>IF(H2684="USD", 1, VLOOKUP(H2684,usd[[#All],[targetCurrency]:[inverseRate]],4,FALSE))</f>
        <v>1</v>
      </c>
      <c r="J2684" s="14">
        <f t="shared" si="248"/>
        <v>6000</v>
      </c>
      <c r="K2684" s="14">
        <f t="shared" si="249"/>
        <v>1698</v>
      </c>
      <c r="L2684">
        <v>1416635940</v>
      </c>
      <c r="M2684">
        <v>1413838540</v>
      </c>
      <c r="N2684" t="b">
        <v>0</v>
      </c>
      <c r="O2684">
        <v>20</v>
      </c>
      <c r="P2684" t="b">
        <v>0</v>
      </c>
      <c r="Q2684" t="s">
        <v>8284</v>
      </c>
      <c r="R2684" s="9">
        <f t="shared" si="250"/>
        <v>0.28299999999999997</v>
      </c>
      <c r="S2684" s="14">
        <f t="shared" si="251"/>
        <v>84.9</v>
      </c>
      <c r="T2684" t="s">
        <v>9239</v>
      </c>
      <c r="U2684" t="s">
        <v>9240</v>
      </c>
      <c r="V2684" s="16">
        <f t="shared" si="252"/>
        <v>41932.871990740743</v>
      </c>
      <c r="W2684" s="16">
        <f t="shared" si="253"/>
        <v>41965.249305555553</v>
      </c>
    </row>
    <row r="2685" spans="1:23" ht="30" hidden="1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2">
        <f>IF(H2685="USD", 1, VLOOKUP(H2685,usd[[#All],[targetCurrency]:[inverseRate]],4,FALSE))</f>
        <v>1</v>
      </c>
      <c r="J2685" s="14">
        <f t="shared" si="248"/>
        <v>15000</v>
      </c>
      <c r="K2685" s="14">
        <f t="shared" si="249"/>
        <v>36</v>
      </c>
      <c r="L2685">
        <v>1425233240</v>
      </c>
      <c r="M2685">
        <v>1422641240</v>
      </c>
      <c r="N2685" t="b">
        <v>0</v>
      </c>
      <c r="O2685">
        <v>3</v>
      </c>
      <c r="P2685" t="b">
        <v>0</v>
      </c>
      <c r="Q2685" t="s">
        <v>8284</v>
      </c>
      <c r="R2685" s="9">
        <f t="shared" si="250"/>
        <v>2.3999999999999998E-3</v>
      </c>
      <c r="S2685" s="14">
        <f t="shared" si="251"/>
        <v>12</v>
      </c>
      <c r="T2685" t="s">
        <v>9239</v>
      </c>
      <c r="U2685" t="s">
        <v>9240</v>
      </c>
      <c r="V2685" s="16">
        <f t="shared" si="252"/>
        <v>42034.75509259259</v>
      </c>
      <c r="W2685" s="16">
        <f t="shared" si="253"/>
        <v>42064.75509259259</v>
      </c>
    </row>
    <row r="2686" spans="1:23" ht="30" hidden="1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2">
        <f>IF(H2686="USD", 1, VLOOKUP(H2686,usd[[#All],[targetCurrency]:[inverseRate]],4,FALSE))</f>
        <v>1</v>
      </c>
      <c r="J2686" s="14">
        <f t="shared" si="248"/>
        <v>70000</v>
      </c>
      <c r="K2686" s="14">
        <f t="shared" si="249"/>
        <v>800</v>
      </c>
      <c r="L2686">
        <v>1407621425</v>
      </c>
      <c r="M2686">
        <v>1404165425</v>
      </c>
      <c r="N2686" t="b">
        <v>0</v>
      </c>
      <c r="O2686">
        <v>4</v>
      </c>
      <c r="P2686" t="b">
        <v>0</v>
      </c>
      <c r="Q2686" t="s">
        <v>8284</v>
      </c>
      <c r="R2686" s="9">
        <f t="shared" si="250"/>
        <v>1.1428571428571429E-2</v>
      </c>
      <c r="S2686" s="14">
        <f t="shared" si="251"/>
        <v>200</v>
      </c>
      <c r="T2686" t="s">
        <v>9239</v>
      </c>
      <c r="U2686" t="s">
        <v>9240</v>
      </c>
      <c r="V2686" s="16">
        <f t="shared" si="252"/>
        <v>41820.914641203708</v>
      </c>
      <c r="W2686" s="16">
        <f t="shared" si="253"/>
        <v>41860.914641203708</v>
      </c>
    </row>
    <row r="2687" spans="1:23" ht="30" hidden="1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2">
        <f>IF(H2687="USD", 1, VLOOKUP(H2687,usd[[#All],[targetCurrency]:[inverseRate]],4,FALSE))</f>
        <v>1</v>
      </c>
      <c r="J2687" s="14">
        <f t="shared" si="248"/>
        <v>50000</v>
      </c>
      <c r="K2687" s="14">
        <f t="shared" si="249"/>
        <v>10</v>
      </c>
      <c r="L2687">
        <v>1430149330</v>
      </c>
      <c r="M2687">
        <v>1424968930</v>
      </c>
      <c r="N2687" t="b">
        <v>0</v>
      </c>
      <c r="O2687">
        <v>1</v>
      </c>
      <c r="P2687" t="b">
        <v>0</v>
      </c>
      <c r="Q2687" t="s">
        <v>8284</v>
      </c>
      <c r="R2687" s="9">
        <f t="shared" si="250"/>
        <v>2.0000000000000001E-4</v>
      </c>
      <c r="S2687" s="14">
        <f t="shared" si="251"/>
        <v>10</v>
      </c>
      <c r="T2687" t="s">
        <v>9239</v>
      </c>
      <c r="U2687" t="s">
        <v>9240</v>
      </c>
      <c r="V2687" s="16">
        <f t="shared" si="252"/>
        <v>42061.69594907407</v>
      </c>
      <c r="W2687" s="16">
        <f t="shared" si="253"/>
        <v>42121.654282407406</v>
      </c>
    </row>
    <row r="2688" spans="1:23" ht="30" hidden="1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2">
        <f>IF(H2688="USD", 1, VLOOKUP(H2688,usd[[#All],[targetCurrency]:[inverseRate]],4,FALSE))</f>
        <v>1</v>
      </c>
      <c r="J2688" s="14">
        <f t="shared" si="248"/>
        <v>30000</v>
      </c>
      <c r="K2688" s="14">
        <f t="shared" si="249"/>
        <v>0</v>
      </c>
      <c r="L2688">
        <v>1412119423</v>
      </c>
      <c r="M2688">
        <v>1410391423</v>
      </c>
      <c r="N2688" t="b">
        <v>0</v>
      </c>
      <c r="O2688">
        <v>0</v>
      </c>
      <c r="P2688" t="b">
        <v>0</v>
      </c>
      <c r="Q2688" t="s">
        <v>8284</v>
      </c>
      <c r="R2688" s="9">
        <f t="shared" si="250"/>
        <v>0</v>
      </c>
      <c r="S2688" s="14" t="str">
        <f t="shared" si="251"/>
        <v/>
      </c>
      <c r="T2688" t="s">
        <v>9239</v>
      </c>
      <c r="U2688" t="s">
        <v>9240</v>
      </c>
      <c r="V2688" s="16">
        <f t="shared" si="252"/>
        <v>41892.974803240737</v>
      </c>
      <c r="W2688" s="16">
        <f t="shared" si="253"/>
        <v>41912.974803240737</v>
      </c>
    </row>
    <row r="2689" spans="1:23" ht="30" hidden="1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2">
        <f>IF(H2689="USD", 1, VLOOKUP(H2689,usd[[#All],[targetCurrency]:[inverseRate]],4,FALSE))</f>
        <v>1</v>
      </c>
      <c r="J2689" s="14">
        <f t="shared" si="248"/>
        <v>15000</v>
      </c>
      <c r="K2689" s="14">
        <f t="shared" si="249"/>
        <v>0</v>
      </c>
      <c r="L2689">
        <v>1435591318</v>
      </c>
      <c r="M2689">
        <v>1432999318</v>
      </c>
      <c r="N2689" t="b">
        <v>0</v>
      </c>
      <c r="O2689">
        <v>0</v>
      </c>
      <c r="P2689" t="b">
        <v>0</v>
      </c>
      <c r="Q2689" t="s">
        <v>8284</v>
      </c>
      <c r="R2689" s="9">
        <f t="shared" si="250"/>
        <v>0</v>
      </c>
      <c r="S2689" s="14" t="str">
        <f t="shared" si="251"/>
        <v/>
      </c>
      <c r="T2689" t="s">
        <v>9239</v>
      </c>
      <c r="U2689" t="s">
        <v>9240</v>
      </c>
      <c r="V2689" s="16">
        <f t="shared" si="252"/>
        <v>42154.64025462963</v>
      </c>
      <c r="W2689" s="16">
        <f t="shared" si="253"/>
        <v>42184.64025462963</v>
      </c>
    </row>
    <row r="2690" spans="1:23" ht="30" hidden="1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2">
        <f>IF(H2690="USD", 1, VLOOKUP(H2690,usd[[#All],[targetCurrency]:[inverseRate]],4,FALSE))</f>
        <v>1</v>
      </c>
      <c r="J2690" s="14">
        <f t="shared" si="248"/>
        <v>50000</v>
      </c>
      <c r="K2690" s="14">
        <f t="shared" si="249"/>
        <v>74</v>
      </c>
      <c r="L2690">
        <v>1424746800</v>
      </c>
      <c r="M2690">
        <v>1422067870</v>
      </c>
      <c r="N2690" t="b">
        <v>0</v>
      </c>
      <c r="O2690">
        <v>14</v>
      </c>
      <c r="P2690" t="b">
        <v>0</v>
      </c>
      <c r="Q2690" t="s">
        <v>8284</v>
      </c>
      <c r="R2690" s="9">
        <f t="shared" si="250"/>
        <v>1.48E-3</v>
      </c>
      <c r="S2690" s="14">
        <f t="shared" si="251"/>
        <v>5.2857142857142856</v>
      </c>
      <c r="T2690" t="s">
        <v>9239</v>
      </c>
      <c r="U2690" t="s">
        <v>9240</v>
      </c>
      <c r="V2690" s="16">
        <f t="shared" si="252"/>
        <v>42028.11886574074</v>
      </c>
      <c r="W2690" s="16">
        <f t="shared" si="253"/>
        <v>42059.125</v>
      </c>
    </row>
    <row r="2691" spans="1:23" ht="30" hidden="1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2">
        <f>IF(H2691="USD", 1, VLOOKUP(H2691,usd[[#All],[targetCurrency]:[inverseRate]],4,FALSE))</f>
        <v>1</v>
      </c>
      <c r="J2691" s="14">
        <f t="shared" ref="J2691:J2754" si="254">$I2691*D2691</f>
        <v>35000</v>
      </c>
      <c r="K2691" s="14">
        <f t="shared" ref="K2691:K2754" si="255">$I2691*E2691</f>
        <v>1</v>
      </c>
      <c r="L2691">
        <v>1469919890</v>
      </c>
      <c r="M2691">
        <v>1467327890</v>
      </c>
      <c r="N2691" t="b">
        <v>0</v>
      </c>
      <c r="O2691">
        <v>1</v>
      </c>
      <c r="P2691" t="b">
        <v>0</v>
      </c>
      <c r="Q2691" t="s">
        <v>8284</v>
      </c>
      <c r="R2691" s="9">
        <f t="shared" ref="R2691:R2754" si="256">E2691/D2691</f>
        <v>2.8571428571428571E-5</v>
      </c>
      <c r="S2691" s="14">
        <f t="shared" ref="S2691:S2754" si="257">IFERROR(K2691/O2691, "")</f>
        <v>1</v>
      </c>
      <c r="T2691" t="s">
        <v>9239</v>
      </c>
      <c r="U2691" t="s">
        <v>9240</v>
      </c>
      <c r="V2691" s="16">
        <f t="shared" si="252"/>
        <v>42551.961689814816</v>
      </c>
      <c r="W2691" s="16">
        <f t="shared" si="253"/>
        <v>42581.961689814816</v>
      </c>
    </row>
    <row r="2692" spans="1:23" ht="30" hidden="1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2">
        <f>IF(H2692="USD", 1, VLOOKUP(H2692,usd[[#All],[targetCurrency]:[inverseRate]],4,FALSE))</f>
        <v>1</v>
      </c>
      <c r="J2692" s="14">
        <f t="shared" si="254"/>
        <v>80000</v>
      </c>
      <c r="K2692" s="14">
        <f t="shared" si="255"/>
        <v>8586</v>
      </c>
      <c r="L2692">
        <v>1433298676</v>
      </c>
      <c r="M2692">
        <v>1429410676</v>
      </c>
      <c r="N2692" t="b">
        <v>0</v>
      </c>
      <c r="O2692">
        <v>118</v>
      </c>
      <c r="P2692" t="b">
        <v>0</v>
      </c>
      <c r="Q2692" t="s">
        <v>8284</v>
      </c>
      <c r="R2692" s="9">
        <f t="shared" si="256"/>
        <v>0.107325</v>
      </c>
      <c r="S2692" s="14">
        <f t="shared" si="257"/>
        <v>72.762711864406782</v>
      </c>
      <c r="T2692" t="s">
        <v>9239</v>
      </c>
      <c r="U2692" t="s">
        <v>9240</v>
      </c>
      <c r="V2692" s="16">
        <f t="shared" si="252"/>
        <v>42113.105046296296</v>
      </c>
      <c r="W2692" s="16">
        <f t="shared" si="253"/>
        <v>42158.105046296296</v>
      </c>
    </row>
    <row r="2693" spans="1:23" ht="30" hidden="1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2">
        <f>IF(H2693="USD", 1, VLOOKUP(H2693,usd[[#All],[targetCurrency]:[inverseRate]],4,FALSE))</f>
        <v>0.75062424999999999</v>
      </c>
      <c r="J2693" s="14">
        <f t="shared" si="254"/>
        <v>48790.576249999998</v>
      </c>
      <c r="K2693" s="14">
        <f t="shared" si="255"/>
        <v>26.27184875</v>
      </c>
      <c r="L2693">
        <v>1431278557</v>
      </c>
      <c r="M2693">
        <v>1427390557</v>
      </c>
      <c r="N2693" t="b">
        <v>0</v>
      </c>
      <c r="O2693">
        <v>2</v>
      </c>
      <c r="P2693" t="b">
        <v>0</v>
      </c>
      <c r="Q2693" t="s">
        <v>8284</v>
      </c>
      <c r="R2693" s="9">
        <f t="shared" si="256"/>
        <v>5.3846153846153844E-4</v>
      </c>
      <c r="S2693" s="14">
        <f t="shared" si="257"/>
        <v>13.135924375</v>
      </c>
      <c r="T2693" t="s">
        <v>9239</v>
      </c>
      <c r="U2693" t="s">
        <v>9240</v>
      </c>
      <c r="V2693" s="16">
        <f t="shared" si="252"/>
        <v>42089.724039351851</v>
      </c>
      <c r="W2693" s="16">
        <f t="shared" si="253"/>
        <v>42134.724039351851</v>
      </c>
    </row>
    <row r="2694" spans="1:23" ht="30" hidden="1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2">
        <f>IF(H2694="USD", 1, VLOOKUP(H2694,usd[[#All],[targetCurrency]:[inverseRate]],4,FALSE))</f>
        <v>1</v>
      </c>
      <c r="J2694" s="14">
        <f t="shared" si="254"/>
        <v>3500</v>
      </c>
      <c r="K2694" s="14">
        <f t="shared" si="255"/>
        <v>25</v>
      </c>
      <c r="L2694">
        <v>1427266860</v>
      </c>
      <c r="M2694">
        <v>1424678460</v>
      </c>
      <c r="N2694" t="b">
        <v>0</v>
      </c>
      <c r="O2694">
        <v>1</v>
      </c>
      <c r="P2694" t="b">
        <v>0</v>
      </c>
      <c r="Q2694" t="s">
        <v>8284</v>
      </c>
      <c r="R2694" s="9">
        <f t="shared" si="256"/>
        <v>7.1428571428571426E-3</v>
      </c>
      <c r="S2694" s="14">
        <f t="shared" si="257"/>
        <v>25</v>
      </c>
      <c r="T2694" t="s">
        <v>9239</v>
      </c>
      <c r="U2694" t="s">
        <v>9240</v>
      </c>
      <c r="V2694" s="16">
        <f t="shared" si="252"/>
        <v>42058.334027777775</v>
      </c>
      <c r="W2694" s="16">
        <f t="shared" si="253"/>
        <v>42088.292361111111</v>
      </c>
    </row>
    <row r="2695" spans="1:23" ht="30" hidden="1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2">
        <f>IF(H2695="USD", 1, VLOOKUP(H2695,usd[[#All],[targetCurrency]:[inverseRate]],4,FALSE))</f>
        <v>1</v>
      </c>
      <c r="J2695" s="14">
        <f t="shared" si="254"/>
        <v>5000</v>
      </c>
      <c r="K2695" s="14">
        <f t="shared" si="255"/>
        <v>40</v>
      </c>
      <c r="L2695">
        <v>1407899966</v>
      </c>
      <c r="M2695">
        <v>1405307966</v>
      </c>
      <c r="N2695" t="b">
        <v>0</v>
      </c>
      <c r="O2695">
        <v>3</v>
      </c>
      <c r="P2695" t="b">
        <v>0</v>
      </c>
      <c r="Q2695" t="s">
        <v>8284</v>
      </c>
      <c r="R2695" s="9">
        <f t="shared" si="256"/>
        <v>8.0000000000000002E-3</v>
      </c>
      <c r="S2695" s="14">
        <f t="shared" si="257"/>
        <v>13.333333333333334</v>
      </c>
      <c r="T2695" t="s">
        <v>9239</v>
      </c>
      <c r="U2695" t="s">
        <v>9240</v>
      </c>
      <c r="V2695" s="16">
        <f t="shared" si="252"/>
        <v>41834.138495370367</v>
      </c>
      <c r="W2695" s="16">
        <f t="shared" si="253"/>
        <v>41864.138495370367</v>
      </c>
    </row>
    <row r="2696" spans="1:23" ht="30" hidden="1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2">
        <f>IF(H2696="USD", 1, VLOOKUP(H2696,usd[[#All],[targetCurrency]:[inverseRate]],4,FALSE))</f>
        <v>1</v>
      </c>
      <c r="J2696" s="14">
        <f t="shared" si="254"/>
        <v>30000</v>
      </c>
      <c r="K2696" s="14">
        <f t="shared" si="255"/>
        <v>1</v>
      </c>
      <c r="L2696">
        <v>1411701739</v>
      </c>
      <c r="M2696">
        <v>1409109739</v>
      </c>
      <c r="N2696" t="b">
        <v>0</v>
      </c>
      <c r="O2696">
        <v>1</v>
      </c>
      <c r="P2696" t="b">
        <v>0</v>
      </c>
      <c r="Q2696" t="s">
        <v>8284</v>
      </c>
      <c r="R2696" s="9">
        <f t="shared" si="256"/>
        <v>3.3333333333333335E-5</v>
      </c>
      <c r="S2696" s="14">
        <f t="shared" si="257"/>
        <v>1</v>
      </c>
      <c r="T2696" t="s">
        <v>9239</v>
      </c>
      <c r="U2696" t="s">
        <v>9240</v>
      </c>
      <c r="V2696" s="16">
        <f t="shared" si="252"/>
        <v>41878.140497685185</v>
      </c>
      <c r="W2696" s="16">
        <f t="shared" si="253"/>
        <v>41908.140497685185</v>
      </c>
    </row>
    <row r="2697" spans="1:23" ht="30" hidden="1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2">
        <f>IF(H2697="USD", 1, VLOOKUP(H2697,usd[[#All],[targetCurrency]:[inverseRate]],4,FALSE))</f>
        <v>1</v>
      </c>
      <c r="J2697" s="14">
        <f t="shared" si="254"/>
        <v>15000</v>
      </c>
      <c r="K2697" s="14">
        <f t="shared" si="255"/>
        <v>71</v>
      </c>
      <c r="L2697">
        <v>1428981718</v>
      </c>
      <c r="M2697">
        <v>1423801318</v>
      </c>
      <c r="N2697" t="b">
        <v>0</v>
      </c>
      <c r="O2697">
        <v>3</v>
      </c>
      <c r="P2697" t="b">
        <v>0</v>
      </c>
      <c r="Q2697" t="s">
        <v>8284</v>
      </c>
      <c r="R2697" s="9">
        <f t="shared" si="256"/>
        <v>4.7333333333333333E-3</v>
      </c>
      <c r="S2697" s="14">
        <f t="shared" si="257"/>
        <v>23.666666666666668</v>
      </c>
      <c r="T2697" t="s">
        <v>9239</v>
      </c>
      <c r="U2697" t="s">
        <v>9240</v>
      </c>
      <c r="V2697" s="16">
        <f t="shared" si="252"/>
        <v>42048.181921296295</v>
      </c>
      <c r="W2697" s="16">
        <f t="shared" si="253"/>
        <v>42108.14025462963</v>
      </c>
    </row>
    <row r="2698" spans="1:23" ht="30" hidden="1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2">
        <f>IF(H2698="USD", 1, VLOOKUP(H2698,usd[[#All],[targetCurrency]:[inverseRate]],4,FALSE))</f>
        <v>1</v>
      </c>
      <c r="J2698" s="14">
        <f t="shared" si="254"/>
        <v>60000</v>
      </c>
      <c r="K2698" s="14">
        <f t="shared" si="255"/>
        <v>3390</v>
      </c>
      <c r="L2698">
        <v>1419538560</v>
      </c>
      <c r="M2698">
        <v>1416600960</v>
      </c>
      <c r="N2698" t="b">
        <v>0</v>
      </c>
      <c r="O2698">
        <v>38</v>
      </c>
      <c r="P2698" t="b">
        <v>0</v>
      </c>
      <c r="Q2698" t="s">
        <v>8284</v>
      </c>
      <c r="R2698" s="9">
        <f t="shared" si="256"/>
        <v>5.6500000000000002E-2</v>
      </c>
      <c r="S2698" s="14">
        <f t="shared" si="257"/>
        <v>89.21052631578948</v>
      </c>
      <c r="T2698" t="s">
        <v>9239</v>
      </c>
      <c r="U2698" t="s">
        <v>9240</v>
      </c>
      <c r="V2698" s="16">
        <f t="shared" si="252"/>
        <v>41964.844444444447</v>
      </c>
      <c r="W2698" s="16">
        <f t="shared" si="253"/>
        <v>41998.844444444447</v>
      </c>
    </row>
    <row r="2699" spans="1:23" ht="30" hidden="1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2">
        <f>IF(H2699="USD", 1, VLOOKUP(H2699,usd[[#All],[targetCurrency]:[inverseRate]],4,FALSE))</f>
        <v>1</v>
      </c>
      <c r="J2699" s="14">
        <f t="shared" si="254"/>
        <v>23000</v>
      </c>
      <c r="K2699" s="14">
        <f t="shared" si="255"/>
        <v>6061</v>
      </c>
      <c r="L2699">
        <v>1438552800</v>
      </c>
      <c r="M2699">
        <v>1435876423</v>
      </c>
      <c r="N2699" t="b">
        <v>0</v>
      </c>
      <c r="O2699">
        <v>52</v>
      </c>
      <c r="P2699" t="b">
        <v>0</v>
      </c>
      <c r="Q2699" t="s">
        <v>8284</v>
      </c>
      <c r="R2699" s="9">
        <f t="shared" si="256"/>
        <v>0.26352173913043481</v>
      </c>
      <c r="S2699" s="14">
        <f t="shared" si="257"/>
        <v>116.55769230769231</v>
      </c>
      <c r="T2699" t="s">
        <v>9239</v>
      </c>
      <c r="U2699" t="s">
        <v>9240</v>
      </c>
      <c r="V2699" s="16">
        <f t="shared" si="252"/>
        <v>42187.940081018518</v>
      </c>
      <c r="W2699" s="16">
        <f t="shared" si="253"/>
        <v>42218.916666666672</v>
      </c>
    </row>
    <row r="2700" spans="1:23" ht="30" hidden="1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2">
        <f>IF(H2700="USD", 1, VLOOKUP(H2700,usd[[#All],[targetCurrency]:[inverseRate]],4,FALSE))</f>
        <v>1</v>
      </c>
      <c r="J2700" s="14">
        <f t="shared" si="254"/>
        <v>8000</v>
      </c>
      <c r="K2700" s="14">
        <f t="shared" si="255"/>
        <v>26.01</v>
      </c>
      <c r="L2700">
        <v>1403904808</v>
      </c>
      <c r="M2700">
        <v>1401312808</v>
      </c>
      <c r="N2700" t="b">
        <v>0</v>
      </c>
      <c r="O2700">
        <v>2</v>
      </c>
      <c r="P2700" t="b">
        <v>0</v>
      </c>
      <c r="Q2700" t="s">
        <v>8284</v>
      </c>
      <c r="R2700" s="9">
        <f t="shared" si="256"/>
        <v>3.2512500000000002E-3</v>
      </c>
      <c r="S2700" s="14">
        <f t="shared" si="257"/>
        <v>13.005000000000001</v>
      </c>
      <c r="T2700" t="s">
        <v>9239</v>
      </c>
      <c r="U2700" t="s">
        <v>9240</v>
      </c>
      <c r="V2700" s="16">
        <f t="shared" si="252"/>
        <v>41787.898240740738</v>
      </c>
      <c r="W2700" s="16">
        <f t="shared" si="253"/>
        <v>41817.898240740738</v>
      </c>
    </row>
    <row r="2701" spans="1:23" ht="30" hidden="1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2">
        <f>IF(H2701="USD", 1, VLOOKUP(H2701,usd[[#All],[targetCurrency]:[inverseRate]],4,FALSE))</f>
        <v>0.75062424999999999</v>
      </c>
      <c r="J2701" s="14">
        <f t="shared" si="254"/>
        <v>1.5012485</v>
      </c>
      <c r="K2701" s="14">
        <f t="shared" si="255"/>
        <v>0</v>
      </c>
      <c r="L2701">
        <v>1407533463</v>
      </c>
      <c r="M2701">
        <v>1404941463</v>
      </c>
      <c r="N2701" t="b">
        <v>0</v>
      </c>
      <c r="O2701">
        <v>0</v>
      </c>
      <c r="P2701" t="b">
        <v>0</v>
      </c>
      <c r="Q2701" t="s">
        <v>8284</v>
      </c>
      <c r="R2701" s="9">
        <f t="shared" si="256"/>
        <v>0</v>
      </c>
      <c r="S2701" s="14" t="str">
        <f t="shared" si="257"/>
        <v/>
      </c>
      <c r="T2701" t="s">
        <v>9239</v>
      </c>
      <c r="U2701" t="s">
        <v>9240</v>
      </c>
      <c r="V2701" s="16">
        <f t="shared" si="252"/>
        <v>41829.896562499998</v>
      </c>
      <c r="W2701" s="16">
        <f t="shared" si="253"/>
        <v>41859.896562499998</v>
      </c>
    </row>
    <row r="2702" spans="1:23" ht="30" hidden="1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2">
        <f>IF(H2702="USD", 1, VLOOKUP(H2702,usd[[#All],[targetCurrency]:[inverseRate]],4,FALSE))</f>
        <v>1</v>
      </c>
      <c r="J2702" s="14">
        <f t="shared" si="254"/>
        <v>9999</v>
      </c>
      <c r="K2702" s="14">
        <f t="shared" si="255"/>
        <v>70</v>
      </c>
      <c r="L2702">
        <v>1411073972</v>
      </c>
      <c r="M2702">
        <v>1408481972</v>
      </c>
      <c r="N2702" t="b">
        <v>0</v>
      </c>
      <c r="O2702">
        <v>4</v>
      </c>
      <c r="P2702" t="b">
        <v>0</v>
      </c>
      <c r="Q2702" t="s">
        <v>8284</v>
      </c>
      <c r="R2702" s="9">
        <f t="shared" si="256"/>
        <v>7.0007000700070005E-3</v>
      </c>
      <c r="S2702" s="14">
        <f t="shared" si="257"/>
        <v>17.5</v>
      </c>
      <c r="T2702" t="s">
        <v>9239</v>
      </c>
      <c r="U2702" t="s">
        <v>9240</v>
      </c>
      <c r="V2702" s="16">
        <f t="shared" si="252"/>
        <v>41870.874675925923</v>
      </c>
      <c r="W2702" s="16">
        <f t="shared" si="253"/>
        <v>41900.874675925923</v>
      </c>
    </row>
    <row r="2703" spans="1:23" ht="30" hidden="1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2">
        <f>IF(H2703="USD", 1, VLOOKUP(H2703,usd[[#All],[targetCurrency]:[inverseRate]],4,FALSE))</f>
        <v>1.1666915600000001</v>
      </c>
      <c r="J2703" s="14">
        <f t="shared" si="254"/>
        <v>3966.7513040000003</v>
      </c>
      <c r="K2703" s="14">
        <f t="shared" si="255"/>
        <v>1831.7057492000001</v>
      </c>
      <c r="L2703">
        <v>1491586534</v>
      </c>
      <c r="M2703">
        <v>1488911734</v>
      </c>
      <c r="N2703" t="b">
        <v>0</v>
      </c>
      <c r="O2703">
        <v>46</v>
      </c>
      <c r="P2703" t="b">
        <v>0</v>
      </c>
      <c r="Q2703" t="s">
        <v>8303</v>
      </c>
      <c r="R2703" s="9">
        <f t="shared" si="256"/>
        <v>0.46176470588235297</v>
      </c>
      <c r="S2703" s="14">
        <f t="shared" si="257"/>
        <v>39.819690200000004</v>
      </c>
      <c r="T2703" t="s">
        <v>9224</v>
      </c>
      <c r="U2703" t="s">
        <v>9260</v>
      </c>
      <c r="V2703" s="16">
        <f t="shared" si="252"/>
        <v>42801.774699074071</v>
      </c>
      <c r="W2703" s="16">
        <f t="shared" si="253"/>
        <v>42832.733032407406</v>
      </c>
    </row>
    <row r="2704" spans="1:23" ht="30" hidden="1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2">
        <f>IF(H2704="USD", 1, VLOOKUP(H2704,usd[[#All],[targetCurrency]:[inverseRate]],4,FALSE))</f>
        <v>1</v>
      </c>
      <c r="J2704" s="14">
        <f t="shared" si="254"/>
        <v>10000</v>
      </c>
      <c r="K2704" s="14">
        <f t="shared" si="255"/>
        <v>3441</v>
      </c>
      <c r="L2704">
        <v>1491416077</v>
      </c>
      <c r="M2704">
        <v>1488827677</v>
      </c>
      <c r="N2704" t="b">
        <v>1</v>
      </c>
      <c r="O2704">
        <v>26</v>
      </c>
      <c r="P2704" t="b">
        <v>0</v>
      </c>
      <c r="Q2704" t="s">
        <v>8303</v>
      </c>
      <c r="R2704" s="9">
        <f t="shared" si="256"/>
        <v>0.34410000000000002</v>
      </c>
      <c r="S2704" s="14">
        <f t="shared" si="257"/>
        <v>132.34615384615384</v>
      </c>
      <c r="T2704" t="s">
        <v>9224</v>
      </c>
      <c r="U2704" t="s">
        <v>9260</v>
      </c>
      <c r="V2704" s="16">
        <f t="shared" ref="V2704:V2767" si="258">(M2704/86400)+DATE(1970,1,1)</f>
        <v>42800.801817129628</v>
      </c>
      <c r="W2704" s="16">
        <f t="shared" ref="W2704:W2767" si="259">(L2704/86400)+DATE(1970,1,1)</f>
        <v>42830.760150462964</v>
      </c>
    </row>
    <row r="2705" spans="1:23" ht="30" hidden="1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2">
        <f>IF(H2705="USD", 1, VLOOKUP(H2705,usd[[#All],[targetCurrency]:[inverseRate]],4,FALSE))</f>
        <v>4.7076029999999998E-2</v>
      </c>
      <c r="J2705" s="14">
        <f t="shared" si="254"/>
        <v>1883.0411999999999</v>
      </c>
      <c r="K2705" s="14">
        <f t="shared" si="255"/>
        <v>1953.6552449999999</v>
      </c>
      <c r="L2705">
        <v>1490196830</v>
      </c>
      <c r="M2705">
        <v>1485016430</v>
      </c>
      <c r="N2705" t="b">
        <v>0</v>
      </c>
      <c r="O2705">
        <v>45</v>
      </c>
      <c r="P2705" t="b">
        <v>0</v>
      </c>
      <c r="Q2705" t="s">
        <v>8303</v>
      </c>
      <c r="R2705" s="9">
        <f t="shared" si="256"/>
        <v>1.0375000000000001</v>
      </c>
      <c r="S2705" s="14">
        <f t="shared" si="257"/>
        <v>43.414560999999999</v>
      </c>
      <c r="T2705" t="s">
        <v>9224</v>
      </c>
      <c r="U2705" t="s">
        <v>9260</v>
      </c>
      <c r="V2705" s="16">
        <f t="shared" si="258"/>
        <v>42756.690162037034</v>
      </c>
      <c r="W2705" s="16">
        <f t="shared" si="259"/>
        <v>42816.648495370369</v>
      </c>
    </row>
    <row r="2706" spans="1:23" ht="30" hidden="1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2">
        <f>IF(H2706="USD", 1, VLOOKUP(H2706,usd[[#All],[targetCurrency]:[inverseRate]],4,FALSE))</f>
        <v>1</v>
      </c>
      <c r="J2706" s="14">
        <f t="shared" si="254"/>
        <v>19000</v>
      </c>
      <c r="K2706" s="14">
        <f t="shared" si="255"/>
        <v>1145</v>
      </c>
      <c r="L2706">
        <v>1491421314</v>
      </c>
      <c r="M2706">
        <v>1487709714</v>
      </c>
      <c r="N2706" t="b">
        <v>0</v>
      </c>
      <c r="O2706">
        <v>7</v>
      </c>
      <c r="P2706" t="b">
        <v>0</v>
      </c>
      <c r="Q2706" t="s">
        <v>8303</v>
      </c>
      <c r="R2706" s="9">
        <f t="shared" si="256"/>
        <v>6.0263157894736845E-2</v>
      </c>
      <c r="S2706" s="14">
        <f t="shared" si="257"/>
        <v>163.57142857142858</v>
      </c>
      <c r="T2706" t="s">
        <v>9224</v>
      </c>
      <c r="U2706" t="s">
        <v>9260</v>
      </c>
      <c r="V2706" s="16">
        <f t="shared" si="258"/>
        <v>42787.862430555557</v>
      </c>
      <c r="W2706" s="16">
        <f t="shared" si="259"/>
        <v>42830.820763888885</v>
      </c>
    </row>
    <row r="2707" spans="1:23" ht="30" hidden="1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2">
        <f>IF(H2707="USD", 1, VLOOKUP(H2707,usd[[#All],[targetCurrency]:[inverseRate]],4,FALSE))</f>
        <v>1</v>
      </c>
      <c r="J2707" s="14">
        <f t="shared" si="254"/>
        <v>16500</v>
      </c>
      <c r="K2707" s="14">
        <f t="shared" si="255"/>
        <v>1739</v>
      </c>
      <c r="L2707">
        <v>1490389158</v>
      </c>
      <c r="M2707">
        <v>1486504758</v>
      </c>
      <c r="N2707" t="b">
        <v>0</v>
      </c>
      <c r="O2707">
        <v>8</v>
      </c>
      <c r="P2707" t="b">
        <v>0</v>
      </c>
      <c r="Q2707" t="s">
        <v>8303</v>
      </c>
      <c r="R2707" s="9">
        <f t="shared" si="256"/>
        <v>0.10539393939393939</v>
      </c>
      <c r="S2707" s="14">
        <f t="shared" si="257"/>
        <v>217.375</v>
      </c>
      <c r="T2707" t="s">
        <v>9224</v>
      </c>
      <c r="U2707" t="s">
        <v>9260</v>
      </c>
      <c r="V2707" s="16">
        <f t="shared" si="258"/>
        <v>42773.916180555556</v>
      </c>
      <c r="W2707" s="16">
        <f t="shared" si="259"/>
        <v>42818.874513888892</v>
      </c>
    </row>
    <row r="2708" spans="1:23" ht="30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2">
        <f>IF(H2708="USD", 1, VLOOKUP(H2708,usd[[#All],[targetCurrency]:[inverseRate]],4,FALSE))</f>
        <v>1</v>
      </c>
      <c r="J2708" s="14">
        <f t="shared" si="254"/>
        <v>35000</v>
      </c>
      <c r="K2708" s="14">
        <f t="shared" si="255"/>
        <v>39304</v>
      </c>
      <c r="L2708">
        <v>1413442740</v>
      </c>
      <c r="M2708">
        <v>1410937483</v>
      </c>
      <c r="N2708" t="b">
        <v>1</v>
      </c>
      <c r="O2708">
        <v>263</v>
      </c>
      <c r="P2708" t="b">
        <v>1</v>
      </c>
      <c r="Q2708" t="s">
        <v>8303</v>
      </c>
      <c r="R2708" s="9">
        <f t="shared" si="256"/>
        <v>1.1229714285714285</v>
      </c>
      <c r="S2708" s="14">
        <f t="shared" si="257"/>
        <v>149.44486692015209</v>
      </c>
      <c r="T2708" t="s">
        <v>9224</v>
      </c>
      <c r="U2708" t="s">
        <v>9260</v>
      </c>
      <c r="V2708" s="16">
        <f t="shared" si="258"/>
        <v>41899.294942129629</v>
      </c>
      <c r="W2708" s="16">
        <f t="shared" si="259"/>
        <v>41928.290972222225</v>
      </c>
    </row>
    <row r="2709" spans="1:23" ht="30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2">
        <f>IF(H2709="USD", 1, VLOOKUP(H2709,usd[[#All],[targetCurrency]:[inverseRate]],4,FALSE))</f>
        <v>1</v>
      </c>
      <c r="J2709" s="14">
        <f t="shared" si="254"/>
        <v>8000</v>
      </c>
      <c r="K2709" s="14">
        <f t="shared" si="255"/>
        <v>28067.57</v>
      </c>
      <c r="L2709">
        <v>1369637940</v>
      </c>
      <c r="M2709">
        <v>1367088443</v>
      </c>
      <c r="N2709" t="b">
        <v>1</v>
      </c>
      <c r="O2709">
        <v>394</v>
      </c>
      <c r="P2709" t="b">
        <v>1</v>
      </c>
      <c r="Q2709" t="s">
        <v>8303</v>
      </c>
      <c r="R2709" s="9">
        <f t="shared" si="256"/>
        <v>3.50844625</v>
      </c>
      <c r="S2709" s="14">
        <f t="shared" si="257"/>
        <v>71.237487309644663</v>
      </c>
      <c r="T2709" t="s">
        <v>9224</v>
      </c>
      <c r="U2709" t="s">
        <v>9260</v>
      </c>
      <c r="V2709" s="16">
        <f t="shared" si="258"/>
        <v>41391.782905092594</v>
      </c>
      <c r="W2709" s="16">
        <f t="shared" si="259"/>
        <v>41421.290972222225</v>
      </c>
    </row>
    <row r="2710" spans="1:23" ht="30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2">
        <f>IF(H2710="USD", 1, VLOOKUP(H2710,usd[[#All],[targetCurrency]:[inverseRate]],4,FALSE))</f>
        <v>1.29405719</v>
      </c>
      <c r="J2710" s="14">
        <f t="shared" si="254"/>
        <v>25881.143799999998</v>
      </c>
      <c r="K2710" s="14">
        <f t="shared" si="255"/>
        <v>60358.800097173298</v>
      </c>
      <c r="L2710">
        <v>1469119526</v>
      </c>
      <c r="M2710">
        <v>1463935526</v>
      </c>
      <c r="N2710" t="b">
        <v>1</v>
      </c>
      <c r="O2710">
        <v>1049</v>
      </c>
      <c r="P2710" t="b">
        <v>1</v>
      </c>
      <c r="Q2710" t="s">
        <v>8303</v>
      </c>
      <c r="R2710" s="9">
        <f t="shared" si="256"/>
        <v>2.3321535</v>
      </c>
      <c r="S2710" s="14">
        <f t="shared" si="257"/>
        <v>57.53937092199552</v>
      </c>
      <c r="T2710" t="s">
        <v>9224</v>
      </c>
      <c r="U2710" t="s">
        <v>9260</v>
      </c>
      <c r="V2710" s="16">
        <f t="shared" si="258"/>
        <v>42512.698217592595</v>
      </c>
      <c r="W2710" s="16">
        <f t="shared" si="259"/>
        <v>42572.698217592595</v>
      </c>
    </row>
    <row r="2711" spans="1:23" ht="30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2">
        <f>IF(H2711="USD", 1, VLOOKUP(H2711,usd[[#All],[targetCurrency]:[inverseRate]],4,FALSE))</f>
        <v>1</v>
      </c>
      <c r="J2711" s="14">
        <f t="shared" si="254"/>
        <v>50000</v>
      </c>
      <c r="K2711" s="14">
        <f t="shared" si="255"/>
        <v>50803</v>
      </c>
      <c r="L2711">
        <v>1475553540</v>
      </c>
      <c r="M2711">
        <v>1472528141</v>
      </c>
      <c r="N2711" t="b">
        <v>1</v>
      </c>
      <c r="O2711">
        <v>308</v>
      </c>
      <c r="P2711" t="b">
        <v>1</v>
      </c>
      <c r="Q2711" t="s">
        <v>8303</v>
      </c>
      <c r="R2711" s="9">
        <f t="shared" si="256"/>
        <v>1.01606</v>
      </c>
      <c r="S2711" s="14">
        <f t="shared" si="257"/>
        <v>164.94480519480518</v>
      </c>
      <c r="T2711" t="s">
        <v>9224</v>
      </c>
      <c r="U2711" t="s">
        <v>9260</v>
      </c>
      <c r="V2711" s="16">
        <f t="shared" si="258"/>
        <v>42612.149780092594</v>
      </c>
      <c r="W2711" s="16">
        <f t="shared" si="259"/>
        <v>42647.165972222225</v>
      </c>
    </row>
    <row r="2712" spans="1:23" ht="30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2">
        <f>IF(H2712="USD", 1, VLOOKUP(H2712,usd[[#All],[targetCurrency]:[inverseRate]],4,FALSE))</f>
        <v>1</v>
      </c>
      <c r="J2712" s="14">
        <f t="shared" si="254"/>
        <v>60000</v>
      </c>
      <c r="K2712" s="14">
        <f t="shared" si="255"/>
        <v>92340.21</v>
      </c>
      <c r="L2712">
        <v>1407549600</v>
      </c>
      <c r="M2712">
        <v>1404797428</v>
      </c>
      <c r="N2712" t="b">
        <v>1</v>
      </c>
      <c r="O2712">
        <v>1088</v>
      </c>
      <c r="P2712" t="b">
        <v>1</v>
      </c>
      <c r="Q2712" t="s">
        <v>8303</v>
      </c>
      <c r="R2712" s="9">
        <f t="shared" si="256"/>
        <v>1.5390035000000002</v>
      </c>
      <c r="S2712" s="14">
        <f t="shared" si="257"/>
        <v>84.871516544117654</v>
      </c>
      <c r="T2712" t="s">
        <v>9224</v>
      </c>
      <c r="U2712" t="s">
        <v>9260</v>
      </c>
      <c r="V2712" s="16">
        <f t="shared" si="258"/>
        <v>41828.229490740741</v>
      </c>
      <c r="W2712" s="16">
        <f t="shared" si="259"/>
        <v>41860.083333333336</v>
      </c>
    </row>
    <row r="2713" spans="1:23" ht="30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2">
        <f>IF(H2713="USD", 1, VLOOKUP(H2713,usd[[#All],[targetCurrency]:[inverseRate]],4,FALSE))</f>
        <v>1.29405719</v>
      </c>
      <c r="J2713" s="14">
        <f t="shared" si="254"/>
        <v>5059.7636129000002</v>
      </c>
      <c r="K2713" s="14">
        <f t="shared" si="255"/>
        <v>5095.9972142199995</v>
      </c>
      <c r="L2713">
        <v>1403301660</v>
      </c>
      <c r="M2713">
        <v>1400694790</v>
      </c>
      <c r="N2713" t="b">
        <v>1</v>
      </c>
      <c r="O2713">
        <v>73</v>
      </c>
      <c r="P2713" t="b">
        <v>1</v>
      </c>
      <c r="Q2713" t="s">
        <v>8303</v>
      </c>
      <c r="R2713" s="9">
        <f t="shared" si="256"/>
        <v>1.007161125319693</v>
      </c>
      <c r="S2713" s="14">
        <f t="shared" si="257"/>
        <v>69.808181016712325</v>
      </c>
      <c r="T2713" t="s">
        <v>9224</v>
      </c>
      <c r="U2713" t="s">
        <v>9260</v>
      </c>
      <c r="V2713" s="16">
        <f t="shared" si="258"/>
        <v>41780.745254629626</v>
      </c>
      <c r="W2713" s="16">
        <f t="shared" si="259"/>
        <v>41810.917361111111</v>
      </c>
    </row>
    <row r="2714" spans="1:23" ht="30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2">
        <f>IF(H2714="USD", 1, VLOOKUP(H2714,usd[[#All],[targetCurrency]:[inverseRate]],4,FALSE))</f>
        <v>1</v>
      </c>
      <c r="J2714" s="14">
        <f t="shared" si="254"/>
        <v>5500</v>
      </c>
      <c r="K2714" s="14">
        <f t="shared" si="255"/>
        <v>7226</v>
      </c>
      <c r="L2714">
        <v>1373738400</v>
      </c>
      <c r="M2714">
        <v>1370568560</v>
      </c>
      <c r="N2714" t="b">
        <v>1</v>
      </c>
      <c r="O2714">
        <v>143</v>
      </c>
      <c r="P2714" t="b">
        <v>1</v>
      </c>
      <c r="Q2714" t="s">
        <v>8303</v>
      </c>
      <c r="R2714" s="9">
        <f t="shared" si="256"/>
        <v>1.3138181818181818</v>
      </c>
      <c r="S2714" s="14">
        <f t="shared" si="257"/>
        <v>50.531468531468533</v>
      </c>
      <c r="T2714" t="s">
        <v>9224</v>
      </c>
      <c r="U2714" t="s">
        <v>9260</v>
      </c>
      <c r="V2714" s="16">
        <f t="shared" si="258"/>
        <v>41432.062037037038</v>
      </c>
      <c r="W2714" s="16">
        <f t="shared" si="259"/>
        <v>41468.75</v>
      </c>
    </row>
    <row r="2715" spans="1:23" ht="30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2">
        <f>IF(H2715="USD", 1, VLOOKUP(H2715,usd[[#All],[targetCurrency]:[inverseRate]],4,FALSE))</f>
        <v>1</v>
      </c>
      <c r="J2715" s="14">
        <f t="shared" si="254"/>
        <v>150000</v>
      </c>
      <c r="K2715" s="14">
        <f t="shared" si="255"/>
        <v>153362</v>
      </c>
      <c r="L2715">
        <v>1450971684</v>
      </c>
      <c r="M2715">
        <v>1447515684</v>
      </c>
      <c r="N2715" t="b">
        <v>1</v>
      </c>
      <c r="O2715">
        <v>1420</v>
      </c>
      <c r="P2715" t="b">
        <v>1</v>
      </c>
      <c r="Q2715" t="s">
        <v>8303</v>
      </c>
      <c r="R2715" s="9">
        <f t="shared" si="256"/>
        <v>1.0224133333333334</v>
      </c>
      <c r="S2715" s="14">
        <f t="shared" si="257"/>
        <v>108.00140845070422</v>
      </c>
      <c r="T2715" t="s">
        <v>9224</v>
      </c>
      <c r="U2715" t="s">
        <v>9260</v>
      </c>
      <c r="V2715" s="16">
        <f t="shared" si="258"/>
        <v>42322.653749999998</v>
      </c>
      <c r="W2715" s="16">
        <f t="shared" si="259"/>
        <v>42362.653749999998</v>
      </c>
    </row>
    <row r="2716" spans="1:23" ht="30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2">
        <f>IF(H2716="USD", 1, VLOOKUP(H2716,usd[[#All],[targetCurrency]:[inverseRate]],4,FALSE))</f>
        <v>1</v>
      </c>
      <c r="J2716" s="14">
        <f t="shared" si="254"/>
        <v>25000</v>
      </c>
      <c r="K2716" s="14">
        <f t="shared" si="255"/>
        <v>29089</v>
      </c>
      <c r="L2716">
        <v>1476486000</v>
      </c>
      <c r="M2716">
        <v>1474040596</v>
      </c>
      <c r="N2716" t="b">
        <v>1</v>
      </c>
      <c r="O2716">
        <v>305</v>
      </c>
      <c r="P2716" t="b">
        <v>1</v>
      </c>
      <c r="Q2716" t="s">
        <v>8303</v>
      </c>
      <c r="R2716" s="9">
        <f t="shared" si="256"/>
        <v>1.1635599999999999</v>
      </c>
      <c r="S2716" s="14">
        <f t="shared" si="257"/>
        <v>95.373770491803285</v>
      </c>
      <c r="T2716" t="s">
        <v>9224</v>
      </c>
      <c r="U2716" t="s">
        <v>9260</v>
      </c>
      <c r="V2716" s="16">
        <f t="shared" si="258"/>
        <v>42629.655046296291</v>
      </c>
      <c r="W2716" s="16">
        <f t="shared" si="259"/>
        <v>42657.958333333328</v>
      </c>
    </row>
    <row r="2717" spans="1:23" ht="30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2">
        <f>IF(H2717="USD", 1, VLOOKUP(H2717,usd[[#All],[targetCurrency]:[inverseRate]],4,FALSE))</f>
        <v>1</v>
      </c>
      <c r="J2717" s="14">
        <f t="shared" si="254"/>
        <v>12000</v>
      </c>
      <c r="K2717" s="14">
        <f t="shared" si="255"/>
        <v>31754.69</v>
      </c>
      <c r="L2717">
        <v>1456047228</v>
      </c>
      <c r="M2717">
        <v>1453109628</v>
      </c>
      <c r="N2717" t="b">
        <v>1</v>
      </c>
      <c r="O2717">
        <v>551</v>
      </c>
      <c r="P2717" t="b">
        <v>1</v>
      </c>
      <c r="Q2717" t="s">
        <v>8303</v>
      </c>
      <c r="R2717" s="9">
        <f t="shared" si="256"/>
        <v>2.6462241666666664</v>
      </c>
      <c r="S2717" s="14">
        <f t="shared" si="257"/>
        <v>57.631016333938291</v>
      </c>
      <c r="T2717" t="s">
        <v>9224</v>
      </c>
      <c r="U2717" t="s">
        <v>9260</v>
      </c>
      <c r="V2717" s="16">
        <f t="shared" si="258"/>
        <v>42387.398472222223</v>
      </c>
      <c r="W2717" s="16">
        <f t="shared" si="259"/>
        <v>42421.398472222223</v>
      </c>
    </row>
    <row r="2718" spans="1:23" ht="30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2">
        <f>IF(H2718="USD", 1, VLOOKUP(H2718,usd[[#All],[targetCurrency]:[inverseRate]],4,FALSE))</f>
        <v>1.1666915600000001</v>
      </c>
      <c r="J2718" s="14">
        <f t="shared" si="254"/>
        <v>11666.9156</v>
      </c>
      <c r="K2718" s="14">
        <f t="shared" si="255"/>
        <v>13997.9770037956</v>
      </c>
      <c r="L2718">
        <v>1444291193</v>
      </c>
      <c r="M2718">
        <v>1441699193</v>
      </c>
      <c r="N2718" t="b">
        <v>1</v>
      </c>
      <c r="O2718">
        <v>187</v>
      </c>
      <c r="P2718" t="b">
        <v>1</v>
      </c>
      <c r="Q2718" t="s">
        <v>8303</v>
      </c>
      <c r="R2718" s="9">
        <f t="shared" si="256"/>
        <v>1.1998010000000001</v>
      </c>
      <c r="S2718" s="14">
        <f t="shared" si="257"/>
        <v>74.855491998906956</v>
      </c>
      <c r="T2718" t="s">
        <v>9224</v>
      </c>
      <c r="U2718" t="s">
        <v>9260</v>
      </c>
      <c r="V2718" s="16">
        <f t="shared" si="258"/>
        <v>42255.333252314813</v>
      </c>
      <c r="W2718" s="16">
        <f t="shared" si="259"/>
        <v>42285.333252314813</v>
      </c>
    </row>
    <row r="2719" spans="1:23" ht="30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2">
        <f>IF(H2719="USD", 1, VLOOKUP(H2719,usd[[#All],[targetCurrency]:[inverseRate]],4,FALSE))</f>
        <v>1</v>
      </c>
      <c r="J2719" s="14">
        <f t="shared" si="254"/>
        <v>25000</v>
      </c>
      <c r="K2719" s="14">
        <f t="shared" si="255"/>
        <v>30026</v>
      </c>
      <c r="L2719">
        <v>1417906649</v>
      </c>
      <c r="M2719">
        <v>1414015049</v>
      </c>
      <c r="N2719" t="b">
        <v>1</v>
      </c>
      <c r="O2719">
        <v>325</v>
      </c>
      <c r="P2719" t="b">
        <v>1</v>
      </c>
      <c r="Q2719" t="s">
        <v>8303</v>
      </c>
      <c r="R2719" s="9">
        <f t="shared" si="256"/>
        <v>1.2010400000000001</v>
      </c>
      <c r="S2719" s="14">
        <f t="shared" si="257"/>
        <v>92.387692307692305</v>
      </c>
      <c r="T2719" t="s">
        <v>9224</v>
      </c>
      <c r="U2719" t="s">
        <v>9260</v>
      </c>
      <c r="V2719" s="16">
        <f t="shared" si="258"/>
        <v>41934.914918981478</v>
      </c>
      <c r="W2719" s="16">
        <f t="shared" si="259"/>
        <v>41979.956585648149</v>
      </c>
    </row>
    <row r="2720" spans="1:23" ht="30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2">
        <f>IF(H2720="USD", 1, VLOOKUP(H2720,usd[[#All],[targetCurrency]:[inverseRate]],4,FALSE))</f>
        <v>1</v>
      </c>
      <c r="J2720" s="14">
        <f t="shared" si="254"/>
        <v>18000</v>
      </c>
      <c r="K2720" s="14">
        <f t="shared" si="255"/>
        <v>18645</v>
      </c>
      <c r="L2720">
        <v>1462316400</v>
      </c>
      <c r="M2720">
        <v>1459865945</v>
      </c>
      <c r="N2720" t="b">
        <v>1</v>
      </c>
      <c r="O2720">
        <v>148</v>
      </c>
      <c r="P2720" t="b">
        <v>1</v>
      </c>
      <c r="Q2720" t="s">
        <v>8303</v>
      </c>
      <c r="R2720" s="9">
        <f t="shared" si="256"/>
        <v>1.0358333333333334</v>
      </c>
      <c r="S2720" s="14">
        <f t="shared" si="257"/>
        <v>125.97972972972973</v>
      </c>
      <c r="T2720" t="s">
        <v>9224</v>
      </c>
      <c r="U2720" t="s">
        <v>9260</v>
      </c>
      <c r="V2720" s="16">
        <f t="shared" si="258"/>
        <v>42465.596585648149</v>
      </c>
      <c r="W2720" s="16">
        <f t="shared" si="259"/>
        <v>42493.958333333328</v>
      </c>
    </row>
    <row r="2721" spans="1:23" ht="30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2">
        <f>IF(H2721="USD", 1, VLOOKUP(H2721,usd[[#All],[targetCurrency]:[inverseRate]],4,FALSE))</f>
        <v>1</v>
      </c>
      <c r="J2721" s="14">
        <f t="shared" si="254"/>
        <v>6000</v>
      </c>
      <c r="K2721" s="14">
        <f t="shared" si="255"/>
        <v>6530</v>
      </c>
      <c r="L2721">
        <v>1460936694</v>
      </c>
      <c r="M2721">
        <v>1455756294</v>
      </c>
      <c r="N2721" t="b">
        <v>0</v>
      </c>
      <c r="O2721">
        <v>69</v>
      </c>
      <c r="P2721" t="b">
        <v>1</v>
      </c>
      <c r="Q2721" t="s">
        <v>8303</v>
      </c>
      <c r="R2721" s="9">
        <f t="shared" si="256"/>
        <v>1.0883333333333334</v>
      </c>
      <c r="S2721" s="14">
        <f t="shared" si="257"/>
        <v>94.637681159420296</v>
      </c>
      <c r="T2721" t="s">
        <v>9224</v>
      </c>
      <c r="U2721" t="s">
        <v>9260</v>
      </c>
      <c r="V2721" s="16">
        <f t="shared" si="258"/>
        <v>42418.031180555554</v>
      </c>
      <c r="W2721" s="16">
        <f t="shared" si="259"/>
        <v>42477.98951388889</v>
      </c>
    </row>
    <row r="2722" spans="1:23" ht="30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2">
        <f>IF(H2722="USD", 1, VLOOKUP(H2722,usd[[#All],[targetCurrency]:[inverseRate]],4,FALSE))</f>
        <v>1</v>
      </c>
      <c r="J2722" s="14">
        <f t="shared" si="254"/>
        <v>25000</v>
      </c>
      <c r="K2722" s="14">
        <f t="shared" si="255"/>
        <v>29531</v>
      </c>
      <c r="L2722">
        <v>1478866253</v>
      </c>
      <c r="M2722">
        <v>1476270653</v>
      </c>
      <c r="N2722" t="b">
        <v>0</v>
      </c>
      <c r="O2722">
        <v>173</v>
      </c>
      <c r="P2722" t="b">
        <v>1</v>
      </c>
      <c r="Q2722" t="s">
        <v>8303</v>
      </c>
      <c r="R2722" s="9">
        <f t="shared" si="256"/>
        <v>1.1812400000000001</v>
      </c>
      <c r="S2722" s="14">
        <f t="shared" si="257"/>
        <v>170.69942196531792</v>
      </c>
      <c r="T2722" t="s">
        <v>9224</v>
      </c>
      <c r="U2722" t="s">
        <v>9260</v>
      </c>
      <c r="V2722" s="16">
        <f t="shared" si="258"/>
        <v>42655.465891203705</v>
      </c>
      <c r="W2722" s="16">
        <f t="shared" si="259"/>
        <v>42685.507557870369</v>
      </c>
    </row>
    <row r="2723" spans="1:23" ht="30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2">
        <f>IF(H2723="USD", 1, VLOOKUP(H2723,usd[[#All],[targetCurrency]:[inverseRate]],4,FALSE))</f>
        <v>1.29405719</v>
      </c>
      <c r="J2723" s="14">
        <f t="shared" si="254"/>
        <v>970.54289249999999</v>
      </c>
      <c r="K2723" s="14">
        <f t="shared" si="255"/>
        <v>14189.337088349999</v>
      </c>
      <c r="L2723">
        <v>1378494000</v>
      </c>
      <c r="M2723">
        <v>1375880598</v>
      </c>
      <c r="N2723" t="b">
        <v>0</v>
      </c>
      <c r="O2723">
        <v>269</v>
      </c>
      <c r="P2723" t="b">
        <v>1</v>
      </c>
      <c r="Q2723" t="s">
        <v>8295</v>
      </c>
      <c r="R2723" s="9">
        <f t="shared" si="256"/>
        <v>14.62</v>
      </c>
      <c r="S2723" s="14">
        <f t="shared" si="257"/>
        <v>52.748465012453529</v>
      </c>
      <c r="T2723" t="s">
        <v>9226</v>
      </c>
      <c r="U2723" t="s">
        <v>9252</v>
      </c>
      <c r="V2723" s="16">
        <f t="shared" si="258"/>
        <v>41493.543958333335</v>
      </c>
      <c r="W2723" s="16">
        <f t="shared" si="259"/>
        <v>41523.791666666664</v>
      </c>
    </row>
    <row r="2724" spans="1:23" ht="30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2">
        <f>IF(H2724="USD", 1, VLOOKUP(H2724,usd[[#All],[targetCurrency]:[inverseRate]],4,FALSE))</f>
        <v>1</v>
      </c>
      <c r="J2724" s="14">
        <f t="shared" si="254"/>
        <v>5000</v>
      </c>
      <c r="K2724" s="14">
        <f t="shared" si="255"/>
        <v>12627</v>
      </c>
      <c r="L2724">
        <v>1485722053</v>
      </c>
      <c r="M2724">
        <v>1480538053</v>
      </c>
      <c r="N2724" t="b">
        <v>0</v>
      </c>
      <c r="O2724">
        <v>185</v>
      </c>
      <c r="P2724" t="b">
        <v>1</v>
      </c>
      <c r="Q2724" t="s">
        <v>8295</v>
      </c>
      <c r="R2724" s="9">
        <f t="shared" si="256"/>
        <v>2.5253999999999999</v>
      </c>
      <c r="S2724" s="14">
        <f t="shared" si="257"/>
        <v>68.254054054054052</v>
      </c>
      <c r="T2724" t="s">
        <v>9226</v>
      </c>
      <c r="U2724" t="s">
        <v>9252</v>
      </c>
      <c r="V2724" s="16">
        <f t="shared" si="258"/>
        <v>42704.857094907406</v>
      </c>
      <c r="W2724" s="16">
        <f t="shared" si="259"/>
        <v>42764.857094907406</v>
      </c>
    </row>
    <row r="2725" spans="1:23" ht="30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2">
        <f>IF(H2725="USD", 1, VLOOKUP(H2725,usd[[#All],[targetCurrency]:[inverseRate]],4,FALSE))</f>
        <v>1</v>
      </c>
      <c r="J2725" s="14">
        <f t="shared" si="254"/>
        <v>12000</v>
      </c>
      <c r="K2725" s="14">
        <f t="shared" si="255"/>
        <v>16806</v>
      </c>
      <c r="L2725">
        <v>1420060088</v>
      </c>
      <c r="M2725">
        <v>1414872488</v>
      </c>
      <c r="N2725" t="b">
        <v>0</v>
      </c>
      <c r="O2725">
        <v>176</v>
      </c>
      <c r="P2725" t="b">
        <v>1</v>
      </c>
      <c r="Q2725" t="s">
        <v>8295</v>
      </c>
      <c r="R2725" s="9">
        <f t="shared" si="256"/>
        <v>1.4005000000000001</v>
      </c>
      <c r="S2725" s="14">
        <f t="shared" si="257"/>
        <v>95.48863636363636</v>
      </c>
      <c r="T2725" t="s">
        <v>9226</v>
      </c>
      <c r="U2725" t="s">
        <v>9252</v>
      </c>
      <c r="V2725" s="16">
        <f t="shared" si="258"/>
        <v>41944.83898148148</v>
      </c>
      <c r="W2725" s="16">
        <f t="shared" si="259"/>
        <v>42004.880648148144</v>
      </c>
    </row>
    <row r="2726" spans="1:23" ht="30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2">
        <f>IF(H2726="USD", 1, VLOOKUP(H2726,usd[[#All],[targetCurrency]:[inverseRate]],4,FALSE))</f>
        <v>1.29405719</v>
      </c>
      <c r="J2726" s="14">
        <f t="shared" si="254"/>
        <v>3193.7331449200001</v>
      </c>
      <c r="K2726" s="14">
        <f t="shared" si="255"/>
        <v>9481.4017442671993</v>
      </c>
      <c r="L2726">
        <v>1439625059</v>
      </c>
      <c r="M2726">
        <v>1436860259</v>
      </c>
      <c r="N2726" t="b">
        <v>0</v>
      </c>
      <c r="O2726">
        <v>1019</v>
      </c>
      <c r="P2726" t="b">
        <v>1</v>
      </c>
      <c r="Q2726" t="s">
        <v>8295</v>
      </c>
      <c r="R2726" s="9">
        <f t="shared" si="256"/>
        <v>2.9687520259319289</v>
      </c>
      <c r="S2726" s="14">
        <f t="shared" si="257"/>
        <v>9.3046140768078498</v>
      </c>
      <c r="T2726" t="s">
        <v>9226</v>
      </c>
      <c r="U2726" t="s">
        <v>9252</v>
      </c>
      <c r="V2726" s="16">
        <f t="shared" si="258"/>
        <v>42199.32707175926</v>
      </c>
      <c r="W2726" s="16">
        <f t="shared" si="259"/>
        <v>42231.32707175926</v>
      </c>
    </row>
    <row r="2727" spans="1:23" ht="30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2">
        <f>IF(H2727="USD", 1, VLOOKUP(H2727,usd[[#All],[targetCurrency]:[inverseRate]],4,FALSE))</f>
        <v>0.75062424999999999</v>
      </c>
      <c r="J2727" s="14">
        <f t="shared" si="254"/>
        <v>30024.97</v>
      </c>
      <c r="K2727" s="14">
        <f t="shared" si="255"/>
        <v>43398.84226225</v>
      </c>
      <c r="L2727">
        <v>1488390735</v>
      </c>
      <c r="M2727">
        <v>1484070735</v>
      </c>
      <c r="N2727" t="b">
        <v>0</v>
      </c>
      <c r="O2727">
        <v>113</v>
      </c>
      <c r="P2727" t="b">
        <v>1</v>
      </c>
      <c r="Q2727" t="s">
        <v>8295</v>
      </c>
      <c r="R2727" s="9">
        <f t="shared" si="256"/>
        <v>1.445425</v>
      </c>
      <c r="S2727" s="14">
        <f t="shared" si="257"/>
        <v>384.06055099336282</v>
      </c>
      <c r="T2727" t="s">
        <v>9226</v>
      </c>
      <c r="U2727" t="s">
        <v>9252</v>
      </c>
      <c r="V2727" s="16">
        <f t="shared" si="258"/>
        <v>42745.744618055556</v>
      </c>
      <c r="W2727" s="16">
        <f t="shared" si="259"/>
        <v>42795.744618055556</v>
      </c>
    </row>
    <row r="2728" spans="1:23" ht="30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2">
        <f>IF(H2728="USD", 1, VLOOKUP(H2728,usd[[#All],[targetCurrency]:[inverseRate]],4,FALSE))</f>
        <v>1</v>
      </c>
      <c r="J2728" s="14">
        <f t="shared" si="254"/>
        <v>100000</v>
      </c>
      <c r="K2728" s="14">
        <f t="shared" si="255"/>
        <v>105745</v>
      </c>
      <c r="L2728">
        <v>1461333311</v>
      </c>
      <c r="M2728">
        <v>1458741311</v>
      </c>
      <c r="N2728" t="b">
        <v>0</v>
      </c>
      <c r="O2728">
        <v>404</v>
      </c>
      <c r="P2728" t="b">
        <v>1</v>
      </c>
      <c r="Q2728" t="s">
        <v>8295</v>
      </c>
      <c r="R2728" s="9">
        <f t="shared" si="256"/>
        <v>1.05745</v>
      </c>
      <c r="S2728" s="14">
        <f t="shared" si="257"/>
        <v>261.74504950495049</v>
      </c>
      <c r="T2728" t="s">
        <v>9226</v>
      </c>
      <c r="U2728" t="s">
        <v>9252</v>
      </c>
      <c r="V2728" s="16">
        <f t="shared" si="258"/>
        <v>42452.579988425925</v>
      </c>
      <c r="W2728" s="16">
        <f t="shared" si="259"/>
        <v>42482.579988425925</v>
      </c>
    </row>
    <row r="2729" spans="1:23" ht="30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2">
        <f>IF(H2729="USD", 1, VLOOKUP(H2729,usd[[#All],[targetCurrency]:[inverseRate]],4,FALSE))</f>
        <v>1</v>
      </c>
      <c r="J2729" s="14">
        <f t="shared" si="254"/>
        <v>10000</v>
      </c>
      <c r="K2729" s="14">
        <f t="shared" si="255"/>
        <v>49321</v>
      </c>
      <c r="L2729">
        <v>1438964063</v>
      </c>
      <c r="M2729">
        <v>1436804063</v>
      </c>
      <c r="N2729" t="b">
        <v>0</v>
      </c>
      <c r="O2729">
        <v>707</v>
      </c>
      <c r="P2729" t="b">
        <v>1</v>
      </c>
      <c r="Q2729" t="s">
        <v>8295</v>
      </c>
      <c r="R2729" s="9">
        <f t="shared" si="256"/>
        <v>4.9321000000000002</v>
      </c>
      <c r="S2729" s="14">
        <f t="shared" si="257"/>
        <v>69.760961810466767</v>
      </c>
      <c r="T2729" t="s">
        <v>9226</v>
      </c>
      <c r="U2729" t="s">
        <v>9252</v>
      </c>
      <c r="V2729" s="16">
        <f t="shared" si="258"/>
        <v>42198.676655092597</v>
      </c>
      <c r="W2729" s="16">
        <f t="shared" si="259"/>
        <v>42223.676655092597</v>
      </c>
    </row>
    <row r="2730" spans="1:23" ht="30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2">
        <f>IF(H2730="USD", 1, VLOOKUP(H2730,usd[[#All],[targetCurrency]:[inverseRate]],4,FALSE))</f>
        <v>1</v>
      </c>
      <c r="J2730" s="14">
        <f t="shared" si="254"/>
        <v>15000</v>
      </c>
      <c r="K2730" s="14">
        <f t="shared" si="255"/>
        <v>30274</v>
      </c>
      <c r="L2730">
        <v>1451485434</v>
      </c>
      <c r="M2730">
        <v>1448461434</v>
      </c>
      <c r="N2730" t="b">
        <v>0</v>
      </c>
      <c r="O2730">
        <v>392</v>
      </c>
      <c r="P2730" t="b">
        <v>1</v>
      </c>
      <c r="Q2730" t="s">
        <v>8295</v>
      </c>
      <c r="R2730" s="9">
        <f t="shared" si="256"/>
        <v>2.0182666666666669</v>
      </c>
      <c r="S2730" s="14">
        <f t="shared" si="257"/>
        <v>77.229591836734699</v>
      </c>
      <c r="T2730" t="s">
        <v>9226</v>
      </c>
      <c r="U2730" t="s">
        <v>9252</v>
      </c>
      <c r="V2730" s="16">
        <f t="shared" si="258"/>
        <v>42333.59993055556</v>
      </c>
      <c r="W2730" s="16">
        <f t="shared" si="259"/>
        <v>42368.59993055556</v>
      </c>
    </row>
    <row r="2731" spans="1:23" ht="30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2">
        <f>IF(H2731="USD", 1, VLOOKUP(H2731,usd[[#All],[targetCurrency]:[inverseRate]],4,FALSE))</f>
        <v>1</v>
      </c>
      <c r="J2731" s="14">
        <f t="shared" si="254"/>
        <v>7500</v>
      </c>
      <c r="K2731" s="14">
        <f t="shared" si="255"/>
        <v>7833</v>
      </c>
      <c r="L2731">
        <v>1430459197</v>
      </c>
      <c r="M2731">
        <v>1427867197</v>
      </c>
      <c r="N2731" t="b">
        <v>0</v>
      </c>
      <c r="O2731">
        <v>23</v>
      </c>
      <c r="P2731" t="b">
        <v>1</v>
      </c>
      <c r="Q2731" t="s">
        <v>8295</v>
      </c>
      <c r="R2731" s="9">
        <f t="shared" si="256"/>
        <v>1.0444</v>
      </c>
      <c r="S2731" s="14">
        <f t="shared" si="257"/>
        <v>340.56521739130437</v>
      </c>
      <c r="T2731" t="s">
        <v>9226</v>
      </c>
      <c r="U2731" t="s">
        <v>9252</v>
      </c>
      <c r="V2731" s="16">
        <f t="shared" si="258"/>
        <v>42095.240706018521</v>
      </c>
      <c r="W2731" s="16">
        <f t="shared" si="259"/>
        <v>42125.240706018521</v>
      </c>
    </row>
    <row r="2732" spans="1:23" ht="30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2">
        <f>IF(H2732="USD", 1, VLOOKUP(H2732,usd[[#All],[targetCurrency]:[inverseRate]],4,FALSE))</f>
        <v>1</v>
      </c>
      <c r="J2732" s="14">
        <f t="shared" si="254"/>
        <v>27000</v>
      </c>
      <c r="K2732" s="14">
        <f t="shared" si="255"/>
        <v>45979.01</v>
      </c>
      <c r="L2732">
        <v>1366635575</v>
      </c>
      <c r="M2732">
        <v>1363611575</v>
      </c>
      <c r="N2732" t="b">
        <v>0</v>
      </c>
      <c r="O2732">
        <v>682</v>
      </c>
      <c r="P2732" t="b">
        <v>1</v>
      </c>
      <c r="Q2732" t="s">
        <v>8295</v>
      </c>
      <c r="R2732" s="9">
        <f t="shared" si="256"/>
        <v>1.7029262962962963</v>
      </c>
      <c r="S2732" s="14">
        <f t="shared" si="257"/>
        <v>67.417903225806455</v>
      </c>
      <c r="T2732" t="s">
        <v>9226</v>
      </c>
      <c r="U2732" t="s">
        <v>9252</v>
      </c>
      <c r="V2732" s="16">
        <f t="shared" si="258"/>
        <v>41351.541377314818</v>
      </c>
      <c r="W2732" s="16">
        <f t="shared" si="259"/>
        <v>41386.541377314818</v>
      </c>
    </row>
    <row r="2733" spans="1:23" ht="30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2">
        <f>IF(H2733="USD", 1, VLOOKUP(H2733,usd[[#All],[targetCurrency]:[inverseRate]],4,FALSE))</f>
        <v>1</v>
      </c>
      <c r="J2733" s="14">
        <f t="shared" si="254"/>
        <v>30000</v>
      </c>
      <c r="K2733" s="14">
        <f t="shared" si="255"/>
        <v>31291</v>
      </c>
      <c r="L2733">
        <v>1413604800</v>
      </c>
      <c r="M2733">
        <v>1408624622</v>
      </c>
      <c r="N2733" t="b">
        <v>0</v>
      </c>
      <c r="O2733">
        <v>37</v>
      </c>
      <c r="P2733" t="b">
        <v>1</v>
      </c>
      <c r="Q2733" t="s">
        <v>8295</v>
      </c>
      <c r="R2733" s="9">
        <f t="shared" si="256"/>
        <v>1.0430333333333333</v>
      </c>
      <c r="S2733" s="14">
        <f t="shared" si="257"/>
        <v>845.70270270270271</v>
      </c>
      <c r="T2733" t="s">
        <v>9226</v>
      </c>
      <c r="U2733" t="s">
        <v>9252</v>
      </c>
      <c r="V2733" s="16">
        <f t="shared" si="258"/>
        <v>41872.525717592594</v>
      </c>
      <c r="W2733" s="16">
        <f t="shared" si="259"/>
        <v>41930.166666666664</v>
      </c>
    </row>
    <row r="2734" spans="1:23" ht="30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2">
        <f>IF(H2734="USD", 1, VLOOKUP(H2734,usd[[#All],[targetCurrency]:[inverseRate]],4,FALSE))</f>
        <v>1</v>
      </c>
      <c r="J2734" s="14">
        <f t="shared" si="254"/>
        <v>12000</v>
      </c>
      <c r="K2734" s="14">
        <f t="shared" si="255"/>
        <v>14190</v>
      </c>
      <c r="L2734">
        <v>1369699200</v>
      </c>
      <c r="M2734">
        <v>1366917828</v>
      </c>
      <c r="N2734" t="b">
        <v>0</v>
      </c>
      <c r="O2734">
        <v>146</v>
      </c>
      <c r="P2734" t="b">
        <v>1</v>
      </c>
      <c r="Q2734" t="s">
        <v>8295</v>
      </c>
      <c r="R2734" s="9">
        <f t="shared" si="256"/>
        <v>1.1825000000000001</v>
      </c>
      <c r="S2734" s="14">
        <f t="shared" si="257"/>
        <v>97.191780821917803</v>
      </c>
      <c r="T2734" t="s">
        <v>9226</v>
      </c>
      <c r="U2734" t="s">
        <v>9252</v>
      </c>
      <c r="V2734" s="16">
        <f t="shared" si="258"/>
        <v>41389.808194444442</v>
      </c>
      <c r="W2734" s="16">
        <f t="shared" si="259"/>
        <v>41422</v>
      </c>
    </row>
    <row r="2735" spans="1:23" ht="30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2">
        <f>IF(H2735="USD", 1, VLOOKUP(H2735,usd[[#All],[targetCurrency]:[inverseRate]],4,FALSE))</f>
        <v>1</v>
      </c>
      <c r="J2735" s="14">
        <f t="shared" si="254"/>
        <v>50000</v>
      </c>
      <c r="K2735" s="14">
        <f t="shared" si="255"/>
        <v>53769</v>
      </c>
      <c r="L2735">
        <v>1428643974</v>
      </c>
      <c r="M2735">
        <v>1423463574</v>
      </c>
      <c r="N2735" t="b">
        <v>0</v>
      </c>
      <c r="O2735">
        <v>119</v>
      </c>
      <c r="P2735" t="b">
        <v>1</v>
      </c>
      <c r="Q2735" t="s">
        <v>8295</v>
      </c>
      <c r="R2735" s="9">
        <f t="shared" si="256"/>
        <v>1.07538</v>
      </c>
      <c r="S2735" s="14">
        <f t="shared" si="257"/>
        <v>451.84033613445376</v>
      </c>
      <c r="T2735" t="s">
        <v>9226</v>
      </c>
      <c r="U2735" t="s">
        <v>9252</v>
      </c>
      <c r="V2735" s="16">
        <f t="shared" si="258"/>
        <v>42044.272847222222</v>
      </c>
      <c r="W2735" s="16">
        <f t="shared" si="259"/>
        <v>42104.231180555551</v>
      </c>
    </row>
    <row r="2736" spans="1:23" ht="30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2">
        <f>IF(H2736="USD", 1, VLOOKUP(H2736,usd[[#All],[targetCurrency]:[inverseRate]],4,FALSE))</f>
        <v>1</v>
      </c>
      <c r="J2736" s="14">
        <f t="shared" si="254"/>
        <v>1</v>
      </c>
      <c r="K2736" s="14">
        <f t="shared" si="255"/>
        <v>22603</v>
      </c>
      <c r="L2736">
        <v>1476395940</v>
      </c>
      <c r="M2736">
        <v>1473782592</v>
      </c>
      <c r="N2736" t="b">
        <v>0</v>
      </c>
      <c r="O2736">
        <v>163</v>
      </c>
      <c r="P2736" t="b">
        <v>1</v>
      </c>
      <c r="Q2736" t="s">
        <v>8295</v>
      </c>
      <c r="R2736" s="9">
        <f t="shared" si="256"/>
        <v>22603</v>
      </c>
      <c r="S2736" s="14">
        <f t="shared" si="257"/>
        <v>138.66871165644173</v>
      </c>
      <c r="T2736" t="s">
        <v>9226</v>
      </c>
      <c r="U2736" t="s">
        <v>9252</v>
      </c>
      <c r="V2736" s="16">
        <f t="shared" si="258"/>
        <v>42626.668888888889</v>
      </c>
      <c r="W2736" s="16">
        <f t="shared" si="259"/>
        <v>42656.915972222225</v>
      </c>
    </row>
    <row r="2737" spans="1:23" ht="30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2">
        <f>IF(H2737="USD", 1, VLOOKUP(H2737,usd[[#All],[targetCurrency]:[inverseRate]],4,FALSE))</f>
        <v>1.29405719</v>
      </c>
      <c r="J2737" s="14">
        <f t="shared" si="254"/>
        <v>970.54289249999999</v>
      </c>
      <c r="K2737" s="14">
        <f t="shared" si="255"/>
        <v>9493.2164864119004</v>
      </c>
      <c r="L2737">
        <v>1363204800</v>
      </c>
      <c r="M2737">
        <v>1360551250</v>
      </c>
      <c r="N2737" t="b">
        <v>0</v>
      </c>
      <c r="O2737">
        <v>339</v>
      </c>
      <c r="P2737" t="b">
        <v>1</v>
      </c>
      <c r="Q2737" t="s">
        <v>8295</v>
      </c>
      <c r="R2737" s="9">
        <f t="shared" si="256"/>
        <v>9.7813466666666677</v>
      </c>
      <c r="S2737" s="14">
        <f t="shared" si="257"/>
        <v>28.003588455492331</v>
      </c>
      <c r="T2737" t="s">
        <v>9226</v>
      </c>
      <c r="U2737" t="s">
        <v>9252</v>
      </c>
      <c r="V2737" s="16">
        <f t="shared" si="258"/>
        <v>41316.120949074073</v>
      </c>
      <c r="W2737" s="16">
        <f t="shared" si="259"/>
        <v>41346.833333333336</v>
      </c>
    </row>
    <row r="2738" spans="1:23" ht="30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2">
        <f>IF(H2738="USD", 1, VLOOKUP(H2738,usd[[#All],[targetCurrency]:[inverseRate]],4,FALSE))</f>
        <v>0.75062424999999999</v>
      </c>
      <c r="J2738" s="14">
        <f t="shared" si="254"/>
        <v>6004.9939999999997</v>
      </c>
      <c r="K2738" s="14">
        <f t="shared" si="255"/>
        <v>7380.1376259999997</v>
      </c>
      <c r="L2738">
        <v>1398268773</v>
      </c>
      <c r="M2738">
        <v>1395676773</v>
      </c>
      <c r="N2738" t="b">
        <v>0</v>
      </c>
      <c r="O2738">
        <v>58</v>
      </c>
      <c r="P2738" t="b">
        <v>1</v>
      </c>
      <c r="Q2738" t="s">
        <v>8295</v>
      </c>
      <c r="R2738" s="9">
        <f t="shared" si="256"/>
        <v>1.2290000000000001</v>
      </c>
      <c r="S2738" s="14">
        <f t="shared" si="257"/>
        <v>127.24375217241379</v>
      </c>
      <c r="T2738" t="s">
        <v>9226</v>
      </c>
      <c r="U2738" t="s">
        <v>9252</v>
      </c>
      <c r="V2738" s="16">
        <f t="shared" si="258"/>
        <v>41722.666354166664</v>
      </c>
      <c r="W2738" s="16">
        <f t="shared" si="259"/>
        <v>41752.666354166664</v>
      </c>
    </row>
    <row r="2739" spans="1:23" ht="30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2">
        <f>IF(H2739="USD", 1, VLOOKUP(H2739,usd[[#All],[targetCurrency]:[inverseRate]],4,FALSE))</f>
        <v>1</v>
      </c>
      <c r="J2739" s="14">
        <f t="shared" si="254"/>
        <v>30000</v>
      </c>
      <c r="K2739" s="14">
        <f t="shared" si="255"/>
        <v>73818.240000000005</v>
      </c>
      <c r="L2739">
        <v>1389812400</v>
      </c>
      <c r="M2739">
        <v>1386108087</v>
      </c>
      <c r="N2739" t="b">
        <v>0</v>
      </c>
      <c r="O2739">
        <v>456</v>
      </c>
      <c r="P2739" t="b">
        <v>1</v>
      </c>
      <c r="Q2739" t="s">
        <v>8295</v>
      </c>
      <c r="R2739" s="9">
        <f t="shared" si="256"/>
        <v>2.4606080000000001</v>
      </c>
      <c r="S2739" s="14">
        <f t="shared" si="257"/>
        <v>161.88210526315791</v>
      </c>
      <c r="T2739" t="s">
        <v>9226</v>
      </c>
      <c r="U2739" t="s">
        <v>9252</v>
      </c>
      <c r="V2739" s="16">
        <f t="shared" si="258"/>
        <v>41611.917673611111</v>
      </c>
      <c r="W2739" s="16">
        <f t="shared" si="259"/>
        <v>41654.791666666664</v>
      </c>
    </row>
    <row r="2740" spans="1:23" ht="30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2">
        <f>IF(H2740="USD", 1, VLOOKUP(H2740,usd[[#All],[targetCurrency]:[inverseRate]],4,FALSE))</f>
        <v>1</v>
      </c>
      <c r="J2740" s="14">
        <f t="shared" si="254"/>
        <v>5000</v>
      </c>
      <c r="K2740" s="14">
        <f t="shared" si="255"/>
        <v>7397</v>
      </c>
      <c r="L2740">
        <v>1478402804</v>
      </c>
      <c r="M2740">
        <v>1473218804</v>
      </c>
      <c r="N2740" t="b">
        <v>0</v>
      </c>
      <c r="O2740">
        <v>15</v>
      </c>
      <c r="P2740" t="b">
        <v>1</v>
      </c>
      <c r="Q2740" t="s">
        <v>8295</v>
      </c>
      <c r="R2740" s="9">
        <f t="shared" si="256"/>
        <v>1.4794</v>
      </c>
      <c r="S2740" s="14">
        <f t="shared" si="257"/>
        <v>493.13333333333333</v>
      </c>
      <c r="T2740" t="s">
        <v>9226</v>
      </c>
      <c r="U2740" t="s">
        <v>9252</v>
      </c>
      <c r="V2740" s="16">
        <f t="shared" si="258"/>
        <v>42620.143564814818</v>
      </c>
      <c r="W2740" s="16">
        <f t="shared" si="259"/>
        <v>42680.143564814818</v>
      </c>
    </row>
    <row r="2741" spans="1:23" ht="30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2">
        <f>IF(H2741="USD", 1, VLOOKUP(H2741,usd[[#All],[targetCurrency]:[inverseRate]],4,FALSE))</f>
        <v>1.29405719</v>
      </c>
      <c r="J2741" s="14">
        <f t="shared" si="254"/>
        <v>1423.4629089999999</v>
      </c>
      <c r="K2741" s="14">
        <f t="shared" si="255"/>
        <v>5467.3916277500002</v>
      </c>
      <c r="L2741">
        <v>1399324717</v>
      </c>
      <c r="M2741">
        <v>1395436717</v>
      </c>
      <c r="N2741" t="b">
        <v>0</v>
      </c>
      <c r="O2741">
        <v>191</v>
      </c>
      <c r="P2741" t="b">
        <v>1</v>
      </c>
      <c r="Q2741" t="s">
        <v>8295</v>
      </c>
      <c r="R2741" s="9">
        <f t="shared" si="256"/>
        <v>3.8409090909090908</v>
      </c>
      <c r="S2741" s="14">
        <f t="shared" si="257"/>
        <v>28.625087056282723</v>
      </c>
      <c r="T2741" t="s">
        <v>9226</v>
      </c>
      <c r="U2741" t="s">
        <v>9252</v>
      </c>
      <c r="V2741" s="16">
        <f t="shared" si="258"/>
        <v>41719.887928240743</v>
      </c>
      <c r="W2741" s="16">
        <f t="shared" si="259"/>
        <v>41764.887928240743</v>
      </c>
    </row>
    <row r="2742" spans="1:23" ht="30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2">
        <f>IF(H2742="USD", 1, VLOOKUP(H2742,usd[[#All],[targetCurrency]:[inverseRate]],4,FALSE))</f>
        <v>1</v>
      </c>
      <c r="J2742" s="14">
        <f t="shared" si="254"/>
        <v>300</v>
      </c>
      <c r="K2742" s="14">
        <f t="shared" si="255"/>
        <v>310</v>
      </c>
      <c r="L2742">
        <v>1426117552</v>
      </c>
      <c r="M2742">
        <v>1423529152</v>
      </c>
      <c r="N2742" t="b">
        <v>0</v>
      </c>
      <c r="O2742">
        <v>17</v>
      </c>
      <c r="P2742" t="b">
        <v>1</v>
      </c>
      <c r="Q2742" t="s">
        <v>8295</v>
      </c>
      <c r="R2742" s="9">
        <f t="shared" si="256"/>
        <v>1.0333333333333334</v>
      </c>
      <c r="S2742" s="14">
        <f t="shared" si="257"/>
        <v>18.235294117647058</v>
      </c>
      <c r="T2742" t="s">
        <v>9226</v>
      </c>
      <c r="U2742" t="s">
        <v>9252</v>
      </c>
      <c r="V2742" s="16">
        <f t="shared" si="258"/>
        <v>42045.031851851847</v>
      </c>
      <c r="W2742" s="16">
        <f t="shared" si="259"/>
        <v>42074.99018518519</v>
      </c>
    </row>
    <row r="2743" spans="1:23" ht="30" hidden="1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2">
        <f>IF(H2743="USD", 1, VLOOKUP(H2743,usd[[#All],[targetCurrency]:[inverseRate]],4,FALSE))</f>
        <v>1</v>
      </c>
      <c r="J2743" s="14">
        <f t="shared" si="254"/>
        <v>8000</v>
      </c>
      <c r="K2743" s="14">
        <f t="shared" si="255"/>
        <v>35</v>
      </c>
      <c r="L2743">
        <v>1413770820</v>
      </c>
      <c r="M2743">
        <v>1412005602</v>
      </c>
      <c r="N2743" t="b">
        <v>0</v>
      </c>
      <c r="O2743">
        <v>4</v>
      </c>
      <c r="P2743" t="b">
        <v>0</v>
      </c>
      <c r="Q2743" t="s">
        <v>8304</v>
      </c>
      <c r="R2743" s="9">
        <f t="shared" si="256"/>
        <v>4.3750000000000004E-3</v>
      </c>
      <c r="S2743" s="14">
        <f t="shared" si="257"/>
        <v>8.75</v>
      </c>
      <c r="T2743" t="s">
        <v>9229</v>
      </c>
      <c r="U2743" t="s">
        <v>9261</v>
      </c>
      <c r="V2743" s="16">
        <f t="shared" si="258"/>
        <v>41911.657430555555</v>
      </c>
      <c r="W2743" s="16">
        <f t="shared" si="259"/>
        <v>41932.088194444441</v>
      </c>
    </row>
    <row r="2744" spans="1:23" ht="30" hidden="1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2">
        <f>IF(H2744="USD", 1, VLOOKUP(H2744,usd[[#All],[targetCurrency]:[inverseRate]],4,FALSE))</f>
        <v>1</v>
      </c>
      <c r="J2744" s="14">
        <f t="shared" si="254"/>
        <v>2500</v>
      </c>
      <c r="K2744" s="14">
        <f t="shared" si="255"/>
        <v>731</v>
      </c>
      <c r="L2744">
        <v>1337102187</v>
      </c>
      <c r="M2744">
        <v>1335892587</v>
      </c>
      <c r="N2744" t="b">
        <v>0</v>
      </c>
      <c r="O2744">
        <v>18</v>
      </c>
      <c r="P2744" t="b">
        <v>0</v>
      </c>
      <c r="Q2744" t="s">
        <v>8304</v>
      </c>
      <c r="R2744" s="9">
        <f t="shared" si="256"/>
        <v>0.29239999999999999</v>
      </c>
      <c r="S2744" s="14">
        <f t="shared" si="257"/>
        <v>40.611111111111114</v>
      </c>
      <c r="T2744" t="s">
        <v>9229</v>
      </c>
      <c r="U2744" t="s">
        <v>9261</v>
      </c>
      <c r="V2744" s="16">
        <f t="shared" si="258"/>
        <v>41030.719756944447</v>
      </c>
      <c r="W2744" s="16">
        <f t="shared" si="259"/>
        <v>41044.719756944447</v>
      </c>
    </row>
    <row r="2745" spans="1:23" ht="30" hidden="1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2">
        <f>IF(H2745="USD", 1, VLOOKUP(H2745,usd[[#All],[targetCurrency]:[inverseRate]],4,FALSE))</f>
        <v>1</v>
      </c>
      <c r="J2745" s="14">
        <f t="shared" si="254"/>
        <v>5999</v>
      </c>
      <c r="K2745" s="14">
        <f t="shared" si="255"/>
        <v>0</v>
      </c>
      <c r="L2745">
        <v>1476863607</v>
      </c>
      <c r="M2745">
        <v>1474271607</v>
      </c>
      <c r="N2745" t="b">
        <v>0</v>
      </c>
      <c r="O2745">
        <v>0</v>
      </c>
      <c r="P2745" t="b">
        <v>0</v>
      </c>
      <c r="Q2745" t="s">
        <v>8304</v>
      </c>
      <c r="R2745" s="9">
        <f t="shared" si="256"/>
        <v>0</v>
      </c>
      <c r="S2745" s="14" t="str">
        <f t="shared" si="257"/>
        <v/>
      </c>
      <c r="T2745" t="s">
        <v>9229</v>
      </c>
      <c r="U2745" t="s">
        <v>9261</v>
      </c>
      <c r="V2745" s="16">
        <f t="shared" si="258"/>
        <v>42632.328784722224</v>
      </c>
      <c r="W2745" s="16">
        <f t="shared" si="259"/>
        <v>42662.328784722224</v>
      </c>
    </row>
    <row r="2746" spans="1:23" ht="30" hidden="1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2">
        <f>IF(H2746="USD", 1, VLOOKUP(H2746,usd[[#All],[targetCurrency]:[inverseRate]],4,FALSE))</f>
        <v>1</v>
      </c>
      <c r="J2746" s="14">
        <f t="shared" si="254"/>
        <v>16000</v>
      </c>
      <c r="K2746" s="14">
        <f t="shared" si="255"/>
        <v>835</v>
      </c>
      <c r="L2746">
        <v>1330478998</v>
      </c>
      <c r="M2746">
        <v>1327886998</v>
      </c>
      <c r="N2746" t="b">
        <v>0</v>
      </c>
      <c r="O2746">
        <v>22</v>
      </c>
      <c r="P2746" t="b">
        <v>0</v>
      </c>
      <c r="Q2746" t="s">
        <v>8304</v>
      </c>
      <c r="R2746" s="9">
        <f t="shared" si="256"/>
        <v>5.2187499999999998E-2</v>
      </c>
      <c r="S2746" s="14">
        <f t="shared" si="257"/>
        <v>37.954545454545453</v>
      </c>
      <c r="T2746" t="s">
        <v>9229</v>
      </c>
      <c r="U2746" t="s">
        <v>9261</v>
      </c>
      <c r="V2746" s="16">
        <f t="shared" si="258"/>
        <v>40938.062476851854</v>
      </c>
      <c r="W2746" s="16">
        <f t="shared" si="259"/>
        <v>40968.062476851854</v>
      </c>
    </row>
    <row r="2747" spans="1:23" ht="30" hidden="1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2">
        <f>IF(H2747="USD", 1, VLOOKUP(H2747,usd[[#All],[targetCurrency]:[inverseRate]],4,FALSE))</f>
        <v>1</v>
      </c>
      <c r="J2747" s="14">
        <f t="shared" si="254"/>
        <v>8000</v>
      </c>
      <c r="K2747" s="14">
        <f t="shared" si="255"/>
        <v>1751</v>
      </c>
      <c r="L2747">
        <v>1342309368</v>
      </c>
      <c r="M2747">
        <v>1337125368</v>
      </c>
      <c r="N2747" t="b">
        <v>0</v>
      </c>
      <c r="O2747">
        <v>49</v>
      </c>
      <c r="P2747" t="b">
        <v>0</v>
      </c>
      <c r="Q2747" t="s">
        <v>8304</v>
      </c>
      <c r="R2747" s="9">
        <f t="shared" si="256"/>
        <v>0.21887499999999999</v>
      </c>
      <c r="S2747" s="14">
        <f t="shared" si="257"/>
        <v>35.734693877551024</v>
      </c>
      <c r="T2747" t="s">
        <v>9229</v>
      </c>
      <c r="U2747" t="s">
        <v>9261</v>
      </c>
      <c r="V2747" s="16">
        <f t="shared" si="258"/>
        <v>41044.988055555557</v>
      </c>
      <c r="W2747" s="16">
        <f t="shared" si="259"/>
        <v>41104.988055555557</v>
      </c>
    </row>
    <row r="2748" spans="1:23" ht="30" hidden="1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2">
        <f>IF(H2748="USD", 1, VLOOKUP(H2748,usd[[#All],[targetCurrency]:[inverseRate]],4,FALSE))</f>
        <v>1</v>
      </c>
      <c r="J2748" s="14">
        <f t="shared" si="254"/>
        <v>3000</v>
      </c>
      <c r="K2748" s="14">
        <f t="shared" si="255"/>
        <v>801</v>
      </c>
      <c r="L2748">
        <v>1409337911</v>
      </c>
      <c r="M2748">
        <v>1406745911</v>
      </c>
      <c r="N2748" t="b">
        <v>0</v>
      </c>
      <c r="O2748">
        <v>19</v>
      </c>
      <c r="P2748" t="b">
        <v>0</v>
      </c>
      <c r="Q2748" t="s">
        <v>8304</v>
      </c>
      <c r="R2748" s="9">
        <f t="shared" si="256"/>
        <v>0.26700000000000002</v>
      </c>
      <c r="S2748" s="14">
        <f t="shared" si="257"/>
        <v>42.157894736842103</v>
      </c>
      <c r="T2748" t="s">
        <v>9229</v>
      </c>
      <c r="U2748" t="s">
        <v>9261</v>
      </c>
      <c r="V2748" s="16">
        <f t="shared" si="258"/>
        <v>41850.781377314815</v>
      </c>
      <c r="W2748" s="16">
        <f t="shared" si="259"/>
        <v>41880.781377314815</v>
      </c>
    </row>
    <row r="2749" spans="1:23" ht="30" hidden="1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2">
        <f>IF(H2749="USD", 1, VLOOKUP(H2749,usd[[#All],[targetCurrency]:[inverseRate]],4,FALSE))</f>
        <v>1</v>
      </c>
      <c r="J2749" s="14">
        <f t="shared" si="254"/>
        <v>500</v>
      </c>
      <c r="K2749" s="14">
        <f t="shared" si="255"/>
        <v>140</v>
      </c>
      <c r="L2749">
        <v>1339816200</v>
      </c>
      <c r="M2749">
        <v>1337095997</v>
      </c>
      <c r="N2749" t="b">
        <v>0</v>
      </c>
      <c r="O2749">
        <v>4</v>
      </c>
      <c r="P2749" t="b">
        <v>0</v>
      </c>
      <c r="Q2749" t="s">
        <v>8304</v>
      </c>
      <c r="R2749" s="9">
        <f t="shared" si="256"/>
        <v>0.28000000000000003</v>
      </c>
      <c r="S2749" s="14">
        <f t="shared" si="257"/>
        <v>35</v>
      </c>
      <c r="T2749" t="s">
        <v>9229</v>
      </c>
      <c r="U2749" t="s">
        <v>9261</v>
      </c>
      <c r="V2749" s="16">
        <f t="shared" si="258"/>
        <v>41044.648113425923</v>
      </c>
      <c r="W2749" s="16">
        <f t="shared" si="259"/>
        <v>41076.131944444445</v>
      </c>
    </row>
    <row r="2750" spans="1:23" ht="30" hidden="1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2">
        <f>IF(H2750="USD", 1, VLOOKUP(H2750,usd[[#All],[targetCurrency]:[inverseRate]],4,FALSE))</f>
        <v>1</v>
      </c>
      <c r="J2750" s="14">
        <f t="shared" si="254"/>
        <v>5000</v>
      </c>
      <c r="K2750" s="14">
        <f t="shared" si="255"/>
        <v>53</v>
      </c>
      <c r="L2750">
        <v>1472835802</v>
      </c>
      <c r="M2750">
        <v>1470243802</v>
      </c>
      <c r="N2750" t="b">
        <v>0</v>
      </c>
      <c r="O2750">
        <v>4</v>
      </c>
      <c r="P2750" t="b">
        <v>0</v>
      </c>
      <c r="Q2750" t="s">
        <v>8304</v>
      </c>
      <c r="R2750" s="9">
        <f t="shared" si="256"/>
        <v>1.06E-2</v>
      </c>
      <c r="S2750" s="14">
        <f t="shared" si="257"/>
        <v>13.25</v>
      </c>
      <c r="T2750" t="s">
        <v>9229</v>
      </c>
      <c r="U2750" t="s">
        <v>9261</v>
      </c>
      <c r="V2750" s="16">
        <f t="shared" si="258"/>
        <v>42585.7106712963</v>
      </c>
      <c r="W2750" s="16">
        <f t="shared" si="259"/>
        <v>42615.7106712963</v>
      </c>
    </row>
    <row r="2751" spans="1:23" ht="30" hidden="1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2">
        <f>IF(H2751="USD", 1, VLOOKUP(H2751,usd[[#All],[targetCurrency]:[inverseRate]],4,FALSE))</f>
        <v>1</v>
      </c>
      <c r="J2751" s="14">
        <f t="shared" si="254"/>
        <v>10000</v>
      </c>
      <c r="K2751" s="14">
        <f t="shared" si="255"/>
        <v>110</v>
      </c>
      <c r="L2751">
        <v>1428171037</v>
      </c>
      <c r="M2751">
        <v>1425582637</v>
      </c>
      <c r="N2751" t="b">
        <v>0</v>
      </c>
      <c r="O2751">
        <v>2</v>
      </c>
      <c r="P2751" t="b">
        <v>0</v>
      </c>
      <c r="Q2751" t="s">
        <v>8304</v>
      </c>
      <c r="R2751" s="9">
        <f t="shared" si="256"/>
        <v>1.0999999999999999E-2</v>
      </c>
      <c r="S2751" s="14">
        <f t="shared" si="257"/>
        <v>55</v>
      </c>
      <c r="T2751" t="s">
        <v>9229</v>
      </c>
      <c r="U2751" t="s">
        <v>9261</v>
      </c>
      <c r="V2751" s="16">
        <f t="shared" si="258"/>
        <v>42068.799039351856</v>
      </c>
      <c r="W2751" s="16">
        <f t="shared" si="259"/>
        <v>42098.757372685184</v>
      </c>
    </row>
    <row r="2752" spans="1:23" ht="30" hidden="1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2">
        <f>IF(H2752="USD", 1, VLOOKUP(H2752,usd[[#All],[targetCurrency]:[inverseRate]],4,FALSE))</f>
        <v>1</v>
      </c>
      <c r="J2752" s="14">
        <f t="shared" si="254"/>
        <v>1999</v>
      </c>
      <c r="K2752" s="14">
        <f t="shared" si="255"/>
        <v>0</v>
      </c>
      <c r="L2752">
        <v>1341086400</v>
      </c>
      <c r="M2752">
        <v>1340055345</v>
      </c>
      <c r="N2752" t="b">
        <v>0</v>
      </c>
      <c r="O2752">
        <v>0</v>
      </c>
      <c r="P2752" t="b">
        <v>0</v>
      </c>
      <c r="Q2752" t="s">
        <v>8304</v>
      </c>
      <c r="R2752" s="9">
        <f t="shared" si="256"/>
        <v>0</v>
      </c>
      <c r="S2752" s="14" t="str">
        <f t="shared" si="257"/>
        <v/>
      </c>
      <c r="T2752" t="s">
        <v>9229</v>
      </c>
      <c r="U2752" t="s">
        <v>9261</v>
      </c>
      <c r="V2752" s="16">
        <f t="shared" si="258"/>
        <v>41078.899826388893</v>
      </c>
      <c r="W2752" s="16">
        <f t="shared" si="259"/>
        <v>41090.833333333336</v>
      </c>
    </row>
    <row r="2753" spans="1:23" ht="30" hidden="1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2">
        <f>IF(H2753="USD", 1, VLOOKUP(H2753,usd[[#All],[targetCurrency]:[inverseRate]],4,FALSE))</f>
        <v>1</v>
      </c>
      <c r="J2753" s="14">
        <f t="shared" si="254"/>
        <v>3274</v>
      </c>
      <c r="K2753" s="14">
        <f t="shared" si="255"/>
        <v>0</v>
      </c>
      <c r="L2753">
        <v>1403039842</v>
      </c>
      <c r="M2753">
        <v>1397855842</v>
      </c>
      <c r="N2753" t="b">
        <v>0</v>
      </c>
      <c r="O2753">
        <v>0</v>
      </c>
      <c r="P2753" t="b">
        <v>0</v>
      </c>
      <c r="Q2753" t="s">
        <v>8304</v>
      </c>
      <c r="R2753" s="9">
        <f t="shared" si="256"/>
        <v>0</v>
      </c>
      <c r="S2753" s="14" t="str">
        <f t="shared" si="257"/>
        <v/>
      </c>
      <c r="T2753" t="s">
        <v>9229</v>
      </c>
      <c r="U2753" t="s">
        <v>9261</v>
      </c>
      <c r="V2753" s="16">
        <f t="shared" si="258"/>
        <v>41747.887060185181</v>
      </c>
      <c r="W2753" s="16">
        <f t="shared" si="259"/>
        <v>41807.887060185181</v>
      </c>
    </row>
    <row r="2754" spans="1:23" ht="30" hidden="1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2">
        <f>IF(H2754="USD", 1, VLOOKUP(H2754,usd[[#All],[targetCurrency]:[inverseRate]],4,FALSE))</f>
        <v>1</v>
      </c>
      <c r="J2754" s="14">
        <f t="shared" si="254"/>
        <v>4800</v>
      </c>
      <c r="K2754" s="14">
        <f t="shared" si="255"/>
        <v>550</v>
      </c>
      <c r="L2754">
        <v>1324232504</v>
      </c>
      <c r="M2754">
        <v>1320776504</v>
      </c>
      <c r="N2754" t="b">
        <v>0</v>
      </c>
      <c r="O2754">
        <v>14</v>
      </c>
      <c r="P2754" t="b">
        <v>0</v>
      </c>
      <c r="Q2754" t="s">
        <v>8304</v>
      </c>
      <c r="R2754" s="9">
        <f t="shared" si="256"/>
        <v>0.11458333333333333</v>
      </c>
      <c r="S2754" s="14">
        <f t="shared" si="257"/>
        <v>39.285714285714285</v>
      </c>
      <c r="T2754" t="s">
        <v>9229</v>
      </c>
      <c r="U2754" t="s">
        <v>9261</v>
      </c>
      <c r="V2754" s="16">
        <f t="shared" si="258"/>
        <v>40855.765092592592</v>
      </c>
      <c r="W2754" s="16">
        <f t="shared" si="259"/>
        <v>40895.765092592592</v>
      </c>
    </row>
    <row r="2755" spans="1:23" ht="30" hidden="1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2">
        <f>IF(H2755="USD", 1, VLOOKUP(H2755,usd[[#All],[targetCurrency]:[inverseRate]],4,FALSE))</f>
        <v>1</v>
      </c>
      <c r="J2755" s="14">
        <f t="shared" ref="J2755:J2818" si="260">$I2755*D2755</f>
        <v>2000</v>
      </c>
      <c r="K2755" s="14">
        <f t="shared" ref="K2755:K2818" si="261">$I2755*E2755</f>
        <v>380</v>
      </c>
      <c r="L2755">
        <v>1346017023</v>
      </c>
      <c r="M2755">
        <v>1343425023</v>
      </c>
      <c r="N2755" t="b">
        <v>0</v>
      </c>
      <c r="O2755">
        <v>8</v>
      </c>
      <c r="P2755" t="b">
        <v>0</v>
      </c>
      <c r="Q2755" t="s">
        <v>8304</v>
      </c>
      <c r="R2755" s="9">
        <f t="shared" ref="R2755:R2818" si="262">E2755/D2755</f>
        <v>0.19</v>
      </c>
      <c r="S2755" s="14">
        <f t="shared" ref="S2755:S2818" si="263">IFERROR(K2755/O2755, "")</f>
        <v>47.5</v>
      </c>
      <c r="T2755" t="s">
        <v>9229</v>
      </c>
      <c r="U2755" t="s">
        <v>9261</v>
      </c>
      <c r="V2755" s="16">
        <f t="shared" si="258"/>
        <v>41117.900729166664</v>
      </c>
      <c r="W2755" s="16">
        <f t="shared" si="259"/>
        <v>41147.900729166664</v>
      </c>
    </row>
    <row r="2756" spans="1:23" ht="30" hidden="1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2">
        <f>IF(H2756="USD", 1, VLOOKUP(H2756,usd[[#All],[targetCurrency]:[inverseRate]],4,FALSE))</f>
        <v>1</v>
      </c>
      <c r="J2756" s="14">
        <f t="shared" si="260"/>
        <v>10000</v>
      </c>
      <c r="K2756" s="14">
        <f t="shared" si="261"/>
        <v>0</v>
      </c>
      <c r="L2756">
        <v>1410448551</v>
      </c>
      <c r="M2756">
        <v>1407856551</v>
      </c>
      <c r="N2756" t="b">
        <v>0</v>
      </c>
      <c r="O2756">
        <v>0</v>
      </c>
      <c r="P2756" t="b">
        <v>0</v>
      </c>
      <c r="Q2756" t="s">
        <v>8304</v>
      </c>
      <c r="R2756" s="9">
        <f t="shared" si="262"/>
        <v>0</v>
      </c>
      <c r="S2756" s="14" t="str">
        <f t="shared" si="263"/>
        <v/>
      </c>
      <c r="T2756" t="s">
        <v>9229</v>
      </c>
      <c r="U2756" t="s">
        <v>9261</v>
      </c>
      <c r="V2756" s="16">
        <f t="shared" si="258"/>
        <v>41863.636006944442</v>
      </c>
      <c r="W2756" s="16">
        <f t="shared" si="259"/>
        <v>41893.636006944442</v>
      </c>
    </row>
    <row r="2757" spans="1:23" ht="30" hidden="1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2">
        <f>IF(H2757="USD", 1, VLOOKUP(H2757,usd[[#All],[targetCurrency]:[inverseRate]],4,FALSE))</f>
        <v>1.1666915600000001</v>
      </c>
      <c r="J2757" s="14">
        <f t="shared" si="260"/>
        <v>583.34577999999999</v>
      </c>
      <c r="K2757" s="14">
        <f t="shared" si="261"/>
        <v>303.33980560000003</v>
      </c>
      <c r="L2757">
        <v>1428519527</v>
      </c>
      <c r="M2757">
        <v>1425927527</v>
      </c>
      <c r="N2757" t="b">
        <v>0</v>
      </c>
      <c r="O2757">
        <v>15</v>
      </c>
      <c r="P2757" t="b">
        <v>0</v>
      </c>
      <c r="Q2757" t="s">
        <v>8304</v>
      </c>
      <c r="R2757" s="9">
        <f t="shared" si="262"/>
        <v>0.52</v>
      </c>
      <c r="S2757" s="14">
        <f t="shared" si="263"/>
        <v>20.222653706666669</v>
      </c>
      <c r="T2757" t="s">
        <v>9229</v>
      </c>
      <c r="U2757" t="s">
        <v>9261</v>
      </c>
      <c r="V2757" s="16">
        <f t="shared" si="258"/>
        <v>42072.790821759263</v>
      </c>
      <c r="W2757" s="16">
        <f t="shared" si="259"/>
        <v>42102.790821759263</v>
      </c>
    </row>
    <row r="2758" spans="1:23" ht="30" hidden="1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2">
        <f>IF(H2758="USD", 1, VLOOKUP(H2758,usd[[#All],[targetCurrency]:[inverseRate]],4,FALSE))</f>
        <v>1</v>
      </c>
      <c r="J2758" s="14">
        <f t="shared" si="260"/>
        <v>10000</v>
      </c>
      <c r="K2758" s="14">
        <f t="shared" si="261"/>
        <v>1048</v>
      </c>
      <c r="L2758">
        <v>1389476201</v>
      </c>
      <c r="M2758">
        <v>1386884201</v>
      </c>
      <c r="N2758" t="b">
        <v>0</v>
      </c>
      <c r="O2758">
        <v>33</v>
      </c>
      <c r="P2758" t="b">
        <v>0</v>
      </c>
      <c r="Q2758" t="s">
        <v>8304</v>
      </c>
      <c r="R2758" s="9">
        <f t="shared" si="262"/>
        <v>0.1048</v>
      </c>
      <c r="S2758" s="14">
        <f t="shared" si="263"/>
        <v>31.757575757575758</v>
      </c>
      <c r="T2758" t="s">
        <v>9229</v>
      </c>
      <c r="U2758" t="s">
        <v>9261</v>
      </c>
      <c r="V2758" s="16">
        <f t="shared" si="258"/>
        <v>41620.900474537033</v>
      </c>
      <c r="W2758" s="16">
        <f t="shared" si="259"/>
        <v>41650.900474537033</v>
      </c>
    </row>
    <row r="2759" spans="1:23" ht="30" hidden="1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2">
        <f>IF(H2759="USD", 1, VLOOKUP(H2759,usd[[#All],[targetCurrency]:[inverseRate]],4,FALSE))</f>
        <v>1</v>
      </c>
      <c r="J2759" s="14">
        <f t="shared" si="260"/>
        <v>1500</v>
      </c>
      <c r="K2759" s="14">
        <f t="shared" si="261"/>
        <v>10</v>
      </c>
      <c r="L2759">
        <v>1470498332</v>
      </c>
      <c r="M2759">
        <v>1469202332</v>
      </c>
      <c r="N2759" t="b">
        <v>0</v>
      </c>
      <c r="O2759">
        <v>2</v>
      </c>
      <c r="P2759" t="b">
        <v>0</v>
      </c>
      <c r="Q2759" t="s">
        <v>8304</v>
      </c>
      <c r="R2759" s="9">
        <f t="shared" si="262"/>
        <v>6.6666666666666671E-3</v>
      </c>
      <c r="S2759" s="14">
        <f t="shared" si="263"/>
        <v>5</v>
      </c>
      <c r="T2759" t="s">
        <v>9229</v>
      </c>
      <c r="U2759" t="s">
        <v>9261</v>
      </c>
      <c r="V2759" s="16">
        <f t="shared" si="258"/>
        <v>42573.65662037037</v>
      </c>
      <c r="W2759" s="16">
        <f t="shared" si="259"/>
        <v>42588.65662037037</v>
      </c>
    </row>
    <row r="2760" spans="1:23" ht="30" hidden="1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2">
        <f>IF(H2760="USD", 1, VLOOKUP(H2760,usd[[#All],[targetCurrency]:[inverseRate]],4,FALSE))</f>
        <v>0.70296422999999997</v>
      </c>
      <c r="J2760" s="14">
        <f t="shared" si="260"/>
        <v>1405.9284599999999</v>
      </c>
      <c r="K2760" s="14">
        <f t="shared" si="261"/>
        <v>164.49362982</v>
      </c>
      <c r="L2760">
        <v>1476095783</v>
      </c>
      <c r="M2760">
        <v>1474886183</v>
      </c>
      <c r="N2760" t="b">
        <v>0</v>
      </c>
      <c r="O2760">
        <v>6</v>
      </c>
      <c r="P2760" t="b">
        <v>0</v>
      </c>
      <c r="Q2760" t="s">
        <v>8304</v>
      </c>
      <c r="R2760" s="9">
        <f t="shared" si="262"/>
        <v>0.11700000000000001</v>
      </c>
      <c r="S2760" s="14">
        <f t="shared" si="263"/>
        <v>27.41560497</v>
      </c>
      <c r="T2760" t="s">
        <v>9229</v>
      </c>
      <c r="U2760" t="s">
        <v>9261</v>
      </c>
      <c r="V2760" s="16">
        <f t="shared" si="258"/>
        <v>42639.441932870366</v>
      </c>
      <c r="W2760" s="16">
        <f t="shared" si="259"/>
        <v>42653.441932870366</v>
      </c>
    </row>
    <row r="2761" spans="1:23" ht="30" hidden="1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2">
        <f>IF(H2761="USD", 1, VLOOKUP(H2761,usd[[#All],[targetCurrency]:[inverseRate]],4,FALSE))</f>
        <v>0.70296422999999997</v>
      </c>
      <c r="J2761" s="14">
        <f t="shared" si="260"/>
        <v>702.96422999999993</v>
      </c>
      <c r="K2761" s="14">
        <f t="shared" si="261"/>
        <v>73.811244149999993</v>
      </c>
      <c r="L2761">
        <v>1468658866</v>
      </c>
      <c r="M2761">
        <v>1464943666</v>
      </c>
      <c r="N2761" t="b">
        <v>0</v>
      </c>
      <c r="O2761">
        <v>2</v>
      </c>
      <c r="P2761" t="b">
        <v>0</v>
      </c>
      <c r="Q2761" t="s">
        <v>8304</v>
      </c>
      <c r="R2761" s="9">
        <f t="shared" si="262"/>
        <v>0.105</v>
      </c>
      <c r="S2761" s="14">
        <f t="shared" si="263"/>
        <v>36.905622074999997</v>
      </c>
      <c r="T2761" t="s">
        <v>9229</v>
      </c>
      <c r="U2761" t="s">
        <v>9261</v>
      </c>
      <c r="V2761" s="16">
        <f t="shared" si="258"/>
        <v>42524.36650462963</v>
      </c>
      <c r="W2761" s="16">
        <f t="shared" si="259"/>
        <v>42567.36650462963</v>
      </c>
    </row>
    <row r="2762" spans="1:23" ht="30" hidden="1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2">
        <f>IF(H2762="USD", 1, VLOOKUP(H2762,usd[[#All],[targetCurrency]:[inverseRate]],4,FALSE))</f>
        <v>1.29405719</v>
      </c>
      <c r="J2762" s="14">
        <f t="shared" si="260"/>
        <v>6470.2859499999995</v>
      </c>
      <c r="K2762" s="14">
        <f t="shared" si="261"/>
        <v>0</v>
      </c>
      <c r="L2762">
        <v>1371726258</v>
      </c>
      <c r="M2762">
        <v>1369134258</v>
      </c>
      <c r="N2762" t="b">
        <v>0</v>
      </c>
      <c r="O2762">
        <v>0</v>
      </c>
      <c r="P2762" t="b">
        <v>0</v>
      </c>
      <c r="Q2762" t="s">
        <v>8304</v>
      </c>
      <c r="R2762" s="9">
        <f t="shared" si="262"/>
        <v>0</v>
      </c>
      <c r="S2762" s="14" t="str">
        <f t="shared" si="263"/>
        <v/>
      </c>
      <c r="T2762" t="s">
        <v>9229</v>
      </c>
      <c r="U2762" t="s">
        <v>9261</v>
      </c>
      <c r="V2762" s="16">
        <f t="shared" si="258"/>
        <v>41415.461319444446</v>
      </c>
      <c r="W2762" s="16">
        <f t="shared" si="259"/>
        <v>41445.461319444446</v>
      </c>
    </row>
    <row r="2763" spans="1:23" ht="30" hidden="1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2">
        <f>IF(H2763="USD", 1, VLOOKUP(H2763,usd[[#All],[targetCurrency]:[inverseRate]],4,FALSE))</f>
        <v>1</v>
      </c>
      <c r="J2763" s="14">
        <f t="shared" si="260"/>
        <v>5000</v>
      </c>
      <c r="K2763" s="14">
        <f t="shared" si="261"/>
        <v>36</v>
      </c>
      <c r="L2763">
        <v>1357176693</v>
      </c>
      <c r="M2763">
        <v>1354584693</v>
      </c>
      <c r="N2763" t="b">
        <v>0</v>
      </c>
      <c r="O2763">
        <v>4</v>
      </c>
      <c r="P2763" t="b">
        <v>0</v>
      </c>
      <c r="Q2763" t="s">
        <v>8304</v>
      </c>
      <c r="R2763" s="9">
        <f t="shared" si="262"/>
        <v>7.1999999999999998E-3</v>
      </c>
      <c r="S2763" s="14">
        <f t="shared" si="263"/>
        <v>9</v>
      </c>
      <c r="T2763" t="s">
        <v>9229</v>
      </c>
      <c r="U2763" t="s">
        <v>9261</v>
      </c>
      <c r="V2763" s="16">
        <f t="shared" si="258"/>
        <v>41247.063576388886</v>
      </c>
      <c r="W2763" s="16">
        <f t="shared" si="259"/>
        <v>41277.063576388886</v>
      </c>
    </row>
    <row r="2764" spans="1:23" ht="30" hidden="1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2">
        <f>IF(H2764="USD", 1, VLOOKUP(H2764,usd[[#All],[targetCurrency]:[inverseRate]],4,FALSE))</f>
        <v>1</v>
      </c>
      <c r="J2764" s="14">
        <f t="shared" si="260"/>
        <v>3250</v>
      </c>
      <c r="K2764" s="14">
        <f t="shared" si="261"/>
        <v>25</v>
      </c>
      <c r="L2764">
        <v>1332114795</v>
      </c>
      <c r="M2764">
        <v>1326934395</v>
      </c>
      <c r="N2764" t="b">
        <v>0</v>
      </c>
      <c r="O2764">
        <v>1</v>
      </c>
      <c r="P2764" t="b">
        <v>0</v>
      </c>
      <c r="Q2764" t="s">
        <v>8304</v>
      </c>
      <c r="R2764" s="9">
        <f t="shared" si="262"/>
        <v>7.6923076923076927E-3</v>
      </c>
      <c r="S2764" s="14">
        <f t="shared" si="263"/>
        <v>25</v>
      </c>
      <c r="T2764" t="s">
        <v>9229</v>
      </c>
      <c r="U2764" t="s">
        <v>9261</v>
      </c>
      <c r="V2764" s="16">
        <f t="shared" si="258"/>
        <v>40927.036979166667</v>
      </c>
      <c r="W2764" s="16">
        <f t="shared" si="259"/>
        <v>40986.995312500003</v>
      </c>
    </row>
    <row r="2765" spans="1:23" ht="30" hidden="1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2">
        <f>IF(H2765="USD", 1, VLOOKUP(H2765,usd[[#All],[targetCurrency]:[inverseRate]],4,FALSE))</f>
        <v>1</v>
      </c>
      <c r="J2765" s="14">
        <f t="shared" si="260"/>
        <v>39400</v>
      </c>
      <c r="K2765" s="14">
        <f t="shared" si="261"/>
        <v>90</v>
      </c>
      <c r="L2765">
        <v>1369403684</v>
      </c>
      <c r="M2765">
        <v>1365515684</v>
      </c>
      <c r="N2765" t="b">
        <v>0</v>
      </c>
      <c r="O2765">
        <v>3</v>
      </c>
      <c r="P2765" t="b">
        <v>0</v>
      </c>
      <c r="Q2765" t="s">
        <v>8304</v>
      </c>
      <c r="R2765" s="9">
        <f t="shared" si="262"/>
        <v>2.2842639593908631E-3</v>
      </c>
      <c r="S2765" s="14">
        <f t="shared" si="263"/>
        <v>30</v>
      </c>
      <c r="T2765" t="s">
        <v>9229</v>
      </c>
      <c r="U2765" t="s">
        <v>9261</v>
      </c>
      <c r="V2765" s="16">
        <f t="shared" si="258"/>
        <v>41373.579675925925</v>
      </c>
      <c r="W2765" s="16">
        <f t="shared" si="259"/>
        <v>41418.579675925925</v>
      </c>
    </row>
    <row r="2766" spans="1:23" ht="30" hidden="1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2">
        <f>IF(H2766="USD", 1, VLOOKUP(H2766,usd[[#All],[targetCurrency]:[inverseRate]],4,FALSE))</f>
        <v>1</v>
      </c>
      <c r="J2766" s="14">
        <f t="shared" si="260"/>
        <v>4000</v>
      </c>
      <c r="K2766" s="14">
        <f t="shared" si="261"/>
        <v>45</v>
      </c>
      <c r="L2766">
        <v>1338404400</v>
      </c>
      <c r="M2766">
        <v>1335855631</v>
      </c>
      <c r="N2766" t="b">
        <v>0</v>
      </c>
      <c r="O2766">
        <v>4</v>
      </c>
      <c r="P2766" t="b">
        <v>0</v>
      </c>
      <c r="Q2766" t="s">
        <v>8304</v>
      </c>
      <c r="R2766" s="9">
        <f t="shared" si="262"/>
        <v>1.125E-2</v>
      </c>
      <c r="S2766" s="14">
        <f t="shared" si="263"/>
        <v>11.25</v>
      </c>
      <c r="T2766" t="s">
        <v>9229</v>
      </c>
      <c r="U2766" t="s">
        <v>9261</v>
      </c>
      <c r="V2766" s="16">
        <f t="shared" si="258"/>
        <v>41030.292025462964</v>
      </c>
      <c r="W2766" s="16">
        <f t="shared" si="259"/>
        <v>41059.791666666664</v>
      </c>
    </row>
    <row r="2767" spans="1:23" ht="30" hidden="1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2">
        <f>IF(H2767="USD", 1, VLOOKUP(H2767,usd[[#All],[targetCurrency]:[inverseRate]],4,FALSE))</f>
        <v>1</v>
      </c>
      <c r="J2767" s="14">
        <f t="shared" si="260"/>
        <v>4000</v>
      </c>
      <c r="K2767" s="14">
        <f t="shared" si="261"/>
        <v>0</v>
      </c>
      <c r="L2767">
        <v>1351432428</v>
      </c>
      <c r="M2767">
        <v>1350050028</v>
      </c>
      <c r="N2767" t="b">
        <v>0</v>
      </c>
      <c r="O2767">
        <v>0</v>
      </c>
      <c r="P2767" t="b">
        <v>0</v>
      </c>
      <c r="Q2767" t="s">
        <v>8304</v>
      </c>
      <c r="R2767" s="9">
        <f t="shared" si="262"/>
        <v>0</v>
      </c>
      <c r="S2767" s="14" t="str">
        <f t="shared" si="263"/>
        <v/>
      </c>
      <c r="T2767" t="s">
        <v>9229</v>
      </c>
      <c r="U2767" t="s">
        <v>9261</v>
      </c>
      <c r="V2767" s="16">
        <f t="shared" si="258"/>
        <v>41194.579027777778</v>
      </c>
      <c r="W2767" s="16">
        <f t="shared" si="259"/>
        <v>41210.579027777778</v>
      </c>
    </row>
    <row r="2768" spans="1:23" ht="30" hidden="1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2">
        <f>IF(H2768="USD", 1, VLOOKUP(H2768,usd[[#All],[targetCurrency]:[inverseRate]],4,FALSE))</f>
        <v>1</v>
      </c>
      <c r="J2768" s="14">
        <f t="shared" si="260"/>
        <v>5000</v>
      </c>
      <c r="K2768" s="14">
        <f t="shared" si="261"/>
        <v>100</v>
      </c>
      <c r="L2768">
        <v>1313078518</v>
      </c>
      <c r="M2768">
        <v>1310486518</v>
      </c>
      <c r="N2768" t="b">
        <v>0</v>
      </c>
      <c r="O2768">
        <v>4</v>
      </c>
      <c r="P2768" t="b">
        <v>0</v>
      </c>
      <c r="Q2768" t="s">
        <v>8304</v>
      </c>
      <c r="R2768" s="9">
        <f t="shared" si="262"/>
        <v>0.02</v>
      </c>
      <c r="S2768" s="14">
        <f t="shared" si="263"/>
        <v>25</v>
      </c>
      <c r="T2768" t="s">
        <v>9229</v>
      </c>
      <c r="U2768" t="s">
        <v>9261</v>
      </c>
      <c r="V2768" s="16">
        <f t="shared" ref="V2768:V2831" si="264">(M2768/86400)+DATE(1970,1,1)</f>
        <v>40736.668032407411</v>
      </c>
      <c r="W2768" s="16">
        <f t="shared" ref="W2768:W2831" si="265">(L2768/86400)+DATE(1970,1,1)</f>
        <v>40766.668032407411</v>
      </c>
    </row>
    <row r="2769" spans="1:23" ht="30" hidden="1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2">
        <f>IF(H2769="USD", 1, VLOOKUP(H2769,usd[[#All],[targetCurrency]:[inverseRate]],4,FALSE))</f>
        <v>0.75062424999999999</v>
      </c>
      <c r="J2769" s="14">
        <f t="shared" si="260"/>
        <v>3002.4969999999998</v>
      </c>
      <c r="K2769" s="14">
        <f t="shared" si="261"/>
        <v>25.521224499999999</v>
      </c>
      <c r="L2769">
        <v>1439766050</v>
      </c>
      <c r="M2769">
        <v>1434582050</v>
      </c>
      <c r="N2769" t="b">
        <v>0</v>
      </c>
      <c r="O2769">
        <v>3</v>
      </c>
      <c r="P2769" t="b">
        <v>0</v>
      </c>
      <c r="Q2769" t="s">
        <v>8304</v>
      </c>
      <c r="R2769" s="9">
        <f t="shared" si="262"/>
        <v>8.5000000000000006E-3</v>
      </c>
      <c r="S2769" s="14">
        <f t="shared" si="263"/>
        <v>8.5070748333333324</v>
      </c>
      <c r="T2769" t="s">
        <v>9229</v>
      </c>
      <c r="U2769" t="s">
        <v>9261</v>
      </c>
      <c r="V2769" s="16">
        <f t="shared" si="264"/>
        <v>42172.958912037036</v>
      </c>
      <c r="W2769" s="16">
        <f t="shared" si="265"/>
        <v>42232.958912037036</v>
      </c>
    </row>
    <row r="2770" spans="1:23" ht="30" hidden="1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2">
        <f>IF(H2770="USD", 1, VLOOKUP(H2770,usd[[#All],[targetCurrency]:[inverseRate]],4,FALSE))</f>
        <v>1</v>
      </c>
      <c r="J2770" s="14">
        <f t="shared" si="260"/>
        <v>7000</v>
      </c>
      <c r="K2770" s="14">
        <f t="shared" si="261"/>
        <v>1002</v>
      </c>
      <c r="L2770">
        <v>1333028723</v>
      </c>
      <c r="M2770">
        <v>1330440323</v>
      </c>
      <c r="N2770" t="b">
        <v>0</v>
      </c>
      <c r="O2770">
        <v>34</v>
      </c>
      <c r="P2770" t="b">
        <v>0</v>
      </c>
      <c r="Q2770" t="s">
        <v>8304</v>
      </c>
      <c r="R2770" s="9">
        <f t="shared" si="262"/>
        <v>0.14314285714285716</v>
      </c>
      <c r="S2770" s="14">
        <f t="shared" si="263"/>
        <v>29.470588235294116</v>
      </c>
      <c r="T2770" t="s">
        <v>9229</v>
      </c>
      <c r="U2770" t="s">
        <v>9261</v>
      </c>
      <c r="V2770" s="16">
        <f t="shared" si="264"/>
        <v>40967.614849537036</v>
      </c>
      <c r="W2770" s="16">
        <f t="shared" si="265"/>
        <v>40997.573182870372</v>
      </c>
    </row>
    <row r="2771" spans="1:23" ht="30" hidden="1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2">
        <f>IF(H2771="USD", 1, VLOOKUP(H2771,usd[[#All],[targetCurrency]:[inverseRate]],4,FALSE))</f>
        <v>1.29405719</v>
      </c>
      <c r="J2771" s="14">
        <f t="shared" si="260"/>
        <v>1035.245752</v>
      </c>
      <c r="K2771" s="14">
        <f t="shared" si="261"/>
        <v>2.5881143799999999</v>
      </c>
      <c r="L2771">
        <v>1401997790</v>
      </c>
      <c r="M2771">
        <v>1397677790</v>
      </c>
      <c r="N2771" t="b">
        <v>0</v>
      </c>
      <c r="O2771">
        <v>2</v>
      </c>
      <c r="P2771" t="b">
        <v>0</v>
      </c>
      <c r="Q2771" t="s">
        <v>8304</v>
      </c>
      <c r="R2771" s="9">
        <f t="shared" si="262"/>
        <v>2.5000000000000001E-3</v>
      </c>
      <c r="S2771" s="14">
        <f t="shared" si="263"/>
        <v>1.29405719</v>
      </c>
      <c r="T2771" t="s">
        <v>9229</v>
      </c>
      <c r="U2771" t="s">
        <v>9261</v>
      </c>
      <c r="V2771" s="16">
        <f t="shared" si="264"/>
        <v>41745.826273148152</v>
      </c>
      <c r="W2771" s="16">
        <f t="shared" si="265"/>
        <v>41795.826273148152</v>
      </c>
    </row>
    <row r="2772" spans="1:23" ht="30" hidden="1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2">
        <f>IF(H2772="USD", 1, VLOOKUP(H2772,usd[[#All],[targetCurrency]:[inverseRate]],4,FALSE))</f>
        <v>1</v>
      </c>
      <c r="J2772" s="14">
        <f t="shared" si="260"/>
        <v>20000</v>
      </c>
      <c r="K2772" s="14">
        <f t="shared" si="261"/>
        <v>2082.25</v>
      </c>
      <c r="L2772">
        <v>1395158130</v>
      </c>
      <c r="M2772">
        <v>1392569730</v>
      </c>
      <c r="N2772" t="b">
        <v>0</v>
      </c>
      <c r="O2772">
        <v>33</v>
      </c>
      <c r="P2772" t="b">
        <v>0</v>
      </c>
      <c r="Q2772" t="s">
        <v>8304</v>
      </c>
      <c r="R2772" s="9">
        <f t="shared" si="262"/>
        <v>0.1041125</v>
      </c>
      <c r="S2772" s="14">
        <f t="shared" si="263"/>
        <v>63.098484848484851</v>
      </c>
      <c r="T2772" t="s">
        <v>9229</v>
      </c>
      <c r="U2772" t="s">
        <v>9261</v>
      </c>
      <c r="V2772" s="16">
        <f t="shared" si="264"/>
        <v>41686.705208333333</v>
      </c>
      <c r="W2772" s="16">
        <f t="shared" si="265"/>
        <v>41716.663541666669</v>
      </c>
    </row>
    <row r="2773" spans="1:23" ht="30" hidden="1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2">
        <f>IF(H2773="USD", 1, VLOOKUP(H2773,usd[[#All],[targetCurrency]:[inverseRate]],4,FALSE))</f>
        <v>1</v>
      </c>
      <c r="J2773" s="14">
        <f t="shared" si="260"/>
        <v>19980</v>
      </c>
      <c r="K2773" s="14">
        <f t="shared" si="261"/>
        <v>0</v>
      </c>
      <c r="L2773">
        <v>1359738000</v>
      </c>
      <c r="M2773">
        <v>1355489140</v>
      </c>
      <c r="N2773" t="b">
        <v>0</v>
      </c>
      <c r="O2773">
        <v>0</v>
      </c>
      <c r="P2773" t="b">
        <v>0</v>
      </c>
      <c r="Q2773" t="s">
        <v>8304</v>
      </c>
      <c r="R2773" s="9">
        <f t="shared" si="262"/>
        <v>0</v>
      </c>
      <c r="S2773" s="14" t="str">
        <f t="shared" si="263"/>
        <v/>
      </c>
      <c r="T2773" t="s">
        <v>9229</v>
      </c>
      <c r="U2773" t="s">
        <v>9261</v>
      </c>
      <c r="V2773" s="16">
        <f t="shared" si="264"/>
        <v>41257.531712962962</v>
      </c>
      <c r="W2773" s="16">
        <f t="shared" si="265"/>
        <v>41306.708333333336</v>
      </c>
    </row>
    <row r="2774" spans="1:23" ht="30" hidden="1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2">
        <f>IF(H2774="USD", 1, VLOOKUP(H2774,usd[[#All],[targetCurrency]:[inverseRate]],4,FALSE))</f>
        <v>1</v>
      </c>
      <c r="J2774" s="14">
        <f t="shared" si="260"/>
        <v>8000</v>
      </c>
      <c r="K2774" s="14">
        <f t="shared" si="261"/>
        <v>0</v>
      </c>
      <c r="L2774">
        <v>1381006294</v>
      </c>
      <c r="M2774">
        <v>1379710294</v>
      </c>
      <c r="N2774" t="b">
        <v>0</v>
      </c>
      <c r="O2774">
        <v>0</v>
      </c>
      <c r="P2774" t="b">
        <v>0</v>
      </c>
      <c r="Q2774" t="s">
        <v>8304</v>
      </c>
      <c r="R2774" s="9">
        <f t="shared" si="262"/>
        <v>0</v>
      </c>
      <c r="S2774" s="14" t="str">
        <f t="shared" si="263"/>
        <v/>
      </c>
      <c r="T2774" t="s">
        <v>9229</v>
      </c>
      <c r="U2774" t="s">
        <v>9261</v>
      </c>
      <c r="V2774" s="16">
        <f t="shared" si="264"/>
        <v>41537.869143518517</v>
      </c>
      <c r="W2774" s="16">
        <f t="shared" si="265"/>
        <v>41552.869143518517</v>
      </c>
    </row>
    <row r="2775" spans="1:23" ht="30" hidden="1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2">
        <f>IF(H2775="USD", 1, VLOOKUP(H2775,usd[[#All],[targetCurrency]:[inverseRate]],4,FALSE))</f>
        <v>0.75062424999999999</v>
      </c>
      <c r="J2775" s="14">
        <f t="shared" si="260"/>
        <v>397.83085249999999</v>
      </c>
      <c r="K2775" s="14">
        <f t="shared" si="261"/>
        <v>0.75062424999999999</v>
      </c>
      <c r="L2775">
        <v>1461530721</v>
      </c>
      <c r="M2775">
        <v>1460666721</v>
      </c>
      <c r="N2775" t="b">
        <v>0</v>
      </c>
      <c r="O2775">
        <v>1</v>
      </c>
      <c r="P2775" t="b">
        <v>0</v>
      </c>
      <c r="Q2775" t="s">
        <v>8304</v>
      </c>
      <c r="R2775" s="9">
        <f t="shared" si="262"/>
        <v>1.8867924528301887E-3</v>
      </c>
      <c r="S2775" s="14">
        <f t="shared" si="263"/>
        <v>0.75062424999999999</v>
      </c>
      <c r="T2775" t="s">
        <v>9229</v>
      </c>
      <c r="U2775" t="s">
        <v>9261</v>
      </c>
      <c r="V2775" s="16">
        <f t="shared" si="264"/>
        <v>42474.86482638889</v>
      </c>
      <c r="W2775" s="16">
        <f t="shared" si="265"/>
        <v>42484.86482638889</v>
      </c>
    </row>
    <row r="2776" spans="1:23" ht="30" hidden="1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2">
        <f>IF(H2776="USD", 1, VLOOKUP(H2776,usd[[#All],[targetCurrency]:[inverseRate]],4,FALSE))</f>
        <v>1</v>
      </c>
      <c r="J2776" s="14">
        <f t="shared" si="260"/>
        <v>4000</v>
      </c>
      <c r="K2776" s="14">
        <f t="shared" si="261"/>
        <v>570</v>
      </c>
      <c r="L2776">
        <v>1362711728</v>
      </c>
      <c r="M2776">
        <v>1360119728</v>
      </c>
      <c r="N2776" t="b">
        <v>0</v>
      </c>
      <c r="O2776">
        <v>13</v>
      </c>
      <c r="P2776" t="b">
        <v>0</v>
      </c>
      <c r="Q2776" t="s">
        <v>8304</v>
      </c>
      <c r="R2776" s="9">
        <f t="shared" si="262"/>
        <v>0.14249999999999999</v>
      </c>
      <c r="S2776" s="14">
        <f t="shared" si="263"/>
        <v>43.846153846153847</v>
      </c>
      <c r="T2776" t="s">
        <v>9229</v>
      </c>
      <c r="U2776" t="s">
        <v>9261</v>
      </c>
      <c r="V2776" s="16">
        <f t="shared" si="264"/>
        <v>41311.126481481479</v>
      </c>
      <c r="W2776" s="16">
        <f t="shared" si="265"/>
        <v>41341.126481481479</v>
      </c>
    </row>
    <row r="2777" spans="1:23" ht="30" hidden="1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2">
        <f>IF(H2777="USD", 1, VLOOKUP(H2777,usd[[#All],[targetCurrency]:[inverseRate]],4,FALSE))</f>
        <v>1</v>
      </c>
      <c r="J2777" s="14">
        <f t="shared" si="260"/>
        <v>5000</v>
      </c>
      <c r="K2777" s="14">
        <f t="shared" si="261"/>
        <v>150</v>
      </c>
      <c r="L2777">
        <v>1323994754</v>
      </c>
      <c r="M2777">
        <v>1321402754</v>
      </c>
      <c r="N2777" t="b">
        <v>0</v>
      </c>
      <c r="O2777">
        <v>2</v>
      </c>
      <c r="P2777" t="b">
        <v>0</v>
      </c>
      <c r="Q2777" t="s">
        <v>8304</v>
      </c>
      <c r="R2777" s="9">
        <f t="shared" si="262"/>
        <v>0.03</v>
      </c>
      <c r="S2777" s="14">
        <f t="shared" si="263"/>
        <v>75</v>
      </c>
      <c r="T2777" t="s">
        <v>9229</v>
      </c>
      <c r="U2777" t="s">
        <v>9261</v>
      </c>
      <c r="V2777" s="16">
        <f t="shared" si="264"/>
        <v>40863.013356481482</v>
      </c>
      <c r="W2777" s="16">
        <f t="shared" si="265"/>
        <v>40893.013356481482</v>
      </c>
    </row>
    <row r="2778" spans="1:23" ht="30" hidden="1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2">
        <f>IF(H2778="USD", 1, VLOOKUP(H2778,usd[[#All],[targetCurrency]:[inverseRate]],4,FALSE))</f>
        <v>1</v>
      </c>
      <c r="J2778" s="14">
        <f t="shared" si="260"/>
        <v>21000</v>
      </c>
      <c r="K2778" s="14">
        <f t="shared" si="261"/>
        <v>1655</v>
      </c>
      <c r="L2778">
        <v>1434092876</v>
      </c>
      <c r="M2778">
        <v>1431414476</v>
      </c>
      <c r="N2778" t="b">
        <v>0</v>
      </c>
      <c r="O2778">
        <v>36</v>
      </c>
      <c r="P2778" t="b">
        <v>0</v>
      </c>
      <c r="Q2778" t="s">
        <v>8304</v>
      </c>
      <c r="R2778" s="9">
        <f t="shared" si="262"/>
        <v>7.8809523809523815E-2</v>
      </c>
      <c r="S2778" s="14">
        <f t="shared" si="263"/>
        <v>45.972222222222221</v>
      </c>
      <c r="T2778" t="s">
        <v>9229</v>
      </c>
      <c r="U2778" t="s">
        <v>9261</v>
      </c>
      <c r="V2778" s="16">
        <f t="shared" si="264"/>
        <v>42136.297175925924</v>
      </c>
      <c r="W2778" s="16">
        <f t="shared" si="265"/>
        <v>42167.297175925924</v>
      </c>
    </row>
    <row r="2779" spans="1:23" ht="30" hidden="1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2">
        <f>IF(H2779="USD", 1, VLOOKUP(H2779,usd[[#All],[targetCurrency]:[inverseRate]],4,FALSE))</f>
        <v>1</v>
      </c>
      <c r="J2779" s="14">
        <f t="shared" si="260"/>
        <v>3000</v>
      </c>
      <c r="K2779" s="14">
        <f t="shared" si="261"/>
        <v>10</v>
      </c>
      <c r="L2779">
        <v>1437149004</v>
      </c>
      <c r="M2779">
        <v>1434557004</v>
      </c>
      <c r="N2779" t="b">
        <v>0</v>
      </c>
      <c r="O2779">
        <v>1</v>
      </c>
      <c r="P2779" t="b">
        <v>0</v>
      </c>
      <c r="Q2779" t="s">
        <v>8304</v>
      </c>
      <c r="R2779" s="9">
        <f t="shared" si="262"/>
        <v>3.3333333333333335E-3</v>
      </c>
      <c r="S2779" s="14">
        <f t="shared" si="263"/>
        <v>10</v>
      </c>
      <c r="T2779" t="s">
        <v>9229</v>
      </c>
      <c r="U2779" t="s">
        <v>9261</v>
      </c>
      <c r="V2779" s="16">
        <f t="shared" si="264"/>
        <v>42172.669027777782</v>
      </c>
      <c r="W2779" s="16">
        <f t="shared" si="265"/>
        <v>42202.669027777782</v>
      </c>
    </row>
    <row r="2780" spans="1:23" ht="30" hidden="1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2">
        <f>IF(H2780="USD", 1, VLOOKUP(H2780,usd[[#All],[targetCurrency]:[inverseRate]],4,FALSE))</f>
        <v>1</v>
      </c>
      <c r="J2780" s="14">
        <f t="shared" si="260"/>
        <v>5500</v>
      </c>
      <c r="K2780" s="14">
        <f t="shared" si="261"/>
        <v>1405</v>
      </c>
      <c r="L2780">
        <v>1409009306</v>
      </c>
      <c r="M2780">
        <v>1406417306</v>
      </c>
      <c r="N2780" t="b">
        <v>0</v>
      </c>
      <c r="O2780">
        <v>15</v>
      </c>
      <c r="P2780" t="b">
        <v>0</v>
      </c>
      <c r="Q2780" t="s">
        <v>8304</v>
      </c>
      <c r="R2780" s="9">
        <f t="shared" si="262"/>
        <v>0.25545454545454543</v>
      </c>
      <c r="S2780" s="14">
        <f t="shared" si="263"/>
        <v>93.666666666666671</v>
      </c>
      <c r="T2780" t="s">
        <v>9229</v>
      </c>
      <c r="U2780" t="s">
        <v>9261</v>
      </c>
      <c r="V2780" s="16">
        <f t="shared" si="264"/>
        <v>41846.978078703702</v>
      </c>
      <c r="W2780" s="16">
        <f t="shared" si="265"/>
        <v>41876.978078703702</v>
      </c>
    </row>
    <row r="2781" spans="1:23" ht="30" hidden="1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2">
        <f>IF(H2781="USD", 1, VLOOKUP(H2781,usd[[#All],[targetCurrency]:[inverseRate]],4,FALSE))</f>
        <v>1</v>
      </c>
      <c r="J2781" s="14">
        <f t="shared" si="260"/>
        <v>2500</v>
      </c>
      <c r="K2781" s="14">
        <f t="shared" si="261"/>
        <v>53</v>
      </c>
      <c r="L2781">
        <v>1448204621</v>
      </c>
      <c r="M2781">
        <v>1445609021</v>
      </c>
      <c r="N2781" t="b">
        <v>0</v>
      </c>
      <c r="O2781">
        <v>1</v>
      </c>
      <c r="P2781" t="b">
        <v>0</v>
      </c>
      <c r="Q2781" t="s">
        <v>8304</v>
      </c>
      <c r="R2781" s="9">
        <f t="shared" si="262"/>
        <v>2.12E-2</v>
      </c>
      <c r="S2781" s="14">
        <f t="shared" si="263"/>
        <v>53</v>
      </c>
      <c r="T2781" t="s">
        <v>9229</v>
      </c>
      <c r="U2781" t="s">
        <v>9261</v>
      </c>
      <c r="V2781" s="16">
        <f t="shared" si="264"/>
        <v>42300.585891203707</v>
      </c>
      <c r="W2781" s="16">
        <f t="shared" si="265"/>
        <v>42330.627557870372</v>
      </c>
    </row>
    <row r="2782" spans="1:23" ht="30" hidden="1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2">
        <f>IF(H2782="USD", 1, VLOOKUP(H2782,usd[[#All],[targetCurrency]:[inverseRate]],4,FALSE))</f>
        <v>1.1666915600000001</v>
      </c>
      <c r="J2782" s="14">
        <f t="shared" si="260"/>
        <v>116669.156</v>
      </c>
      <c r="K2782" s="14">
        <f t="shared" si="261"/>
        <v>0</v>
      </c>
      <c r="L2782">
        <v>1489142688</v>
      </c>
      <c r="M2782">
        <v>1486550688</v>
      </c>
      <c r="N2782" t="b">
        <v>0</v>
      </c>
      <c r="O2782">
        <v>0</v>
      </c>
      <c r="P2782" t="b">
        <v>0</v>
      </c>
      <c r="Q2782" t="s">
        <v>8304</v>
      </c>
      <c r="R2782" s="9">
        <f t="shared" si="262"/>
        <v>0</v>
      </c>
      <c r="S2782" s="14" t="str">
        <f t="shared" si="263"/>
        <v/>
      </c>
      <c r="T2782" t="s">
        <v>9229</v>
      </c>
      <c r="U2782" t="s">
        <v>9261</v>
      </c>
      <c r="V2782" s="16">
        <f t="shared" si="264"/>
        <v>42774.447777777779</v>
      </c>
      <c r="W2782" s="16">
        <f t="shared" si="265"/>
        <v>42804.447777777779</v>
      </c>
    </row>
    <row r="2783" spans="1:23" ht="30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2">
        <f>IF(H2783="USD", 1, VLOOKUP(H2783,usd[[#All],[targetCurrency]:[inverseRate]],4,FALSE))</f>
        <v>1</v>
      </c>
      <c r="J2783" s="14">
        <f t="shared" si="260"/>
        <v>1250</v>
      </c>
      <c r="K2783" s="14">
        <f t="shared" si="261"/>
        <v>1316</v>
      </c>
      <c r="L2783">
        <v>1423724400</v>
      </c>
      <c r="M2783">
        <v>1421274954</v>
      </c>
      <c r="N2783" t="b">
        <v>0</v>
      </c>
      <c r="O2783">
        <v>28</v>
      </c>
      <c r="P2783" t="b">
        <v>1</v>
      </c>
      <c r="Q2783" t="s">
        <v>8271</v>
      </c>
      <c r="R2783" s="9">
        <f t="shared" si="262"/>
        <v>1.0528</v>
      </c>
      <c r="S2783" s="14">
        <f t="shared" si="263"/>
        <v>47</v>
      </c>
      <c r="T2783" t="s">
        <v>9224</v>
      </c>
      <c r="U2783" t="s">
        <v>9225</v>
      </c>
      <c r="V2783" s="16">
        <f t="shared" si="264"/>
        <v>42018.94159722222</v>
      </c>
      <c r="W2783" s="16">
        <f t="shared" si="265"/>
        <v>42047.291666666672</v>
      </c>
    </row>
    <row r="2784" spans="1:23" ht="30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2">
        <f>IF(H2784="USD", 1, VLOOKUP(H2784,usd[[#All],[targetCurrency]:[inverseRate]],4,FALSE))</f>
        <v>1</v>
      </c>
      <c r="J2784" s="14">
        <f t="shared" si="260"/>
        <v>1000</v>
      </c>
      <c r="K2784" s="14">
        <f t="shared" si="261"/>
        <v>1200</v>
      </c>
      <c r="L2784">
        <v>1424149140</v>
      </c>
      <c r="M2784">
        <v>1421964718</v>
      </c>
      <c r="N2784" t="b">
        <v>0</v>
      </c>
      <c r="O2784">
        <v>18</v>
      </c>
      <c r="P2784" t="b">
        <v>1</v>
      </c>
      <c r="Q2784" t="s">
        <v>8271</v>
      </c>
      <c r="R2784" s="9">
        <f t="shared" si="262"/>
        <v>1.2</v>
      </c>
      <c r="S2784" s="14">
        <f t="shared" si="263"/>
        <v>66.666666666666671</v>
      </c>
      <c r="T2784" t="s">
        <v>9224</v>
      </c>
      <c r="U2784" t="s">
        <v>9225</v>
      </c>
      <c r="V2784" s="16">
        <f t="shared" si="264"/>
        <v>42026.924976851849</v>
      </c>
      <c r="W2784" s="16">
        <f t="shared" si="265"/>
        <v>42052.207638888889</v>
      </c>
    </row>
    <row r="2785" spans="1:23" ht="30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2">
        <f>IF(H2785="USD", 1, VLOOKUP(H2785,usd[[#All],[targetCurrency]:[inverseRate]],4,FALSE))</f>
        <v>1.29405719</v>
      </c>
      <c r="J2785" s="14">
        <f t="shared" si="260"/>
        <v>1294.05719</v>
      </c>
      <c r="K2785" s="14">
        <f t="shared" si="261"/>
        <v>1481.69548255</v>
      </c>
      <c r="L2785">
        <v>1429793446</v>
      </c>
      <c r="M2785">
        <v>1428583846</v>
      </c>
      <c r="N2785" t="b">
        <v>0</v>
      </c>
      <c r="O2785">
        <v>61</v>
      </c>
      <c r="P2785" t="b">
        <v>1</v>
      </c>
      <c r="Q2785" t="s">
        <v>8271</v>
      </c>
      <c r="R2785" s="9">
        <f t="shared" si="262"/>
        <v>1.145</v>
      </c>
      <c r="S2785" s="14">
        <f t="shared" si="263"/>
        <v>24.290089877868851</v>
      </c>
      <c r="T2785" t="s">
        <v>9224</v>
      </c>
      <c r="U2785" t="s">
        <v>9225</v>
      </c>
      <c r="V2785" s="16">
        <f t="shared" si="264"/>
        <v>42103.535254629634</v>
      </c>
      <c r="W2785" s="16">
        <f t="shared" si="265"/>
        <v>42117.535254629634</v>
      </c>
    </row>
    <row r="2786" spans="1:23" ht="30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2">
        <f>IF(H2786="USD", 1, VLOOKUP(H2786,usd[[#All],[targetCurrency]:[inverseRate]],4,FALSE))</f>
        <v>1</v>
      </c>
      <c r="J2786" s="14">
        <f t="shared" si="260"/>
        <v>6000</v>
      </c>
      <c r="K2786" s="14">
        <f t="shared" si="261"/>
        <v>7140</v>
      </c>
      <c r="L2786">
        <v>1414608843</v>
      </c>
      <c r="M2786">
        <v>1412794443</v>
      </c>
      <c r="N2786" t="b">
        <v>0</v>
      </c>
      <c r="O2786">
        <v>108</v>
      </c>
      <c r="P2786" t="b">
        <v>1</v>
      </c>
      <c r="Q2786" t="s">
        <v>8271</v>
      </c>
      <c r="R2786" s="9">
        <f t="shared" si="262"/>
        <v>1.19</v>
      </c>
      <c r="S2786" s="14">
        <f t="shared" si="263"/>
        <v>66.111111111111114</v>
      </c>
      <c r="T2786" t="s">
        <v>9224</v>
      </c>
      <c r="U2786" t="s">
        <v>9225</v>
      </c>
      <c r="V2786" s="16">
        <f t="shared" si="264"/>
        <v>41920.787534722222</v>
      </c>
      <c r="W2786" s="16">
        <f t="shared" si="265"/>
        <v>41941.787534722222</v>
      </c>
    </row>
    <row r="2787" spans="1:23" ht="30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2">
        <f>IF(H2787="USD", 1, VLOOKUP(H2787,usd[[#All],[targetCurrency]:[inverseRate]],4,FALSE))</f>
        <v>1</v>
      </c>
      <c r="J2787" s="14">
        <f t="shared" si="260"/>
        <v>5000</v>
      </c>
      <c r="K2787" s="14">
        <f t="shared" si="261"/>
        <v>5234</v>
      </c>
      <c r="L2787">
        <v>1470430800</v>
      </c>
      <c r="M2787">
        <v>1467865967</v>
      </c>
      <c r="N2787" t="b">
        <v>0</v>
      </c>
      <c r="O2787">
        <v>142</v>
      </c>
      <c r="P2787" t="b">
        <v>1</v>
      </c>
      <c r="Q2787" t="s">
        <v>8271</v>
      </c>
      <c r="R2787" s="9">
        <f t="shared" si="262"/>
        <v>1.0468</v>
      </c>
      <c r="S2787" s="14">
        <f t="shared" si="263"/>
        <v>36.859154929577464</v>
      </c>
      <c r="T2787" t="s">
        <v>9224</v>
      </c>
      <c r="U2787" t="s">
        <v>9225</v>
      </c>
      <c r="V2787" s="16">
        <f t="shared" si="264"/>
        <v>42558.189432870371</v>
      </c>
      <c r="W2787" s="16">
        <f t="shared" si="265"/>
        <v>42587.875</v>
      </c>
    </row>
    <row r="2788" spans="1:23" ht="30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2">
        <f>IF(H2788="USD", 1, VLOOKUP(H2788,usd[[#All],[targetCurrency]:[inverseRate]],4,FALSE))</f>
        <v>1.29405719</v>
      </c>
      <c r="J2788" s="14">
        <f t="shared" si="260"/>
        <v>3235.1429749999998</v>
      </c>
      <c r="K2788" s="14">
        <f t="shared" si="261"/>
        <v>3812.2924817399999</v>
      </c>
      <c r="L2788">
        <v>1404913180</v>
      </c>
      <c r="M2788">
        <v>1403703580</v>
      </c>
      <c r="N2788" t="b">
        <v>0</v>
      </c>
      <c r="O2788">
        <v>74</v>
      </c>
      <c r="P2788" t="b">
        <v>1</v>
      </c>
      <c r="Q2788" t="s">
        <v>8271</v>
      </c>
      <c r="R2788" s="9">
        <f t="shared" si="262"/>
        <v>1.1783999999999999</v>
      </c>
      <c r="S2788" s="14">
        <f t="shared" si="263"/>
        <v>51.517465969459458</v>
      </c>
      <c r="T2788" t="s">
        <v>9224</v>
      </c>
      <c r="U2788" t="s">
        <v>9225</v>
      </c>
      <c r="V2788" s="16">
        <f t="shared" si="264"/>
        <v>41815.569212962961</v>
      </c>
      <c r="W2788" s="16">
        <f t="shared" si="265"/>
        <v>41829.569212962961</v>
      </c>
    </row>
    <row r="2789" spans="1:23" ht="30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2">
        <f>IF(H2789="USD", 1, VLOOKUP(H2789,usd[[#All],[targetCurrency]:[inverseRate]],4,FALSE))</f>
        <v>1</v>
      </c>
      <c r="J2789" s="14">
        <f t="shared" si="260"/>
        <v>1000</v>
      </c>
      <c r="K2789" s="14">
        <f t="shared" si="261"/>
        <v>1197</v>
      </c>
      <c r="L2789">
        <v>1405658752</v>
      </c>
      <c r="M2789">
        <v>1403066752</v>
      </c>
      <c r="N2789" t="b">
        <v>0</v>
      </c>
      <c r="O2789">
        <v>38</v>
      </c>
      <c r="P2789" t="b">
        <v>1</v>
      </c>
      <c r="Q2789" t="s">
        <v>8271</v>
      </c>
      <c r="R2789" s="9">
        <f t="shared" si="262"/>
        <v>1.1970000000000001</v>
      </c>
      <c r="S2789" s="14">
        <f t="shared" si="263"/>
        <v>31.5</v>
      </c>
      <c r="T2789" t="s">
        <v>9224</v>
      </c>
      <c r="U2789" t="s">
        <v>9225</v>
      </c>
      <c r="V2789" s="16">
        <f t="shared" si="264"/>
        <v>41808.198518518519</v>
      </c>
      <c r="W2789" s="16">
        <f t="shared" si="265"/>
        <v>41838.198518518519</v>
      </c>
    </row>
    <row r="2790" spans="1:23" ht="30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2">
        <f>IF(H2790="USD", 1, VLOOKUP(H2790,usd[[#All],[targetCurrency]:[inverseRate]],4,FALSE))</f>
        <v>1</v>
      </c>
      <c r="J2790" s="14">
        <f t="shared" si="260"/>
        <v>2000</v>
      </c>
      <c r="K2790" s="14">
        <f t="shared" si="261"/>
        <v>2050</v>
      </c>
      <c r="L2790">
        <v>1469811043</v>
      </c>
      <c r="M2790">
        <v>1467219043</v>
      </c>
      <c r="N2790" t="b">
        <v>0</v>
      </c>
      <c r="O2790">
        <v>20</v>
      </c>
      <c r="P2790" t="b">
        <v>1</v>
      </c>
      <c r="Q2790" t="s">
        <v>8271</v>
      </c>
      <c r="R2790" s="9">
        <f t="shared" si="262"/>
        <v>1.0249999999999999</v>
      </c>
      <c r="S2790" s="14">
        <f t="shared" si="263"/>
        <v>102.5</v>
      </c>
      <c r="T2790" t="s">
        <v>9224</v>
      </c>
      <c r="U2790" t="s">
        <v>9225</v>
      </c>
      <c r="V2790" s="16">
        <f t="shared" si="264"/>
        <v>42550.701886574076</v>
      </c>
      <c r="W2790" s="16">
        <f t="shared" si="265"/>
        <v>42580.701886574076</v>
      </c>
    </row>
    <row r="2791" spans="1:23" ht="30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2">
        <f>IF(H2791="USD", 1, VLOOKUP(H2791,usd[[#All],[targetCurrency]:[inverseRate]],4,FALSE))</f>
        <v>1</v>
      </c>
      <c r="J2791" s="14">
        <f t="shared" si="260"/>
        <v>3000</v>
      </c>
      <c r="K2791" s="14">
        <f t="shared" si="261"/>
        <v>3035</v>
      </c>
      <c r="L2791">
        <v>1426132800</v>
      </c>
      <c r="M2791">
        <v>1424477934</v>
      </c>
      <c r="N2791" t="b">
        <v>0</v>
      </c>
      <c r="O2791">
        <v>24</v>
      </c>
      <c r="P2791" t="b">
        <v>1</v>
      </c>
      <c r="Q2791" t="s">
        <v>8271</v>
      </c>
      <c r="R2791" s="9">
        <f t="shared" si="262"/>
        <v>1.0116666666666667</v>
      </c>
      <c r="S2791" s="14">
        <f t="shared" si="263"/>
        <v>126.45833333333333</v>
      </c>
      <c r="T2791" t="s">
        <v>9224</v>
      </c>
      <c r="U2791" t="s">
        <v>9225</v>
      </c>
      <c r="V2791" s="16">
        <f t="shared" si="264"/>
        <v>42056.013124999998</v>
      </c>
      <c r="W2791" s="16">
        <f t="shared" si="265"/>
        <v>42075.166666666672</v>
      </c>
    </row>
    <row r="2792" spans="1:23" ht="30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2">
        <f>IF(H2792="USD", 1, VLOOKUP(H2792,usd[[#All],[targetCurrency]:[inverseRate]],4,FALSE))</f>
        <v>1</v>
      </c>
      <c r="J2792" s="14">
        <f t="shared" si="260"/>
        <v>3000</v>
      </c>
      <c r="K2792" s="14">
        <f t="shared" si="261"/>
        <v>3160</v>
      </c>
      <c r="L2792">
        <v>1423693903</v>
      </c>
      <c r="M2792">
        <v>1421101903</v>
      </c>
      <c r="N2792" t="b">
        <v>0</v>
      </c>
      <c r="O2792">
        <v>66</v>
      </c>
      <c r="P2792" t="b">
        <v>1</v>
      </c>
      <c r="Q2792" t="s">
        <v>8271</v>
      </c>
      <c r="R2792" s="9">
        <f t="shared" si="262"/>
        <v>1.0533333333333332</v>
      </c>
      <c r="S2792" s="14">
        <f t="shared" si="263"/>
        <v>47.878787878787875</v>
      </c>
      <c r="T2792" t="s">
        <v>9224</v>
      </c>
      <c r="U2792" t="s">
        <v>9225</v>
      </c>
      <c r="V2792" s="16">
        <f t="shared" si="264"/>
        <v>42016.938692129625</v>
      </c>
      <c r="W2792" s="16">
        <f t="shared" si="265"/>
        <v>42046.938692129625</v>
      </c>
    </row>
    <row r="2793" spans="1:23" ht="30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2">
        <f>IF(H2793="USD", 1, VLOOKUP(H2793,usd[[#All],[targetCurrency]:[inverseRate]],4,FALSE))</f>
        <v>1</v>
      </c>
      <c r="J2793" s="14">
        <f t="shared" si="260"/>
        <v>2000</v>
      </c>
      <c r="K2793" s="14">
        <f t="shared" si="261"/>
        <v>2050</v>
      </c>
      <c r="L2793">
        <v>1473393600</v>
      </c>
      <c r="M2793">
        <v>1470778559</v>
      </c>
      <c r="N2793" t="b">
        <v>0</v>
      </c>
      <c r="O2793">
        <v>28</v>
      </c>
      <c r="P2793" t="b">
        <v>1</v>
      </c>
      <c r="Q2793" t="s">
        <v>8271</v>
      </c>
      <c r="R2793" s="9">
        <f t="shared" si="262"/>
        <v>1.0249999999999999</v>
      </c>
      <c r="S2793" s="14">
        <f t="shared" si="263"/>
        <v>73.214285714285708</v>
      </c>
      <c r="T2793" t="s">
        <v>9224</v>
      </c>
      <c r="U2793" t="s">
        <v>9225</v>
      </c>
      <c r="V2793" s="16">
        <f t="shared" si="264"/>
        <v>42591.899988425925</v>
      </c>
      <c r="W2793" s="16">
        <f t="shared" si="265"/>
        <v>42622.166666666672</v>
      </c>
    </row>
    <row r="2794" spans="1:23" ht="30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2">
        <f>IF(H2794="USD", 1, VLOOKUP(H2794,usd[[#All],[targetCurrency]:[inverseRate]],4,FALSE))</f>
        <v>1</v>
      </c>
      <c r="J2794" s="14">
        <f t="shared" si="260"/>
        <v>2000</v>
      </c>
      <c r="K2794" s="14">
        <f t="shared" si="261"/>
        <v>2152</v>
      </c>
      <c r="L2794">
        <v>1439357559</v>
      </c>
      <c r="M2794">
        <v>1435469559</v>
      </c>
      <c r="N2794" t="b">
        <v>0</v>
      </c>
      <c r="O2794">
        <v>24</v>
      </c>
      <c r="P2794" t="b">
        <v>1</v>
      </c>
      <c r="Q2794" t="s">
        <v>8271</v>
      </c>
      <c r="R2794" s="9">
        <f t="shared" si="262"/>
        <v>1.0760000000000001</v>
      </c>
      <c r="S2794" s="14">
        <f t="shared" si="263"/>
        <v>89.666666666666671</v>
      </c>
      <c r="T2794" t="s">
        <v>9224</v>
      </c>
      <c r="U2794" t="s">
        <v>9225</v>
      </c>
      <c r="V2794" s="16">
        <f t="shared" si="264"/>
        <v>42183.231006944443</v>
      </c>
      <c r="W2794" s="16">
        <f t="shared" si="265"/>
        <v>42228.231006944443</v>
      </c>
    </row>
    <row r="2795" spans="1:23" ht="30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2">
        <f>IF(H2795="USD", 1, VLOOKUP(H2795,usd[[#All],[targetCurrency]:[inverseRate]],4,FALSE))</f>
        <v>0.70296422999999997</v>
      </c>
      <c r="J2795" s="14">
        <f t="shared" si="260"/>
        <v>7029.6422999999995</v>
      </c>
      <c r="K2795" s="14">
        <f t="shared" si="261"/>
        <v>7772.4997500524996</v>
      </c>
      <c r="L2795">
        <v>1437473005</v>
      </c>
      <c r="M2795">
        <v>1434881005</v>
      </c>
      <c r="N2795" t="b">
        <v>0</v>
      </c>
      <c r="O2795">
        <v>73</v>
      </c>
      <c r="P2795" t="b">
        <v>1</v>
      </c>
      <c r="Q2795" t="s">
        <v>8271</v>
      </c>
      <c r="R2795" s="9">
        <f t="shared" si="262"/>
        <v>1.105675</v>
      </c>
      <c r="S2795" s="14">
        <f t="shared" si="263"/>
        <v>106.47259931578766</v>
      </c>
      <c r="T2795" t="s">
        <v>9224</v>
      </c>
      <c r="U2795" t="s">
        <v>9225</v>
      </c>
      <c r="V2795" s="16">
        <f t="shared" si="264"/>
        <v>42176.419039351851</v>
      </c>
      <c r="W2795" s="16">
        <f t="shared" si="265"/>
        <v>42206.419039351851</v>
      </c>
    </row>
    <row r="2796" spans="1:23" ht="30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2">
        <f>IF(H2796="USD", 1, VLOOKUP(H2796,usd[[#All],[targetCurrency]:[inverseRate]],4,FALSE))</f>
        <v>1.29405719</v>
      </c>
      <c r="J2796" s="14">
        <f t="shared" si="260"/>
        <v>64.702859500000002</v>
      </c>
      <c r="K2796" s="14">
        <f t="shared" si="261"/>
        <v>97.054289249999997</v>
      </c>
      <c r="L2796">
        <v>1457031600</v>
      </c>
      <c r="M2796">
        <v>1455640559</v>
      </c>
      <c r="N2796" t="b">
        <v>0</v>
      </c>
      <c r="O2796">
        <v>3</v>
      </c>
      <c r="P2796" t="b">
        <v>1</v>
      </c>
      <c r="Q2796" t="s">
        <v>8271</v>
      </c>
      <c r="R2796" s="9">
        <f t="shared" si="262"/>
        <v>1.5</v>
      </c>
      <c r="S2796" s="14">
        <f t="shared" si="263"/>
        <v>32.351429750000001</v>
      </c>
      <c r="T2796" t="s">
        <v>9224</v>
      </c>
      <c r="U2796" t="s">
        <v>9225</v>
      </c>
      <c r="V2796" s="16">
        <f t="shared" si="264"/>
        <v>42416.691655092596</v>
      </c>
      <c r="W2796" s="16">
        <f t="shared" si="265"/>
        <v>42432.791666666672</v>
      </c>
    </row>
    <row r="2797" spans="1:23" ht="30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2">
        <f>IF(H2797="USD", 1, VLOOKUP(H2797,usd[[#All],[targetCurrency]:[inverseRate]],4,FALSE))</f>
        <v>1</v>
      </c>
      <c r="J2797" s="14">
        <f t="shared" si="260"/>
        <v>700</v>
      </c>
      <c r="K2797" s="14">
        <f t="shared" si="261"/>
        <v>730</v>
      </c>
      <c r="L2797">
        <v>1402095600</v>
      </c>
      <c r="M2797">
        <v>1400675841</v>
      </c>
      <c r="N2797" t="b">
        <v>0</v>
      </c>
      <c r="O2797">
        <v>20</v>
      </c>
      <c r="P2797" t="b">
        <v>1</v>
      </c>
      <c r="Q2797" t="s">
        <v>8271</v>
      </c>
      <c r="R2797" s="9">
        <f t="shared" si="262"/>
        <v>1.0428571428571429</v>
      </c>
      <c r="S2797" s="14">
        <f t="shared" si="263"/>
        <v>36.5</v>
      </c>
      <c r="T2797" t="s">
        <v>9224</v>
      </c>
      <c r="U2797" t="s">
        <v>9225</v>
      </c>
      <c r="V2797" s="16">
        <f t="shared" si="264"/>
        <v>41780.525937500002</v>
      </c>
      <c r="W2797" s="16">
        <f t="shared" si="265"/>
        <v>41796.958333333336</v>
      </c>
    </row>
    <row r="2798" spans="1:23" ht="30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2">
        <f>IF(H2798="USD", 1, VLOOKUP(H2798,usd[[#All],[targetCurrency]:[inverseRate]],4,FALSE))</f>
        <v>1.29405719</v>
      </c>
      <c r="J2798" s="14">
        <f t="shared" si="260"/>
        <v>1035.245752</v>
      </c>
      <c r="K2798" s="14">
        <f t="shared" si="261"/>
        <v>1195.7088435599999</v>
      </c>
      <c r="L2798">
        <v>1404564028</v>
      </c>
      <c r="M2798">
        <v>1401972028</v>
      </c>
      <c r="N2798" t="b">
        <v>0</v>
      </c>
      <c r="O2798">
        <v>21</v>
      </c>
      <c r="P2798" t="b">
        <v>1</v>
      </c>
      <c r="Q2798" t="s">
        <v>8271</v>
      </c>
      <c r="R2798" s="9">
        <f t="shared" si="262"/>
        <v>1.155</v>
      </c>
      <c r="S2798" s="14">
        <f t="shared" si="263"/>
        <v>56.938516359999994</v>
      </c>
      <c r="T2798" t="s">
        <v>9224</v>
      </c>
      <c r="U2798" t="s">
        <v>9225</v>
      </c>
      <c r="V2798" s="16">
        <f t="shared" si="264"/>
        <v>41795.528101851851</v>
      </c>
      <c r="W2798" s="16">
        <f t="shared" si="265"/>
        <v>41825.528101851851</v>
      </c>
    </row>
    <row r="2799" spans="1:23" ht="30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2">
        <f>IF(H2799="USD", 1, VLOOKUP(H2799,usd[[#All],[targetCurrency]:[inverseRate]],4,FALSE))</f>
        <v>1.29405719</v>
      </c>
      <c r="J2799" s="14">
        <f t="shared" si="260"/>
        <v>10352.45752</v>
      </c>
      <c r="K2799" s="14">
        <f t="shared" si="261"/>
        <v>10626.2929619759</v>
      </c>
      <c r="L2799">
        <v>1404858840</v>
      </c>
      <c r="M2799">
        <v>1402266840</v>
      </c>
      <c r="N2799" t="b">
        <v>0</v>
      </c>
      <c r="O2799">
        <v>94</v>
      </c>
      <c r="P2799" t="b">
        <v>1</v>
      </c>
      <c r="Q2799" t="s">
        <v>8271</v>
      </c>
      <c r="R2799" s="9">
        <f t="shared" si="262"/>
        <v>1.02645125</v>
      </c>
      <c r="S2799" s="14">
        <f t="shared" si="263"/>
        <v>113.04566980825425</v>
      </c>
      <c r="T2799" t="s">
        <v>9224</v>
      </c>
      <c r="U2799" t="s">
        <v>9225</v>
      </c>
      <c r="V2799" s="16">
        <f t="shared" si="264"/>
        <v>41798.94027777778</v>
      </c>
      <c r="W2799" s="16">
        <f t="shared" si="265"/>
        <v>41828.94027777778</v>
      </c>
    </row>
    <row r="2800" spans="1:23" ht="30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2">
        <f>IF(H2800="USD", 1, VLOOKUP(H2800,usd[[#All],[targetCurrency]:[inverseRate]],4,FALSE))</f>
        <v>1.29405719</v>
      </c>
      <c r="J2800" s="14">
        <f t="shared" si="260"/>
        <v>6470.2859499999995</v>
      </c>
      <c r="K2800" s="14">
        <f t="shared" si="261"/>
        <v>6560.8699532999999</v>
      </c>
      <c r="L2800">
        <v>1438358400</v>
      </c>
      <c r="M2800">
        <v>1437063121</v>
      </c>
      <c r="N2800" t="b">
        <v>0</v>
      </c>
      <c r="O2800">
        <v>139</v>
      </c>
      <c r="P2800" t="b">
        <v>1</v>
      </c>
      <c r="Q2800" t="s">
        <v>8271</v>
      </c>
      <c r="R2800" s="9">
        <f t="shared" si="262"/>
        <v>1.014</v>
      </c>
      <c r="S2800" s="14">
        <f t="shared" si="263"/>
        <v>47.200503261151077</v>
      </c>
      <c r="T2800" t="s">
        <v>9224</v>
      </c>
      <c r="U2800" t="s">
        <v>9225</v>
      </c>
      <c r="V2800" s="16">
        <f t="shared" si="264"/>
        <v>42201.675011574072</v>
      </c>
      <c r="W2800" s="16">
        <f t="shared" si="265"/>
        <v>42216.666666666672</v>
      </c>
    </row>
    <row r="2801" spans="1:23" ht="30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2">
        <f>IF(H2801="USD", 1, VLOOKUP(H2801,usd[[#All],[targetCurrency]:[inverseRate]],4,FALSE))</f>
        <v>1.29405719</v>
      </c>
      <c r="J2801" s="14">
        <f t="shared" si="260"/>
        <v>6470.2859499999995</v>
      </c>
      <c r="K2801" s="14">
        <f t="shared" si="261"/>
        <v>7546.6050772105991</v>
      </c>
      <c r="L2801">
        <v>1466179200</v>
      </c>
      <c r="M2801">
        <v>1463466070</v>
      </c>
      <c r="N2801" t="b">
        <v>0</v>
      </c>
      <c r="O2801">
        <v>130</v>
      </c>
      <c r="P2801" t="b">
        <v>1</v>
      </c>
      <c r="Q2801" t="s">
        <v>8271</v>
      </c>
      <c r="R2801" s="9">
        <f t="shared" si="262"/>
        <v>1.1663479999999999</v>
      </c>
      <c r="S2801" s="14">
        <f t="shared" si="263"/>
        <v>58.05080828623538</v>
      </c>
      <c r="T2801" t="s">
        <v>9224</v>
      </c>
      <c r="U2801" t="s">
        <v>9225</v>
      </c>
      <c r="V2801" s="16">
        <f t="shared" si="264"/>
        <v>42507.264699074076</v>
      </c>
      <c r="W2801" s="16">
        <f t="shared" si="265"/>
        <v>42538.666666666672</v>
      </c>
    </row>
    <row r="2802" spans="1:23" ht="30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2">
        <f>IF(H2802="USD", 1, VLOOKUP(H2802,usd[[#All],[targetCurrency]:[inverseRate]],4,FALSE))</f>
        <v>1.29405719</v>
      </c>
      <c r="J2802" s="14">
        <f t="shared" si="260"/>
        <v>1294.05719</v>
      </c>
      <c r="K2802" s="14">
        <f t="shared" si="261"/>
        <v>1721.0960626999999</v>
      </c>
      <c r="L2802">
        <v>1420377366</v>
      </c>
      <c r="M2802">
        <v>1415193366</v>
      </c>
      <c r="N2802" t="b">
        <v>0</v>
      </c>
      <c r="O2802">
        <v>31</v>
      </c>
      <c r="P2802" t="b">
        <v>1</v>
      </c>
      <c r="Q2802" t="s">
        <v>8271</v>
      </c>
      <c r="R2802" s="9">
        <f t="shared" si="262"/>
        <v>1.33</v>
      </c>
      <c r="S2802" s="14">
        <f t="shared" si="263"/>
        <v>55.519227829032253</v>
      </c>
      <c r="T2802" t="s">
        <v>9224</v>
      </c>
      <c r="U2802" t="s">
        <v>9225</v>
      </c>
      <c r="V2802" s="16">
        <f t="shared" si="264"/>
        <v>41948.552847222221</v>
      </c>
      <c r="W2802" s="16">
        <f t="shared" si="265"/>
        <v>42008.552847222221</v>
      </c>
    </row>
    <row r="2803" spans="1:23" ht="30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2">
        <f>IF(H2803="USD", 1, VLOOKUP(H2803,usd[[#All],[targetCurrency]:[inverseRate]],4,FALSE))</f>
        <v>0.70296422999999997</v>
      </c>
      <c r="J2803" s="14">
        <f t="shared" si="260"/>
        <v>351.48211499999996</v>
      </c>
      <c r="K2803" s="14">
        <f t="shared" si="261"/>
        <v>468.17417717999996</v>
      </c>
      <c r="L2803">
        <v>1412938800</v>
      </c>
      <c r="M2803">
        <v>1411019409</v>
      </c>
      <c r="N2803" t="b">
        <v>0</v>
      </c>
      <c r="O2803">
        <v>13</v>
      </c>
      <c r="P2803" t="b">
        <v>1</v>
      </c>
      <c r="Q2803" t="s">
        <v>8271</v>
      </c>
      <c r="R2803" s="9">
        <f t="shared" si="262"/>
        <v>1.3320000000000001</v>
      </c>
      <c r="S2803" s="14">
        <f t="shared" si="263"/>
        <v>36.013398244615381</v>
      </c>
      <c r="T2803" t="s">
        <v>9224</v>
      </c>
      <c r="U2803" t="s">
        <v>9225</v>
      </c>
      <c r="V2803" s="16">
        <f t="shared" si="264"/>
        <v>41900.243159722224</v>
      </c>
      <c r="W2803" s="16">
        <f t="shared" si="265"/>
        <v>41922.458333333336</v>
      </c>
    </row>
    <row r="2804" spans="1:23" ht="30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2">
        <f>IF(H2804="USD", 1, VLOOKUP(H2804,usd[[#All],[targetCurrency]:[inverseRate]],4,FALSE))</f>
        <v>1.29405719</v>
      </c>
      <c r="J2804" s="14">
        <f t="shared" si="260"/>
        <v>3882.17157</v>
      </c>
      <c r="K2804" s="14">
        <f t="shared" si="261"/>
        <v>3953.34471545</v>
      </c>
      <c r="L2804">
        <v>1438875107</v>
      </c>
      <c r="M2804">
        <v>1436283107</v>
      </c>
      <c r="N2804" t="b">
        <v>0</v>
      </c>
      <c r="O2804">
        <v>90</v>
      </c>
      <c r="P2804" t="b">
        <v>1</v>
      </c>
      <c r="Q2804" t="s">
        <v>8271</v>
      </c>
      <c r="R2804" s="9">
        <f t="shared" si="262"/>
        <v>1.0183333333333333</v>
      </c>
      <c r="S2804" s="14">
        <f t="shared" si="263"/>
        <v>43.926052393888888</v>
      </c>
      <c r="T2804" t="s">
        <v>9224</v>
      </c>
      <c r="U2804" t="s">
        <v>9225</v>
      </c>
      <c r="V2804" s="16">
        <f t="shared" si="264"/>
        <v>42192.64707175926</v>
      </c>
      <c r="W2804" s="16">
        <f t="shared" si="265"/>
        <v>42222.64707175926</v>
      </c>
    </row>
    <row r="2805" spans="1:23" ht="30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2">
        <f>IF(H2805="USD", 1, VLOOKUP(H2805,usd[[#All],[targetCurrency]:[inverseRate]],4,FALSE))</f>
        <v>1</v>
      </c>
      <c r="J2805" s="14">
        <f t="shared" si="260"/>
        <v>10000</v>
      </c>
      <c r="K2805" s="14">
        <f t="shared" si="261"/>
        <v>12795</v>
      </c>
      <c r="L2805">
        <v>1437004800</v>
      </c>
      <c r="M2805">
        <v>1433295276</v>
      </c>
      <c r="N2805" t="b">
        <v>0</v>
      </c>
      <c r="O2805">
        <v>141</v>
      </c>
      <c r="P2805" t="b">
        <v>1</v>
      </c>
      <c r="Q2805" t="s">
        <v>8271</v>
      </c>
      <c r="R2805" s="9">
        <f t="shared" si="262"/>
        <v>1.2795000000000001</v>
      </c>
      <c r="S2805" s="14">
        <f t="shared" si="263"/>
        <v>90.744680851063833</v>
      </c>
      <c r="T2805" t="s">
        <v>9224</v>
      </c>
      <c r="U2805" t="s">
        <v>9225</v>
      </c>
      <c r="V2805" s="16">
        <f t="shared" si="264"/>
        <v>42158.065694444449</v>
      </c>
      <c r="W2805" s="16">
        <f t="shared" si="265"/>
        <v>42201</v>
      </c>
    </row>
    <row r="2806" spans="1:23" ht="30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2">
        <f>IF(H2806="USD", 1, VLOOKUP(H2806,usd[[#All],[targetCurrency]:[inverseRate]],4,FALSE))</f>
        <v>1.29405719</v>
      </c>
      <c r="J2806" s="14">
        <f t="shared" si="260"/>
        <v>1294.05719</v>
      </c>
      <c r="K2806" s="14">
        <f t="shared" si="261"/>
        <v>1488.1657685</v>
      </c>
      <c r="L2806">
        <v>1411987990</v>
      </c>
      <c r="M2806">
        <v>1409395990</v>
      </c>
      <c r="N2806" t="b">
        <v>0</v>
      </c>
      <c r="O2806">
        <v>23</v>
      </c>
      <c r="P2806" t="b">
        <v>1</v>
      </c>
      <c r="Q2806" t="s">
        <v>8271</v>
      </c>
      <c r="R2806" s="9">
        <f t="shared" si="262"/>
        <v>1.1499999999999999</v>
      </c>
      <c r="S2806" s="14">
        <f t="shared" si="263"/>
        <v>64.702859500000002</v>
      </c>
      <c r="T2806" t="s">
        <v>9224</v>
      </c>
      <c r="U2806" t="s">
        <v>9225</v>
      </c>
      <c r="V2806" s="16">
        <f t="shared" si="264"/>
        <v>41881.453587962962</v>
      </c>
      <c r="W2806" s="16">
        <f t="shared" si="265"/>
        <v>41911.453587962962</v>
      </c>
    </row>
    <row r="2807" spans="1:23" ht="30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2">
        <f>IF(H2807="USD", 1, VLOOKUP(H2807,usd[[#All],[targetCurrency]:[inverseRate]],4,FALSE))</f>
        <v>1.29405719</v>
      </c>
      <c r="J2807" s="14">
        <f t="shared" si="260"/>
        <v>517.62287600000002</v>
      </c>
      <c r="K2807" s="14">
        <f t="shared" si="261"/>
        <v>569.38516359999994</v>
      </c>
      <c r="L2807">
        <v>1440245273</v>
      </c>
      <c r="M2807">
        <v>1438085273</v>
      </c>
      <c r="N2807" t="b">
        <v>0</v>
      </c>
      <c r="O2807">
        <v>18</v>
      </c>
      <c r="P2807" t="b">
        <v>1</v>
      </c>
      <c r="Q2807" t="s">
        <v>8271</v>
      </c>
      <c r="R2807" s="9">
        <f t="shared" si="262"/>
        <v>1.1000000000000001</v>
      </c>
      <c r="S2807" s="14">
        <f t="shared" si="263"/>
        <v>31.632509088888884</v>
      </c>
      <c r="T2807" t="s">
        <v>9224</v>
      </c>
      <c r="U2807" t="s">
        <v>9225</v>
      </c>
      <c r="V2807" s="16">
        <f t="shared" si="264"/>
        <v>42213.505474537036</v>
      </c>
      <c r="W2807" s="16">
        <f t="shared" si="265"/>
        <v>42238.505474537036</v>
      </c>
    </row>
    <row r="2808" spans="1:23" ht="30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2">
        <f>IF(H2808="USD", 1, VLOOKUP(H2808,usd[[#All],[targetCurrency]:[inverseRate]],4,FALSE))</f>
        <v>1.29405719</v>
      </c>
      <c r="J2808" s="14">
        <f t="shared" si="260"/>
        <v>3882.17157</v>
      </c>
      <c r="K2808" s="14">
        <f t="shared" si="261"/>
        <v>4351.9143299699999</v>
      </c>
      <c r="L2808">
        <v>1438772400</v>
      </c>
      <c r="M2808">
        <v>1435645490</v>
      </c>
      <c r="N2808" t="b">
        <v>0</v>
      </c>
      <c r="O2808">
        <v>76</v>
      </c>
      <c r="P2808" t="b">
        <v>1</v>
      </c>
      <c r="Q2808" t="s">
        <v>8271</v>
      </c>
      <c r="R2808" s="9">
        <f t="shared" si="262"/>
        <v>1.121</v>
      </c>
      <c r="S2808" s="14">
        <f t="shared" si="263"/>
        <v>57.262030657499999</v>
      </c>
      <c r="T2808" t="s">
        <v>9224</v>
      </c>
      <c r="U2808" t="s">
        <v>9225</v>
      </c>
      <c r="V2808" s="16">
        <f t="shared" si="264"/>
        <v>42185.267245370371</v>
      </c>
      <c r="W2808" s="16">
        <f t="shared" si="265"/>
        <v>42221.458333333328</v>
      </c>
    </row>
    <row r="2809" spans="1:23" ht="30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2">
        <f>IF(H2809="USD", 1, VLOOKUP(H2809,usd[[#All],[targetCurrency]:[inverseRate]],4,FALSE))</f>
        <v>1</v>
      </c>
      <c r="J2809" s="14">
        <f t="shared" si="260"/>
        <v>5000</v>
      </c>
      <c r="K2809" s="14">
        <f t="shared" si="261"/>
        <v>6300</v>
      </c>
      <c r="L2809">
        <v>1435611438</v>
      </c>
      <c r="M2809">
        <v>1433019438</v>
      </c>
      <c r="N2809" t="b">
        <v>0</v>
      </c>
      <c r="O2809">
        <v>93</v>
      </c>
      <c r="P2809" t="b">
        <v>1</v>
      </c>
      <c r="Q2809" t="s">
        <v>8271</v>
      </c>
      <c r="R2809" s="9">
        <f t="shared" si="262"/>
        <v>1.26</v>
      </c>
      <c r="S2809" s="14">
        <f t="shared" si="263"/>
        <v>67.741935483870961</v>
      </c>
      <c r="T2809" t="s">
        <v>9224</v>
      </c>
      <c r="U2809" t="s">
        <v>9225</v>
      </c>
      <c r="V2809" s="16">
        <f t="shared" si="264"/>
        <v>42154.873124999998</v>
      </c>
      <c r="W2809" s="16">
        <f t="shared" si="265"/>
        <v>42184.873124999998</v>
      </c>
    </row>
    <row r="2810" spans="1:23" ht="30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2">
        <f>IF(H2810="USD", 1, VLOOKUP(H2810,usd[[#All],[targetCurrency]:[inverseRate]],4,FALSE))</f>
        <v>1</v>
      </c>
      <c r="J2810" s="14">
        <f t="shared" si="260"/>
        <v>4500</v>
      </c>
      <c r="K2810" s="14">
        <f t="shared" si="261"/>
        <v>4511</v>
      </c>
      <c r="L2810">
        <v>1440274735</v>
      </c>
      <c r="M2810">
        <v>1437682735</v>
      </c>
      <c r="N2810" t="b">
        <v>0</v>
      </c>
      <c r="O2810">
        <v>69</v>
      </c>
      <c r="P2810" t="b">
        <v>1</v>
      </c>
      <c r="Q2810" t="s">
        <v>8271</v>
      </c>
      <c r="R2810" s="9">
        <f t="shared" si="262"/>
        <v>1.0024444444444445</v>
      </c>
      <c r="S2810" s="14">
        <f t="shared" si="263"/>
        <v>65.376811594202906</v>
      </c>
      <c r="T2810" t="s">
        <v>9224</v>
      </c>
      <c r="U2810" t="s">
        <v>9225</v>
      </c>
      <c r="V2810" s="16">
        <f t="shared" si="264"/>
        <v>42208.84646990741</v>
      </c>
      <c r="W2810" s="16">
        <f t="shared" si="265"/>
        <v>42238.84646990741</v>
      </c>
    </row>
    <row r="2811" spans="1:23" ht="30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2">
        <f>IF(H2811="USD", 1, VLOOKUP(H2811,usd[[#All],[targetCurrency]:[inverseRate]],4,FALSE))</f>
        <v>1</v>
      </c>
      <c r="J2811" s="14">
        <f t="shared" si="260"/>
        <v>2500</v>
      </c>
      <c r="K2811" s="14">
        <f t="shared" si="261"/>
        <v>2560</v>
      </c>
      <c r="L2811">
        <v>1459348740</v>
      </c>
      <c r="M2811">
        <v>1458647725</v>
      </c>
      <c r="N2811" t="b">
        <v>0</v>
      </c>
      <c r="O2811">
        <v>21</v>
      </c>
      <c r="P2811" t="b">
        <v>1</v>
      </c>
      <c r="Q2811" t="s">
        <v>8271</v>
      </c>
      <c r="R2811" s="9">
        <f t="shared" si="262"/>
        <v>1.024</v>
      </c>
      <c r="S2811" s="14">
        <f t="shared" si="263"/>
        <v>121.9047619047619</v>
      </c>
      <c r="T2811" t="s">
        <v>9224</v>
      </c>
      <c r="U2811" t="s">
        <v>9225</v>
      </c>
      <c r="V2811" s="16">
        <f t="shared" si="264"/>
        <v>42451.496817129635</v>
      </c>
      <c r="W2811" s="16">
        <f t="shared" si="265"/>
        <v>42459.610416666663</v>
      </c>
    </row>
    <row r="2812" spans="1:23" ht="30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2">
        <f>IF(H2812="USD", 1, VLOOKUP(H2812,usd[[#All],[targetCurrency]:[inverseRate]],4,FALSE))</f>
        <v>1</v>
      </c>
      <c r="J2812" s="14">
        <f t="shared" si="260"/>
        <v>2500</v>
      </c>
      <c r="K2812" s="14">
        <f t="shared" si="261"/>
        <v>2705</v>
      </c>
      <c r="L2812">
        <v>1401595140</v>
      </c>
      <c r="M2812">
        <v>1398828064</v>
      </c>
      <c r="N2812" t="b">
        <v>0</v>
      </c>
      <c r="O2812">
        <v>57</v>
      </c>
      <c r="P2812" t="b">
        <v>1</v>
      </c>
      <c r="Q2812" t="s">
        <v>8271</v>
      </c>
      <c r="R2812" s="9">
        <f t="shared" si="262"/>
        <v>1.0820000000000001</v>
      </c>
      <c r="S2812" s="14">
        <f t="shared" si="263"/>
        <v>47.456140350877192</v>
      </c>
      <c r="T2812" t="s">
        <v>9224</v>
      </c>
      <c r="U2812" t="s">
        <v>9225</v>
      </c>
      <c r="V2812" s="16">
        <f t="shared" si="264"/>
        <v>41759.13962962963</v>
      </c>
      <c r="W2812" s="16">
        <f t="shared" si="265"/>
        <v>41791.165972222225</v>
      </c>
    </row>
    <row r="2813" spans="1:23" ht="30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2">
        <f>IF(H2813="USD", 1, VLOOKUP(H2813,usd[[#All],[targetCurrency]:[inverseRate]],4,FALSE))</f>
        <v>1.29405719</v>
      </c>
      <c r="J2813" s="14">
        <f t="shared" si="260"/>
        <v>12940.571899999999</v>
      </c>
      <c r="K2813" s="14">
        <f t="shared" si="261"/>
        <v>12975.511444129999</v>
      </c>
      <c r="L2813">
        <v>1424692503</v>
      </c>
      <c r="M2813">
        <v>1422100503</v>
      </c>
      <c r="N2813" t="b">
        <v>0</v>
      </c>
      <c r="O2813">
        <v>108</v>
      </c>
      <c r="P2813" t="b">
        <v>1</v>
      </c>
      <c r="Q2813" t="s">
        <v>8271</v>
      </c>
      <c r="R2813" s="9">
        <f t="shared" si="262"/>
        <v>1.0026999999999999</v>
      </c>
      <c r="S2813" s="14">
        <f t="shared" si="263"/>
        <v>120.14362448268518</v>
      </c>
      <c r="T2813" t="s">
        <v>9224</v>
      </c>
      <c r="U2813" t="s">
        <v>9225</v>
      </c>
      <c r="V2813" s="16">
        <f t="shared" si="264"/>
        <v>42028.496562500004</v>
      </c>
      <c r="W2813" s="16">
        <f t="shared" si="265"/>
        <v>42058.496562500004</v>
      </c>
    </row>
    <row r="2814" spans="1:23" ht="30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2">
        <f>IF(H2814="USD", 1, VLOOKUP(H2814,usd[[#All],[targetCurrency]:[inverseRate]],4,FALSE))</f>
        <v>0.75062424999999999</v>
      </c>
      <c r="J2814" s="14">
        <f t="shared" si="260"/>
        <v>3753.1212500000001</v>
      </c>
      <c r="K2814" s="14">
        <f t="shared" si="261"/>
        <v>4252.2863762500001</v>
      </c>
      <c r="L2814">
        <v>1428292800</v>
      </c>
      <c r="M2814">
        <v>1424368298</v>
      </c>
      <c r="N2814" t="b">
        <v>0</v>
      </c>
      <c r="O2814">
        <v>83</v>
      </c>
      <c r="P2814" t="b">
        <v>1</v>
      </c>
      <c r="Q2814" t="s">
        <v>8271</v>
      </c>
      <c r="R2814" s="9">
        <f t="shared" si="262"/>
        <v>1.133</v>
      </c>
      <c r="S2814" s="14">
        <f t="shared" si="263"/>
        <v>51.232365978915666</v>
      </c>
      <c r="T2814" t="s">
        <v>9224</v>
      </c>
      <c r="U2814" t="s">
        <v>9225</v>
      </c>
      <c r="V2814" s="16">
        <f t="shared" si="264"/>
        <v>42054.74418981481</v>
      </c>
      <c r="W2814" s="16">
        <f t="shared" si="265"/>
        <v>42100.166666666672</v>
      </c>
    </row>
    <row r="2815" spans="1:23" ht="30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2">
        <f>IF(H2815="USD", 1, VLOOKUP(H2815,usd[[#All],[targetCurrency]:[inverseRate]],4,FALSE))</f>
        <v>1</v>
      </c>
      <c r="J2815" s="14">
        <f t="shared" si="260"/>
        <v>2800</v>
      </c>
      <c r="K2815" s="14">
        <f t="shared" si="261"/>
        <v>3572.12</v>
      </c>
      <c r="L2815">
        <v>1481737761</v>
      </c>
      <c r="M2815">
        <v>1479577761</v>
      </c>
      <c r="N2815" t="b">
        <v>0</v>
      </c>
      <c r="O2815">
        <v>96</v>
      </c>
      <c r="P2815" t="b">
        <v>1</v>
      </c>
      <c r="Q2815" t="s">
        <v>8271</v>
      </c>
      <c r="R2815" s="9">
        <f t="shared" si="262"/>
        <v>1.2757571428571428</v>
      </c>
      <c r="S2815" s="14">
        <f t="shared" si="263"/>
        <v>37.209583333333335</v>
      </c>
      <c r="T2815" t="s">
        <v>9224</v>
      </c>
      <c r="U2815" t="s">
        <v>9225</v>
      </c>
      <c r="V2815" s="16">
        <f t="shared" si="264"/>
        <v>42693.742604166662</v>
      </c>
      <c r="W2815" s="16">
        <f t="shared" si="265"/>
        <v>42718.742604166662</v>
      </c>
    </row>
    <row r="2816" spans="1:23" ht="30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2">
        <f>IF(H2816="USD", 1, VLOOKUP(H2816,usd[[#All],[targetCurrency]:[inverseRate]],4,FALSE))</f>
        <v>1.29405719</v>
      </c>
      <c r="J2816" s="14">
        <f t="shared" si="260"/>
        <v>1941.085785</v>
      </c>
      <c r="K2816" s="14">
        <f t="shared" si="261"/>
        <v>2091.1964190399999</v>
      </c>
      <c r="L2816">
        <v>1431164115</v>
      </c>
      <c r="M2816">
        <v>1428572115</v>
      </c>
      <c r="N2816" t="b">
        <v>0</v>
      </c>
      <c r="O2816">
        <v>64</v>
      </c>
      <c r="P2816" t="b">
        <v>1</v>
      </c>
      <c r="Q2816" t="s">
        <v>8271</v>
      </c>
      <c r="R2816" s="9">
        <f t="shared" si="262"/>
        <v>1.0773333333333333</v>
      </c>
      <c r="S2816" s="14">
        <f t="shared" si="263"/>
        <v>32.674944047499999</v>
      </c>
      <c r="T2816" t="s">
        <v>9224</v>
      </c>
      <c r="U2816" t="s">
        <v>9225</v>
      </c>
      <c r="V2816" s="16">
        <f t="shared" si="264"/>
        <v>42103.399479166663</v>
      </c>
      <c r="W2816" s="16">
        <f t="shared" si="265"/>
        <v>42133.399479166663</v>
      </c>
    </row>
    <row r="2817" spans="1:23" ht="30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2">
        <f>IF(H2817="USD", 1, VLOOKUP(H2817,usd[[#All],[targetCurrency]:[inverseRate]],4,FALSE))</f>
        <v>0.75062424999999999</v>
      </c>
      <c r="J2817" s="14">
        <f t="shared" si="260"/>
        <v>187.65606249999999</v>
      </c>
      <c r="K2817" s="14">
        <f t="shared" si="261"/>
        <v>454.12767124999999</v>
      </c>
      <c r="L2817">
        <v>1470595109</v>
      </c>
      <c r="M2817">
        <v>1468003109</v>
      </c>
      <c r="N2817" t="b">
        <v>0</v>
      </c>
      <c r="O2817">
        <v>14</v>
      </c>
      <c r="P2817" t="b">
        <v>1</v>
      </c>
      <c r="Q2817" t="s">
        <v>8271</v>
      </c>
      <c r="R2817" s="9">
        <f t="shared" si="262"/>
        <v>2.42</v>
      </c>
      <c r="S2817" s="14">
        <f t="shared" si="263"/>
        <v>32.437690803571428</v>
      </c>
      <c r="T2817" t="s">
        <v>9224</v>
      </c>
      <c r="U2817" t="s">
        <v>9225</v>
      </c>
      <c r="V2817" s="16">
        <f t="shared" si="264"/>
        <v>42559.776724537034</v>
      </c>
      <c r="W2817" s="16">
        <f t="shared" si="265"/>
        <v>42589.776724537034</v>
      </c>
    </row>
    <row r="2818" spans="1:23" ht="30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2">
        <f>IF(H2818="USD", 1, VLOOKUP(H2818,usd[[#All],[targetCurrency]:[inverseRate]],4,FALSE))</f>
        <v>1.29405719</v>
      </c>
      <c r="J2818" s="14">
        <f t="shared" si="260"/>
        <v>3882.17157</v>
      </c>
      <c r="K2818" s="14">
        <f t="shared" si="261"/>
        <v>5495.8608859300002</v>
      </c>
      <c r="L2818">
        <v>1438531200</v>
      </c>
      <c r="M2818">
        <v>1435921992</v>
      </c>
      <c r="N2818" t="b">
        <v>0</v>
      </c>
      <c r="O2818">
        <v>169</v>
      </c>
      <c r="P2818" t="b">
        <v>1</v>
      </c>
      <c r="Q2818" t="s">
        <v>8271</v>
      </c>
      <c r="R2818" s="9">
        <f t="shared" si="262"/>
        <v>1.4156666666666666</v>
      </c>
      <c r="S2818" s="14">
        <f t="shared" si="263"/>
        <v>32.519886898994088</v>
      </c>
      <c r="T2818" t="s">
        <v>9224</v>
      </c>
      <c r="U2818" t="s">
        <v>9225</v>
      </c>
      <c r="V2818" s="16">
        <f t="shared" si="264"/>
        <v>42188.467499999999</v>
      </c>
      <c r="W2818" s="16">
        <f t="shared" si="265"/>
        <v>42218.666666666672</v>
      </c>
    </row>
    <row r="2819" spans="1:23" ht="30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2">
        <f>IF(H2819="USD", 1, VLOOKUP(H2819,usd[[#All],[targetCurrency]:[inverseRate]],4,FALSE))</f>
        <v>1.29405719</v>
      </c>
      <c r="J2819" s="14">
        <f t="shared" ref="J2819:J2882" si="266">$I2819*D2819</f>
        <v>776.43431399999997</v>
      </c>
      <c r="K2819" s="14">
        <f t="shared" ref="K2819:K2882" si="267">$I2819*E2819</f>
        <v>1009.3646082</v>
      </c>
      <c r="L2819">
        <v>1425136462</v>
      </c>
      <c r="M2819">
        <v>1421680462</v>
      </c>
      <c r="N2819" t="b">
        <v>0</v>
      </c>
      <c r="O2819">
        <v>33</v>
      </c>
      <c r="P2819" t="b">
        <v>1</v>
      </c>
      <c r="Q2819" t="s">
        <v>8271</v>
      </c>
      <c r="R2819" s="9">
        <f t="shared" ref="R2819:R2882" si="268">E2819/D2819</f>
        <v>1.3</v>
      </c>
      <c r="S2819" s="14">
        <f t="shared" ref="S2819:S2882" si="269">IFERROR(K2819/O2819, "")</f>
        <v>30.58680630909091</v>
      </c>
      <c r="T2819" t="s">
        <v>9224</v>
      </c>
      <c r="U2819" t="s">
        <v>9225</v>
      </c>
      <c r="V2819" s="16">
        <f t="shared" si="264"/>
        <v>42023.634976851856</v>
      </c>
      <c r="W2819" s="16">
        <f t="shared" si="265"/>
        <v>42063.634976851856</v>
      </c>
    </row>
    <row r="2820" spans="1:23" ht="30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2">
        <f>IF(H2820="USD", 1, VLOOKUP(H2820,usd[[#All],[targetCurrency]:[inverseRate]],4,FALSE))</f>
        <v>1</v>
      </c>
      <c r="J2820" s="14">
        <f t="shared" si="266"/>
        <v>10000</v>
      </c>
      <c r="K2820" s="14">
        <f t="shared" si="267"/>
        <v>10603</v>
      </c>
      <c r="L2820">
        <v>1443018086</v>
      </c>
      <c r="M2820">
        <v>1441290086</v>
      </c>
      <c r="N2820" t="b">
        <v>0</v>
      </c>
      <c r="O2820">
        <v>102</v>
      </c>
      <c r="P2820" t="b">
        <v>1</v>
      </c>
      <c r="Q2820" t="s">
        <v>8271</v>
      </c>
      <c r="R2820" s="9">
        <f t="shared" si="268"/>
        <v>1.0603</v>
      </c>
      <c r="S2820" s="14">
        <f t="shared" si="269"/>
        <v>103.95098039215686</v>
      </c>
      <c r="T2820" t="s">
        <v>9224</v>
      </c>
      <c r="U2820" t="s">
        <v>9225</v>
      </c>
      <c r="V2820" s="16">
        <f t="shared" si="264"/>
        <v>42250.598217592589</v>
      </c>
      <c r="W2820" s="16">
        <f t="shared" si="265"/>
        <v>42270.598217592589</v>
      </c>
    </row>
    <row r="2821" spans="1:23" ht="30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2">
        <f>IF(H2821="USD", 1, VLOOKUP(H2821,usd[[#All],[targetCurrency]:[inverseRate]],4,FALSE))</f>
        <v>1.29405719</v>
      </c>
      <c r="J2821" s="14">
        <f t="shared" si="266"/>
        <v>6470.2859499999995</v>
      </c>
      <c r="K2821" s="14">
        <f t="shared" si="267"/>
        <v>6780.8596755999997</v>
      </c>
      <c r="L2821">
        <v>1434285409</v>
      </c>
      <c r="M2821">
        <v>1431693409</v>
      </c>
      <c r="N2821" t="b">
        <v>0</v>
      </c>
      <c r="O2821">
        <v>104</v>
      </c>
      <c r="P2821" t="b">
        <v>1</v>
      </c>
      <c r="Q2821" t="s">
        <v>8271</v>
      </c>
      <c r="R2821" s="9">
        <f t="shared" si="268"/>
        <v>1.048</v>
      </c>
      <c r="S2821" s="14">
        <f t="shared" si="269"/>
        <v>65.200573803846154</v>
      </c>
      <c r="T2821" t="s">
        <v>9224</v>
      </c>
      <c r="U2821" t="s">
        <v>9225</v>
      </c>
      <c r="V2821" s="16">
        <f t="shared" si="264"/>
        <v>42139.525567129633</v>
      </c>
      <c r="W2821" s="16">
        <f t="shared" si="265"/>
        <v>42169.525567129633</v>
      </c>
    </row>
    <row r="2822" spans="1:23" ht="30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2">
        <f>IF(H2822="USD", 1, VLOOKUP(H2822,usd[[#All],[targetCurrency]:[inverseRate]],4,FALSE))</f>
        <v>1.29405719</v>
      </c>
      <c r="J2822" s="14">
        <f t="shared" si="266"/>
        <v>258.81143800000001</v>
      </c>
      <c r="K2822" s="14">
        <f t="shared" si="267"/>
        <v>351.98355567999999</v>
      </c>
      <c r="L2822">
        <v>1456444800</v>
      </c>
      <c r="M2822">
        <v>1454337589</v>
      </c>
      <c r="N2822" t="b">
        <v>0</v>
      </c>
      <c r="O2822">
        <v>20</v>
      </c>
      <c r="P2822" t="b">
        <v>1</v>
      </c>
      <c r="Q2822" t="s">
        <v>8271</v>
      </c>
      <c r="R2822" s="9">
        <f t="shared" si="268"/>
        <v>1.36</v>
      </c>
      <c r="S2822" s="14">
        <f t="shared" si="269"/>
        <v>17.599177783999998</v>
      </c>
      <c r="T2822" t="s">
        <v>9224</v>
      </c>
      <c r="U2822" t="s">
        <v>9225</v>
      </c>
      <c r="V2822" s="16">
        <f t="shared" si="264"/>
        <v>42401.610983796301</v>
      </c>
      <c r="W2822" s="16">
        <f t="shared" si="265"/>
        <v>42426</v>
      </c>
    </row>
    <row r="2823" spans="1:23" ht="30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2">
        <f>IF(H2823="USD", 1, VLOOKUP(H2823,usd[[#All],[targetCurrency]:[inverseRate]],4,FALSE))</f>
        <v>1.29405719</v>
      </c>
      <c r="J2823" s="14">
        <f t="shared" si="266"/>
        <v>1294.05719</v>
      </c>
      <c r="K2823" s="14">
        <f t="shared" si="267"/>
        <v>1294.05719</v>
      </c>
      <c r="L2823">
        <v>1411510135</v>
      </c>
      <c r="M2823">
        <v>1408918135</v>
      </c>
      <c r="N2823" t="b">
        <v>0</v>
      </c>
      <c r="O2823">
        <v>35</v>
      </c>
      <c r="P2823" t="b">
        <v>1</v>
      </c>
      <c r="Q2823" t="s">
        <v>8271</v>
      </c>
      <c r="R2823" s="9">
        <f t="shared" si="268"/>
        <v>1</v>
      </c>
      <c r="S2823" s="14">
        <f t="shared" si="269"/>
        <v>36.973062571428571</v>
      </c>
      <c r="T2823" t="s">
        <v>9224</v>
      </c>
      <c r="U2823" t="s">
        <v>9225</v>
      </c>
      <c r="V2823" s="16">
        <f t="shared" si="264"/>
        <v>41875.922858796301</v>
      </c>
      <c r="W2823" s="16">
        <f t="shared" si="265"/>
        <v>41905.922858796301</v>
      </c>
    </row>
    <row r="2824" spans="1:23" ht="30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2">
        <f>IF(H2824="USD", 1, VLOOKUP(H2824,usd[[#All],[targetCurrency]:[inverseRate]],4,FALSE))</f>
        <v>1</v>
      </c>
      <c r="J2824" s="14">
        <f t="shared" si="266"/>
        <v>6000</v>
      </c>
      <c r="K2824" s="14">
        <f t="shared" si="267"/>
        <v>6000</v>
      </c>
      <c r="L2824">
        <v>1427469892</v>
      </c>
      <c r="M2824">
        <v>1424881492</v>
      </c>
      <c r="N2824" t="b">
        <v>0</v>
      </c>
      <c r="O2824">
        <v>94</v>
      </c>
      <c r="P2824" t="b">
        <v>1</v>
      </c>
      <c r="Q2824" t="s">
        <v>8271</v>
      </c>
      <c r="R2824" s="9">
        <f t="shared" si="268"/>
        <v>1</v>
      </c>
      <c r="S2824" s="14">
        <f t="shared" si="269"/>
        <v>63.829787234042556</v>
      </c>
      <c r="T2824" t="s">
        <v>9224</v>
      </c>
      <c r="U2824" t="s">
        <v>9225</v>
      </c>
      <c r="V2824" s="16">
        <f t="shared" si="264"/>
        <v>42060.683935185181</v>
      </c>
      <c r="W2824" s="16">
        <f t="shared" si="265"/>
        <v>42090.642268518517</v>
      </c>
    </row>
    <row r="2825" spans="1:23" ht="30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2">
        <f>IF(H2825="USD", 1, VLOOKUP(H2825,usd[[#All],[targetCurrency]:[inverseRate]],4,FALSE))</f>
        <v>1.29405719</v>
      </c>
      <c r="J2825" s="14">
        <f t="shared" si="266"/>
        <v>129.405719</v>
      </c>
      <c r="K2825" s="14">
        <f t="shared" si="267"/>
        <v>160.46309156000001</v>
      </c>
      <c r="L2825">
        <v>1427842740</v>
      </c>
      <c r="M2825">
        <v>1425428206</v>
      </c>
      <c r="N2825" t="b">
        <v>0</v>
      </c>
      <c r="O2825">
        <v>14</v>
      </c>
      <c r="P2825" t="b">
        <v>1</v>
      </c>
      <c r="Q2825" t="s">
        <v>8271</v>
      </c>
      <c r="R2825" s="9">
        <f t="shared" si="268"/>
        <v>1.24</v>
      </c>
      <c r="S2825" s="14">
        <f t="shared" si="269"/>
        <v>11.461649397142859</v>
      </c>
      <c r="T2825" t="s">
        <v>9224</v>
      </c>
      <c r="U2825" t="s">
        <v>9225</v>
      </c>
      <c r="V2825" s="16">
        <f t="shared" si="264"/>
        <v>42067.011643518519</v>
      </c>
      <c r="W2825" s="16">
        <f t="shared" si="265"/>
        <v>42094.957638888889</v>
      </c>
    </row>
    <row r="2826" spans="1:23" ht="30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2">
        <f>IF(H2826="USD", 1, VLOOKUP(H2826,usd[[#All],[targetCurrency]:[inverseRate]],4,FALSE))</f>
        <v>1</v>
      </c>
      <c r="J2826" s="14">
        <f t="shared" si="266"/>
        <v>650</v>
      </c>
      <c r="K2826" s="14">
        <f t="shared" si="267"/>
        <v>760</v>
      </c>
      <c r="L2826">
        <v>1434159780</v>
      </c>
      <c r="M2826">
        <v>1431412196</v>
      </c>
      <c r="N2826" t="b">
        <v>0</v>
      </c>
      <c r="O2826">
        <v>15</v>
      </c>
      <c r="P2826" t="b">
        <v>1</v>
      </c>
      <c r="Q2826" t="s">
        <v>8271</v>
      </c>
      <c r="R2826" s="9">
        <f t="shared" si="268"/>
        <v>1.1692307692307693</v>
      </c>
      <c r="S2826" s="14">
        <f t="shared" si="269"/>
        <v>50.666666666666664</v>
      </c>
      <c r="T2826" t="s">
        <v>9224</v>
      </c>
      <c r="U2826" t="s">
        <v>9225</v>
      </c>
      <c r="V2826" s="16">
        <f t="shared" si="264"/>
        <v>42136.270787037036</v>
      </c>
      <c r="W2826" s="16">
        <f t="shared" si="265"/>
        <v>42168.071527777778</v>
      </c>
    </row>
    <row r="2827" spans="1:23" ht="30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2">
        <f>IF(H2827="USD", 1, VLOOKUP(H2827,usd[[#All],[targetCurrency]:[inverseRate]],4,FALSE))</f>
        <v>1.29405719</v>
      </c>
      <c r="J2827" s="14">
        <f t="shared" si="266"/>
        <v>3882.17157</v>
      </c>
      <c r="K2827" s="14">
        <f t="shared" si="267"/>
        <v>4011.5772889999998</v>
      </c>
      <c r="L2827">
        <v>1449255686</v>
      </c>
      <c r="M2827">
        <v>1446663686</v>
      </c>
      <c r="N2827" t="b">
        <v>0</v>
      </c>
      <c r="O2827">
        <v>51</v>
      </c>
      <c r="P2827" t="b">
        <v>1</v>
      </c>
      <c r="Q2827" t="s">
        <v>8271</v>
      </c>
      <c r="R2827" s="9">
        <f t="shared" si="268"/>
        <v>1.0333333333333334</v>
      </c>
      <c r="S2827" s="14">
        <f t="shared" si="269"/>
        <v>78.65837821568627</v>
      </c>
      <c r="T2827" t="s">
        <v>9224</v>
      </c>
      <c r="U2827" t="s">
        <v>9225</v>
      </c>
      <c r="V2827" s="16">
        <f t="shared" si="264"/>
        <v>42312.792662037042</v>
      </c>
      <c r="W2827" s="16">
        <f t="shared" si="265"/>
        <v>42342.792662037042</v>
      </c>
    </row>
    <row r="2828" spans="1:23" ht="30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2">
        <f>IF(H2828="USD", 1, VLOOKUP(H2828,usd[[#All],[targetCurrency]:[inverseRate]],4,FALSE))</f>
        <v>1</v>
      </c>
      <c r="J2828" s="14">
        <f t="shared" si="266"/>
        <v>2000</v>
      </c>
      <c r="K2828" s="14">
        <f t="shared" si="267"/>
        <v>2155</v>
      </c>
      <c r="L2828">
        <v>1436511600</v>
      </c>
      <c r="M2828">
        <v>1434415812</v>
      </c>
      <c r="N2828" t="b">
        <v>0</v>
      </c>
      <c r="O2828">
        <v>19</v>
      </c>
      <c r="P2828" t="b">
        <v>1</v>
      </c>
      <c r="Q2828" t="s">
        <v>8271</v>
      </c>
      <c r="R2828" s="9">
        <f t="shared" si="268"/>
        <v>1.0774999999999999</v>
      </c>
      <c r="S2828" s="14">
        <f t="shared" si="269"/>
        <v>113.42105263157895</v>
      </c>
      <c r="T2828" t="s">
        <v>9224</v>
      </c>
      <c r="U2828" t="s">
        <v>9225</v>
      </c>
      <c r="V2828" s="16">
        <f t="shared" si="264"/>
        <v>42171.034861111111</v>
      </c>
      <c r="W2828" s="16">
        <f t="shared" si="265"/>
        <v>42195.291666666672</v>
      </c>
    </row>
    <row r="2829" spans="1:23" ht="30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2">
        <f>IF(H2829="USD", 1, VLOOKUP(H2829,usd[[#All],[targetCurrency]:[inverseRate]],4,FALSE))</f>
        <v>1</v>
      </c>
      <c r="J2829" s="14">
        <f t="shared" si="266"/>
        <v>2000</v>
      </c>
      <c r="K2829" s="14">
        <f t="shared" si="267"/>
        <v>2405</v>
      </c>
      <c r="L2829">
        <v>1464971400</v>
      </c>
      <c r="M2829">
        <v>1462379066</v>
      </c>
      <c r="N2829" t="b">
        <v>0</v>
      </c>
      <c r="O2829">
        <v>23</v>
      </c>
      <c r="P2829" t="b">
        <v>1</v>
      </c>
      <c r="Q2829" t="s">
        <v>8271</v>
      </c>
      <c r="R2829" s="9">
        <f t="shared" si="268"/>
        <v>1.2024999999999999</v>
      </c>
      <c r="S2829" s="14">
        <f t="shared" si="269"/>
        <v>104.56521739130434</v>
      </c>
      <c r="T2829" t="s">
        <v>9224</v>
      </c>
      <c r="U2829" t="s">
        <v>9225</v>
      </c>
      <c r="V2829" s="16">
        <f t="shared" si="264"/>
        <v>42494.683634259258</v>
      </c>
      <c r="W2829" s="16">
        <f t="shared" si="265"/>
        <v>42524.6875</v>
      </c>
    </row>
    <row r="2830" spans="1:23" ht="30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2">
        <f>IF(H2830="USD", 1, VLOOKUP(H2830,usd[[#All],[targetCurrency]:[inverseRate]],4,FALSE))</f>
        <v>1.29405719</v>
      </c>
      <c r="J2830" s="14">
        <f t="shared" si="266"/>
        <v>12293.543304999999</v>
      </c>
      <c r="K2830" s="14">
        <f t="shared" si="267"/>
        <v>12340.12936384</v>
      </c>
      <c r="L2830">
        <v>1443826800</v>
      </c>
      <c r="M2830">
        <v>1441606869</v>
      </c>
      <c r="N2830" t="b">
        <v>0</v>
      </c>
      <c r="O2830">
        <v>97</v>
      </c>
      <c r="P2830" t="b">
        <v>1</v>
      </c>
      <c r="Q2830" t="s">
        <v>8271</v>
      </c>
      <c r="R2830" s="9">
        <f t="shared" si="268"/>
        <v>1.0037894736842106</v>
      </c>
      <c r="S2830" s="14">
        <f t="shared" si="269"/>
        <v>127.21782849319588</v>
      </c>
      <c r="T2830" t="s">
        <v>9224</v>
      </c>
      <c r="U2830" t="s">
        <v>9225</v>
      </c>
      <c r="V2830" s="16">
        <f t="shared" si="264"/>
        <v>42254.264687499999</v>
      </c>
      <c r="W2830" s="16">
        <f t="shared" si="265"/>
        <v>42279.958333333328</v>
      </c>
    </row>
    <row r="2831" spans="1:23" ht="30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2">
        <f>IF(H2831="USD", 1, VLOOKUP(H2831,usd[[#All],[targetCurrency]:[inverseRate]],4,FALSE))</f>
        <v>1.29405719</v>
      </c>
      <c r="J2831" s="14">
        <f t="shared" si="266"/>
        <v>3235.1429749999998</v>
      </c>
      <c r="K2831" s="14">
        <f t="shared" si="267"/>
        <v>3446.07429697</v>
      </c>
      <c r="L2831">
        <v>1464863118</v>
      </c>
      <c r="M2831">
        <v>1462443918</v>
      </c>
      <c r="N2831" t="b">
        <v>0</v>
      </c>
      <c r="O2831">
        <v>76</v>
      </c>
      <c r="P2831" t="b">
        <v>1</v>
      </c>
      <c r="Q2831" t="s">
        <v>8271</v>
      </c>
      <c r="R2831" s="9">
        <f t="shared" si="268"/>
        <v>1.0651999999999999</v>
      </c>
      <c r="S2831" s="14">
        <f t="shared" si="269"/>
        <v>45.34308285486842</v>
      </c>
      <c r="T2831" t="s">
        <v>9224</v>
      </c>
      <c r="U2831" t="s">
        <v>9225</v>
      </c>
      <c r="V2831" s="16">
        <f t="shared" si="264"/>
        <v>42495.434236111112</v>
      </c>
      <c r="W2831" s="16">
        <f t="shared" si="265"/>
        <v>42523.434236111112</v>
      </c>
    </row>
    <row r="2832" spans="1:23" ht="30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2">
        <f>IF(H2832="USD", 1, VLOOKUP(H2832,usd[[#All],[targetCurrency]:[inverseRate]],4,FALSE))</f>
        <v>1</v>
      </c>
      <c r="J2832" s="14">
        <f t="shared" si="266"/>
        <v>3000</v>
      </c>
      <c r="K2832" s="14">
        <f t="shared" si="267"/>
        <v>3000</v>
      </c>
      <c r="L2832">
        <v>1399867140</v>
      </c>
      <c r="M2832">
        <v>1398802148</v>
      </c>
      <c r="N2832" t="b">
        <v>0</v>
      </c>
      <c r="O2832">
        <v>11</v>
      </c>
      <c r="P2832" t="b">
        <v>1</v>
      </c>
      <c r="Q2832" t="s">
        <v>8271</v>
      </c>
      <c r="R2832" s="9">
        <f t="shared" si="268"/>
        <v>1</v>
      </c>
      <c r="S2832" s="14">
        <f t="shared" si="269"/>
        <v>272.72727272727275</v>
      </c>
      <c r="T2832" t="s">
        <v>9224</v>
      </c>
      <c r="U2832" t="s">
        <v>9225</v>
      </c>
      <c r="V2832" s="16">
        <f t="shared" ref="V2832:V2895" si="270">(M2832/86400)+DATE(1970,1,1)</f>
        <v>41758.839675925927</v>
      </c>
      <c r="W2832" s="16">
        <f t="shared" ref="W2832:W2895" si="271">(L2832/86400)+DATE(1970,1,1)</f>
        <v>41771.165972222225</v>
      </c>
    </row>
    <row r="2833" spans="1:23" ht="30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2">
        <f>IF(H2833="USD", 1, VLOOKUP(H2833,usd[[#All],[targetCurrency]:[inverseRate]],4,FALSE))</f>
        <v>1</v>
      </c>
      <c r="J2833" s="14">
        <f t="shared" si="266"/>
        <v>3000</v>
      </c>
      <c r="K2833" s="14">
        <f t="shared" si="267"/>
        <v>3320</v>
      </c>
      <c r="L2833">
        <v>1437076070</v>
      </c>
      <c r="M2833">
        <v>1434484070</v>
      </c>
      <c r="N2833" t="b">
        <v>0</v>
      </c>
      <c r="O2833">
        <v>52</v>
      </c>
      <c r="P2833" t="b">
        <v>1</v>
      </c>
      <c r="Q2833" t="s">
        <v>8271</v>
      </c>
      <c r="R2833" s="9">
        <f t="shared" si="268"/>
        <v>1.1066666666666667</v>
      </c>
      <c r="S2833" s="14">
        <f t="shared" si="269"/>
        <v>63.846153846153847</v>
      </c>
      <c r="T2833" t="s">
        <v>9224</v>
      </c>
      <c r="U2833" t="s">
        <v>9225</v>
      </c>
      <c r="V2833" s="16">
        <f t="shared" si="270"/>
        <v>42171.824884259258</v>
      </c>
      <c r="W2833" s="16">
        <f t="shared" si="271"/>
        <v>42201.824884259258</v>
      </c>
    </row>
    <row r="2834" spans="1:23" ht="30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2">
        <f>IF(H2834="USD", 1, VLOOKUP(H2834,usd[[#All],[targetCurrency]:[inverseRate]],4,FALSE))</f>
        <v>1.29405719</v>
      </c>
      <c r="J2834" s="14">
        <f t="shared" si="266"/>
        <v>3235.1429749999998</v>
      </c>
      <c r="K2834" s="14">
        <f t="shared" si="267"/>
        <v>3711.3430803480996</v>
      </c>
      <c r="L2834">
        <v>1416780000</v>
      </c>
      <c r="M2834">
        <v>1414342894</v>
      </c>
      <c r="N2834" t="b">
        <v>0</v>
      </c>
      <c r="O2834">
        <v>95</v>
      </c>
      <c r="P2834" t="b">
        <v>1</v>
      </c>
      <c r="Q2834" t="s">
        <v>8271</v>
      </c>
      <c r="R2834" s="9">
        <f t="shared" si="268"/>
        <v>1.1471959999999999</v>
      </c>
      <c r="S2834" s="14">
        <f t="shared" si="269"/>
        <v>39.066769266822099</v>
      </c>
      <c r="T2834" t="s">
        <v>9224</v>
      </c>
      <c r="U2834" t="s">
        <v>9225</v>
      </c>
      <c r="V2834" s="16">
        <f t="shared" si="270"/>
        <v>41938.709421296298</v>
      </c>
      <c r="W2834" s="16">
        <f t="shared" si="271"/>
        <v>41966.916666666672</v>
      </c>
    </row>
    <row r="2835" spans="1:23" ht="30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2">
        <f>IF(H2835="USD", 1, VLOOKUP(H2835,usd[[#All],[targetCurrency]:[inverseRate]],4,FALSE))</f>
        <v>1</v>
      </c>
      <c r="J2835" s="14">
        <f t="shared" si="266"/>
        <v>2700</v>
      </c>
      <c r="K2835" s="14">
        <f t="shared" si="267"/>
        <v>2923</v>
      </c>
      <c r="L2835">
        <v>1444528800</v>
      </c>
      <c r="M2835">
        <v>1442804633</v>
      </c>
      <c r="N2835" t="b">
        <v>0</v>
      </c>
      <c r="O2835">
        <v>35</v>
      </c>
      <c r="P2835" t="b">
        <v>1</v>
      </c>
      <c r="Q2835" t="s">
        <v>8271</v>
      </c>
      <c r="R2835" s="9">
        <f t="shared" si="268"/>
        <v>1.0825925925925926</v>
      </c>
      <c r="S2835" s="14">
        <f t="shared" si="269"/>
        <v>83.51428571428572</v>
      </c>
      <c r="T2835" t="s">
        <v>9224</v>
      </c>
      <c r="U2835" t="s">
        <v>9225</v>
      </c>
      <c r="V2835" s="16">
        <f t="shared" si="270"/>
        <v>42268.127696759257</v>
      </c>
      <c r="W2835" s="16">
        <f t="shared" si="271"/>
        <v>42288.083333333328</v>
      </c>
    </row>
    <row r="2836" spans="1:23" ht="30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2">
        <f>IF(H2836="USD", 1, VLOOKUP(H2836,usd[[#All],[targetCurrency]:[inverseRate]],4,FALSE))</f>
        <v>1.29405719</v>
      </c>
      <c r="J2836" s="14">
        <f t="shared" si="266"/>
        <v>1035.245752</v>
      </c>
      <c r="K2836" s="14">
        <f t="shared" si="267"/>
        <v>1759.9177783999999</v>
      </c>
      <c r="L2836">
        <v>1422658930</v>
      </c>
      <c r="M2836">
        <v>1421362930</v>
      </c>
      <c r="N2836" t="b">
        <v>0</v>
      </c>
      <c r="O2836">
        <v>21</v>
      </c>
      <c r="P2836" t="b">
        <v>1</v>
      </c>
      <c r="Q2836" t="s">
        <v>8271</v>
      </c>
      <c r="R2836" s="9">
        <f t="shared" si="268"/>
        <v>1.7</v>
      </c>
      <c r="S2836" s="14">
        <f t="shared" si="269"/>
        <v>83.80560849523809</v>
      </c>
      <c r="T2836" t="s">
        <v>9224</v>
      </c>
      <c r="U2836" t="s">
        <v>9225</v>
      </c>
      <c r="V2836" s="16">
        <f t="shared" si="270"/>
        <v>42019.959837962961</v>
      </c>
      <c r="W2836" s="16">
        <f t="shared" si="271"/>
        <v>42034.959837962961</v>
      </c>
    </row>
    <row r="2837" spans="1:23" ht="30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2">
        <f>IF(H2837="USD", 1, VLOOKUP(H2837,usd[[#All],[targetCurrency]:[inverseRate]],4,FALSE))</f>
        <v>1.29405719</v>
      </c>
      <c r="J2837" s="14">
        <f t="shared" si="266"/>
        <v>1294.05719</v>
      </c>
      <c r="K2837" s="14">
        <f t="shared" si="267"/>
        <v>2421.1680619180997</v>
      </c>
      <c r="L2837">
        <v>1449273600</v>
      </c>
      <c r="M2837">
        <v>1446742417</v>
      </c>
      <c r="N2837" t="b">
        <v>0</v>
      </c>
      <c r="O2837">
        <v>93</v>
      </c>
      <c r="P2837" t="b">
        <v>1</v>
      </c>
      <c r="Q2837" t="s">
        <v>8271</v>
      </c>
      <c r="R2837" s="9">
        <f t="shared" si="268"/>
        <v>1.8709899999999999</v>
      </c>
      <c r="S2837" s="14">
        <f t="shared" si="269"/>
        <v>26.03406518191505</v>
      </c>
      <c r="T2837" t="s">
        <v>9224</v>
      </c>
      <c r="U2837" t="s">
        <v>9225</v>
      </c>
      <c r="V2837" s="16">
        <f t="shared" si="270"/>
        <v>42313.703900462962</v>
      </c>
      <c r="W2837" s="16">
        <f t="shared" si="271"/>
        <v>42343</v>
      </c>
    </row>
    <row r="2838" spans="1:23" ht="30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2">
        <f>IF(H2838="USD", 1, VLOOKUP(H2838,usd[[#All],[targetCurrency]:[inverseRate]],4,FALSE))</f>
        <v>1</v>
      </c>
      <c r="J2838" s="14">
        <f t="shared" si="266"/>
        <v>450</v>
      </c>
      <c r="K2838" s="14">
        <f t="shared" si="267"/>
        <v>485</v>
      </c>
      <c r="L2838">
        <v>1487393940</v>
      </c>
      <c r="M2838">
        <v>1484115418</v>
      </c>
      <c r="N2838" t="b">
        <v>0</v>
      </c>
      <c r="O2838">
        <v>11</v>
      </c>
      <c r="P2838" t="b">
        <v>1</v>
      </c>
      <c r="Q2838" t="s">
        <v>8271</v>
      </c>
      <c r="R2838" s="9">
        <f t="shared" si="268"/>
        <v>1.0777777777777777</v>
      </c>
      <c r="S2838" s="14">
        <f t="shared" si="269"/>
        <v>44.090909090909093</v>
      </c>
      <c r="T2838" t="s">
        <v>9224</v>
      </c>
      <c r="U2838" t="s">
        <v>9225</v>
      </c>
      <c r="V2838" s="16">
        <f t="shared" si="270"/>
        <v>42746.261782407411</v>
      </c>
      <c r="W2838" s="16">
        <f t="shared" si="271"/>
        <v>42784.207638888889</v>
      </c>
    </row>
    <row r="2839" spans="1:23" ht="30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2">
        <f>IF(H2839="USD", 1, VLOOKUP(H2839,usd[[#All],[targetCurrency]:[inverseRate]],4,FALSE))</f>
        <v>0.75062424999999999</v>
      </c>
      <c r="J2839" s="14">
        <f t="shared" si="266"/>
        <v>638.03061249999996</v>
      </c>
      <c r="K2839" s="14">
        <f t="shared" si="267"/>
        <v>638.03061249999996</v>
      </c>
      <c r="L2839">
        <v>1449701284</v>
      </c>
      <c r="M2839">
        <v>1446241684</v>
      </c>
      <c r="N2839" t="b">
        <v>0</v>
      </c>
      <c r="O2839">
        <v>21</v>
      </c>
      <c r="P2839" t="b">
        <v>1</v>
      </c>
      <c r="Q2839" t="s">
        <v>8271</v>
      </c>
      <c r="R2839" s="9">
        <f t="shared" si="268"/>
        <v>1</v>
      </c>
      <c r="S2839" s="14">
        <f t="shared" si="269"/>
        <v>30.382410119047616</v>
      </c>
      <c r="T2839" t="s">
        <v>9224</v>
      </c>
      <c r="U2839" t="s">
        <v>9225</v>
      </c>
      <c r="V2839" s="16">
        <f t="shared" si="270"/>
        <v>42307.908379629633</v>
      </c>
      <c r="W2839" s="16">
        <f t="shared" si="271"/>
        <v>42347.950046296297</v>
      </c>
    </row>
    <row r="2840" spans="1:23" ht="30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2">
        <f>IF(H2840="USD", 1, VLOOKUP(H2840,usd[[#All],[targetCurrency]:[inverseRate]],4,FALSE))</f>
        <v>1</v>
      </c>
      <c r="J2840" s="14">
        <f t="shared" si="266"/>
        <v>2000</v>
      </c>
      <c r="K2840" s="14">
        <f t="shared" si="267"/>
        <v>2405</v>
      </c>
      <c r="L2840">
        <v>1407967200</v>
      </c>
      <c r="M2840">
        <v>1406039696</v>
      </c>
      <c r="N2840" t="b">
        <v>0</v>
      </c>
      <c r="O2840">
        <v>54</v>
      </c>
      <c r="P2840" t="b">
        <v>1</v>
      </c>
      <c r="Q2840" t="s">
        <v>8271</v>
      </c>
      <c r="R2840" s="9">
        <f t="shared" si="268"/>
        <v>1.2024999999999999</v>
      </c>
      <c r="S2840" s="14">
        <f t="shared" si="269"/>
        <v>44.537037037037038</v>
      </c>
      <c r="T2840" t="s">
        <v>9224</v>
      </c>
      <c r="U2840" t="s">
        <v>9225</v>
      </c>
      <c r="V2840" s="16">
        <f t="shared" si="270"/>
        <v>41842.607592592591</v>
      </c>
      <c r="W2840" s="16">
        <f t="shared" si="271"/>
        <v>41864.916666666664</v>
      </c>
    </row>
    <row r="2841" spans="1:23" ht="30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2">
        <f>IF(H2841="USD", 1, VLOOKUP(H2841,usd[[#All],[targetCurrency]:[inverseRate]],4,FALSE))</f>
        <v>1</v>
      </c>
      <c r="J2841" s="14">
        <f t="shared" si="266"/>
        <v>3500</v>
      </c>
      <c r="K2841" s="14">
        <f t="shared" si="267"/>
        <v>3900</v>
      </c>
      <c r="L2841">
        <v>1408942740</v>
      </c>
      <c r="M2841">
        <v>1406958354</v>
      </c>
      <c r="N2841" t="b">
        <v>0</v>
      </c>
      <c r="O2841">
        <v>31</v>
      </c>
      <c r="P2841" t="b">
        <v>1</v>
      </c>
      <c r="Q2841" t="s">
        <v>8271</v>
      </c>
      <c r="R2841" s="9">
        <f t="shared" si="268"/>
        <v>1.1142857142857143</v>
      </c>
      <c r="S2841" s="14">
        <f t="shared" si="269"/>
        <v>125.80645161290323</v>
      </c>
      <c r="T2841" t="s">
        <v>9224</v>
      </c>
      <c r="U2841" t="s">
        <v>9225</v>
      </c>
      <c r="V2841" s="16">
        <f t="shared" si="270"/>
        <v>41853.240208333329</v>
      </c>
      <c r="W2841" s="16">
        <f t="shared" si="271"/>
        <v>41876.207638888889</v>
      </c>
    </row>
    <row r="2842" spans="1:23" ht="30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2">
        <f>IF(H2842="USD", 1, VLOOKUP(H2842,usd[[#All],[targetCurrency]:[inverseRate]],4,FALSE))</f>
        <v>1.29405719</v>
      </c>
      <c r="J2842" s="14">
        <f t="shared" si="266"/>
        <v>3235.1429749999998</v>
      </c>
      <c r="K2842" s="14">
        <f t="shared" si="267"/>
        <v>3364.5486940000001</v>
      </c>
      <c r="L2842">
        <v>1426698000</v>
      </c>
      <c r="M2842">
        <v>1424825479</v>
      </c>
      <c r="N2842" t="b">
        <v>0</v>
      </c>
      <c r="O2842">
        <v>132</v>
      </c>
      <c r="P2842" t="b">
        <v>1</v>
      </c>
      <c r="Q2842" t="s">
        <v>8271</v>
      </c>
      <c r="R2842" s="9">
        <f t="shared" si="268"/>
        <v>1.04</v>
      </c>
      <c r="S2842" s="14">
        <f t="shared" si="269"/>
        <v>25.489005257575759</v>
      </c>
      <c r="T2842" t="s">
        <v>9224</v>
      </c>
      <c r="U2842" t="s">
        <v>9225</v>
      </c>
      <c r="V2842" s="16">
        <f t="shared" si="270"/>
        <v>42060.035636574074</v>
      </c>
      <c r="W2842" s="16">
        <f t="shared" si="271"/>
        <v>42081.708333333328</v>
      </c>
    </row>
    <row r="2843" spans="1:23" ht="30" hidden="1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2">
        <f>IF(H2843="USD", 1, VLOOKUP(H2843,usd[[#All],[targetCurrency]:[inverseRate]],4,FALSE))</f>
        <v>1.29405719</v>
      </c>
      <c r="J2843" s="14">
        <f t="shared" si="266"/>
        <v>1294.05719</v>
      </c>
      <c r="K2843" s="14">
        <f t="shared" si="267"/>
        <v>12.9405719</v>
      </c>
      <c r="L2843">
        <v>1450032297</v>
      </c>
      <c r="M2843">
        <v>1444844697</v>
      </c>
      <c r="N2843" t="b">
        <v>0</v>
      </c>
      <c r="O2843">
        <v>1</v>
      </c>
      <c r="P2843" t="b">
        <v>0</v>
      </c>
      <c r="Q2843" t="s">
        <v>8271</v>
      </c>
      <c r="R2843" s="9">
        <f t="shared" si="268"/>
        <v>0.01</v>
      </c>
      <c r="S2843" s="14">
        <f t="shared" si="269"/>
        <v>12.9405719</v>
      </c>
      <c r="T2843" t="s">
        <v>9224</v>
      </c>
      <c r="U2843" t="s">
        <v>9225</v>
      </c>
      <c r="V2843" s="16">
        <f t="shared" si="270"/>
        <v>42291.739548611113</v>
      </c>
      <c r="W2843" s="16">
        <f t="shared" si="271"/>
        <v>42351.781215277777</v>
      </c>
    </row>
    <row r="2844" spans="1:23" ht="30" hidden="1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2">
        <f>IF(H2844="USD", 1, VLOOKUP(H2844,usd[[#All],[targetCurrency]:[inverseRate]],4,FALSE))</f>
        <v>1.29405719</v>
      </c>
      <c r="J2844" s="14">
        <f t="shared" si="266"/>
        <v>1941.085785</v>
      </c>
      <c r="K2844" s="14">
        <f t="shared" si="267"/>
        <v>0</v>
      </c>
      <c r="L2844">
        <v>1403348400</v>
      </c>
      <c r="M2844">
        <v>1401058295</v>
      </c>
      <c r="N2844" t="b">
        <v>0</v>
      </c>
      <c r="O2844">
        <v>0</v>
      </c>
      <c r="P2844" t="b">
        <v>0</v>
      </c>
      <c r="Q2844" t="s">
        <v>8271</v>
      </c>
      <c r="R2844" s="9">
        <f t="shared" si="268"/>
        <v>0</v>
      </c>
      <c r="S2844" s="14" t="str">
        <f t="shared" si="269"/>
        <v/>
      </c>
      <c r="T2844" t="s">
        <v>9224</v>
      </c>
      <c r="U2844" t="s">
        <v>9225</v>
      </c>
      <c r="V2844" s="16">
        <f t="shared" si="270"/>
        <v>41784.95248842593</v>
      </c>
      <c r="W2844" s="16">
        <f t="shared" si="271"/>
        <v>41811.458333333336</v>
      </c>
    </row>
    <row r="2845" spans="1:23" ht="30" hidden="1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2">
        <f>IF(H2845="USD", 1, VLOOKUP(H2845,usd[[#All],[targetCurrency]:[inverseRate]],4,FALSE))</f>
        <v>1</v>
      </c>
      <c r="J2845" s="14">
        <f t="shared" si="266"/>
        <v>1200</v>
      </c>
      <c r="K2845" s="14">
        <f t="shared" si="267"/>
        <v>0</v>
      </c>
      <c r="L2845">
        <v>1465790400</v>
      </c>
      <c r="M2845">
        <v>1462210950</v>
      </c>
      <c r="N2845" t="b">
        <v>0</v>
      </c>
      <c r="O2845">
        <v>0</v>
      </c>
      <c r="P2845" t="b">
        <v>0</v>
      </c>
      <c r="Q2845" t="s">
        <v>8271</v>
      </c>
      <c r="R2845" s="9">
        <f t="shared" si="268"/>
        <v>0</v>
      </c>
      <c r="S2845" s="14" t="str">
        <f t="shared" si="269"/>
        <v/>
      </c>
      <c r="T2845" t="s">
        <v>9224</v>
      </c>
      <c r="U2845" t="s">
        <v>9225</v>
      </c>
      <c r="V2845" s="16">
        <f t="shared" si="270"/>
        <v>42492.737847222219</v>
      </c>
      <c r="W2845" s="16">
        <f t="shared" si="271"/>
        <v>42534.166666666672</v>
      </c>
    </row>
    <row r="2846" spans="1:23" ht="30" hidden="1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2">
        <f>IF(H2846="USD", 1, VLOOKUP(H2846,usd[[#All],[targetCurrency]:[inverseRate]],4,FALSE))</f>
        <v>1.1666915600000001</v>
      </c>
      <c r="J2846" s="14">
        <f t="shared" si="266"/>
        <v>641.68035800000007</v>
      </c>
      <c r="K2846" s="14">
        <f t="shared" si="267"/>
        <v>35.000746800000002</v>
      </c>
      <c r="L2846">
        <v>1483535180</v>
      </c>
      <c r="M2846">
        <v>1480943180</v>
      </c>
      <c r="N2846" t="b">
        <v>0</v>
      </c>
      <c r="O2846">
        <v>1</v>
      </c>
      <c r="P2846" t="b">
        <v>0</v>
      </c>
      <c r="Q2846" t="s">
        <v>8271</v>
      </c>
      <c r="R2846" s="9">
        <f t="shared" si="268"/>
        <v>5.4545454545454543E-2</v>
      </c>
      <c r="S2846" s="14">
        <f t="shared" si="269"/>
        <v>35.000746800000002</v>
      </c>
      <c r="T2846" t="s">
        <v>9224</v>
      </c>
      <c r="U2846" t="s">
        <v>9225</v>
      </c>
      <c r="V2846" s="16">
        <f t="shared" si="270"/>
        <v>42709.546064814815</v>
      </c>
      <c r="W2846" s="16">
        <f t="shared" si="271"/>
        <v>42739.546064814815</v>
      </c>
    </row>
    <row r="2847" spans="1:23" ht="30" hidden="1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2">
        <f>IF(H2847="USD", 1, VLOOKUP(H2847,usd[[#All],[targetCurrency]:[inverseRate]],4,FALSE))</f>
        <v>1</v>
      </c>
      <c r="J2847" s="14">
        <f t="shared" si="266"/>
        <v>7500</v>
      </c>
      <c r="K2847" s="14">
        <f t="shared" si="267"/>
        <v>2366</v>
      </c>
      <c r="L2847">
        <v>1433723033</v>
      </c>
      <c r="M2847">
        <v>1428539033</v>
      </c>
      <c r="N2847" t="b">
        <v>0</v>
      </c>
      <c r="O2847">
        <v>39</v>
      </c>
      <c r="P2847" t="b">
        <v>0</v>
      </c>
      <c r="Q2847" t="s">
        <v>8271</v>
      </c>
      <c r="R2847" s="9">
        <f t="shared" si="268"/>
        <v>0.31546666666666667</v>
      </c>
      <c r="S2847" s="14">
        <f t="shared" si="269"/>
        <v>60.666666666666664</v>
      </c>
      <c r="T2847" t="s">
        <v>9224</v>
      </c>
      <c r="U2847" t="s">
        <v>9225</v>
      </c>
      <c r="V2847" s="16">
        <f t="shared" si="270"/>
        <v>42103.016585648147</v>
      </c>
      <c r="W2847" s="16">
        <f t="shared" si="271"/>
        <v>42163.016585648147</v>
      </c>
    </row>
    <row r="2848" spans="1:23" ht="30" hidden="1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2">
        <f>IF(H2848="USD", 1, VLOOKUP(H2848,usd[[#All],[targetCurrency]:[inverseRate]],4,FALSE))</f>
        <v>1</v>
      </c>
      <c r="J2848" s="14">
        <f t="shared" si="266"/>
        <v>8000</v>
      </c>
      <c r="K2848" s="14">
        <f t="shared" si="267"/>
        <v>0</v>
      </c>
      <c r="L2848">
        <v>1432917394</v>
      </c>
      <c r="M2848">
        <v>1429029394</v>
      </c>
      <c r="N2848" t="b">
        <v>0</v>
      </c>
      <c r="O2848">
        <v>0</v>
      </c>
      <c r="P2848" t="b">
        <v>0</v>
      </c>
      <c r="Q2848" t="s">
        <v>8271</v>
      </c>
      <c r="R2848" s="9">
        <f t="shared" si="268"/>
        <v>0</v>
      </c>
      <c r="S2848" s="14" t="str">
        <f t="shared" si="269"/>
        <v/>
      </c>
      <c r="T2848" t="s">
        <v>9224</v>
      </c>
      <c r="U2848" t="s">
        <v>9225</v>
      </c>
      <c r="V2848" s="16">
        <f t="shared" si="270"/>
        <v>42108.692060185189</v>
      </c>
      <c r="W2848" s="16">
        <f t="shared" si="271"/>
        <v>42153.692060185189</v>
      </c>
    </row>
    <row r="2849" spans="1:23" ht="30" hidden="1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2">
        <f>IF(H2849="USD", 1, VLOOKUP(H2849,usd[[#All],[targetCurrency]:[inverseRate]],4,FALSE))</f>
        <v>1</v>
      </c>
      <c r="J2849" s="14">
        <f t="shared" si="266"/>
        <v>2000</v>
      </c>
      <c r="K2849" s="14">
        <f t="shared" si="267"/>
        <v>0</v>
      </c>
      <c r="L2849">
        <v>1464031265</v>
      </c>
      <c r="M2849">
        <v>1458847265</v>
      </c>
      <c r="N2849" t="b">
        <v>0</v>
      </c>
      <c r="O2849">
        <v>0</v>
      </c>
      <c r="P2849" t="b">
        <v>0</v>
      </c>
      <c r="Q2849" t="s">
        <v>8271</v>
      </c>
      <c r="R2849" s="9">
        <f t="shared" si="268"/>
        <v>0</v>
      </c>
      <c r="S2849" s="14" t="str">
        <f t="shared" si="269"/>
        <v/>
      </c>
      <c r="T2849" t="s">
        <v>9224</v>
      </c>
      <c r="U2849" t="s">
        <v>9225</v>
      </c>
      <c r="V2849" s="16">
        <f t="shared" si="270"/>
        <v>42453.806307870371</v>
      </c>
      <c r="W2849" s="16">
        <f t="shared" si="271"/>
        <v>42513.806307870371</v>
      </c>
    </row>
    <row r="2850" spans="1:23" ht="30" hidden="1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2">
        <f>IF(H2850="USD", 1, VLOOKUP(H2850,usd[[#All],[targetCurrency]:[inverseRate]],4,FALSE))</f>
        <v>1</v>
      </c>
      <c r="J2850" s="14">
        <f t="shared" si="266"/>
        <v>35000</v>
      </c>
      <c r="K2850" s="14">
        <f t="shared" si="267"/>
        <v>70</v>
      </c>
      <c r="L2850">
        <v>1432913659</v>
      </c>
      <c r="M2850">
        <v>1430321659</v>
      </c>
      <c r="N2850" t="b">
        <v>0</v>
      </c>
      <c r="O2850">
        <v>3</v>
      </c>
      <c r="P2850" t="b">
        <v>0</v>
      </c>
      <c r="Q2850" t="s">
        <v>8271</v>
      </c>
      <c r="R2850" s="9">
        <f t="shared" si="268"/>
        <v>2E-3</v>
      </c>
      <c r="S2850" s="14">
        <f t="shared" si="269"/>
        <v>23.333333333333332</v>
      </c>
      <c r="T2850" t="s">
        <v>9224</v>
      </c>
      <c r="U2850" t="s">
        <v>9225</v>
      </c>
      <c r="V2850" s="16">
        <f t="shared" si="270"/>
        <v>42123.648831018523</v>
      </c>
      <c r="W2850" s="16">
        <f t="shared" si="271"/>
        <v>42153.648831018523</v>
      </c>
    </row>
    <row r="2851" spans="1:23" ht="30" hidden="1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2">
        <f>IF(H2851="USD", 1, VLOOKUP(H2851,usd[[#All],[targetCurrency]:[inverseRate]],4,FALSE))</f>
        <v>1.29405719</v>
      </c>
      <c r="J2851" s="14">
        <f t="shared" si="266"/>
        <v>647.028595</v>
      </c>
      <c r="K2851" s="14">
        <f t="shared" si="267"/>
        <v>6.4702859500000001</v>
      </c>
      <c r="L2851">
        <v>1461406600</v>
      </c>
      <c r="M2851">
        <v>1458814600</v>
      </c>
      <c r="N2851" t="b">
        <v>0</v>
      </c>
      <c r="O2851">
        <v>1</v>
      </c>
      <c r="P2851" t="b">
        <v>0</v>
      </c>
      <c r="Q2851" t="s">
        <v>8271</v>
      </c>
      <c r="R2851" s="9">
        <f t="shared" si="268"/>
        <v>0.01</v>
      </c>
      <c r="S2851" s="14">
        <f t="shared" si="269"/>
        <v>6.4702859500000001</v>
      </c>
      <c r="T2851" t="s">
        <v>9224</v>
      </c>
      <c r="U2851" t="s">
        <v>9225</v>
      </c>
      <c r="V2851" s="16">
        <f t="shared" si="270"/>
        <v>42453.428240740745</v>
      </c>
      <c r="W2851" s="16">
        <f t="shared" si="271"/>
        <v>42483.428240740745</v>
      </c>
    </row>
    <row r="2852" spans="1:23" ht="30" hidden="1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2">
        <f>IF(H2852="USD", 1, VLOOKUP(H2852,usd[[#All],[targetCurrency]:[inverseRate]],4,FALSE))</f>
        <v>1</v>
      </c>
      <c r="J2852" s="14">
        <f t="shared" si="266"/>
        <v>8000</v>
      </c>
      <c r="K2852" s="14">
        <f t="shared" si="267"/>
        <v>311</v>
      </c>
      <c r="L2852">
        <v>1409962211</v>
      </c>
      <c r="M2852">
        <v>1407370211</v>
      </c>
      <c r="N2852" t="b">
        <v>0</v>
      </c>
      <c r="O2852">
        <v>13</v>
      </c>
      <c r="P2852" t="b">
        <v>0</v>
      </c>
      <c r="Q2852" t="s">
        <v>8271</v>
      </c>
      <c r="R2852" s="9">
        <f t="shared" si="268"/>
        <v>3.8875E-2</v>
      </c>
      <c r="S2852" s="14">
        <f t="shared" si="269"/>
        <v>23.923076923076923</v>
      </c>
      <c r="T2852" t="s">
        <v>9224</v>
      </c>
      <c r="U2852" t="s">
        <v>9225</v>
      </c>
      <c r="V2852" s="16">
        <f t="shared" si="270"/>
        <v>41858.007071759261</v>
      </c>
      <c r="W2852" s="16">
        <f t="shared" si="271"/>
        <v>41888.007071759261</v>
      </c>
    </row>
    <row r="2853" spans="1:23" ht="30" hidden="1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2">
        <f>IF(H2853="USD", 1, VLOOKUP(H2853,usd[[#All],[targetCurrency]:[inverseRate]],4,FALSE))</f>
        <v>1.1666915600000001</v>
      </c>
      <c r="J2853" s="14">
        <f t="shared" si="266"/>
        <v>5250.1120200000005</v>
      </c>
      <c r="K2853" s="14">
        <f t="shared" si="267"/>
        <v>0</v>
      </c>
      <c r="L2853">
        <v>1454109420</v>
      </c>
      <c r="M2853">
        <v>1453334629</v>
      </c>
      <c r="N2853" t="b">
        <v>0</v>
      </c>
      <c r="O2853">
        <v>0</v>
      </c>
      <c r="P2853" t="b">
        <v>0</v>
      </c>
      <c r="Q2853" t="s">
        <v>8271</v>
      </c>
      <c r="R2853" s="9">
        <f t="shared" si="268"/>
        <v>0</v>
      </c>
      <c r="S2853" s="14" t="str">
        <f t="shared" si="269"/>
        <v/>
      </c>
      <c r="T2853" t="s">
        <v>9224</v>
      </c>
      <c r="U2853" t="s">
        <v>9225</v>
      </c>
      <c r="V2853" s="16">
        <f t="shared" si="270"/>
        <v>42390.002650462964</v>
      </c>
      <c r="W2853" s="16">
        <f t="shared" si="271"/>
        <v>42398.970138888893</v>
      </c>
    </row>
    <row r="2854" spans="1:23" ht="30" hidden="1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2">
        <f>IF(H2854="USD", 1, VLOOKUP(H2854,usd[[#All],[targetCurrency]:[inverseRate]],4,FALSE))</f>
        <v>1</v>
      </c>
      <c r="J2854" s="14">
        <f t="shared" si="266"/>
        <v>5000</v>
      </c>
      <c r="K2854" s="14">
        <f t="shared" si="267"/>
        <v>95</v>
      </c>
      <c r="L2854">
        <v>1403312703</v>
      </c>
      <c r="M2854">
        <v>1400720703</v>
      </c>
      <c r="N2854" t="b">
        <v>0</v>
      </c>
      <c r="O2854">
        <v>6</v>
      </c>
      <c r="P2854" t="b">
        <v>0</v>
      </c>
      <c r="Q2854" t="s">
        <v>8271</v>
      </c>
      <c r="R2854" s="9">
        <f t="shared" si="268"/>
        <v>1.9E-2</v>
      </c>
      <c r="S2854" s="14">
        <f t="shared" si="269"/>
        <v>15.833333333333334</v>
      </c>
      <c r="T2854" t="s">
        <v>9224</v>
      </c>
      <c r="U2854" t="s">
        <v>9225</v>
      </c>
      <c r="V2854" s="16">
        <f t="shared" si="270"/>
        <v>41781.045173611114</v>
      </c>
      <c r="W2854" s="16">
        <f t="shared" si="271"/>
        <v>41811.045173611114</v>
      </c>
    </row>
    <row r="2855" spans="1:23" ht="30" hidden="1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2">
        <f>IF(H2855="USD", 1, VLOOKUP(H2855,usd[[#All],[targetCurrency]:[inverseRate]],4,FALSE))</f>
        <v>0.75062424999999999</v>
      </c>
      <c r="J2855" s="14">
        <f t="shared" si="266"/>
        <v>7130.9303749999999</v>
      </c>
      <c r="K2855" s="14">
        <f t="shared" si="267"/>
        <v>0</v>
      </c>
      <c r="L2855">
        <v>1410669297</v>
      </c>
      <c r="M2855">
        <v>1405485297</v>
      </c>
      <c r="N2855" t="b">
        <v>0</v>
      </c>
      <c r="O2855">
        <v>0</v>
      </c>
      <c r="P2855" t="b">
        <v>0</v>
      </c>
      <c r="Q2855" t="s">
        <v>8271</v>
      </c>
      <c r="R2855" s="9">
        <f t="shared" si="268"/>
        <v>0</v>
      </c>
      <c r="S2855" s="14" t="str">
        <f t="shared" si="269"/>
        <v/>
      </c>
      <c r="T2855" t="s">
        <v>9224</v>
      </c>
      <c r="U2855" t="s">
        <v>9225</v>
      </c>
      <c r="V2855" s="16">
        <f t="shared" si="270"/>
        <v>41836.190937499996</v>
      </c>
      <c r="W2855" s="16">
        <f t="shared" si="271"/>
        <v>41896.190937499996</v>
      </c>
    </row>
    <row r="2856" spans="1:23" ht="30" hidden="1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2">
        <f>IF(H2856="USD", 1, VLOOKUP(H2856,usd[[#All],[targetCurrency]:[inverseRate]],4,FALSE))</f>
        <v>1.29405719</v>
      </c>
      <c r="J2856" s="14">
        <f t="shared" si="266"/>
        <v>1294.05719</v>
      </c>
      <c r="K2856" s="14">
        <f t="shared" si="267"/>
        <v>539.62184822999996</v>
      </c>
      <c r="L2856">
        <v>1431018719</v>
      </c>
      <c r="M2856">
        <v>1429290719</v>
      </c>
      <c r="N2856" t="b">
        <v>0</v>
      </c>
      <c r="O2856">
        <v>14</v>
      </c>
      <c r="P2856" t="b">
        <v>0</v>
      </c>
      <c r="Q2856" t="s">
        <v>8271</v>
      </c>
      <c r="R2856" s="9">
        <f t="shared" si="268"/>
        <v>0.41699999999999998</v>
      </c>
      <c r="S2856" s="14">
        <f t="shared" si="269"/>
        <v>38.544417730714279</v>
      </c>
      <c r="T2856" t="s">
        <v>9224</v>
      </c>
      <c r="U2856" t="s">
        <v>9225</v>
      </c>
      <c r="V2856" s="16">
        <f t="shared" si="270"/>
        <v>42111.71665509259</v>
      </c>
      <c r="W2856" s="16">
        <f t="shared" si="271"/>
        <v>42131.71665509259</v>
      </c>
    </row>
    <row r="2857" spans="1:23" ht="30" hidden="1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2">
        <f>IF(H2857="USD", 1, VLOOKUP(H2857,usd[[#All],[targetCurrency]:[inverseRate]],4,FALSE))</f>
        <v>1</v>
      </c>
      <c r="J2857" s="14">
        <f t="shared" si="266"/>
        <v>600</v>
      </c>
      <c r="K2857" s="14">
        <f t="shared" si="267"/>
        <v>300</v>
      </c>
      <c r="L2857">
        <v>1454110440</v>
      </c>
      <c r="M2857">
        <v>1451607071</v>
      </c>
      <c r="N2857" t="b">
        <v>0</v>
      </c>
      <c r="O2857">
        <v>5</v>
      </c>
      <c r="P2857" t="b">
        <v>0</v>
      </c>
      <c r="Q2857" t="s">
        <v>8271</v>
      </c>
      <c r="R2857" s="9">
        <f t="shared" si="268"/>
        <v>0.5</v>
      </c>
      <c r="S2857" s="14">
        <f t="shared" si="269"/>
        <v>60</v>
      </c>
      <c r="T2857" t="s">
        <v>9224</v>
      </c>
      <c r="U2857" t="s">
        <v>9225</v>
      </c>
      <c r="V2857" s="16">
        <f t="shared" si="270"/>
        <v>42370.007766203707</v>
      </c>
      <c r="W2857" s="16">
        <f t="shared" si="271"/>
        <v>42398.981944444444</v>
      </c>
    </row>
    <row r="2858" spans="1:23" ht="30" hidden="1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2">
        <f>IF(H2858="USD", 1, VLOOKUP(H2858,usd[[#All],[targetCurrency]:[inverseRate]],4,FALSE))</f>
        <v>1</v>
      </c>
      <c r="J2858" s="14">
        <f t="shared" si="266"/>
        <v>3000</v>
      </c>
      <c r="K2858" s="14">
        <f t="shared" si="267"/>
        <v>146</v>
      </c>
      <c r="L2858">
        <v>1439069640</v>
      </c>
      <c r="M2858">
        <v>1433897647</v>
      </c>
      <c r="N2858" t="b">
        <v>0</v>
      </c>
      <c r="O2858">
        <v>6</v>
      </c>
      <c r="P2858" t="b">
        <v>0</v>
      </c>
      <c r="Q2858" t="s">
        <v>8271</v>
      </c>
      <c r="R2858" s="9">
        <f t="shared" si="268"/>
        <v>4.8666666666666664E-2</v>
      </c>
      <c r="S2858" s="14">
        <f t="shared" si="269"/>
        <v>24.333333333333332</v>
      </c>
      <c r="T2858" t="s">
        <v>9224</v>
      </c>
      <c r="U2858" t="s">
        <v>9225</v>
      </c>
      <c r="V2858" s="16">
        <f t="shared" si="270"/>
        <v>42165.037581018521</v>
      </c>
      <c r="W2858" s="16">
        <f t="shared" si="271"/>
        <v>42224.898611111115</v>
      </c>
    </row>
    <row r="2859" spans="1:23" ht="30" hidden="1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2">
        <f>IF(H2859="USD", 1, VLOOKUP(H2859,usd[[#All],[targetCurrency]:[inverseRate]],4,FALSE))</f>
        <v>4.7076029999999998E-2</v>
      </c>
      <c r="J2859" s="14">
        <f t="shared" si="266"/>
        <v>1788.88914</v>
      </c>
      <c r="K2859" s="14">
        <f t="shared" si="267"/>
        <v>353.07022499999999</v>
      </c>
      <c r="L2859">
        <v>1487613600</v>
      </c>
      <c r="M2859">
        <v>1482444295</v>
      </c>
      <c r="N2859" t="b">
        <v>0</v>
      </c>
      <c r="O2859">
        <v>15</v>
      </c>
      <c r="P2859" t="b">
        <v>0</v>
      </c>
      <c r="Q2859" t="s">
        <v>8271</v>
      </c>
      <c r="R2859" s="9">
        <f t="shared" si="268"/>
        <v>0.19736842105263158</v>
      </c>
      <c r="S2859" s="14">
        <f t="shared" si="269"/>
        <v>23.538014999999998</v>
      </c>
      <c r="T2859" t="s">
        <v>9224</v>
      </c>
      <c r="U2859" t="s">
        <v>9225</v>
      </c>
      <c r="V2859" s="16">
        <f t="shared" si="270"/>
        <v>42726.920081018514</v>
      </c>
      <c r="W2859" s="16">
        <f t="shared" si="271"/>
        <v>42786.75</v>
      </c>
    </row>
    <row r="2860" spans="1:23" ht="30" hidden="1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2">
        <f>IF(H2860="USD", 1, VLOOKUP(H2860,usd[[#All],[targetCurrency]:[inverseRate]],4,FALSE))</f>
        <v>1.1666915600000001</v>
      </c>
      <c r="J2860" s="14">
        <f t="shared" si="266"/>
        <v>1166.69156</v>
      </c>
      <c r="K2860" s="14">
        <f t="shared" si="267"/>
        <v>0</v>
      </c>
      <c r="L2860">
        <v>1417778880</v>
      </c>
      <c r="M2860">
        <v>1415711095</v>
      </c>
      <c r="N2860" t="b">
        <v>0</v>
      </c>
      <c r="O2860">
        <v>0</v>
      </c>
      <c r="P2860" t="b">
        <v>0</v>
      </c>
      <c r="Q2860" t="s">
        <v>8271</v>
      </c>
      <c r="R2860" s="9">
        <f t="shared" si="268"/>
        <v>0</v>
      </c>
      <c r="S2860" s="14" t="str">
        <f t="shared" si="269"/>
        <v/>
      </c>
      <c r="T2860" t="s">
        <v>9224</v>
      </c>
      <c r="U2860" t="s">
        <v>9225</v>
      </c>
      <c r="V2860" s="16">
        <f t="shared" si="270"/>
        <v>41954.545081018514</v>
      </c>
      <c r="W2860" s="16">
        <f t="shared" si="271"/>
        <v>41978.477777777778</v>
      </c>
    </row>
    <row r="2861" spans="1:23" ht="30" hidden="1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2">
        <f>IF(H2861="USD", 1, VLOOKUP(H2861,usd[[#All],[targetCurrency]:[inverseRate]],4,FALSE))</f>
        <v>0.70296422999999997</v>
      </c>
      <c r="J2861" s="14">
        <f t="shared" si="266"/>
        <v>1405.9284599999999</v>
      </c>
      <c r="K2861" s="14">
        <f t="shared" si="267"/>
        <v>24.60374805</v>
      </c>
      <c r="L2861">
        <v>1444984904</v>
      </c>
      <c r="M2861">
        <v>1439800904</v>
      </c>
      <c r="N2861" t="b">
        <v>0</v>
      </c>
      <c r="O2861">
        <v>1</v>
      </c>
      <c r="P2861" t="b">
        <v>0</v>
      </c>
      <c r="Q2861" t="s">
        <v>8271</v>
      </c>
      <c r="R2861" s="9">
        <f t="shared" si="268"/>
        <v>1.7500000000000002E-2</v>
      </c>
      <c r="S2861" s="14">
        <f t="shared" si="269"/>
        <v>24.60374805</v>
      </c>
      <c r="T2861" t="s">
        <v>9224</v>
      </c>
      <c r="U2861" t="s">
        <v>9225</v>
      </c>
      <c r="V2861" s="16">
        <f t="shared" si="270"/>
        <v>42233.362314814818</v>
      </c>
      <c r="W2861" s="16">
        <f t="shared" si="271"/>
        <v>42293.362314814818</v>
      </c>
    </row>
    <row r="2862" spans="1:23" ht="30" hidden="1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2">
        <f>IF(H2862="USD", 1, VLOOKUP(H2862,usd[[#All],[targetCurrency]:[inverseRate]],4,FALSE))</f>
        <v>1</v>
      </c>
      <c r="J2862" s="14">
        <f t="shared" si="266"/>
        <v>4000</v>
      </c>
      <c r="K2862" s="14">
        <f t="shared" si="267"/>
        <v>266</v>
      </c>
      <c r="L2862">
        <v>1466363576</v>
      </c>
      <c r="M2862">
        <v>1461179576</v>
      </c>
      <c r="N2862" t="b">
        <v>0</v>
      </c>
      <c r="O2862">
        <v>9</v>
      </c>
      <c r="P2862" t="b">
        <v>0</v>
      </c>
      <c r="Q2862" t="s">
        <v>8271</v>
      </c>
      <c r="R2862" s="9">
        <f t="shared" si="268"/>
        <v>6.6500000000000004E-2</v>
      </c>
      <c r="S2862" s="14">
        <f t="shared" si="269"/>
        <v>29.555555555555557</v>
      </c>
      <c r="T2862" t="s">
        <v>9224</v>
      </c>
      <c r="U2862" t="s">
        <v>9225</v>
      </c>
      <c r="V2862" s="16">
        <f t="shared" si="270"/>
        <v>42480.80064814815</v>
      </c>
      <c r="W2862" s="16">
        <f t="shared" si="271"/>
        <v>42540.80064814815</v>
      </c>
    </row>
    <row r="2863" spans="1:23" ht="30" hidden="1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2">
        <f>IF(H2863="USD", 1, VLOOKUP(H2863,usd[[#All],[targetCurrency]:[inverseRate]],4,FALSE))</f>
        <v>0.70296422999999997</v>
      </c>
      <c r="J2863" s="14">
        <f t="shared" si="266"/>
        <v>175.74105749999998</v>
      </c>
      <c r="K2863" s="14">
        <f t="shared" si="267"/>
        <v>56.237138399999999</v>
      </c>
      <c r="L2863">
        <v>1443103848</v>
      </c>
      <c r="M2863">
        <v>1441894248</v>
      </c>
      <c r="N2863" t="b">
        <v>0</v>
      </c>
      <c r="O2863">
        <v>3</v>
      </c>
      <c r="P2863" t="b">
        <v>0</v>
      </c>
      <c r="Q2863" t="s">
        <v>8271</v>
      </c>
      <c r="R2863" s="9">
        <f t="shared" si="268"/>
        <v>0.32</v>
      </c>
      <c r="S2863" s="14">
        <f t="shared" si="269"/>
        <v>18.7457128</v>
      </c>
      <c r="T2863" t="s">
        <v>9224</v>
      </c>
      <c r="U2863" t="s">
        <v>9225</v>
      </c>
      <c r="V2863" s="16">
        <f t="shared" si="270"/>
        <v>42257.590833333335</v>
      </c>
      <c r="W2863" s="16">
        <f t="shared" si="271"/>
        <v>42271.590833333335</v>
      </c>
    </row>
    <row r="2864" spans="1:23" ht="30" hidden="1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2">
        <f>IF(H2864="USD", 1, VLOOKUP(H2864,usd[[#All],[targetCurrency]:[inverseRate]],4,FALSE))</f>
        <v>1</v>
      </c>
      <c r="J2864" s="14">
        <f t="shared" si="266"/>
        <v>12700</v>
      </c>
      <c r="K2864" s="14">
        <f t="shared" si="267"/>
        <v>55</v>
      </c>
      <c r="L2864">
        <v>1403636229</v>
      </c>
      <c r="M2864">
        <v>1401044229</v>
      </c>
      <c r="N2864" t="b">
        <v>0</v>
      </c>
      <c r="O2864">
        <v>3</v>
      </c>
      <c r="P2864" t="b">
        <v>0</v>
      </c>
      <c r="Q2864" t="s">
        <v>8271</v>
      </c>
      <c r="R2864" s="9">
        <f t="shared" si="268"/>
        <v>4.3307086614173228E-3</v>
      </c>
      <c r="S2864" s="14">
        <f t="shared" si="269"/>
        <v>18.333333333333332</v>
      </c>
      <c r="T2864" t="s">
        <v>9224</v>
      </c>
      <c r="U2864" t="s">
        <v>9225</v>
      </c>
      <c r="V2864" s="16">
        <f t="shared" si="270"/>
        <v>41784.789687500001</v>
      </c>
      <c r="W2864" s="16">
        <f t="shared" si="271"/>
        <v>41814.789687500001</v>
      </c>
    </row>
    <row r="2865" spans="1:23" ht="30" hidden="1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2">
        <f>IF(H2865="USD", 1, VLOOKUP(H2865,usd[[#All],[targetCurrency]:[inverseRate]],4,FALSE))</f>
        <v>1</v>
      </c>
      <c r="J2865" s="14">
        <f t="shared" si="266"/>
        <v>50000</v>
      </c>
      <c r="K2865" s="14">
        <f t="shared" si="267"/>
        <v>20</v>
      </c>
      <c r="L2865">
        <v>1410279123</v>
      </c>
      <c r="M2865">
        <v>1405095123</v>
      </c>
      <c r="N2865" t="b">
        <v>0</v>
      </c>
      <c r="O2865">
        <v>1</v>
      </c>
      <c r="P2865" t="b">
        <v>0</v>
      </c>
      <c r="Q2865" t="s">
        <v>8271</v>
      </c>
      <c r="R2865" s="9">
        <f t="shared" si="268"/>
        <v>4.0000000000000002E-4</v>
      </c>
      <c r="S2865" s="14">
        <f t="shared" si="269"/>
        <v>20</v>
      </c>
      <c r="T2865" t="s">
        <v>9224</v>
      </c>
      <c r="U2865" t="s">
        <v>9225</v>
      </c>
      <c r="V2865" s="16">
        <f t="shared" si="270"/>
        <v>41831.675034722226</v>
      </c>
      <c r="W2865" s="16">
        <f t="shared" si="271"/>
        <v>41891.675034722226</v>
      </c>
    </row>
    <row r="2866" spans="1:23" ht="30" hidden="1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2">
        <f>IF(H2866="USD", 1, VLOOKUP(H2866,usd[[#All],[targetCurrency]:[inverseRate]],4,FALSE))</f>
        <v>1.29405719</v>
      </c>
      <c r="J2866" s="14">
        <f t="shared" si="266"/>
        <v>3235.1429749999998</v>
      </c>
      <c r="K2866" s="14">
        <f t="shared" si="267"/>
        <v>51.762287600000001</v>
      </c>
      <c r="L2866">
        <v>1437139080</v>
      </c>
      <c r="M2866">
        <v>1434552207</v>
      </c>
      <c r="N2866" t="b">
        <v>0</v>
      </c>
      <c r="O2866">
        <v>3</v>
      </c>
      <c r="P2866" t="b">
        <v>0</v>
      </c>
      <c r="Q2866" t="s">
        <v>8271</v>
      </c>
      <c r="R2866" s="9">
        <f t="shared" si="268"/>
        <v>1.6E-2</v>
      </c>
      <c r="S2866" s="14">
        <f t="shared" si="269"/>
        <v>17.254095866666667</v>
      </c>
      <c r="T2866" t="s">
        <v>9224</v>
      </c>
      <c r="U2866" t="s">
        <v>9225</v>
      </c>
      <c r="V2866" s="16">
        <f t="shared" si="270"/>
        <v>42172.613506944443</v>
      </c>
      <c r="W2866" s="16">
        <f t="shared" si="271"/>
        <v>42202.554166666669</v>
      </c>
    </row>
    <row r="2867" spans="1:23" ht="30" hidden="1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2">
        <f>IF(H2867="USD", 1, VLOOKUP(H2867,usd[[#All],[targetCurrency]:[inverseRate]],4,FALSE))</f>
        <v>1</v>
      </c>
      <c r="J2867" s="14">
        <f t="shared" si="266"/>
        <v>2888</v>
      </c>
      <c r="K2867" s="14">
        <f t="shared" si="267"/>
        <v>0</v>
      </c>
      <c r="L2867">
        <v>1420512259</v>
      </c>
      <c r="M2867">
        <v>1415328259</v>
      </c>
      <c r="N2867" t="b">
        <v>0</v>
      </c>
      <c r="O2867">
        <v>0</v>
      </c>
      <c r="P2867" t="b">
        <v>0</v>
      </c>
      <c r="Q2867" t="s">
        <v>8271</v>
      </c>
      <c r="R2867" s="9">
        <f t="shared" si="268"/>
        <v>0</v>
      </c>
      <c r="S2867" s="14" t="str">
        <f t="shared" si="269"/>
        <v/>
      </c>
      <c r="T2867" t="s">
        <v>9224</v>
      </c>
      <c r="U2867" t="s">
        <v>9225</v>
      </c>
      <c r="V2867" s="16">
        <f t="shared" si="270"/>
        <v>41950.114108796297</v>
      </c>
      <c r="W2867" s="16">
        <f t="shared" si="271"/>
        <v>42010.114108796297</v>
      </c>
    </row>
    <row r="2868" spans="1:23" ht="30" hidden="1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2">
        <f>IF(H2868="USD", 1, VLOOKUP(H2868,usd[[#All],[targetCurrency]:[inverseRate]],4,FALSE))</f>
        <v>1</v>
      </c>
      <c r="J2868" s="14">
        <f t="shared" si="266"/>
        <v>5000</v>
      </c>
      <c r="K2868" s="14">
        <f t="shared" si="267"/>
        <v>45</v>
      </c>
      <c r="L2868">
        <v>1476482400</v>
      </c>
      <c r="M2868">
        <v>1473893721</v>
      </c>
      <c r="N2868" t="b">
        <v>0</v>
      </c>
      <c r="O2868">
        <v>2</v>
      </c>
      <c r="P2868" t="b">
        <v>0</v>
      </c>
      <c r="Q2868" t="s">
        <v>8271</v>
      </c>
      <c r="R2868" s="9">
        <f t="shared" si="268"/>
        <v>8.9999999999999993E-3</v>
      </c>
      <c r="S2868" s="14">
        <f t="shared" si="269"/>
        <v>22.5</v>
      </c>
      <c r="T2868" t="s">
        <v>9224</v>
      </c>
      <c r="U2868" t="s">
        <v>9225</v>
      </c>
      <c r="V2868" s="16">
        <f t="shared" si="270"/>
        <v>42627.955104166671</v>
      </c>
      <c r="W2868" s="16">
        <f t="shared" si="271"/>
        <v>42657.916666666672</v>
      </c>
    </row>
    <row r="2869" spans="1:23" ht="30" hidden="1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2">
        <f>IF(H2869="USD", 1, VLOOKUP(H2869,usd[[#All],[targetCurrency]:[inverseRate]],4,FALSE))</f>
        <v>1</v>
      </c>
      <c r="J2869" s="14">
        <f t="shared" si="266"/>
        <v>2500</v>
      </c>
      <c r="K2869" s="14">
        <f t="shared" si="267"/>
        <v>504</v>
      </c>
      <c r="L2869">
        <v>1467604800</v>
      </c>
      <c r="M2869">
        <v>1465533672</v>
      </c>
      <c r="N2869" t="b">
        <v>0</v>
      </c>
      <c r="O2869">
        <v>10</v>
      </c>
      <c r="P2869" t="b">
        <v>0</v>
      </c>
      <c r="Q2869" t="s">
        <v>8271</v>
      </c>
      <c r="R2869" s="9">
        <f t="shared" si="268"/>
        <v>0.2016</v>
      </c>
      <c r="S2869" s="14">
        <f t="shared" si="269"/>
        <v>50.4</v>
      </c>
      <c r="T2869" t="s">
        <v>9224</v>
      </c>
      <c r="U2869" t="s">
        <v>9225</v>
      </c>
      <c r="V2869" s="16">
        <f t="shared" si="270"/>
        <v>42531.195277777777</v>
      </c>
      <c r="W2869" s="16">
        <f t="shared" si="271"/>
        <v>42555.166666666672</v>
      </c>
    </row>
    <row r="2870" spans="1:23" ht="30" hidden="1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2">
        <f>IF(H2870="USD", 1, VLOOKUP(H2870,usd[[#All],[targetCurrency]:[inverseRate]],4,FALSE))</f>
        <v>1</v>
      </c>
      <c r="J2870" s="14">
        <f t="shared" si="266"/>
        <v>15000</v>
      </c>
      <c r="K2870" s="14">
        <f t="shared" si="267"/>
        <v>6301.76</v>
      </c>
      <c r="L2870">
        <v>1475697054</v>
      </c>
      <c r="M2870">
        <v>1473105054</v>
      </c>
      <c r="N2870" t="b">
        <v>0</v>
      </c>
      <c r="O2870">
        <v>60</v>
      </c>
      <c r="P2870" t="b">
        <v>0</v>
      </c>
      <c r="Q2870" t="s">
        <v>8271</v>
      </c>
      <c r="R2870" s="9">
        <f t="shared" si="268"/>
        <v>0.42011733333333334</v>
      </c>
      <c r="S2870" s="14">
        <f t="shared" si="269"/>
        <v>105.02933333333334</v>
      </c>
      <c r="T2870" t="s">
        <v>9224</v>
      </c>
      <c r="U2870" t="s">
        <v>9225</v>
      </c>
      <c r="V2870" s="16">
        <f t="shared" si="270"/>
        <v>42618.827013888891</v>
      </c>
      <c r="W2870" s="16">
        <f t="shared" si="271"/>
        <v>42648.827013888891</v>
      </c>
    </row>
    <row r="2871" spans="1:23" ht="30" hidden="1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2">
        <f>IF(H2871="USD", 1, VLOOKUP(H2871,usd[[#All],[targetCurrency]:[inverseRate]],4,FALSE))</f>
        <v>1</v>
      </c>
      <c r="J2871" s="14">
        <f t="shared" si="266"/>
        <v>20000</v>
      </c>
      <c r="K2871" s="14">
        <f t="shared" si="267"/>
        <v>177</v>
      </c>
      <c r="L2871">
        <v>1468937681</v>
      </c>
      <c r="M2871">
        <v>1466345681</v>
      </c>
      <c r="N2871" t="b">
        <v>0</v>
      </c>
      <c r="O2871">
        <v>5</v>
      </c>
      <c r="P2871" t="b">
        <v>0</v>
      </c>
      <c r="Q2871" t="s">
        <v>8271</v>
      </c>
      <c r="R2871" s="9">
        <f t="shared" si="268"/>
        <v>8.8500000000000002E-3</v>
      </c>
      <c r="S2871" s="14">
        <f t="shared" si="269"/>
        <v>35.4</v>
      </c>
      <c r="T2871" t="s">
        <v>9224</v>
      </c>
      <c r="U2871" t="s">
        <v>9225</v>
      </c>
      <c r="V2871" s="16">
        <f t="shared" si="270"/>
        <v>42540.593530092592</v>
      </c>
      <c r="W2871" s="16">
        <f t="shared" si="271"/>
        <v>42570.593530092592</v>
      </c>
    </row>
    <row r="2872" spans="1:23" ht="30" hidden="1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2">
        <f>IF(H2872="USD", 1, VLOOKUP(H2872,usd[[#All],[targetCurrency]:[inverseRate]],4,FALSE))</f>
        <v>1</v>
      </c>
      <c r="J2872" s="14">
        <f t="shared" si="266"/>
        <v>5000</v>
      </c>
      <c r="K2872" s="14">
        <f t="shared" si="267"/>
        <v>750</v>
      </c>
      <c r="L2872">
        <v>1400301165</v>
      </c>
      <c r="M2872">
        <v>1397709165</v>
      </c>
      <c r="N2872" t="b">
        <v>0</v>
      </c>
      <c r="O2872">
        <v>9</v>
      </c>
      <c r="P2872" t="b">
        <v>0</v>
      </c>
      <c r="Q2872" t="s">
        <v>8271</v>
      </c>
      <c r="R2872" s="9">
        <f t="shared" si="268"/>
        <v>0.15</v>
      </c>
      <c r="S2872" s="14">
        <f t="shared" si="269"/>
        <v>83.333333333333329</v>
      </c>
      <c r="T2872" t="s">
        <v>9224</v>
      </c>
      <c r="U2872" t="s">
        <v>9225</v>
      </c>
      <c r="V2872" s="16">
        <f t="shared" si="270"/>
        <v>41746.189409722225</v>
      </c>
      <c r="W2872" s="16">
        <f t="shared" si="271"/>
        <v>41776.189409722225</v>
      </c>
    </row>
    <row r="2873" spans="1:23" ht="30" hidden="1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2">
        <f>IF(H2873="USD", 1, VLOOKUP(H2873,usd[[#All],[targetCurrency]:[inverseRate]],4,FALSE))</f>
        <v>1</v>
      </c>
      <c r="J2873" s="14">
        <f t="shared" si="266"/>
        <v>10000</v>
      </c>
      <c r="K2873" s="14">
        <f t="shared" si="267"/>
        <v>467</v>
      </c>
      <c r="L2873">
        <v>1419183813</v>
      </c>
      <c r="M2873">
        <v>1417455813</v>
      </c>
      <c r="N2873" t="b">
        <v>0</v>
      </c>
      <c r="O2873">
        <v>13</v>
      </c>
      <c r="P2873" t="b">
        <v>0</v>
      </c>
      <c r="Q2873" t="s">
        <v>8271</v>
      </c>
      <c r="R2873" s="9">
        <f t="shared" si="268"/>
        <v>4.6699999999999998E-2</v>
      </c>
      <c r="S2873" s="14">
        <f t="shared" si="269"/>
        <v>35.92307692307692</v>
      </c>
      <c r="T2873" t="s">
        <v>9224</v>
      </c>
      <c r="U2873" t="s">
        <v>9225</v>
      </c>
      <c r="V2873" s="16">
        <f t="shared" si="270"/>
        <v>41974.738576388889</v>
      </c>
      <c r="W2873" s="16">
        <f t="shared" si="271"/>
        <v>41994.738576388889</v>
      </c>
    </row>
    <row r="2874" spans="1:23" ht="30" hidden="1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2">
        <f>IF(H2874="USD", 1, VLOOKUP(H2874,usd[[#All],[targetCurrency]:[inverseRate]],4,FALSE))</f>
        <v>1</v>
      </c>
      <c r="J2874" s="14">
        <f t="shared" si="266"/>
        <v>3000</v>
      </c>
      <c r="K2874" s="14">
        <f t="shared" si="267"/>
        <v>0</v>
      </c>
      <c r="L2874">
        <v>1434768438</v>
      </c>
      <c r="M2874">
        <v>1429584438</v>
      </c>
      <c r="N2874" t="b">
        <v>0</v>
      </c>
      <c r="O2874">
        <v>0</v>
      </c>
      <c r="P2874" t="b">
        <v>0</v>
      </c>
      <c r="Q2874" t="s">
        <v>8271</v>
      </c>
      <c r="R2874" s="9">
        <f t="shared" si="268"/>
        <v>0</v>
      </c>
      <c r="S2874" s="14" t="str">
        <f t="shared" si="269"/>
        <v/>
      </c>
      <c r="T2874" t="s">
        <v>9224</v>
      </c>
      <c r="U2874" t="s">
        <v>9225</v>
      </c>
      <c r="V2874" s="16">
        <f t="shared" si="270"/>
        <v>42115.11618055556</v>
      </c>
      <c r="W2874" s="16">
        <f t="shared" si="271"/>
        <v>42175.11618055556</v>
      </c>
    </row>
    <row r="2875" spans="1:23" ht="30" hidden="1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2">
        <f>IF(H2875="USD", 1, VLOOKUP(H2875,usd[[#All],[targetCurrency]:[inverseRate]],4,FALSE))</f>
        <v>1</v>
      </c>
      <c r="J2875" s="14">
        <f t="shared" si="266"/>
        <v>2500</v>
      </c>
      <c r="K2875" s="14">
        <f t="shared" si="267"/>
        <v>953</v>
      </c>
      <c r="L2875">
        <v>1422473831</v>
      </c>
      <c r="M2875">
        <v>1419881831</v>
      </c>
      <c r="N2875" t="b">
        <v>0</v>
      </c>
      <c r="O2875">
        <v>8</v>
      </c>
      <c r="P2875" t="b">
        <v>0</v>
      </c>
      <c r="Q2875" t="s">
        <v>8271</v>
      </c>
      <c r="R2875" s="9">
        <f t="shared" si="268"/>
        <v>0.38119999999999998</v>
      </c>
      <c r="S2875" s="14">
        <f t="shared" si="269"/>
        <v>119.125</v>
      </c>
      <c r="T2875" t="s">
        <v>9224</v>
      </c>
      <c r="U2875" t="s">
        <v>9225</v>
      </c>
      <c r="V2875" s="16">
        <f t="shared" si="270"/>
        <v>42002.817488425921</v>
      </c>
      <c r="W2875" s="16">
        <f t="shared" si="271"/>
        <v>42032.817488425921</v>
      </c>
    </row>
    <row r="2876" spans="1:23" ht="30" hidden="1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2">
        <f>IF(H2876="USD", 1, VLOOKUP(H2876,usd[[#All],[targetCurrency]:[inverseRate]],4,FALSE))</f>
        <v>1</v>
      </c>
      <c r="J2876" s="14">
        <f t="shared" si="266"/>
        <v>5000</v>
      </c>
      <c r="K2876" s="14">
        <f t="shared" si="267"/>
        <v>271</v>
      </c>
      <c r="L2876">
        <v>1484684186</v>
      </c>
      <c r="M2876">
        <v>1482092186</v>
      </c>
      <c r="N2876" t="b">
        <v>0</v>
      </c>
      <c r="O2876">
        <v>3</v>
      </c>
      <c r="P2876" t="b">
        <v>0</v>
      </c>
      <c r="Q2876" t="s">
        <v>8271</v>
      </c>
      <c r="R2876" s="9">
        <f t="shared" si="268"/>
        <v>5.4199999999999998E-2</v>
      </c>
      <c r="S2876" s="14">
        <f t="shared" si="269"/>
        <v>90.333333333333329</v>
      </c>
      <c r="T2876" t="s">
        <v>9224</v>
      </c>
      <c r="U2876" t="s">
        <v>9225</v>
      </c>
      <c r="V2876" s="16">
        <f t="shared" si="270"/>
        <v>42722.84474537037</v>
      </c>
      <c r="W2876" s="16">
        <f t="shared" si="271"/>
        <v>42752.84474537037</v>
      </c>
    </row>
    <row r="2877" spans="1:23" ht="30" hidden="1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2">
        <f>IF(H2877="USD", 1, VLOOKUP(H2877,usd[[#All],[targetCurrency]:[inverseRate]],4,FALSE))</f>
        <v>1</v>
      </c>
      <c r="J2877" s="14">
        <f t="shared" si="266"/>
        <v>20000</v>
      </c>
      <c r="K2877" s="14">
        <f t="shared" si="267"/>
        <v>7</v>
      </c>
      <c r="L2877">
        <v>1462417493</v>
      </c>
      <c r="M2877">
        <v>1459825493</v>
      </c>
      <c r="N2877" t="b">
        <v>0</v>
      </c>
      <c r="O2877">
        <v>3</v>
      </c>
      <c r="P2877" t="b">
        <v>0</v>
      </c>
      <c r="Q2877" t="s">
        <v>8271</v>
      </c>
      <c r="R2877" s="9">
        <f t="shared" si="268"/>
        <v>3.5E-4</v>
      </c>
      <c r="S2877" s="14">
        <f t="shared" si="269"/>
        <v>2.3333333333333335</v>
      </c>
      <c r="T2877" t="s">
        <v>9224</v>
      </c>
      <c r="U2877" t="s">
        <v>9225</v>
      </c>
      <c r="V2877" s="16">
        <f t="shared" si="270"/>
        <v>42465.128391203703</v>
      </c>
      <c r="W2877" s="16">
        <f t="shared" si="271"/>
        <v>42495.128391203703</v>
      </c>
    </row>
    <row r="2878" spans="1:23" ht="30" hidden="1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2">
        <f>IF(H2878="USD", 1, VLOOKUP(H2878,usd[[#All],[targetCurrency]:[inverseRate]],4,FALSE))</f>
        <v>1</v>
      </c>
      <c r="J2878" s="14">
        <f t="shared" si="266"/>
        <v>150000</v>
      </c>
      <c r="K2878" s="14">
        <f t="shared" si="267"/>
        <v>0</v>
      </c>
      <c r="L2878">
        <v>1437069079</v>
      </c>
      <c r="M2878">
        <v>1434477079</v>
      </c>
      <c r="N2878" t="b">
        <v>0</v>
      </c>
      <c r="O2878">
        <v>0</v>
      </c>
      <c r="P2878" t="b">
        <v>0</v>
      </c>
      <c r="Q2878" t="s">
        <v>8271</v>
      </c>
      <c r="R2878" s="9">
        <f t="shared" si="268"/>
        <v>0</v>
      </c>
      <c r="S2878" s="14" t="str">
        <f t="shared" si="269"/>
        <v/>
      </c>
      <c r="T2878" t="s">
        <v>9224</v>
      </c>
      <c r="U2878" t="s">
        <v>9225</v>
      </c>
      <c r="V2878" s="16">
        <f t="shared" si="270"/>
        <v>42171.743969907402</v>
      </c>
      <c r="W2878" s="16">
        <f t="shared" si="271"/>
        <v>42201.743969907402</v>
      </c>
    </row>
    <row r="2879" spans="1:23" ht="30" hidden="1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2">
        <f>IF(H2879="USD", 1, VLOOKUP(H2879,usd[[#All],[targetCurrency]:[inverseRate]],4,FALSE))</f>
        <v>1</v>
      </c>
      <c r="J2879" s="14">
        <f t="shared" si="266"/>
        <v>6000</v>
      </c>
      <c r="K2879" s="14">
        <f t="shared" si="267"/>
        <v>650</v>
      </c>
      <c r="L2879">
        <v>1480525200</v>
      </c>
      <c r="M2879">
        <v>1477781724</v>
      </c>
      <c r="N2879" t="b">
        <v>0</v>
      </c>
      <c r="O2879">
        <v>6</v>
      </c>
      <c r="P2879" t="b">
        <v>0</v>
      </c>
      <c r="Q2879" t="s">
        <v>8271</v>
      </c>
      <c r="R2879" s="9">
        <f t="shared" si="268"/>
        <v>0.10833333333333334</v>
      </c>
      <c r="S2879" s="14">
        <f t="shared" si="269"/>
        <v>108.33333333333333</v>
      </c>
      <c r="T2879" t="s">
        <v>9224</v>
      </c>
      <c r="U2879" t="s">
        <v>9225</v>
      </c>
      <c r="V2879" s="16">
        <f t="shared" si="270"/>
        <v>42672.955138888894</v>
      </c>
      <c r="W2879" s="16">
        <f t="shared" si="271"/>
        <v>42704.708333333328</v>
      </c>
    </row>
    <row r="2880" spans="1:23" ht="30" hidden="1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2">
        <f>IF(H2880="USD", 1, VLOOKUP(H2880,usd[[#All],[targetCurrency]:[inverseRate]],4,FALSE))</f>
        <v>1.29405719</v>
      </c>
      <c r="J2880" s="14">
        <f t="shared" si="266"/>
        <v>3882.17157</v>
      </c>
      <c r="K2880" s="14">
        <f t="shared" si="267"/>
        <v>81.525602969999994</v>
      </c>
      <c r="L2880">
        <v>1435934795</v>
      </c>
      <c r="M2880">
        <v>1430750795</v>
      </c>
      <c r="N2880" t="b">
        <v>0</v>
      </c>
      <c r="O2880">
        <v>4</v>
      </c>
      <c r="P2880" t="b">
        <v>0</v>
      </c>
      <c r="Q2880" t="s">
        <v>8271</v>
      </c>
      <c r="R2880" s="9">
        <f t="shared" si="268"/>
        <v>2.1000000000000001E-2</v>
      </c>
      <c r="S2880" s="14">
        <f t="shared" si="269"/>
        <v>20.381400742499999</v>
      </c>
      <c r="T2880" t="s">
        <v>9224</v>
      </c>
      <c r="U2880" t="s">
        <v>9225</v>
      </c>
      <c r="V2880" s="16">
        <f t="shared" si="270"/>
        <v>42128.615682870368</v>
      </c>
      <c r="W2880" s="16">
        <f t="shared" si="271"/>
        <v>42188.615682870368</v>
      </c>
    </row>
    <row r="2881" spans="1:23" ht="30" hidden="1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2">
        <f>IF(H2881="USD", 1, VLOOKUP(H2881,usd[[#All],[targetCurrency]:[inverseRate]],4,FALSE))</f>
        <v>1</v>
      </c>
      <c r="J2881" s="14">
        <f t="shared" si="266"/>
        <v>11200</v>
      </c>
      <c r="K2881" s="14">
        <f t="shared" si="267"/>
        <v>29</v>
      </c>
      <c r="L2881">
        <v>1453310661</v>
      </c>
      <c r="M2881">
        <v>1450718661</v>
      </c>
      <c r="N2881" t="b">
        <v>0</v>
      </c>
      <c r="O2881">
        <v>1</v>
      </c>
      <c r="P2881" t="b">
        <v>0</v>
      </c>
      <c r="Q2881" t="s">
        <v>8271</v>
      </c>
      <c r="R2881" s="9">
        <f t="shared" si="268"/>
        <v>2.5892857142857141E-3</v>
      </c>
      <c r="S2881" s="14">
        <f t="shared" si="269"/>
        <v>29</v>
      </c>
      <c r="T2881" t="s">
        <v>9224</v>
      </c>
      <c r="U2881" t="s">
        <v>9225</v>
      </c>
      <c r="V2881" s="16">
        <f t="shared" si="270"/>
        <v>42359.725243055553</v>
      </c>
      <c r="W2881" s="16">
        <f t="shared" si="271"/>
        <v>42389.725243055553</v>
      </c>
    </row>
    <row r="2882" spans="1:23" ht="30" hidden="1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2">
        <f>IF(H2882="USD", 1, VLOOKUP(H2882,usd[[#All],[targetCurrency]:[inverseRate]],4,FALSE))</f>
        <v>1</v>
      </c>
      <c r="J2882" s="14">
        <f t="shared" si="266"/>
        <v>12000</v>
      </c>
      <c r="K2882" s="14">
        <f t="shared" si="267"/>
        <v>2800</v>
      </c>
      <c r="L2882">
        <v>1440090300</v>
      </c>
      <c r="M2882">
        <v>1436305452</v>
      </c>
      <c r="N2882" t="b">
        <v>0</v>
      </c>
      <c r="O2882">
        <v>29</v>
      </c>
      <c r="P2882" t="b">
        <v>0</v>
      </c>
      <c r="Q2882" t="s">
        <v>8271</v>
      </c>
      <c r="R2882" s="9">
        <f t="shared" si="268"/>
        <v>0.23333333333333334</v>
      </c>
      <c r="S2882" s="14">
        <f t="shared" si="269"/>
        <v>96.551724137931032</v>
      </c>
      <c r="T2882" t="s">
        <v>9224</v>
      </c>
      <c r="U2882" t="s">
        <v>9225</v>
      </c>
      <c r="V2882" s="16">
        <f t="shared" si="270"/>
        <v>42192.905694444446</v>
      </c>
      <c r="W2882" s="16">
        <f t="shared" si="271"/>
        <v>42236.711805555555</v>
      </c>
    </row>
    <row r="2883" spans="1:23" ht="30" hidden="1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2">
        <f>IF(H2883="USD", 1, VLOOKUP(H2883,usd[[#All],[targetCurrency]:[inverseRate]],4,FALSE))</f>
        <v>1</v>
      </c>
      <c r="J2883" s="14">
        <f t="shared" ref="J2883:J2946" si="272">$I2883*D2883</f>
        <v>5500</v>
      </c>
      <c r="K2883" s="14">
        <f t="shared" ref="K2883:K2946" si="273">$I2883*E2883</f>
        <v>0</v>
      </c>
      <c r="L2883">
        <v>1417620036</v>
      </c>
      <c r="M2883">
        <v>1412432436</v>
      </c>
      <c r="N2883" t="b">
        <v>0</v>
      </c>
      <c r="O2883">
        <v>0</v>
      </c>
      <c r="P2883" t="b">
        <v>0</v>
      </c>
      <c r="Q2883" t="s">
        <v>8271</v>
      </c>
      <c r="R2883" s="9">
        <f t="shared" ref="R2883:R2946" si="274">E2883/D2883</f>
        <v>0</v>
      </c>
      <c r="S2883" s="14" t="str">
        <f t="shared" ref="S2883:S2946" si="275">IFERROR(K2883/O2883, "")</f>
        <v/>
      </c>
      <c r="T2883" t="s">
        <v>9224</v>
      </c>
      <c r="U2883" t="s">
        <v>9225</v>
      </c>
      <c r="V2883" s="16">
        <f t="shared" si="270"/>
        <v>41916.597638888888</v>
      </c>
      <c r="W2883" s="16">
        <f t="shared" si="271"/>
        <v>41976.639305555553</v>
      </c>
    </row>
    <row r="2884" spans="1:23" ht="30" hidden="1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2">
        <f>IF(H2884="USD", 1, VLOOKUP(H2884,usd[[#All],[targetCurrency]:[inverseRate]],4,FALSE))</f>
        <v>1</v>
      </c>
      <c r="J2884" s="14">
        <f t="shared" si="272"/>
        <v>750</v>
      </c>
      <c r="K2884" s="14">
        <f t="shared" si="273"/>
        <v>252</v>
      </c>
      <c r="L2884">
        <v>1462112318</v>
      </c>
      <c r="M2884">
        <v>1459520318</v>
      </c>
      <c r="N2884" t="b">
        <v>0</v>
      </c>
      <c r="O2884">
        <v>4</v>
      </c>
      <c r="P2884" t="b">
        <v>0</v>
      </c>
      <c r="Q2884" t="s">
        <v>8271</v>
      </c>
      <c r="R2884" s="9">
        <f t="shared" si="274"/>
        <v>0.33600000000000002</v>
      </c>
      <c r="S2884" s="14">
        <f t="shared" si="275"/>
        <v>63</v>
      </c>
      <c r="T2884" t="s">
        <v>9224</v>
      </c>
      <c r="U2884" t="s">
        <v>9225</v>
      </c>
      <c r="V2884" s="16">
        <f t="shared" si="270"/>
        <v>42461.596273148149</v>
      </c>
      <c r="W2884" s="16">
        <f t="shared" si="271"/>
        <v>42491.596273148149</v>
      </c>
    </row>
    <row r="2885" spans="1:23" ht="30" hidden="1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2">
        <f>IF(H2885="USD", 1, VLOOKUP(H2885,usd[[#All],[targetCurrency]:[inverseRate]],4,FALSE))</f>
        <v>1</v>
      </c>
      <c r="J2885" s="14">
        <f t="shared" si="272"/>
        <v>10000</v>
      </c>
      <c r="K2885" s="14">
        <f t="shared" si="273"/>
        <v>1908</v>
      </c>
      <c r="L2885">
        <v>1454734740</v>
      </c>
      <c r="M2885">
        <v>1451684437</v>
      </c>
      <c r="N2885" t="b">
        <v>0</v>
      </c>
      <c r="O2885">
        <v>5</v>
      </c>
      <c r="P2885" t="b">
        <v>0</v>
      </c>
      <c r="Q2885" t="s">
        <v>8271</v>
      </c>
      <c r="R2885" s="9">
        <f t="shared" si="274"/>
        <v>0.1908</v>
      </c>
      <c r="S2885" s="14">
        <f t="shared" si="275"/>
        <v>381.6</v>
      </c>
      <c r="T2885" t="s">
        <v>9224</v>
      </c>
      <c r="U2885" t="s">
        <v>9225</v>
      </c>
      <c r="V2885" s="16">
        <f t="shared" si="270"/>
        <v>42370.90320601852</v>
      </c>
      <c r="W2885" s="16">
        <f t="shared" si="271"/>
        <v>42406.207638888889</v>
      </c>
    </row>
    <row r="2886" spans="1:23" ht="30" hidden="1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2">
        <f>IF(H2886="USD", 1, VLOOKUP(H2886,usd[[#All],[targetCurrency]:[inverseRate]],4,FALSE))</f>
        <v>1</v>
      </c>
      <c r="J2886" s="14">
        <f t="shared" si="272"/>
        <v>45000</v>
      </c>
      <c r="K2886" s="14">
        <f t="shared" si="273"/>
        <v>185</v>
      </c>
      <c r="L2886">
        <v>1417800435</v>
      </c>
      <c r="M2886">
        <v>1415208435</v>
      </c>
      <c r="N2886" t="b">
        <v>0</v>
      </c>
      <c r="O2886">
        <v>4</v>
      </c>
      <c r="P2886" t="b">
        <v>0</v>
      </c>
      <c r="Q2886" t="s">
        <v>8271</v>
      </c>
      <c r="R2886" s="9">
        <f t="shared" si="274"/>
        <v>4.1111111111111114E-3</v>
      </c>
      <c r="S2886" s="14">
        <f t="shared" si="275"/>
        <v>46.25</v>
      </c>
      <c r="T2886" t="s">
        <v>9224</v>
      </c>
      <c r="U2886" t="s">
        <v>9225</v>
      </c>
      <c r="V2886" s="16">
        <f t="shared" si="270"/>
        <v>41948.727256944447</v>
      </c>
      <c r="W2886" s="16">
        <f t="shared" si="271"/>
        <v>41978.727256944447</v>
      </c>
    </row>
    <row r="2887" spans="1:23" ht="30" hidden="1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2">
        <f>IF(H2887="USD", 1, VLOOKUP(H2887,usd[[#All],[targetCurrency]:[inverseRate]],4,FALSE))</f>
        <v>1</v>
      </c>
      <c r="J2887" s="14">
        <f t="shared" si="272"/>
        <v>400</v>
      </c>
      <c r="K2887" s="14">
        <f t="shared" si="273"/>
        <v>130</v>
      </c>
      <c r="L2887">
        <v>1426294201</v>
      </c>
      <c r="M2887">
        <v>1423705801</v>
      </c>
      <c r="N2887" t="b">
        <v>0</v>
      </c>
      <c r="O2887">
        <v>5</v>
      </c>
      <c r="P2887" t="b">
        <v>0</v>
      </c>
      <c r="Q2887" t="s">
        <v>8271</v>
      </c>
      <c r="R2887" s="9">
        <f t="shared" si="274"/>
        <v>0.32500000000000001</v>
      </c>
      <c r="S2887" s="14">
        <f t="shared" si="275"/>
        <v>26</v>
      </c>
      <c r="T2887" t="s">
        <v>9224</v>
      </c>
      <c r="U2887" t="s">
        <v>9225</v>
      </c>
      <c r="V2887" s="16">
        <f t="shared" si="270"/>
        <v>42047.07640046296</v>
      </c>
      <c r="W2887" s="16">
        <f t="shared" si="271"/>
        <v>42077.034733796296</v>
      </c>
    </row>
    <row r="2888" spans="1:23" ht="30" hidden="1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2">
        <f>IF(H2888="USD", 1, VLOOKUP(H2888,usd[[#All],[targetCurrency]:[inverseRate]],4,FALSE))</f>
        <v>1</v>
      </c>
      <c r="J2888" s="14">
        <f t="shared" si="272"/>
        <v>200</v>
      </c>
      <c r="K2888" s="14">
        <f t="shared" si="273"/>
        <v>10</v>
      </c>
      <c r="L2888">
        <v>1442635140</v>
      </c>
      <c r="M2888">
        <v>1442243484</v>
      </c>
      <c r="N2888" t="b">
        <v>0</v>
      </c>
      <c r="O2888">
        <v>1</v>
      </c>
      <c r="P2888" t="b">
        <v>0</v>
      </c>
      <c r="Q2888" t="s">
        <v>8271</v>
      </c>
      <c r="R2888" s="9">
        <f t="shared" si="274"/>
        <v>0.05</v>
      </c>
      <c r="S2888" s="14">
        <f t="shared" si="275"/>
        <v>10</v>
      </c>
      <c r="T2888" t="s">
        <v>9224</v>
      </c>
      <c r="U2888" t="s">
        <v>9225</v>
      </c>
      <c r="V2888" s="16">
        <f t="shared" si="270"/>
        <v>42261.632916666669</v>
      </c>
      <c r="W2888" s="16">
        <f t="shared" si="271"/>
        <v>42266.165972222225</v>
      </c>
    </row>
    <row r="2889" spans="1:23" ht="30" hidden="1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2">
        <f>IF(H2889="USD", 1, VLOOKUP(H2889,usd[[#All],[targetCurrency]:[inverseRate]],4,FALSE))</f>
        <v>1</v>
      </c>
      <c r="J2889" s="14">
        <f t="shared" si="272"/>
        <v>3000</v>
      </c>
      <c r="K2889" s="14">
        <f t="shared" si="273"/>
        <v>5</v>
      </c>
      <c r="L2889">
        <v>1420971324</v>
      </c>
      <c r="M2889">
        <v>1418379324</v>
      </c>
      <c r="N2889" t="b">
        <v>0</v>
      </c>
      <c r="O2889">
        <v>1</v>
      </c>
      <c r="P2889" t="b">
        <v>0</v>
      </c>
      <c r="Q2889" t="s">
        <v>8271</v>
      </c>
      <c r="R2889" s="9">
        <f t="shared" si="274"/>
        <v>1.6666666666666668E-3</v>
      </c>
      <c r="S2889" s="14">
        <f t="shared" si="275"/>
        <v>5</v>
      </c>
      <c r="T2889" t="s">
        <v>9224</v>
      </c>
      <c r="U2889" t="s">
        <v>9225</v>
      </c>
      <c r="V2889" s="16">
        <f t="shared" si="270"/>
        <v>41985.427361111113</v>
      </c>
      <c r="W2889" s="16">
        <f t="shared" si="271"/>
        <v>42015.427361111113</v>
      </c>
    </row>
    <row r="2890" spans="1:23" ht="30" hidden="1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2">
        <f>IF(H2890="USD", 1, VLOOKUP(H2890,usd[[#All],[targetCurrency]:[inverseRate]],4,FALSE))</f>
        <v>1</v>
      </c>
      <c r="J2890" s="14">
        <f t="shared" si="272"/>
        <v>30000</v>
      </c>
      <c r="K2890" s="14">
        <f t="shared" si="273"/>
        <v>0</v>
      </c>
      <c r="L2890">
        <v>1413608340</v>
      </c>
      <c r="M2890">
        <v>1412945440</v>
      </c>
      <c r="N2890" t="b">
        <v>0</v>
      </c>
      <c r="O2890">
        <v>0</v>
      </c>
      <c r="P2890" t="b">
        <v>0</v>
      </c>
      <c r="Q2890" t="s">
        <v>8271</v>
      </c>
      <c r="R2890" s="9">
        <f t="shared" si="274"/>
        <v>0</v>
      </c>
      <c r="S2890" s="14" t="str">
        <f t="shared" si="275"/>
        <v/>
      </c>
      <c r="T2890" t="s">
        <v>9224</v>
      </c>
      <c r="U2890" t="s">
        <v>9225</v>
      </c>
      <c r="V2890" s="16">
        <f t="shared" si="270"/>
        <v>41922.535185185188</v>
      </c>
      <c r="W2890" s="16">
        <f t="shared" si="271"/>
        <v>41930.207638888889</v>
      </c>
    </row>
    <row r="2891" spans="1:23" ht="30" hidden="1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2">
        <f>IF(H2891="USD", 1, VLOOKUP(H2891,usd[[#All],[targetCurrency]:[inverseRate]],4,FALSE))</f>
        <v>1</v>
      </c>
      <c r="J2891" s="14">
        <f t="shared" si="272"/>
        <v>3000</v>
      </c>
      <c r="K2891" s="14">
        <f t="shared" si="273"/>
        <v>1142</v>
      </c>
      <c r="L2891">
        <v>1409344985</v>
      </c>
      <c r="M2891">
        <v>1406752985</v>
      </c>
      <c r="N2891" t="b">
        <v>0</v>
      </c>
      <c r="O2891">
        <v>14</v>
      </c>
      <c r="P2891" t="b">
        <v>0</v>
      </c>
      <c r="Q2891" t="s">
        <v>8271</v>
      </c>
      <c r="R2891" s="9">
        <f t="shared" si="274"/>
        <v>0.38066666666666665</v>
      </c>
      <c r="S2891" s="14">
        <f t="shared" si="275"/>
        <v>81.571428571428569</v>
      </c>
      <c r="T2891" t="s">
        <v>9224</v>
      </c>
      <c r="U2891" t="s">
        <v>9225</v>
      </c>
      <c r="V2891" s="16">
        <f t="shared" si="270"/>
        <v>41850.863252314812</v>
      </c>
      <c r="W2891" s="16">
        <f t="shared" si="271"/>
        <v>41880.863252314812</v>
      </c>
    </row>
    <row r="2892" spans="1:23" ht="30" hidden="1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2">
        <f>IF(H2892="USD", 1, VLOOKUP(H2892,usd[[#All],[targetCurrency]:[inverseRate]],4,FALSE))</f>
        <v>1</v>
      </c>
      <c r="J2892" s="14">
        <f t="shared" si="272"/>
        <v>2000</v>
      </c>
      <c r="K2892" s="14">
        <f t="shared" si="273"/>
        <v>21</v>
      </c>
      <c r="L2892">
        <v>1407553200</v>
      </c>
      <c r="M2892">
        <v>1405100992</v>
      </c>
      <c r="N2892" t="b">
        <v>0</v>
      </c>
      <c r="O2892">
        <v>3</v>
      </c>
      <c r="P2892" t="b">
        <v>0</v>
      </c>
      <c r="Q2892" t="s">
        <v>8271</v>
      </c>
      <c r="R2892" s="9">
        <f t="shared" si="274"/>
        <v>1.0500000000000001E-2</v>
      </c>
      <c r="S2892" s="14">
        <f t="shared" si="275"/>
        <v>7</v>
      </c>
      <c r="T2892" t="s">
        <v>9224</v>
      </c>
      <c r="U2892" t="s">
        <v>9225</v>
      </c>
      <c r="V2892" s="16">
        <f t="shared" si="270"/>
        <v>41831.742962962962</v>
      </c>
      <c r="W2892" s="16">
        <f t="shared" si="271"/>
        <v>41860.125</v>
      </c>
    </row>
    <row r="2893" spans="1:23" ht="30" hidden="1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2">
        <f>IF(H2893="USD", 1, VLOOKUP(H2893,usd[[#All],[targetCurrency]:[inverseRate]],4,FALSE))</f>
        <v>1</v>
      </c>
      <c r="J2893" s="14">
        <f t="shared" si="272"/>
        <v>10000</v>
      </c>
      <c r="K2893" s="14">
        <f t="shared" si="273"/>
        <v>273</v>
      </c>
      <c r="L2893">
        <v>1460751128</v>
      </c>
      <c r="M2893">
        <v>1455570728</v>
      </c>
      <c r="N2893" t="b">
        <v>0</v>
      </c>
      <c r="O2893">
        <v>10</v>
      </c>
      <c r="P2893" t="b">
        <v>0</v>
      </c>
      <c r="Q2893" t="s">
        <v>8271</v>
      </c>
      <c r="R2893" s="9">
        <f t="shared" si="274"/>
        <v>2.7300000000000001E-2</v>
      </c>
      <c r="S2893" s="14">
        <f t="shared" si="275"/>
        <v>27.3</v>
      </c>
      <c r="T2893" t="s">
        <v>9224</v>
      </c>
      <c r="U2893" t="s">
        <v>9225</v>
      </c>
      <c r="V2893" s="16">
        <f t="shared" si="270"/>
        <v>42415.883425925931</v>
      </c>
      <c r="W2893" s="16">
        <f t="shared" si="271"/>
        <v>42475.84175925926</v>
      </c>
    </row>
    <row r="2894" spans="1:23" ht="30" hidden="1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2">
        <f>IF(H2894="USD", 1, VLOOKUP(H2894,usd[[#All],[targetCurrency]:[inverseRate]],4,FALSE))</f>
        <v>1</v>
      </c>
      <c r="J2894" s="14">
        <f t="shared" si="272"/>
        <v>5500</v>
      </c>
      <c r="K2894" s="14">
        <f t="shared" si="273"/>
        <v>500</v>
      </c>
      <c r="L2894">
        <v>1409000400</v>
      </c>
      <c r="M2894">
        <v>1408381704</v>
      </c>
      <c r="N2894" t="b">
        <v>0</v>
      </c>
      <c r="O2894">
        <v>17</v>
      </c>
      <c r="P2894" t="b">
        <v>0</v>
      </c>
      <c r="Q2894" t="s">
        <v>8271</v>
      </c>
      <c r="R2894" s="9">
        <f t="shared" si="274"/>
        <v>9.0909090909090912E-2</v>
      </c>
      <c r="S2894" s="14">
        <f t="shared" si="275"/>
        <v>29.411764705882351</v>
      </c>
      <c r="T2894" t="s">
        <v>9224</v>
      </c>
      <c r="U2894" t="s">
        <v>9225</v>
      </c>
      <c r="V2894" s="16">
        <f t="shared" si="270"/>
        <v>41869.714166666665</v>
      </c>
      <c r="W2894" s="16">
        <f t="shared" si="271"/>
        <v>41876.875</v>
      </c>
    </row>
    <row r="2895" spans="1:23" ht="30" hidden="1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2">
        <f>IF(H2895="USD", 1, VLOOKUP(H2895,usd[[#All],[targetCurrency]:[inverseRate]],4,FALSE))</f>
        <v>1</v>
      </c>
      <c r="J2895" s="14">
        <f t="shared" si="272"/>
        <v>5000</v>
      </c>
      <c r="K2895" s="14">
        <f t="shared" si="273"/>
        <v>25</v>
      </c>
      <c r="L2895">
        <v>1420768800</v>
      </c>
      <c r="M2895">
        <v>1415644395</v>
      </c>
      <c r="N2895" t="b">
        <v>0</v>
      </c>
      <c r="O2895">
        <v>2</v>
      </c>
      <c r="P2895" t="b">
        <v>0</v>
      </c>
      <c r="Q2895" t="s">
        <v>8271</v>
      </c>
      <c r="R2895" s="9">
        <f t="shared" si="274"/>
        <v>5.0000000000000001E-3</v>
      </c>
      <c r="S2895" s="14">
        <f t="shared" si="275"/>
        <v>12.5</v>
      </c>
      <c r="T2895" t="s">
        <v>9224</v>
      </c>
      <c r="U2895" t="s">
        <v>9225</v>
      </c>
      <c r="V2895" s="16">
        <f t="shared" si="270"/>
        <v>41953.773090277777</v>
      </c>
      <c r="W2895" s="16">
        <f t="shared" si="271"/>
        <v>42013.083333333328</v>
      </c>
    </row>
    <row r="2896" spans="1:23" ht="30" hidden="1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2">
        <f>IF(H2896="USD", 1, VLOOKUP(H2896,usd[[#All],[targetCurrency]:[inverseRate]],4,FALSE))</f>
        <v>1</v>
      </c>
      <c r="J2896" s="14">
        <f t="shared" si="272"/>
        <v>50000</v>
      </c>
      <c r="K2896" s="14">
        <f t="shared" si="273"/>
        <v>0</v>
      </c>
      <c r="L2896">
        <v>1428100815</v>
      </c>
      <c r="M2896">
        <v>1422920415</v>
      </c>
      <c r="N2896" t="b">
        <v>0</v>
      </c>
      <c r="O2896">
        <v>0</v>
      </c>
      <c r="P2896" t="b">
        <v>0</v>
      </c>
      <c r="Q2896" t="s">
        <v>8271</v>
      </c>
      <c r="R2896" s="9">
        <f t="shared" si="274"/>
        <v>0</v>
      </c>
      <c r="S2896" s="14" t="str">
        <f t="shared" si="275"/>
        <v/>
      </c>
      <c r="T2896" t="s">
        <v>9224</v>
      </c>
      <c r="U2896" t="s">
        <v>9225</v>
      </c>
      <c r="V2896" s="16">
        <f t="shared" ref="V2896:V2959" si="276">(M2896/86400)+DATE(1970,1,1)</f>
        <v>42037.986284722225</v>
      </c>
      <c r="W2896" s="16">
        <f t="shared" ref="W2896:W2959" si="277">(L2896/86400)+DATE(1970,1,1)</f>
        <v>42097.944618055553</v>
      </c>
    </row>
    <row r="2897" spans="1:23" ht="30" hidden="1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2">
        <f>IF(H2897="USD", 1, VLOOKUP(H2897,usd[[#All],[targetCurrency]:[inverseRate]],4,FALSE))</f>
        <v>1</v>
      </c>
      <c r="J2897" s="14">
        <f t="shared" si="272"/>
        <v>500</v>
      </c>
      <c r="K2897" s="14">
        <f t="shared" si="273"/>
        <v>23</v>
      </c>
      <c r="L2897">
        <v>1403470800</v>
      </c>
      <c r="M2897">
        <v>1403356792</v>
      </c>
      <c r="N2897" t="b">
        <v>0</v>
      </c>
      <c r="O2897">
        <v>4</v>
      </c>
      <c r="P2897" t="b">
        <v>0</v>
      </c>
      <c r="Q2897" t="s">
        <v>8271</v>
      </c>
      <c r="R2897" s="9">
        <f t="shared" si="274"/>
        <v>4.5999999999999999E-2</v>
      </c>
      <c r="S2897" s="14">
        <f t="shared" si="275"/>
        <v>5.75</v>
      </c>
      <c r="T2897" t="s">
        <v>9224</v>
      </c>
      <c r="U2897" t="s">
        <v>9225</v>
      </c>
      <c r="V2897" s="16">
        <f t="shared" si="276"/>
        <v>41811.555462962962</v>
      </c>
      <c r="W2897" s="16">
        <f t="shared" si="277"/>
        <v>41812.875</v>
      </c>
    </row>
    <row r="2898" spans="1:23" ht="30" hidden="1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2">
        <f>IF(H2898="USD", 1, VLOOKUP(H2898,usd[[#All],[targetCurrency]:[inverseRate]],4,FALSE))</f>
        <v>1</v>
      </c>
      <c r="J2898" s="14">
        <f t="shared" si="272"/>
        <v>3000</v>
      </c>
      <c r="K2898" s="14">
        <f t="shared" si="273"/>
        <v>625</v>
      </c>
      <c r="L2898">
        <v>1481522400</v>
      </c>
      <c r="M2898">
        <v>1480283321</v>
      </c>
      <c r="N2898" t="b">
        <v>0</v>
      </c>
      <c r="O2898">
        <v>12</v>
      </c>
      <c r="P2898" t="b">
        <v>0</v>
      </c>
      <c r="Q2898" t="s">
        <v>8271</v>
      </c>
      <c r="R2898" s="9">
        <f t="shared" si="274"/>
        <v>0.20833333333333334</v>
      </c>
      <c r="S2898" s="14">
        <f t="shared" si="275"/>
        <v>52.083333333333336</v>
      </c>
      <c r="T2898" t="s">
        <v>9224</v>
      </c>
      <c r="U2898" t="s">
        <v>9225</v>
      </c>
      <c r="V2898" s="16">
        <f t="shared" si="276"/>
        <v>42701.908807870372</v>
      </c>
      <c r="W2898" s="16">
        <f t="shared" si="277"/>
        <v>42716.25</v>
      </c>
    </row>
    <row r="2899" spans="1:23" ht="30" hidden="1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2">
        <f>IF(H2899="USD", 1, VLOOKUP(H2899,usd[[#All],[targetCurrency]:[inverseRate]],4,FALSE))</f>
        <v>1</v>
      </c>
      <c r="J2899" s="14">
        <f t="shared" si="272"/>
        <v>12000</v>
      </c>
      <c r="K2899" s="14">
        <f t="shared" si="273"/>
        <v>550</v>
      </c>
      <c r="L2899">
        <v>1444577345</v>
      </c>
      <c r="M2899">
        <v>1441985458</v>
      </c>
      <c r="N2899" t="b">
        <v>0</v>
      </c>
      <c r="O2899">
        <v>3</v>
      </c>
      <c r="P2899" t="b">
        <v>0</v>
      </c>
      <c r="Q2899" t="s">
        <v>8271</v>
      </c>
      <c r="R2899" s="9">
        <f t="shared" si="274"/>
        <v>4.583333333333333E-2</v>
      </c>
      <c r="S2899" s="14">
        <f t="shared" si="275"/>
        <v>183.33333333333334</v>
      </c>
      <c r="T2899" t="s">
        <v>9224</v>
      </c>
      <c r="U2899" t="s">
        <v>9225</v>
      </c>
      <c r="V2899" s="16">
        <f t="shared" si="276"/>
        <v>42258.646504629629</v>
      </c>
      <c r="W2899" s="16">
        <f t="shared" si="277"/>
        <v>42288.645196759258</v>
      </c>
    </row>
    <row r="2900" spans="1:23" ht="30" hidden="1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2">
        <f>IF(H2900="USD", 1, VLOOKUP(H2900,usd[[#All],[targetCurrency]:[inverseRate]],4,FALSE))</f>
        <v>1</v>
      </c>
      <c r="J2900" s="14">
        <f t="shared" si="272"/>
        <v>7500</v>
      </c>
      <c r="K2900" s="14">
        <f t="shared" si="273"/>
        <v>316</v>
      </c>
      <c r="L2900">
        <v>1446307053</v>
      </c>
      <c r="M2900">
        <v>1443715053</v>
      </c>
      <c r="N2900" t="b">
        <v>0</v>
      </c>
      <c r="O2900">
        <v>12</v>
      </c>
      <c r="P2900" t="b">
        <v>0</v>
      </c>
      <c r="Q2900" t="s">
        <v>8271</v>
      </c>
      <c r="R2900" s="9">
        <f t="shared" si="274"/>
        <v>4.2133333333333335E-2</v>
      </c>
      <c r="S2900" s="14">
        <f t="shared" si="275"/>
        <v>26.333333333333332</v>
      </c>
      <c r="T2900" t="s">
        <v>9224</v>
      </c>
      <c r="U2900" t="s">
        <v>9225</v>
      </c>
      <c r="V2900" s="16">
        <f t="shared" si="276"/>
        <v>42278.664965277778</v>
      </c>
      <c r="W2900" s="16">
        <f t="shared" si="277"/>
        <v>42308.664965277778</v>
      </c>
    </row>
    <row r="2901" spans="1:23" ht="30" hidden="1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2">
        <f>IF(H2901="USD", 1, VLOOKUP(H2901,usd[[#All],[targetCurrency]:[inverseRate]],4,FALSE))</f>
        <v>1</v>
      </c>
      <c r="J2901" s="14">
        <f t="shared" si="272"/>
        <v>10000</v>
      </c>
      <c r="K2901" s="14">
        <f t="shared" si="273"/>
        <v>0</v>
      </c>
      <c r="L2901">
        <v>1469325158</v>
      </c>
      <c r="M2901">
        <v>1464141158</v>
      </c>
      <c r="N2901" t="b">
        <v>0</v>
      </c>
      <c r="O2901">
        <v>0</v>
      </c>
      <c r="P2901" t="b">
        <v>0</v>
      </c>
      <c r="Q2901" t="s">
        <v>8271</v>
      </c>
      <c r="R2901" s="9">
        <f t="shared" si="274"/>
        <v>0</v>
      </c>
      <c r="S2901" s="14" t="str">
        <f t="shared" si="275"/>
        <v/>
      </c>
      <c r="T2901" t="s">
        <v>9224</v>
      </c>
      <c r="U2901" t="s">
        <v>9225</v>
      </c>
      <c r="V2901" s="16">
        <f t="shared" si="276"/>
        <v>42515.078217592592</v>
      </c>
      <c r="W2901" s="16">
        <f t="shared" si="277"/>
        <v>42575.078217592592</v>
      </c>
    </row>
    <row r="2902" spans="1:23" ht="30" hidden="1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2">
        <f>IF(H2902="USD", 1, VLOOKUP(H2902,usd[[#All],[targetCurrency]:[inverseRate]],4,FALSE))</f>
        <v>1</v>
      </c>
      <c r="J2902" s="14">
        <f t="shared" si="272"/>
        <v>5500</v>
      </c>
      <c r="K2902" s="14">
        <f t="shared" si="273"/>
        <v>3405</v>
      </c>
      <c r="L2902">
        <v>1407562632</v>
      </c>
      <c r="M2902">
        <v>1404970632</v>
      </c>
      <c r="N2902" t="b">
        <v>0</v>
      </c>
      <c r="O2902">
        <v>7</v>
      </c>
      <c r="P2902" t="b">
        <v>0</v>
      </c>
      <c r="Q2902" t="s">
        <v>8271</v>
      </c>
      <c r="R2902" s="9">
        <f t="shared" si="274"/>
        <v>0.61909090909090914</v>
      </c>
      <c r="S2902" s="14">
        <f t="shared" si="275"/>
        <v>486.42857142857144</v>
      </c>
      <c r="T2902" t="s">
        <v>9224</v>
      </c>
      <c r="U2902" t="s">
        <v>9225</v>
      </c>
      <c r="V2902" s="16">
        <f t="shared" si="276"/>
        <v>41830.234166666669</v>
      </c>
      <c r="W2902" s="16">
        <f t="shared" si="277"/>
        <v>41860.234166666669</v>
      </c>
    </row>
    <row r="2903" spans="1:23" ht="30" hidden="1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2">
        <f>IF(H2903="USD", 1, VLOOKUP(H2903,usd[[#All],[targetCurrency]:[inverseRate]],4,FALSE))</f>
        <v>1</v>
      </c>
      <c r="J2903" s="14">
        <f t="shared" si="272"/>
        <v>750</v>
      </c>
      <c r="K2903" s="14">
        <f t="shared" si="273"/>
        <v>6</v>
      </c>
      <c r="L2903">
        <v>1423345339</v>
      </c>
      <c r="M2903">
        <v>1418161339</v>
      </c>
      <c r="N2903" t="b">
        <v>0</v>
      </c>
      <c r="O2903">
        <v>2</v>
      </c>
      <c r="P2903" t="b">
        <v>0</v>
      </c>
      <c r="Q2903" t="s">
        <v>8271</v>
      </c>
      <c r="R2903" s="9">
        <f t="shared" si="274"/>
        <v>8.0000000000000002E-3</v>
      </c>
      <c r="S2903" s="14">
        <f t="shared" si="275"/>
        <v>3</v>
      </c>
      <c r="T2903" t="s">
        <v>9224</v>
      </c>
      <c r="U2903" t="s">
        <v>9225</v>
      </c>
      <c r="V2903" s="16">
        <f t="shared" si="276"/>
        <v>41982.904386574075</v>
      </c>
      <c r="W2903" s="16">
        <f t="shared" si="277"/>
        <v>42042.904386574075</v>
      </c>
    </row>
    <row r="2904" spans="1:23" ht="30" hidden="1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2">
        <f>IF(H2904="USD", 1, VLOOKUP(H2904,usd[[#All],[targetCurrency]:[inverseRate]],4,FALSE))</f>
        <v>1</v>
      </c>
      <c r="J2904" s="14">
        <f t="shared" si="272"/>
        <v>150000</v>
      </c>
      <c r="K2904" s="14">
        <f t="shared" si="273"/>
        <v>25</v>
      </c>
      <c r="L2904">
        <v>1440412396</v>
      </c>
      <c r="M2904">
        <v>1437820396</v>
      </c>
      <c r="N2904" t="b">
        <v>0</v>
      </c>
      <c r="O2904">
        <v>1</v>
      </c>
      <c r="P2904" t="b">
        <v>0</v>
      </c>
      <c r="Q2904" t="s">
        <v>8271</v>
      </c>
      <c r="R2904" s="9">
        <f t="shared" si="274"/>
        <v>1.6666666666666666E-4</v>
      </c>
      <c r="S2904" s="14">
        <f t="shared" si="275"/>
        <v>25</v>
      </c>
      <c r="T2904" t="s">
        <v>9224</v>
      </c>
      <c r="U2904" t="s">
        <v>9225</v>
      </c>
      <c r="V2904" s="16">
        <f t="shared" si="276"/>
        <v>42210.439768518518</v>
      </c>
      <c r="W2904" s="16">
        <f t="shared" si="277"/>
        <v>42240.439768518518</v>
      </c>
    </row>
    <row r="2905" spans="1:23" ht="30" hidden="1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2">
        <f>IF(H2905="USD", 1, VLOOKUP(H2905,usd[[#All],[targetCurrency]:[inverseRate]],4,FALSE))</f>
        <v>1</v>
      </c>
      <c r="J2905" s="14">
        <f t="shared" si="272"/>
        <v>5000</v>
      </c>
      <c r="K2905" s="14">
        <f t="shared" si="273"/>
        <v>39</v>
      </c>
      <c r="L2905">
        <v>1441771218</v>
      </c>
      <c r="M2905">
        <v>1436587218</v>
      </c>
      <c r="N2905" t="b">
        <v>0</v>
      </c>
      <c r="O2905">
        <v>4</v>
      </c>
      <c r="P2905" t="b">
        <v>0</v>
      </c>
      <c r="Q2905" t="s">
        <v>8271</v>
      </c>
      <c r="R2905" s="9">
        <f t="shared" si="274"/>
        <v>7.7999999999999996E-3</v>
      </c>
      <c r="S2905" s="14">
        <f t="shared" si="275"/>
        <v>9.75</v>
      </c>
      <c r="T2905" t="s">
        <v>9224</v>
      </c>
      <c r="U2905" t="s">
        <v>9225</v>
      </c>
      <c r="V2905" s="16">
        <f t="shared" si="276"/>
        <v>42196.166874999995</v>
      </c>
      <c r="W2905" s="16">
        <f t="shared" si="277"/>
        <v>42256.166874999995</v>
      </c>
    </row>
    <row r="2906" spans="1:23" ht="30" hidden="1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2">
        <f>IF(H2906="USD", 1, VLOOKUP(H2906,usd[[#All],[targetCurrency]:[inverseRate]],4,FALSE))</f>
        <v>1.29405719</v>
      </c>
      <c r="J2906" s="14">
        <f t="shared" si="272"/>
        <v>1941.085785</v>
      </c>
      <c r="K2906" s="14">
        <f t="shared" si="273"/>
        <v>97.054289249999997</v>
      </c>
      <c r="L2906">
        <v>1415534400</v>
      </c>
      <c r="M2906">
        <v>1414538031</v>
      </c>
      <c r="N2906" t="b">
        <v>0</v>
      </c>
      <c r="O2906">
        <v>4</v>
      </c>
      <c r="P2906" t="b">
        <v>0</v>
      </c>
      <c r="Q2906" t="s">
        <v>8271</v>
      </c>
      <c r="R2906" s="9">
        <f t="shared" si="274"/>
        <v>0.05</v>
      </c>
      <c r="S2906" s="14">
        <f t="shared" si="275"/>
        <v>24.263572312499999</v>
      </c>
      <c r="T2906" t="s">
        <v>9224</v>
      </c>
      <c r="U2906" t="s">
        <v>9225</v>
      </c>
      <c r="V2906" s="16">
        <f t="shared" si="276"/>
        <v>41940.967951388891</v>
      </c>
      <c r="W2906" s="16">
        <f t="shared" si="277"/>
        <v>41952.5</v>
      </c>
    </row>
    <row r="2907" spans="1:23" ht="30" hidden="1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2">
        <f>IF(H2907="USD", 1, VLOOKUP(H2907,usd[[#All],[targetCurrency]:[inverseRate]],4,FALSE))</f>
        <v>1</v>
      </c>
      <c r="J2907" s="14">
        <f t="shared" si="272"/>
        <v>3500</v>
      </c>
      <c r="K2907" s="14">
        <f t="shared" si="273"/>
        <v>622</v>
      </c>
      <c r="L2907">
        <v>1473211313</v>
      </c>
      <c r="M2907">
        <v>1472001713</v>
      </c>
      <c r="N2907" t="b">
        <v>0</v>
      </c>
      <c r="O2907">
        <v>17</v>
      </c>
      <c r="P2907" t="b">
        <v>0</v>
      </c>
      <c r="Q2907" t="s">
        <v>8271</v>
      </c>
      <c r="R2907" s="9">
        <f t="shared" si="274"/>
        <v>0.17771428571428571</v>
      </c>
      <c r="S2907" s="14">
        <f t="shared" si="275"/>
        <v>36.588235294117645</v>
      </c>
      <c r="T2907" t="s">
        <v>9224</v>
      </c>
      <c r="U2907" t="s">
        <v>9225</v>
      </c>
      <c r="V2907" s="16">
        <f t="shared" si="276"/>
        <v>42606.056863425925</v>
      </c>
      <c r="W2907" s="16">
        <f t="shared" si="277"/>
        <v>42620.056863425925</v>
      </c>
    </row>
    <row r="2908" spans="1:23" ht="30" hidden="1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2">
        <f>IF(H2908="USD", 1, VLOOKUP(H2908,usd[[#All],[targetCurrency]:[inverseRate]],4,FALSE))</f>
        <v>1</v>
      </c>
      <c r="J2908" s="14">
        <f t="shared" si="272"/>
        <v>6000</v>
      </c>
      <c r="K2908" s="14">
        <f t="shared" si="273"/>
        <v>565</v>
      </c>
      <c r="L2908">
        <v>1438390800</v>
      </c>
      <c r="M2908">
        <v>1436888066</v>
      </c>
      <c r="N2908" t="b">
        <v>0</v>
      </c>
      <c r="O2908">
        <v>7</v>
      </c>
      <c r="P2908" t="b">
        <v>0</v>
      </c>
      <c r="Q2908" t="s">
        <v>8271</v>
      </c>
      <c r="R2908" s="9">
        <f t="shared" si="274"/>
        <v>9.4166666666666662E-2</v>
      </c>
      <c r="S2908" s="14">
        <f t="shared" si="275"/>
        <v>80.714285714285708</v>
      </c>
      <c r="T2908" t="s">
        <v>9224</v>
      </c>
      <c r="U2908" t="s">
        <v>9225</v>
      </c>
      <c r="V2908" s="16">
        <f t="shared" si="276"/>
        <v>42199.648912037039</v>
      </c>
      <c r="W2908" s="16">
        <f t="shared" si="277"/>
        <v>42217.041666666672</v>
      </c>
    </row>
    <row r="2909" spans="1:23" ht="30" hidden="1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2">
        <f>IF(H2909="USD", 1, VLOOKUP(H2909,usd[[#All],[targetCurrency]:[inverseRate]],4,FALSE))</f>
        <v>1</v>
      </c>
      <c r="J2909" s="14">
        <f t="shared" si="272"/>
        <v>2500</v>
      </c>
      <c r="K2909" s="14">
        <f t="shared" si="273"/>
        <v>2</v>
      </c>
      <c r="L2909">
        <v>1463259837</v>
      </c>
      <c r="M2909">
        <v>1458075837</v>
      </c>
      <c r="N2909" t="b">
        <v>0</v>
      </c>
      <c r="O2909">
        <v>2</v>
      </c>
      <c r="P2909" t="b">
        <v>0</v>
      </c>
      <c r="Q2909" t="s">
        <v>8271</v>
      </c>
      <c r="R2909" s="9">
        <f t="shared" si="274"/>
        <v>8.0000000000000004E-4</v>
      </c>
      <c r="S2909" s="14">
        <f t="shared" si="275"/>
        <v>1</v>
      </c>
      <c r="T2909" t="s">
        <v>9224</v>
      </c>
      <c r="U2909" t="s">
        <v>9225</v>
      </c>
      <c r="V2909" s="16">
        <f t="shared" si="276"/>
        <v>42444.877743055556</v>
      </c>
      <c r="W2909" s="16">
        <f t="shared" si="277"/>
        <v>42504.877743055556</v>
      </c>
    </row>
    <row r="2910" spans="1:23" ht="30" hidden="1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2">
        <f>IF(H2910="USD", 1, VLOOKUP(H2910,usd[[#All],[targetCurrency]:[inverseRate]],4,FALSE))</f>
        <v>1</v>
      </c>
      <c r="J2910" s="14">
        <f t="shared" si="272"/>
        <v>9600</v>
      </c>
      <c r="K2910" s="14">
        <f t="shared" si="273"/>
        <v>264</v>
      </c>
      <c r="L2910">
        <v>1465407219</v>
      </c>
      <c r="M2910">
        <v>1462815219</v>
      </c>
      <c r="N2910" t="b">
        <v>0</v>
      </c>
      <c r="O2910">
        <v>5</v>
      </c>
      <c r="P2910" t="b">
        <v>0</v>
      </c>
      <c r="Q2910" t="s">
        <v>8271</v>
      </c>
      <c r="R2910" s="9">
        <f t="shared" si="274"/>
        <v>2.75E-2</v>
      </c>
      <c r="S2910" s="14">
        <f t="shared" si="275"/>
        <v>52.8</v>
      </c>
      <c r="T2910" t="s">
        <v>9224</v>
      </c>
      <c r="U2910" t="s">
        <v>9225</v>
      </c>
      <c r="V2910" s="16">
        <f t="shared" si="276"/>
        <v>42499.73170138889</v>
      </c>
      <c r="W2910" s="16">
        <f t="shared" si="277"/>
        <v>42529.73170138889</v>
      </c>
    </row>
    <row r="2911" spans="1:23" ht="30" hidden="1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2">
        <f>IF(H2911="USD", 1, VLOOKUP(H2911,usd[[#All],[targetCurrency]:[inverseRate]],4,FALSE))</f>
        <v>1</v>
      </c>
      <c r="J2911" s="14">
        <f t="shared" si="272"/>
        <v>180000</v>
      </c>
      <c r="K2911" s="14">
        <f t="shared" si="273"/>
        <v>20</v>
      </c>
      <c r="L2911">
        <v>1416944760</v>
      </c>
      <c r="M2911">
        <v>1413527001</v>
      </c>
      <c r="N2911" t="b">
        <v>0</v>
      </c>
      <c r="O2911">
        <v>1</v>
      </c>
      <c r="P2911" t="b">
        <v>0</v>
      </c>
      <c r="Q2911" t="s">
        <v>8271</v>
      </c>
      <c r="R2911" s="9">
        <f t="shared" si="274"/>
        <v>1.1111111111111112E-4</v>
      </c>
      <c r="S2911" s="14">
        <f t="shared" si="275"/>
        <v>20</v>
      </c>
      <c r="T2911" t="s">
        <v>9224</v>
      </c>
      <c r="U2911" t="s">
        <v>9225</v>
      </c>
      <c r="V2911" s="16">
        <f t="shared" si="276"/>
        <v>41929.266215277778</v>
      </c>
      <c r="W2911" s="16">
        <f t="shared" si="277"/>
        <v>41968.823611111111</v>
      </c>
    </row>
    <row r="2912" spans="1:23" ht="30" hidden="1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2">
        <f>IF(H2912="USD", 1, VLOOKUP(H2912,usd[[#All],[targetCurrency]:[inverseRate]],4,FALSE))</f>
        <v>1.29405719</v>
      </c>
      <c r="J2912" s="14">
        <f t="shared" si="272"/>
        <v>38821.715700000001</v>
      </c>
      <c r="K2912" s="14">
        <f t="shared" si="273"/>
        <v>1.29405719</v>
      </c>
      <c r="L2912">
        <v>1434139887</v>
      </c>
      <c r="M2912">
        <v>1428955887</v>
      </c>
      <c r="N2912" t="b">
        <v>0</v>
      </c>
      <c r="O2912">
        <v>1</v>
      </c>
      <c r="P2912" t="b">
        <v>0</v>
      </c>
      <c r="Q2912" t="s">
        <v>8271</v>
      </c>
      <c r="R2912" s="9">
        <f t="shared" si="274"/>
        <v>3.3333333333333335E-5</v>
      </c>
      <c r="S2912" s="14">
        <f t="shared" si="275"/>
        <v>1.29405719</v>
      </c>
      <c r="T2912" t="s">
        <v>9224</v>
      </c>
      <c r="U2912" t="s">
        <v>9225</v>
      </c>
      <c r="V2912" s="16">
        <f t="shared" si="276"/>
        <v>42107.841284722221</v>
      </c>
      <c r="W2912" s="16">
        <f t="shared" si="277"/>
        <v>42167.841284722221</v>
      </c>
    </row>
    <row r="2913" spans="1:23" ht="30" hidden="1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2">
        <f>IF(H2913="USD", 1, VLOOKUP(H2913,usd[[#All],[targetCurrency]:[inverseRate]],4,FALSE))</f>
        <v>1</v>
      </c>
      <c r="J2913" s="14">
        <f t="shared" si="272"/>
        <v>1800</v>
      </c>
      <c r="K2913" s="14">
        <f t="shared" si="273"/>
        <v>657</v>
      </c>
      <c r="L2913">
        <v>1435429626</v>
      </c>
      <c r="M2913">
        <v>1431973626</v>
      </c>
      <c r="N2913" t="b">
        <v>0</v>
      </c>
      <c r="O2913">
        <v>14</v>
      </c>
      <c r="P2913" t="b">
        <v>0</v>
      </c>
      <c r="Q2913" t="s">
        <v>8271</v>
      </c>
      <c r="R2913" s="9">
        <f t="shared" si="274"/>
        <v>0.36499999999999999</v>
      </c>
      <c r="S2913" s="14">
        <f t="shared" si="275"/>
        <v>46.928571428571431</v>
      </c>
      <c r="T2913" t="s">
        <v>9224</v>
      </c>
      <c r="U2913" t="s">
        <v>9225</v>
      </c>
      <c r="V2913" s="16">
        <f t="shared" si="276"/>
        <v>42142.768819444449</v>
      </c>
      <c r="W2913" s="16">
        <f t="shared" si="277"/>
        <v>42182.768819444449</v>
      </c>
    </row>
    <row r="2914" spans="1:23" ht="30" hidden="1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2">
        <f>IF(H2914="USD", 1, VLOOKUP(H2914,usd[[#All],[targetCurrency]:[inverseRate]],4,FALSE))</f>
        <v>1</v>
      </c>
      <c r="J2914" s="14">
        <f t="shared" si="272"/>
        <v>14440</v>
      </c>
      <c r="K2914" s="14">
        <f t="shared" si="273"/>
        <v>2030</v>
      </c>
      <c r="L2914">
        <v>1452827374</v>
      </c>
      <c r="M2914">
        <v>1450235374</v>
      </c>
      <c r="N2914" t="b">
        <v>0</v>
      </c>
      <c r="O2914">
        <v>26</v>
      </c>
      <c r="P2914" t="b">
        <v>0</v>
      </c>
      <c r="Q2914" t="s">
        <v>8271</v>
      </c>
      <c r="R2914" s="9">
        <f t="shared" si="274"/>
        <v>0.14058171745152354</v>
      </c>
      <c r="S2914" s="14">
        <f t="shared" si="275"/>
        <v>78.07692307692308</v>
      </c>
      <c r="T2914" t="s">
        <v>9224</v>
      </c>
      <c r="U2914" t="s">
        <v>9225</v>
      </c>
      <c r="V2914" s="16">
        <f t="shared" si="276"/>
        <v>42354.131643518514</v>
      </c>
      <c r="W2914" s="16">
        <f t="shared" si="277"/>
        <v>42384.131643518514</v>
      </c>
    </row>
    <row r="2915" spans="1:23" ht="30" hidden="1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2">
        <f>IF(H2915="USD", 1, VLOOKUP(H2915,usd[[#All],[targetCurrency]:[inverseRate]],4,FALSE))</f>
        <v>1</v>
      </c>
      <c r="J2915" s="14">
        <f t="shared" si="272"/>
        <v>10000</v>
      </c>
      <c r="K2915" s="14">
        <f t="shared" si="273"/>
        <v>2</v>
      </c>
      <c r="L2915">
        <v>1410041339</v>
      </c>
      <c r="M2915">
        <v>1404857339</v>
      </c>
      <c r="N2915" t="b">
        <v>0</v>
      </c>
      <c r="O2915">
        <v>2</v>
      </c>
      <c r="P2915" t="b">
        <v>0</v>
      </c>
      <c r="Q2915" t="s">
        <v>8271</v>
      </c>
      <c r="R2915" s="9">
        <f t="shared" si="274"/>
        <v>2.0000000000000001E-4</v>
      </c>
      <c r="S2915" s="14">
        <f t="shared" si="275"/>
        <v>1</v>
      </c>
      <c r="T2915" t="s">
        <v>9224</v>
      </c>
      <c r="U2915" t="s">
        <v>9225</v>
      </c>
      <c r="V2915" s="16">
        <f t="shared" si="276"/>
        <v>41828.922905092593</v>
      </c>
      <c r="W2915" s="16">
        <f t="shared" si="277"/>
        <v>41888.922905092593</v>
      </c>
    </row>
    <row r="2916" spans="1:23" ht="30" hidden="1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2">
        <f>IF(H2916="USD", 1, VLOOKUP(H2916,usd[[#All],[targetCurrency]:[inverseRate]],4,FALSE))</f>
        <v>1.29405719</v>
      </c>
      <c r="J2916" s="14">
        <f t="shared" si="272"/>
        <v>32351.429749999999</v>
      </c>
      <c r="K2916" s="14">
        <f t="shared" si="273"/>
        <v>1.29405719</v>
      </c>
      <c r="L2916">
        <v>1426365994</v>
      </c>
      <c r="M2916">
        <v>1421185594</v>
      </c>
      <c r="N2916" t="b">
        <v>0</v>
      </c>
      <c r="O2916">
        <v>1</v>
      </c>
      <c r="P2916" t="b">
        <v>0</v>
      </c>
      <c r="Q2916" t="s">
        <v>8271</v>
      </c>
      <c r="R2916" s="9">
        <f t="shared" si="274"/>
        <v>4.0000000000000003E-5</v>
      </c>
      <c r="S2916" s="14">
        <f t="shared" si="275"/>
        <v>1.29405719</v>
      </c>
      <c r="T2916" t="s">
        <v>9224</v>
      </c>
      <c r="U2916" t="s">
        <v>9225</v>
      </c>
      <c r="V2916" s="16">
        <f t="shared" si="276"/>
        <v>42017.907337962963</v>
      </c>
      <c r="W2916" s="16">
        <f t="shared" si="277"/>
        <v>42077.865671296298</v>
      </c>
    </row>
    <row r="2917" spans="1:23" ht="30" hidden="1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2">
        <f>IF(H2917="USD", 1, VLOOKUP(H2917,usd[[#All],[targetCurrency]:[inverseRate]],4,FALSE))</f>
        <v>1.29405719</v>
      </c>
      <c r="J2917" s="14">
        <f t="shared" si="272"/>
        <v>1294.05719</v>
      </c>
      <c r="K2917" s="14">
        <f t="shared" si="273"/>
        <v>790.66894308999997</v>
      </c>
      <c r="L2917">
        <v>1458117190</v>
      </c>
      <c r="M2917">
        <v>1455528790</v>
      </c>
      <c r="N2917" t="b">
        <v>0</v>
      </c>
      <c r="O2917">
        <v>3</v>
      </c>
      <c r="P2917" t="b">
        <v>0</v>
      </c>
      <c r="Q2917" t="s">
        <v>8271</v>
      </c>
      <c r="R2917" s="9">
        <f t="shared" si="274"/>
        <v>0.61099999999999999</v>
      </c>
      <c r="S2917" s="14">
        <f t="shared" si="275"/>
        <v>263.55631436333334</v>
      </c>
      <c r="T2917" t="s">
        <v>9224</v>
      </c>
      <c r="U2917" t="s">
        <v>9225</v>
      </c>
      <c r="V2917" s="16">
        <f t="shared" si="276"/>
        <v>42415.398032407407</v>
      </c>
      <c r="W2917" s="16">
        <f t="shared" si="277"/>
        <v>42445.356365740736</v>
      </c>
    </row>
    <row r="2918" spans="1:23" ht="30" hidden="1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2">
        <f>IF(H2918="USD", 1, VLOOKUP(H2918,usd[[#All],[targetCurrency]:[inverseRate]],4,FALSE))</f>
        <v>1.29405719</v>
      </c>
      <c r="J2918" s="14">
        <f t="shared" si="272"/>
        <v>2394.0058015</v>
      </c>
      <c r="K2918" s="14">
        <f t="shared" si="273"/>
        <v>187.63829254999999</v>
      </c>
      <c r="L2918">
        <v>1400498789</v>
      </c>
      <c r="M2918">
        <v>1398511589</v>
      </c>
      <c r="N2918" t="b">
        <v>0</v>
      </c>
      <c r="O2918">
        <v>7</v>
      </c>
      <c r="P2918" t="b">
        <v>0</v>
      </c>
      <c r="Q2918" t="s">
        <v>8271</v>
      </c>
      <c r="R2918" s="9">
        <f t="shared" si="274"/>
        <v>7.8378378378378383E-2</v>
      </c>
      <c r="S2918" s="14">
        <f t="shared" si="275"/>
        <v>26.805470364285714</v>
      </c>
      <c r="T2918" t="s">
        <v>9224</v>
      </c>
      <c r="U2918" t="s">
        <v>9225</v>
      </c>
      <c r="V2918" s="16">
        <f t="shared" si="276"/>
        <v>41755.476724537039</v>
      </c>
      <c r="W2918" s="16">
        <f t="shared" si="277"/>
        <v>41778.476724537039</v>
      </c>
    </row>
    <row r="2919" spans="1:23" ht="30" hidden="1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2">
        <f>IF(H2919="USD", 1, VLOOKUP(H2919,usd[[#All],[targetCurrency]:[inverseRate]],4,FALSE))</f>
        <v>1</v>
      </c>
      <c r="J2919" s="14">
        <f t="shared" si="272"/>
        <v>2000</v>
      </c>
      <c r="K2919" s="14">
        <f t="shared" si="273"/>
        <v>437</v>
      </c>
      <c r="L2919">
        <v>1442381847</v>
      </c>
      <c r="M2919">
        <v>1440826647</v>
      </c>
      <c r="N2919" t="b">
        <v>0</v>
      </c>
      <c r="O2919">
        <v>9</v>
      </c>
      <c r="P2919" t="b">
        <v>0</v>
      </c>
      <c r="Q2919" t="s">
        <v>8271</v>
      </c>
      <c r="R2919" s="9">
        <f t="shared" si="274"/>
        <v>0.2185</v>
      </c>
      <c r="S2919" s="14">
        <f t="shared" si="275"/>
        <v>48.555555555555557</v>
      </c>
      <c r="T2919" t="s">
        <v>9224</v>
      </c>
      <c r="U2919" t="s">
        <v>9225</v>
      </c>
      <c r="V2919" s="16">
        <f t="shared" si="276"/>
        <v>42245.234340277777</v>
      </c>
      <c r="W2919" s="16">
        <f t="shared" si="277"/>
        <v>42263.234340277777</v>
      </c>
    </row>
    <row r="2920" spans="1:23" ht="30" hidden="1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2">
        <f>IF(H2920="USD", 1, VLOOKUP(H2920,usd[[#All],[targetCurrency]:[inverseRate]],4,FALSE))</f>
        <v>1</v>
      </c>
      <c r="J2920" s="14">
        <f t="shared" si="272"/>
        <v>5000</v>
      </c>
      <c r="K2920" s="14">
        <f t="shared" si="273"/>
        <v>1362</v>
      </c>
      <c r="L2920">
        <v>1446131207</v>
      </c>
      <c r="M2920">
        <v>1443712007</v>
      </c>
      <c r="N2920" t="b">
        <v>0</v>
      </c>
      <c r="O2920">
        <v>20</v>
      </c>
      <c r="P2920" t="b">
        <v>0</v>
      </c>
      <c r="Q2920" t="s">
        <v>8271</v>
      </c>
      <c r="R2920" s="9">
        <f t="shared" si="274"/>
        <v>0.27239999999999998</v>
      </c>
      <c r="S2920" s="14">
        <f t="shared" si="275"/>
        <v>68.099999999999994</v>
      </c>
      <c r="T2920" t="s">
        <v>9224</v>
      </c>
      <c r="U2920" t="s">
        <v>9225</v>
      </c>
      <c r="V2920" s="16">
        <f t="shared" si="276"/>
        <v>42278.629710648151</v>
      </c>
      <c r="W2920" s="16">
        <f t="shared" si="277"/>
        <v>42306.629710648151</v>
      </c>
    </row>
    <row r="2921" spans="1:23" ht="30" hidden="1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2">
        <f>IF(H2921="USD", 1, VLOOKUP(H2921,usd[[#All],[targetCurrency]:[inverseRate]],4,FALSE))</f>
        <v>1</v>
      </c>
      <c r="J2921" s="14">
        <f t="shared" si="272"/>
        <v>600</v>
      </c>
      <c r="K2921" s="14">
        <f t="shared" si="273"/>
        <v>51</v>
      </c>
      <c r="L2921">
        <v>1407250329</v>
      </c>
      <c r="M2921">
        <v>1404658329</v>
      </c>
      <c r="N2921" t="b">
        <v>0</v>
      </c>
      <c r="O2921">
        <v>6</v>
      </c>
      <c r="P2921" t="b">
        <v>0</v>
      </c>
      <c r="Q2921" t="s">
        <v>8271</v>
      </c>
      <c r="R2921" s="9">
        <f t="shared" si="274"/>
        <v>8.5000000000000006E-2</v>
      </c>
      <c r="S2921" s="14">
        <f t="shared" si="275"/>
        <v>8.5</v>
      </c>
      <c r="T2921" t="s">
        <v>9224</v>
      </c>
      <c r="U2921" t="s">
        <v>9225</v>
      </c>
      <c r="V2921" s="16">
        <f t="shared" si="276"/>
        <v>41826.61954861111</v>
      </c>
      <c r="W2921" s="16">
        <f t="shared" si="277"/>
        <v>41856.61954861111</v>
      </c>
    </row>
    <row r="2922" spans="1:23" ht="30" hidden="1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2">
        <f>IF(H2922="USD", 1, VLOOKUP(H2922,usd[[#All],[targetCurrency]:[inverseRate]],4,FALSE))</f>
        <v>0.75062424999999999</v>
      </c>
      <c r="J2922" s="14">
        <f t="shared" si="272"/>
        <v>1876.5606250000001</v>
      </c>
      <c r="K2922" s="14">
        <f t="shared" si="273"/>
        <v>503.66887174999999</v>
      </c>
      <c r="L2922">
        <v>1427306470</v>
      </c>
      <c r="M2922">
        <v>1424718070</v>
      </c>
      <c r="N2922" t="b">
        <v>0</v>
      </c>
      <c r="O2922">
        <v>13</v>
      </c>
      <c r="P2922" t="b">
        <v>0</v>
      </c>
      <c r="Q2922" t="s">
        <v>8271</v>
      </c>
      <c r="R2922" s="9">
        <f t="shared" si="274"/>
        <v>0.26840000000000003</v>
      </c>
      <c r="S2922" s="14">
        <f t="shared" si="275"/>
        <v>38.743759365384612</v>
      </c>
      <c r="T2922" t="s">
        <v>9224</v>
      </c>
      <c r="U2922" t="s">
        <v>9225</v>
      </c>
      <c r="V2922" s="16">
        <f t="shared" si="276"/>
        <v>42058.792476851857</v>
      </c>
      <c r="W2922" s="16">
        <f t="shared" si="277"/>
        <v>42088.750810185185</v>
      </c>
    </row>
    <row r="2923" spans="1:23" ht="30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2">
        <f>IF(H2923="USD", 1, VLOOKUP(H2923,usd[[#All],[targetCurrency]:[inverseRate]],4,FALSE))</f>
        <v>1</v>
      </c>
      <c r="J2923" s="14">
        <f t="shared" si="272"/>
        <v>100</v>
      </c>
      <c r="K2923" s="14">
        <f t="shared" si="273"/>
        <v>129</v>
      </c>
      <c r="L2923">
        <v>1411679804</v>
      </c>
      <c r="M2923">
        <v>1409087804</v>
      </c>
      <c r="N2923" t="b">
        <v>0</v>
      </c>
      <c r="O2923">
        <v>3</v>
      </c>
      <c r="P2923" t="b">
        <v>1</v>
      </c>
      <c r="Q2923" t="s">
        <v>8305</v>
      </c>
      <c r="R2923" s="9">
        <f t="shared" si="274"/>
        <v>1.29</v>
      </c>
      <c r="S2923" s="14">
        <f t="shared" si="275"/>
        <v>43</v>
      </c>
      <c r="T2923" t="s">
        <v>9224</v>
      </c>
      <c r="U2923" t="s">
        <v>9262</v>
      </c>
      <c r="V2923" s="16">
        <f t="shared" si="276"/>
        <v>41877.886620370373</v>
      </c>
      <c r="W2923" s="16">
        <f t="shared" si="277"/>
        <v>41907.886620370373</v>
      </c>
    </row>
    <row r="2924" spans="1:23" ht="30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2">
        <f>IF(H2924="USD", 1, VLOOKUP(H2924,usd[[#All],[targetCurrency]:[inverseRate]],4,FALSE))</f>
        <v>1.29405719</v>
      </c>
      <c r="J2924" s="14">
        <f t="shared" si="272"/>
        <v>647.028595</v>
      </c>
      <c r="K2924" s="14">
        <f t="shared" si="273"/>
        <v>647.028595</v>
      </c>
      <c r="L2924">
        <v>1431982727</v>
      </c>
      <c r="M2924">
        <v>1428094727</v>
      </c>
      <c r="N2924" t="b">
        <v>0</v>
      </c>
      <c r="O2924">
        <v>6</v>
      </c>
      <c r="P2924" t="b">
        <v>1</v>
      </c>
      <c r="Q2924" t="s">
        <v>8305</v>
      </c>
      <c r="R2924" s="9">
        <f t="shared" si="274"/>
        <v>1</v>
      </c>
      <c r="S2924" s="14">
        <f t="shared" si="275"/>
        <v>107.83809916666667</v>
      </c>
      <c r="T2924" t="s">
        <v>9224</v>
      </c>
      <c r="U2924" t="s">
        <v>9262</v>
      </c>
      <c r="V2924" s="16">
        <f t="shared" si="276"/>
        <v>42097.874155092592</v>
      </c>
      <c r="W2924" s="16">
        <f t="shared" si="277"/>
        <v>42142.874155092592</v>
      </c>
    </row>
    <row r="2925" spans="1:23" ht="30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2">
        <f>IF(H2925="USD", 1, VLOOKUP(H2925,usd[[#All],[targetCurrency]:[inverseRate]],4,FALSE))</f>
        <v>1</v>
      </c>
      <c r="J2925" s="14">
        <f t="shared" si="272"/>
        <v>300</v>
      </c>
      <c r="K2925" s="14">
        <f t="shared" si="273"/>
        <v>300</v>
      </c>
      <c r="L2925">
        <v>1422068400</v>
      </c>
      <c r="M2925">
        <v>1420774779</v>
      </c>
      <c r="N2925" t="b">
        <v>0</v>
      </c>
      <c r="O2925">
        <v>10</v>
      </c>
      <c r="P2925" t="b">
        <v>1</v>
      </c>
      <c r="Q2925" t="s">
        <v>8305</v>
      </c>
      <c r="R2925" s="9">
        <f t="shared" si="274"/>
        <v>1</v>
      </c>
      <c r="S2925" s="14">
        <f t="shared" si="275"/>
        <v>30</v>
      </c>
      <c r="T2925" t="s">
        <v>9224</v>
      </c>
      <c r="U2925" t="s">
        <v>9262</v>
      </c>
      <c r="V2925" s="16">
        <f t="shared" si="276"/>
        <v>42013.15253472222</v>
      </c>
      <c r="W2925" s="16">
        <f t="shared" si="277"/>
        <v>42028.125</v>
      </c>
    </row>
    <row r="2926" spans="1:23" ht="30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2">
        <f>IF(H2926="USD", 1, VLOOKUP(H2926,usd[[#All],[targetCurrency]:[inverseRate]],4,FALSE))</f>
        <v>1</v>
      </c>
      <c r="J2926" s="14">
        <f t="shared" si="272"/>
        <v>25000</v>
      </c>
      <c r="K2926" s="14">
        <f t="shared" si="273"/>
        <v>25800</v>
      </c>
      <c r="L2926">
        <v>1431143940</v>
      </c>
      <c r="M2926">
        <v>1428585710</v>
      </c>
      <c r="N2926" t="b">
        <v>0</v>
      </c>
      <c r="O2926">
        <v>147</v>
      </c>
      <c r="P2926" t="b">
        <v>1</v>
      </c>
      <c r="Q2926" t="s">
        <v>8305</v>
      </c>
      <c r="R2926" s="9">
        <f t="shared" si="274"/>
        <v>1.032</v>
      </c>
      <c r="S2926" s="14">
        <f t="shared" si="275"/>
        <v>175.51020408163265</v>
      </c>
      <c r="T2926" t="s">
        <v>9224</v>
      </c>
      <c r="U2926" t="s">
        <v>9262</v>
      </c>
      <c r="V2926" s="16">
        <f t="shared" si="276"/>
        <v>42103.556828703702</v>
      </c>
      <c r="W2926" s="16">
        <f t="shared" si="277"/>
        <v>42133.165972222225</v>
      </c>
    </row>
    <row r="2927" spans="1:23" ht="30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2">
        <f>IF(H2927="USD", 1, VLOOKUP(H2927,usd[[#All],[targetCurrency]:[inverseRate]],4,FALSE))</f>
        <v>1</v>
      </c>
      <c r="J2927" s="14">
        <f t="shared" si="272"/>
        <v>45000</v>
      </c>
      <c r="K2927" s="14">
        <f t="shared" si="273"/>
        <v>46100.69</v>
      </c>
      <c r="L2927">
        <v>1410444068</v>
      </c>
      <c r="M2927">
        <v>1407852068</v>
      </c>
      <c r="N2927" t="b">
        <v>0</v>
      </c>
      <c r="O2927">
        <v>199</v>
      </c>
      <c r="P2927" t="b">
        <v>1</v>
      </c>
      <c r="Q2927" t="s">
        <v>8305</v>
      </c>
      <c r="R2927" s="9">
        <f t="shared" si="274"/>
        <v>1.0244597777777777</v>
      </c>
      <c r="S2927" s="14">
        <f t="shared" si="275"/>
        <v>231.66175879396985</v>
      </c>
      <c r="T2927" t="s">
        <v>9224</v>
      </c>
      <c r="U2927" t="s">
        <v>9262</v>
      </c>
      <c r="V2927" s="16">
        <f t="shared" si="276"/>
        <v>41863.584120370375</v>
      </c>
      <c r="W2927" s="16">
        <f t="shared" si="277"/>
        <v>41893.584120370375</v>
      </c>
    </row>
    <row r="2928" spans="1:23" ht="30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2">
        <f>IF(H2928="USD", 1, VLOOKUP(H2928,usd[[#All],[targetCurrency]:[inverseRate]],4,FALSE))</f>
        <v>1</v>
      </c>
      <c r="J2928" s="14">
        <f t="shared" si="272"/>
        <v>3000</v>
      </c>
      <c r="K2928" s="14">
        <f t="shared" si="273"/>
        <v>3750</v>
      </c>
      <c r="L2928">
        <v>1424715779</v>
      </c>
      <c r="M2928">
        <v>1423506179</v>
      </c>
      <c r="N2928" t="b">
        <v>0</v>
      </c>
      <c r="O2928">
        <v>50</v>
      </c>
      <c r="P2928" t="b">
        <v>1</v>
      </c>
      <c r="Q2928" t="s">
        <v>8305</v>
      </c>
      <c r="R2928" s="9">
        <f t="shared" si="274"/>
        <v>1.25</v>
      </c>
      <c r="S2928" s="14">
        <f t="shared" si="275"/>
        <v>75</v>
      </c>
      <c r="T2928" t="s">
        <v>9224</v>
      </c>
      <c r="U2928" t="s">
        <v>9262</v>
      </c>
      <c r="V2928" s="16">
        <f t="shared" si="276"/>
        <v>42044.765960648147</v>
      </c>
      <c r="W2928" s="16">
        <f t="shared" si="277"/>
        <v>42058.765960648147</v>
      </c>
    </row>
    <row r="2929" spans="1:23" ht="30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2">
        <f>IF(H2929="USD", 1, VLOOKUP(H2929,usd[[#All],[targetCurrency]:[inverseRate]],4,FALSE))</f>
        <v>1</v>
      </c>
      <c r="J2929" s="14">
        <f t="shared" si="272"/>
        <v>1800</v>
      </c>
      <c r="K2929" s="14">
        <f t="shared" si="273"/>
        <v>2355</v>
      </c>
      <c r="L2929">
        <v>1405400400</v>
      </c>
      <c r="M2929">
        <v>1402934629</v>
      </c>
      <c r="N2929" t="b">
        <v>0</v>
      </c>
      <c r="O2929">
        <v>21</v>
      </c>
      <c r="P2929" t="b">
        <v>1</v>
      </c>
      <c r="Q2929" t="s">
        <v>8305</v>
      </c>
      <c r="R2929" s="9">
        <f t="shared" si="274"/>
        <v>1.3083333333333333</v>
      </c>
      <c r="S2929" s="14">
        <f t="shared" si="275"/>
        <v>112.14285714285714</v>
      </c>
      <c r="T2929" t="s">
        <v>9224</v>
      </c>
      <c r="U2929" t="s">
        <v>9262</v>
      </c>
      <c r="V2929" s="16">
        <f t="shared" si="276"/>
        <v>41806.669317129628</v>
      </c>
      <c r="W2929" s="16">
        <f t="shared" si="277"/>
        <v>41835.208333333336</v>
      </c>
    </row>
    <row r="2930" spans="1:23" ht="30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2">
        <f>IF(H2930="USD", 1, VLOOKUP(H2930,usd[[#All],[targetCurrency]:[inverseRate]],4,FALSE))</f>
        <v>1</v>
      </c>
      <c r="J2930" s="14">
        <f t="shared" si="272"/>
        <v>1000</v>
      </c>
      <c r="K2930" s="14">
        <f t="shared" si="273"/>
        <v>1000</v>
      </c>
      <c r="L2930">
        <v>1457135846</v>
      </c>
      <c r="M2930">
        <v>1454543846</v>
      </c>
      <c r="N2930" t="b">
        <v>0</v>
      </c>
      <c r="O2930">
        <v>24</v>
      </c>
      <c r="P2930" t="b">
        <v>1</v>
      </c>
      <c r="Q2930" t="s">
        <v>8305</v>
      </c>
      <c r="R2930" s="9">
        <f t="shared" si="274"/>
        <v>1</v>
      </c>
      <c r="S2930" s="14">
        <f t="shared" si="275"/>
        <v>41.666666666666664</v>
      </c>
      <c r="T2930" t="s">
        <v>9224</v>
      </c>
      <c r="U2930" t="s">
        <v>9262</v>
      </c>
      <c r="V2930" s="16">
        <f t="shared" si="276"/>
        <v>42403.998217592598</v>
      </c>
      <c r="W2930" s="16">
        <f t="shared" si="277"/>
        <v>42433.998217592598</v>
      </c>
    </row>
    <row r="2931" spans="1:23" ht="30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2">
        <f>IF(H2931="USD", 1, VLOOKUP(H2931,usd[[#All],[targetCurrency]:[inverseRate]],4,FALSE))</f>
        <v>1</v>
      </c>
      <c r="J2931" s="14">
        <f t="shared" si="272"/>
        <v>8000</v>
      </c>
      <c r="K2931" s="14">
        <f t="shared" si="273"/>
        <v>8165.55</v>
      </c>
      <c r="L2931">
        <v>1401024758</v>
      </c>
      <c r="M2931">
        <v>1398432758</v>
      </c>
      <c r="N2931" t="b">
        <v>0</v>
      </c>
      <c r="O2931">
        <v>32</v>
      </c>
      <c r="P2931" t="b">
        <v>1</v>
      </c>
      <c r="Q2931" t="s">
        <v>8305</v>
      </c>
      <c r="R2931" s="9">
        <f t="shared" si="274"/>
        <v>1.02069375</v>
      </c>
      <c r="S2931" s="14">
        <f t="shared" si="275"/>
        <v>255.17343750000001</v>
      </c>
      <c r="T2931" t="s">
        <v>9224</v>
      </c>
      <c r="U2931" t="s">
        <v>9262</v>
      </c>
      <c r="V2931" s="16">
        <f t="shared" si="276"/>
        <v>41754.564328703702</v>
      </c>
      <c r="W2931" s="16">
        <f t="shared" si="277"/>
        <v>41784.564328703702</v>
      </c>
    </row>
    <row r="2932" spans="1:23" ht="30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2">
        <f>IF(H2932="USD", 1, VLOOKUP(H2932,usd[[#All],[targetCurrency]:[inverseRate]],4,FALSE))</f>
        <v>1.29405719</v>
      </c>
      <c r="J2932" s="14">
        <f t="shared" si="272"/>
        <v>12940.571899999999</v>
      </c>
      <c r="K2932" s="14">
        <f t="shared" si="273"/>
        <v>13059.62516148</v>
      </c>
      <c r="L2932">
        <v>1431007264</v>
      </c>
      <c r="M2932">
        <v>1428415264</v>
      </c>
      <c r="N2932" t="b">
        <v>0</v>
      </c>
      <c r="O2932">
        <v>62</v>
      </c>
      <c r="P2932" t="b">
        <v>1</v>
      </c>
      <c r="Q2932" t="s">
        <v>8305</v>
      </c>
      <c r="R2932" s="9">
        <f t="shared" si="274"/>
        <v>1.0092000000000001</v>
      </c>
      <c r="S2932" s="14">
        <f t="shared" si="275"/>
        <v>210.63911550774193</v>
      </c>
      <c r="T2932" t="s">
        <v>9224</v>
      </c>
      <c r="U2932" t="s">
        <v>9262</v>
      </c>
      <c r="V2932" s="16">
        <f t="shared" si="276"/>
        <v>42101.584074074075</v>
      </c>
      <c r="W2932" s="16">
        <f t="shared" si="277"/>
        <v>42131.584074074075</v>
      </c>
    </row>
    <row r="2933" spans="1:23" ht="30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2">
        <f>IF(H2933="USD", 1, VLOOKUP(H2933,usd[[#All],[targetCurrency]:[inverseRate]],4,FALSE))</f>
        <v>0.75062424999999999</v>
      </c>
      <c r="J2933" s="14">
        <f t="shared" si="272"/>
        <v>562.9681875</v>
      </c>
      <c r="K2933" s="14">
        <f t="shared" si="273"/>
        <v>596.74627874999999</v>
      </c>
      <c r="L2933">
        <v>1410761280</v>
      </c>
      <c r="M2933">
        <v>1408604363</v>
      </c>
      <c r="N2933" t="b">
        <v>0</v>
      </c>
      <c r="O2933">
        <v>9</v>
      </c>
      <c r="P2933" t="b">
        <v>1</v>
      </c>
      <c r="Q2933" t="s">
        <v>8305</v>
      </c>
      <c r="R2933" s="9">
        <f t="shared" si="274"/>
        <v>1.06</v>
      </c>
      <c r="S2933" s="14">
        <f t="shared" si="275"/>
        <v>66.305142083333337</v>
      </c>
      <c r="T2933" t="s">
        <v>9224</v>
      </c>
      <c r="U2933" t="s">
        <v>9262</v>
      </c>
      <c r="V2933" s="16">
        <f t="shared" si="276"/>
        <v>41872.291238425925</v>
      </c>
      <c r="W2933" s="16">
        <f t="shared" si="277"/>
        <v>41897.255555555559</v>
      </c>
    </row>
    <row r="2934" spans="1:23" ht="30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2">
        <f>IF(H2934="USD", 1, VLOOKUP(H2934,usd[[#All],[targetCurrency]:[inverseRate]],4,FALSE))</f>
        <v>0.70296422999999997</v>
      </c>
      <c r="J2934" s="14">
        <f t="shared" si="272"/>
        <v>2179.1891129999999</v>
      </c>
      <c r="K2934" s="14">
        <f t="shared" si="273"/>
        <v>2290.2574613399997</v>
      </c>
      <c r="L2934">
        <v>1424516400</v>
      </c>
      <c r="M2934">
        <v>1421812637</v>
      </c>
      <c r="N2934" t="b">
        <v>0</v>
      </c>
      <c r="O2934">
        <v>38</v>
      </c>
      <c r="P2934" t="b">
        <v>1</v>
      </c>
      <c r="Q2934" t="s">
        <v>8305</v>
      </c>
      <c r="R2934" s="9">
        <f t="shared" si="274"/>
        <v>1.0509677419354839</v>
      </c>
      <c r="S2934" s="14">
        <f t="shared" si="275"/>
        <v>60.26993319315789</v>
      </c>
      <c r="T2934" t="s">
        <v>9224</v>
      </c>
      <c r="U2934" t="s">
        <v>9262</v>
      </c>
      <c r="V2934" s="16">
        <f t="shared" si="276"/>
        <v>42025.164780092593</v>
      </c>
      <c r="W2934" s="16">
        <f t="shared" si="277"/>
        <v>42056.458333333328</v>
      </c>
    </row>
    <row r="2935" spans="1:23" ht="30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2">
        <f>IF(H2935="USD", 1, VLOOKUP(H2935,usd[[#All],[targetCurrency]:[inverseRate]],4,FALSE))</f>
        <v>1</v>
      </c>
      <c r="J2935" s="14">
        <f t="shared" si="272"/>
        <v>2500</v>
      </c>
      <c r="K2935" s="14">
        <f t="shared" si="273"/>
        <v>2569</v>
      </c>
      <c r="L2935">
        <v>1465081053</v>
      </c>
      <c r="M2935">
        <v>1462489053</v>
      </c>
      <c r="N2935" t="b">
        <v>0</v>
      </c>
      <c r="O2935">
        <v>54</v>
      </c>
      <c r="P2935" t="b">
        <v>1</v>
      </c>
      <c r="Q2935" t="s">
        <v>8305</v>
      </c>
      <c r="R2935" s="9">
        <f t="shared" si="274"/>
        <v>1.0276000000000001</v>
      </c>
      <c r="S2935" s="14">
        <f t="shared" si="275"/>
        <v>47.574074074074076</v>
      </c>
      <c r="T2935" t="s">
        <v>9224</v>
      </c>
      <c r="U2935" t="s">
        <v>9262</v>
      </c>
      <c r="V2935" s="16">
        <f t="shared" si="276"/>
        <v>42495.956631944442</v>
      </c>
      <c r="W2935" s="16">
        <f t="shared" si="277"/>
        <v>42525.956631944442</v>
      </c>
    </row>
    <row r="2936" spans="1:23" ht="30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2">
        <f>IF(H2936="USD", 1, VLOOKUP(H2936,usd[[#All],[targetCurrency]:[inverseRate]],4,FALSE))</f>
        <v>0.75062424999999999</v>
      </c>
      <c r="J2936" s="14">
        <f t="shared" si="272"/>
        <v>1876.5606250000001</v>
      </c>
      <c r="K2936" s="14">
        <f t="shared" si="273"/>
        <v>2026.685475</v>
      </c>
      <c r="L2936">
        <v>1402845364</v>
      </c>
      <c r="M2936">
        <v>1400253364</v>
      </c>
      <c r="N2936" t="b">
        <v>0</v>
      </c>
      <c r="O2936">
        <v>37</v>
      </c>
      <c r="P2936" t="b">
        <v>1</v>
      </c>
      <c r="Q2936" t="s">
        <v>8305</v>
      </c>
      <c r="R2936" s="9">
        <f t="shared" si="274"/>
        <v>1.08</v>
      </c>
      <c r="S2936" s="14">
        <f t="shared" si="275"/>
        <v>54.775283108108106</v>
      </c>
      <c r="T2936" t="s">
        <v>9224</v>
      </c>
      <c r="U2936" t="s">
        <v>9262</v>
      </c>
      <c r="V2936" s="16">
        <f t="shared" si="276"/>
        <v>41775.636157407411</v>
      </c>
      <c r="W2936" s="16">
        <f t="shared" si="277"/>
        <v>41805.636157407411</v>
      </c>
    </row>
    <row r="2937" spans="1:23" ht="30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2">
        <f>IF(H2937="USD", 1, VLOOKUP(H2937,usd[[#All],[targetCurrency]:[inverseRate]],4,FALSE))</f>
        <v>1</v>
      </c>
      <c r="J2937" s="14">
        <f t="shared" si="272"/>
        <v>3500</v>
      </c>
      <c r="K2937" s="14">
        <f t="shared" si="273"/>
        <v>3531</v>
      </c>
      <c r="L2937">
        <v>1472490000</v>
      </c>
      <c r="M2937">
        <v>1467468008</v>
      </c>
      <c r="N2937" t="b">
        <v>0</v>
      </c>
      <c r="O2937">
        <v>39</v>
      </c>
      <c r="P2937" t="b">
        <v>1</v>
      </c>
      <c r="Q2937" t="s">
        <v>8305</v>
      </c>
      <c r="R2937" s="9">
        <f t="shared" si="274"/>
        <v>1.0088571428571429</v>
      </c>
      <c r="S2937" s="14">
        <f t="shared" si="275"/>
        <v>90.538461538461533</v>
      </c>
      <c r="T2937" t="s">
        <v>9224</v>
      </c>
      <c r="U2937" t="s">
        <v>9262</v>
      </c>
      <c r="V2937" s="16">
        <f t="shared" si="276"/>
        <v>42553.583425925928</v>
      </c>
      <c r="W2937" s="16">
        <f t="shared" si="277"/>
        <v>42611.708333333328</v>
      </c>
    </row>
    <row r="2938" spans="1:23" ht="30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2">
        <f>IF(H2938="USD", 1, VLOOKUP(H2938,usd[[#All],[targetCurrency]:[inverseRate]],4,FALSE))</f>
        <v>1</v>
      </c>
      <c r="J2938" s="14">
        <f t="shared" si="272"/>
        <v>1000</v>
      </c>
      <c r="K2938" s="14">
        <f t="shared" si="273"/>
        <v>1280</v>
      </c>
      <c r="L2938">
        <v>1413176340</v>
      </c>
      <c r="M2938">
        <v>1412091423</v>
      </c>
      <c r="N2938" t="b">
        <v>0</v>
      </c>
      <c r="O2938">
        <v>34</v>
      </c>
      <c r="P2938" t="b">
        <v>1</v>
      </c>
      <c r="Q2938" t="s">
        <v>8305</v>
      </c>
      <c r="R2938" s="9">
        <f t="shared" si="274"/>
        <v>1.28</v>
      </c>
      <c r="S2938" s="14">
        <f t="shared" si="275"/>
        <v>37.647058823529413</v>
      </c>
      <c r="T2938" t="s">
        <v>9224</v>
      </c>
      <c r="U2938" t="s">
        <v>9262</v>
      </c>
      <c r="V2938" s="16">
        <f t="shared" si="276"/>
        <v>41912.650729166664</v>
      </c>
      <c r="W2938" s="16">
        <f t="shared" si="277"/>
        <v>41925.207638888889</v>
      </c>
    </row>
    <row r="2939" spans="1:23" ht="30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2">
        <f>IF(H2939="USD", 1, VLOOKUP(H2939,usd[[#All],[targetCurrency]:[inverseRate]],4,FALSE))</f>
        <v>1.29405719</v>
      </c>
      <c r="J2939" s="14">
        <f t="shared" si="272"/>
        <v>1941.085785</v>
      </c>
      <c r="K2939" s="14">
        <f t="shared" si="273"/>
        <v>2588.11438</v>
      </c>
      <c r="L2939">
        <v>1405249113</v>
      </c>
      <c r="M2939">
        <v>1402657113</v>
      </c>
      <c r="N2939" t="b">
        <v>0</v>
      </c>
      <c r="O2939">
        <v>55</v>
      </c>
      <c r="P2939" t="b">
        <v>1</v>
      </c>
      <c r="Q2939" t="s">
        <v>8305</v>
      </c>
      <c r="R2939" s="9">
        <f t="shared" si="274"/>
        <v>1.3333333333333333</v>
      </c>
      <c r="S2939" s="14">
        <f t="shared" si="275"/>
        <v>47.056625090909094</v>
      </c>
      <c r="T2939" t="s">
        <v>9224</v>
      </c>
      <c r="U2939" t="s">
        <v>9262</v>
      </c>
      <c r="V2939" s="16">
        <f t="shared" si="276"/>
        <v>41803.457326388889</v>
      </c>
      <c r="W2939" s="16">
        <f t="shared" si="277"/>
        <v>41833.457326388889</v>
      </c>
    </row>
    <row r="2940" spans="1:23" ht="30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2">
        <f>IF(H2940="USD", 1, VLOOKUP(H2940,usd[[#All],[targetCurrency]:[inverseRate]],4,FALSE))</f>
        <v>1</v>
      </c>
      <c r="J2940" s="14">
        <f t="shared" si="272"/>
        <v>4000</v>
      </c>
      <c r="K2940" s="14">
        <f t="shared" si="273"/>
        <v>4055</v>
      </c>
      <c r="L2940">
        <v>1422636814</v>
      </c>
      <c r="M2940">
        <v>1420044814</v>
      </c>
      <c r="N2940" t="b">
        <v>0</v>
      </c>
      <c r="O2940">
        <v>32</v>
      </c>
      <c r="P2940" t="b">
        <v>1</v>
      </c>
      <c r="Q2940" t="s">
        <v>8305</v>
      </c>
      <c r="R2940" s="9">
        <f t="shared" si="274"/>
        <v>1.0137499999999999</v>
      </c>
      <c r="S2940" s="14">
        <f t="shared" si="275"/>
        <v>126.71875</v>
      </c>
      <c r="T2940" t="s">
        <v>9224</v>
      </c>
      <c r="U2940" t="s">
        <v>9262</v>
      </c>
      <c r="V2940" s="16">
        <f t="shared" si="276"/>
        <v>42004.703865740739</v>
      </c>
      <c r="W2940" s="16">
        <f t="shared" si="277"/>
        <v>42034.703865740739</v>
      </c>
    </row>
    <row r="2941" spans="1:23" ht="30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2">
        <f>IF(H2941="USD", 1, VLOOKUP(H2941,usd[[#All],[targetCurrency]:[inverseRate]],4,FALSE))</f>
        <v>1</v>
      </c>
      <c r="J2941" s="14">
        <f t="shared" si="272"/>
        <v>8000</v>
      </c>
      <c r="K2941" s="14">
        <f t="shared" si="273"/>
        <v>8230</v>
      </c>
      <c r="L2941">
        <v>1409187600</v>
      </c>
      <c r="M2941">
        <v>1406316312</v>
      </c>
      <c r="N2941" t="b">
        <v>0</v>
      </c>
      <c r="O2941">
        <v>25</v>
      </c>
      <c r="P2941" t="b">
        <v>1</v>
      </c>
      <c r="Q2941" t="s">
        <v>8305</v>
      </c>
      <c r="R2941" s="9">
        <f t="shared" si="274"/>
        <v>1.0287500000000001</v>
      </c>
      <c r="S2941" s="14">
        <f t="shared" si="275"/>
        <v>329.2</v>
      </c>
      <c r="T2941" t="s">
        <v>9224</v>
      </c>
      <c r="U2941" t="s">
        <v>9262</v>
      </c>
      <c r="V2941" s="16">
        <f t="shared" si="276"/>
        <v>41845.809166666666</v>
      </c>
      <c r="W2941" s="16">
        <f t="shared" si="277"/>
        <v>41879.041666666664</v>
      </c>
    </row>
    <row r="2942" spans="1:23" ht="30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2">
        <f>IF(H2942="USD", 1, VLOOKUP(H2942,usd[[#All],[targetCurrency]:[inverseRate]],4,FALSE))</f>
        <v>1</v>
      </c>
      <c r="J2942" s="14">
        <f t="shared" si="272"/>
        <v>2500</v>
      </c>
      <c r="K2942" s="14">
        <f t="shared" si="273"/>
        <v>2681</v>
      </c>
      <c r="L2942">
        <v>1421606018</v>
      </c>
      <c r="M2942">
        <v>1418150018</v>
      </c>
      <c r="N2942" t="b">
        <v>0</v>
      </c>
      <c r="O2942">
        <v>33</v>
      </c>
      <c r="P2942" t="b">
        <v>1</v>
      </c>
      <c r="Q2942" t="s">
        <v>8305</v>
      </c>
      <c r="R2942" s="9">
        <f t="shared" si="274"/>
        <v>1.0724</v>
      </c>
      <c r="S2942" s="14">
        <f t="shared" si="275"/>
        <v>81.242424242424249</v>
      </c>
      <c r="T2942" t="s">
        <v>9224</v>
      </c>
      <c r="U2942" t="s">
        <v>9262</v>
      </c>
      <c r="V2942" s="16">
        <f t="shared" si="276"/>
        <v>41982.773356481484</v>
      </c>
      <c r="W2942" s="16">
        <f t="shared" si="277"/>
        <v>42022.773356481484</v>
      </c>
    </row>
    <row r="2943" spans="1:23" ht="30" hidden="1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2">
        <f>IF(H2943="USD", 1, VLOOKUP(H2943,usd[[#All],[targetCurrency]:[inverseRate]],4,FALSE))</f>
        <v>1</v>
      </c>
      <c r="J2943" s="14">
        <f t="shared" si="272"/>
        <v>25000</v>
      </c>
      <c r="K2943" s="14">
        <f t="shared" si="273"/>
        <v>1</v>
      </c>
      <c r="L2943">
        <v>1425250955</v>
      </c>
      <c r="M2943">
        <v>1422658955</v>
      </c>
      <c r="N2943" t="b">
        <v>0</v>
      </c>
      <c r="O2943">
        <v>1</v>
      </c>
      <c r="P2943" t="b">
        <v>0</v>
      </c>
      <c r="Q2943" t="s">
        <v>8303</v>
      </c>
      <c r="R2943" s="9">
        <f t="shared" si="274"/>
        <v>4.0000000000000003E-5</v>
      </c>
      <c r="S2943" s="14">
        <f t="shared" si="275"/>
        <v>1</v>
      </c>
      <c r="T2943" t="s">
        <v>9224</v>
      </c>
      <c r="U2943" t="s">
        <v>9260</v>
      </c>
      <c r="V2943" s="16">
        <f t="shared" si="276"/>
        <v>42034.960127314815</v>
      </c>
      <c r="W2943" s="16">
        <f t="shared" si="277"/>
        <v>42064.960127314815</v>
      </c>
    </row>
    <row r="2944" spans="1:23" ht="30" hidden="1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2">
        <f>IF(H2944="USD", 1, VLOOKUP(H2944,usd[[#All],[targetCurrency]:[inverseRate]],4,FALSE))</f>
        <v>0.75062424999999999</v>
      </c>
      <c r="J2944" s="14">
        <f t="shared" si="272"/>
        <v>150124.85</v>
      </c>
      <c r="K2944" s="14">
        <f t="shared" si="273"/>
        <v>30663.0006125</v>
      </c>
      <c r="L2944">
        <v>1450297080</v>
      </c>
      <c r="M2944">
        <v>1448565459</v>
      </c>
      <c r="N2944" t="b">
        <v>0</v>
      </c>
      <c r="O2944">
        <v>202</v>
      </c>
      <c r="P2944" t="b">
        <v>0</v>
      </c>
      <c r="Q2944" t="s">
        <v>8303</v>
      </c>
      <c r="R2944" s="9">
        <f t="shared" si="274"/>
        <v>0.20424999999999999</v>
      </c>
      <c r="S2944" s="14">
        <f t="shared" si="275"/>
        <v>151.79703273514852</v>
      </c>
      <c r="T2944" t="s">
        <v>9224</v>
      </c>
      <c r="U2944" t="s">
        <v>9260</v>
      </c>
      <c r="V2944" s="16">
        <f t="shared" si="276"/>
        <v>42334.803923611107</v>
      </c>
      <c r="W2944" s="16">
        <f t="shared" si="277"/>
        <v>42354.845833333333</v>
      </c>
    </row>
    <row r="2945" spans="1:23" ht="30" hidden="1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2">
        <f>IF(H2945="USD", 1, VLOOKUP(H2945,usd[[#All],[targetCurrency]:[inverseRate]],4,FALSE))</f>
        <v>1</v>
      </c>
      <c r="J2945" s="14">
        <f t="shared" si="272"/>
        <v>3000</v>
      </c>
      <c r="K2945" s="14">
        <f t="shared" si="273"/>
        <v>0</v>
      </c>
      <c r="L2945">
        <v>1428894380</v>
      </c>
      <c r="M2945">
        <v>1426302380</v>
      </c>
      <c r="N2945" t="b">
        <v>0</v>
      </c>
      <c r="O2945">
        <v>0</v>
      </c>
      <c r="P2945" t="b">
        <v>0</v>
      </c>
      <c r="Q2945" t="s">
        <v>8303</v>
      </c>
      <c r="R2945" s="9">
        <f t="shared" si="274"/>
        <v>0</v>
      </c>
      <c r="S2945" s="14" t="str">
        <f t="shared" si="275"/>
        <v/>
      </c>
      <c r="T2945" t="s">
        <v>9224</v>
      </c>
      <c r="U2945" t="s">
        <v>9260</v>
      </c>
      <c r="V2945" s="16">
        <f t="shared" si="276"/>
        <v>42077.129398148143</v>
      </c>
      <c r="W2945" s="16">
        <f t="shared" si="277"/>
        <v>42107.129398148143</v>
      </c>
    </row>
    <row r="2946" spans="1:23" ht="30" hidden="1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2">
        <f>IF(H2946="USD", 1, VLOOKUP(H2946,usd[[#All],[targetCurrency]:[inverseRate]],4,FALSE))</f>
        <v>1</v>
      </c>
      <c r="J2946" s="14">
        <f t="shared" si="272"/>
        <v>10000</v>
      </c>
      <c r="K2946" s="14">
        <f t="shared" si="273"/>
        <v>100</v>
      </c>
      <c r="L2946">
        <v>1433714198</v>
      </c>
      <c r="M2946">
        <v>1431122198</v>
      </c>
      <c r="N2946" t="b">
        <v>0</v>
      </c>
      <c r="O2946">
        <v>1</v>
      </c>
      <c r="P2946" t="b">
        <v>0</v>
      </c>
      <c r="Q2946" t="s">
        <v>8303</v>
      </c>
      <c r="R2946" s="9">
        <f t="shared" si="274"/>
        <v>0.01</v>
      </c>
      <c r="S2946" s="14">
        <f t="shared" si="275"/>
        <v>100</v>
      </c>
      <c r="T2946" t="s">
        <v>9224</v>
      </c>
      <c r="U2946" t="s">
        <v>9260</v>
      </c>
      <c r="V2946" s="16">
        <f t="shared" si="276"/>
        <v>42132.9143287037</v>
      </c>
      <c r="W2946" s="16">
        <f t="shared" si="277"/>
        <v>42162.9143287037</v>
      </c>
    </row>
    <row r="2947" spans="1:23" ht="30" hidden="1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2">
        <f>IF(H2947="USD", 1, VLOOKUP(H2947,usd[[#All],[targetCurrency]:[inverseRate]],4,FALSE))</f>
        <v>1</v>
      </c>
      <c r="J2947" s="14">
        <f t="shared" ref="J2947:J3010" si="278">$I2947*D2947</f>
        <v>50000</v>
      </c>
      <c r="K2947" s="14">
        <f t="shared" ref="K2947:K3010" si="279">$I2947*E2947</f>
        <v>0</v>
      </c>
      <c r="L2947">
        <v>1432437660</v>
      </c>
      <c r="M2947">
        <v>1429845660</v>
      </c>
      <c r="N2947" t="b">
        <v>0</v>
      </c>
      <c r="O2947">
        <v>0</v>
      </c>
      <c r="P2947" t="b">
        <v>0</v>
      </c>
      <c r="Q2947" t="s">
        <v>8303</v>
      </c>
      <c r="R2947" s="9">
        <f t="shared" ref="R2947:R3010" si="280">E2947/D2947</f>
        <v>0</v>
      </c>
      <c r="S2947" s="14" t="str">
        <f t="shared" ref="S2947:S3010" si="281">IFERROR(K2947/O2947, "")</f>
        <v/>
      </c>
      <c r="T2947" t="s">
        <v>9224</v>
      </c>
      <c r="U2947" t="s">
        <v>9260</v>
      </c>
      <c r="V2947" s="16">
        <f t="shared" si="276"/>
        <v>42118.139583333337</v>
      </c>
      <c r="W2947" s="16">
        <f t="shared" si="277"/>
        <v>42148.139583333337</v>
      </c>
    </row>
    <row r="2948" spans="1:23" ht="30" hidden="1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2">
        <f>IF(H2948="USD", 1, VLOOKUP(H2948,usd[[#All],[targetCurrency]:[inverseRate]],4,FALSE))</f>
        <v>1.29405719</v>
      </c>
      <c r="J2948" s="14">
        <f t="shared" si="278"/>
        <v>2588.11438</v>
      </c>
      <c r="K2948" s="14">
        <f t="shared" si="279"/>
        <v>2.5881143799999999</v>
      </c>
      <c r="L2948">
        <v>1471265092</v>
      </c>
      <c r="M2948">
        <v>1468673092</v>
      </c>
      <c r="N2948" t="b">
        <v>0</v>
      </c>
      <c r="O2948">
        <v>2</v>
      </c>
      <c r="P2948" t="b">
        <v>0</v>
      </c>
      <c r="Q2948" t="s">
        <v>8303</v>
      </c>
      <c r="R2948" s="9">
        <f t="shared" si="280"/>
        <v>1E-3</v>
      </c>
      <c r="S2948" s="14">
        <f t="shared" si="281"/>
        <v>1.29405719</v>
      </c>
      <c r="T2948" t="s">
        <v>9224</v>
      </c>
      <c r="U2948" t="s">
        <v>9260</v>
      </c>
      <c r="V2948" s="16">
        <f t="shared" si="276"/>
        <v>42567.531157407408</v>
      </c>
      <c r="W2948" s="16">
        <f t="shared" si="277"/>
        <v>42597.531157407408</v>
      </c>
    </row>
    <row r="2949" spans="1:23" ht="30" hidden="1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2">
        <f>IF(H2949="USD", 1, VLOOKUP(H2949,usd[[#All],[targetCurrency]:[inverseRate]],4,FALSE))</f>
        <v>1</v>
      </c>
      <c r="J2949" s="14">
        <f t="shared" si="278"/>
        <v>25000</v>
      </c>
      <c r="K2949" s="14">
        <f t="shared" si="279"/>
        <v>1072</v>
      </c>
      <c r="L2949">
        <v>1480007460</v>
      </c>
      <c r="M2949">
        <v>1475760567</v>
      </c>
      <c r="N2949" t="b">
        <v>0</v>
      </c>
      <c r="O2949">
        <v>13</v>
      </c>
      <c r="P2949" t="b">
        <v>0</v>
      </c>
      <c r="Q2949" t="s">
        <v>8303</v>
      </c>
      <c r="R2949" s="9">
        <f t="shared" si="280"/>
        <v>4.2880000000000001E-2</v>
      </c>
      <c r="S2949" s="14">
        <f t="shared" si="281"/>
        <v>82.461538461538467</v>
      </c>
      <c r="T2949" t="s">
        <v>9224</v>
      </c>
      <c r="U2949" t="s">
        <v>9260</v>
      </c>
      <c r="V2949" s="16">
        <f t="shared" si="276"/>
        <v>42649.562118055561</v>
      </c>
      <c r="W2949" s="16">
        <f t="shared" si="277"/>
        <v>42698.71597222222</v>
      </c>
    </row>
    <row r="2950" spans="1:23" ht="30" hidden="1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2">
        <f>IF(H2950="USD", 1, VLOOKUP(H2950,usd[[#All],[targetCurrency]:[inverseRate]],4,FALSE))</f>
        <v>1</v>
      </c>
      <c r="J2950" s="14">
        <f t="shared" si="278"/>
        <v>500000</v>
      </c>
      <c r="K2950" s="14">
        <f t="shared" si="279"/>
        <v>24</v>
      </c>
      <c r="L2950">
        <v>1433259293</v>
      </c>
      <c r="M2950">
        <v>1428075293</v>
      </c>
      <c r="N2950" t="b">
        <v>0</v>
      </c>
      <c r="O2950">
        <v>9</v>
      </c>
      <c r="P2950" t="b">
        <v>0</v>
      </c>
      <c r="Q2950" t="s">
        <v>8303</v>
      </c>
      <c r="R2950" s="9">
        <f t="shared" si="280"/>
        <v>4.8000000000000001E-5</v>
      </c>
      <c r="S2950" s="14">
        <f t="shared" si="281"/>
        <v>2.6666666666666665</v>
      </c>
      <c r="T2950" t="s">
        <v>9224</v>
      </c>
      <c r="U2950" t="s">
        <v>9260</v>
      </c>
      <c r="V2950" s="16">
        <f t="shared" si="276"/>
        <v>42097.649224537032</v>
      </c>
      <c r="W2950" s="16">
        <f t="shared" si="277"/>
        <v>42157.649224537032</v>
      </c>
    </row>
    <row r="2951" spans="1:23" ht="30" hidden="1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2">
        <f>IF(H2951="USD", 1, VLOOKUP(H2951,usd[[#All],[targetCurrency]:[inverseRate]],4,FALSE))</f>
        <v>1</v>
      </c>
      <c r="J2951" s="14">
        <f t="shared" si="278"/>
        <v>1000</v>
      </c>
      <c r="K2951" s="14">
        <f t="shared" si="279"/>
        <v>25</v>
      </c>
      <c r="L2951">
        <v>1447965917</v>
      </c>
      <c r="M2951">
        <v>1445370317</v>
      </c>
      <c r="N2951" t="b">
        <v>0</v>
      </c>
      <c r="O2951">
        <v>2</v>
      </c>
      <c r="P2951" t="b">
        <v>0</v>
      </c>
      <c r="Q2951" t="s">
        <v>8303</v>
      </c>
      <c r="R2951" s="9">
        <f t="shared" si="280"/>
        <v>2.5000000000000001E-2</v>
      </c>
      <c r="S2951" s="14">
        <f t="shared" si="281"/>
        <v>12.5</v>
      </c>
      <c r="T2951" t="s">
        <v>9224</v>
      </c>
      <c r="U2951" t="s">
        <v>9260</v>
      </c>
      <c r="V2951" s="16">
        <f t="shared" si="276"/>
        <v>42297.823113425926</v>
      </c>
      <c r="W2951" s="16">
        <f t="shared" si="277"/>
        <v>42327.864780092597</v>
      </c>
    </row>
    <row r="2952" spans="1:23" ht="30" hidden="1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2">
        <f>IF(H2952="USD", 1, VLOOKUP(H2952,usd[[#All],[targetCurrency]:[inverseRate]],4,FALSE))</f>
        <v>1</v>
      </c>
      <c r="J2952" s="14">
        <f t="shared" si="278"/>
        <v>5000000</v>
      </c>
      <c r="K2952" s="14">
        <f t="shared" si="279"/>
        <v>0</v>
      </c>
      <c r="L2952">
        <v>1453538752</v>
      </c>
      <c r="M2952">
        <v>1450946752</v>
      </c>
      <c r="N2952" t="b">
        <v>0</v>
      </c>
      <c r="O2952">
        <v>0</v>
      </c>
      <c r="P2952" t="b">
        <v>0</v>
      </c>
      <c r="Q2952" t="s">
        <v>8303</v>
      </c>
      <c r="R2952" s="9">
        <f t="shared" si="280"/>
        <v>0</v>
      </c>
      <c r="S2952" s="14" t="str">
        <f t="shared" si="281"/>
        <v/>
      </c>
      <c r="T2952" t="s">
        <v>9224</v>
      </c>
      <c r="U2952" t="s">
        <v>9260</v>
      </c>
      <c r="V2952" s="16">
        <f t="shared" si="276"/>
        <v>42362.36518518519</v>
      </c>
      <c r="W2952" s="16">
        <f t="shared" si="277"/>
        <v>42392.36518518519</v>
      </c>
    </row>
    <row r="2953" spans="1:23" ht="30" hidden="1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2">
        <f>IF(H2953="USD", 1, VLOOKUP(H2953,usd[[#All],[targetCurrency]:[inverseRate]],4,FALSE))</f>
        <v>1</v>
      </c>
      <c r="J2953" s="14">
        <f t="shared" si="278"/>
        <v>50000</v>
      </c>
      <c r="K2953" s="14">
        <f t="shared" si="279"/>
        <v>1096</v>
      </c>
      <c r="L2953">
        <v>1412536573</v>
      </c>
      <c r="M2953">
        <v>1408648573</v>
      </c>
      <c r="N2953" t="b">
        <v>0</v>
      </c>
      <c r="O2953">
        <v>58</v>
      </c>
      <c r="P2953" t="b">
        <v>0</v>
      </c>
      <c r="Q2953" t="s">
        <v>8303</v>
      </c>
      <c r="R2953" s="9">
        <f t="shared" si="280"/>
        <v>2.1919999999999999E-2</v>
      </c>
      <c r="S2953" s="14">
        <f t="shared" si="281"/>
        <v>18.896551724137932</v>
      </c>
      <c r="T2953" t="s">
        <v>9224</v>
      </c>
      <c r="U2953" t="s">
        <v>9260</v>
      </c>
      <c r="V2953" s="16">
        <f t="shared" si="276"/>
        <v>41872.802928240737</v>
      </c>
      <c r="W2953" s="16">
        <f t="shared" si="277"/>
        <v>41917.802928240737</v>
      </c>
    </row>
    <row r="2954" spans="1:23" ht="30" hidden="1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2">
        <f>IF(H2954="USD", 1, VLOOKUP(H2954,usd[[#All],[targetCurrency]:[inverseRate]],4,FALSE))</f>
        <v>1</v>
      </c>
      <c r="J2954" s="14">
        <f t="shared" si="278"/>
        <v>20000</v>
      </c>
      <c r="K2954" s="14">
        <f t="shared" si="279"/>
        <v>1605</v>
      </c>
      <c r="L2954">
        <v>1476676800</v>
      </c>
      <c r="M2954">
        <v>1473957239</v>
      </c>
      <c r="N2954" t="b">
        <v>0</v>
      </c>
      <c r="O2954">
        <v>8</v>
      </c>
      <c r="P2954" t="b">
        <v>0</v>
      </c>
      <c r="Q2954" t="s">
        <v>8303</v>
      </c>
      <c r="R2954" s="9">
        <f t="shared" si="280"/>
        <v>8.0250000000000002E-2</v>
      </c>
      <c r="S2954" s="14">
        <f t="shared" si="281"/>
        <v>200.625</v>
      </c>
      <c r="T2954" t="s">
        <v>9224</v>
      </c>
      <c r="U2954" t="s">
        <v>9260</v>
      </c>
      <c r="V2954" s="16">
        <f t="shared" si="276"/>
        <v>42628.690266203703</v>
      </c>
      <c r="W2954" s="16">
        <f t="shared" si="277"/>
        <v>42660.166666666672</v>
      </c>
    </row>
    <row r="2955" spans="1:23" ht="30" hidden="1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2">
        <f>IF(H2955="USD", 1, VLOOKUP(H2955,usd[[#All],[targetCurrency]:[inverseRate]],4,FALSE))</f>
        <v>1</v>
      </c>
      <c r="J2955" s="14">
        <f t="shared" si="278"/>
        <v>400000</v>
      </c>
      <c r="K2955" s="14">
        <f t="shared" si="279"/>
        <v>605</v>
      </c>
      <c r="L2955">
        <v>1444330821</v>
      </c>
      <c r="M2955">
        <v>1441738821</v>
      </c>
      <c r="N2955" t="b">
        <v>0</v>
      </c>
      <c r="O2955">
        <v>3</v>
      </c>
      <c r="P2955" t="b">
        <v>0</v>
      </c>
      <c r="Q2955" t="s">
        <v>8303</v>
      </c>
      <c r="R2955" s="9">
        <f t="shared" si="280"/>
        <v>1.5125E-3</v>
      </c>
      <c r="S2955" s="14">
        <f t="shared" si="281"/>
        <v>201.66666666666666</v>
      </c>
      <c r="T2955" t="s">
        <v>9224</v>
      </c>
      <c r="U2955" t="s">
        <v>9260</v>
      </c>
      <c r="V2955" s="16">
        <f t="shared" si="276"/>
        <v>42255.791909722218</v>
      </c>
      <c r="W2955" s="16">
        <f t="shared" si="277"/>
        <v>42285.791909722218</v>
      </c>
    </row>
    <row r="2956" spans="1:23" ht="30" hidden="1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2">
        <f>IF(H2956="USD", 1, VLOOKUP(H2956,usd[[#All],[targetCurrency]:[inverseRate]],4,FALSE))</f>
        <v>1</v>
      </c>
      <c r="J2956" s="14">
        <f t="shared" si="278"/>
        <v>15000</v>
      </c>
      <c r="K2956" s="14">
        <f t="shared" si="279"/>
        <v>0</v>
      </c>
      <c r="L2956">
        <v>1489669203</v>
      </c>
      <c r="M2956">
        <v>1487944803</v>
      </c>
      <c r="N2956" t="b">
        <v>0</v>
      </c>
      <c r="O2956">
        <v>0</v>
      </c>
      <c r="P2956" t="b">
        <v>0</v>
      </c>
      <c r="Q2956" t="s">
        <v>8303</v>
      </c>
      <c r="R2956" s="9">
        <f t="shared" si="280"/>
        <v>0</v>
      </c>
      <c r="S2956" s="14" t="str">
        <f t="shared" si="281"/>
        <v/>
      </c>
      <c r="T2956" t="s">
        <v>9224</v>
      </c>
      <c r="U2956" t="s">
        <v>9260</v>
      </c>
      <c r="V2956" s="16">
        <f t="shared" si="276"/>
        <v>42790.583368055552</v>
      </c>
      <c r="W2956" s="16">
        <f t="shared" si="277"/>
        <v>42810.541701388887</v>
      </c>
    </row>
    <row r="2957" spans="1:23" ht="30" hidden="1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2">
        <f>IF(H2957="USD", 1, VLOOKUP(H2957,usd[[#All],[targetCurrency]:[inverseRate]],4,FALSE))</f>
        <v>1</v>
      </c>
      <c r="J2957" s="14">
        <f t="shared" si="278"/>
        <v>1200</v>
      </c>
      <c r="K2957" s="14">
        <f t="shared" si="279"/>
        <v>715</v>
      </c>
      <c r="L2957">
        <v>1434476849</v>
      </c>
      <c r="M2957">
        <v>1431884849</v>
      </c>
      <c r="N2957" t="b">
        <v>0</v>
      </c>
      <c r="O2957">
        <v>11</v>
      </c>
      <c r="P2957" t="b">
        <v>0</v>
      </c>
      <c r="Q2957" t="s">
        <v>8303</v>
      </c>
      <c r="R2957" s="9">
        <f t="shared" si="280"/>
        <v>0.59583333333333333</v>
      </c>
      <c r="S2957" s="14">
        <f t="shared" si="281"/>
        <v>65</v>
      </c>
      <c r="T2957" t="s">
        <v>9224</v>
      </c>
      <c r="U2957" t="s">
        <v>9260</v>
      </c>
      <c r="V2957" s="16">
        <f t="shared" si="276"/>
        <v>42141.741307870368</v>
      </c>
      <c r="W2957" s="16">
        <f t="shared" si="277"/>
        <v>42171.741307870368</v>
      </c>
    </row>
    <row r="2958" spans="1:23" ht="30" hidden="1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2">
        <f>IF(H2958="USD", 1, VLOOKUP(H2958,usd[[#All],[targetCurrency]:[inverseRate]],4,FALSE))</f>
        <v>1</v>
      </c>
      <c r="J2958" s="14">
        <f t="shared" si="278"/>
        <v>7900</v>
      </c>
      <c r="K2958" s="14">
        <f t="shared" si="279"/>
        <v>1322</v>
      </c>
      <c r="L2958">
        <v>1462402850</v>
      </c>
      <c r="M2958">
        <v>1459810850</v>
      </c>
      <c r="N2958" t="b">
        <v>0</v>
      </c>
      <c r="O2958">
        <v>20</v>
      </c>
      <c r="P2958" t="b">
        <v>0</v>
      </c>
      <c r="Q2958" t="s">
        <v>8303</v>
      </c>
      <c r="R2958" s="9">
        <f t="shared" si="280"/>
        <v>0.16734177215189874</v>
      </c>
      <c r="S2958" s="14">
        <f t="shared" si="281"/>
        <v>66.099999999999994</v>
      </c>
      <c r="T2958" t="s">
        <v>9224</v>
      </c>
      <c r="U2958" t="s">
        <v>9260</v>
      </c>
      <c r="V2958" s="16">
        <f t="shared" si="276"/>
        <v>42464.958912037036</v>
      </c>
      <c r="W2958" s="16">
        <f t="shared" si="277"/>
        <v>42494.958912037036</v>
      </c>
    </row>
    <row r="2959" spans="1:23" ht="30" hidden="1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2">
        <f>IF(H2959="USD", 1, VLOOKUP(H2959,usd[[#All],[targetCurrency]:[inverseRate]],4,FALSE))</f>
        <v>1</v>
      </c>
      <c r="J2959" s="14">
        <f t="shared" si="278"/>
        <v>15000</v>
      </c>
      <c r="K2959" s="14">
        <f t="shared" si="279"/>
        <v>280</v>
      </c>
      <c r="L2959">
        <v>1427498172</v>
      </c>
      <c r="M2959">
        <v>1422317772</v>
      </c>
      <c r="N2959" t="b">
        <v>0</v>
      </c>
      <c r="O2959">
        <v>3</v>
      </c>
      <c r="P2959" t="b">
        <v>0</v>
      </c>
      <c r="Q2959" t="s">
        <v>8303</v>
      </c>
      <c r="R2959" s="9">
        <f t="shared" si="280"/>
        <v>1.8666666666666668E-2</v>
      </c>
      <c r="S2959" s="14">
        <f t="shared" si="281"/>
        <v>93.333333333333329</v>
      </c>
      <c r="T2959" t="s">
        <v>9224</v>
      </c>
      <c r="U2959" t="s">
        <v>9260</v>
      </c>
      <c r="V2959" s="16">
        <f t="shared" si="276"/>
        <v>42031.011249999996</v>
      </c>
      <c r="W2959" s="16">
        <f t="shared" si="277"/>
        <v>42090.969583333332</v>
      </c>
    </row>
    <row r="2960" spans="1:23" ht="30" hidden="1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2">
        <f>IF(H2960="USD", 1, VLOOKUP(H2960,usd[[#All],[targetCurrency]:[inverseRate]],4,FALSE))</f>
        <v>1</v>
      </c>
      <c r="J2960" s="14">
        <f t="shared" si="278"/>
        <v>80000</v>
      </c>
      <c r="K2960" s="14">
        <f t="shared" si="279"/>
        <v>0</v>
      </c>
      <c r="L2960">
        <v>1462729317</v>
      </c>
      <c r="M2960">
        <v>1457548917</v>
      </c>
      <c r="N2960" t="b">
        <v>0</v>
      </c>
      <c r="O2960">
        <v>0</v>
      </c>
      <c r="P2960" t="b">
        <v>0</v>
      </c>
      <c r="Q2960" t="s">
        <v>8303</v>
      </c>
      <c r="R2960" s="9">
        <f t="shared" si="280"/>
        <v>0</v>
      </c>
      <c r="S2960" s="14" t="str">
        <f t="shared" si="281"/>
        <v/>
      </c>
      <c r="T2960" t="s">
        <v>9224</v>
      </c>
      <c r="U2960" t="s">
        <v>9260</v>
      </c>
      <c r="V2960" s="16">
        <f t="shared" ref="V2960:V3023" si="282">(M2960/86400)+DATE(1970,1,1)</f>
        <v>42438.779131944444</v>
      </c>
      <c r="W2960" s="16">
        <f t="shared" ref="W2960:W3023" si="283">(L2960/86400)+DATE(1970,1,1)</f>
        <v>42498.73746527778</v>
      </c>
    </row>
    <row r="2961" spans="1:23" ht="30" hidden="1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2">
        <f>IF(H2961="USD", 1, VLOOKUP(H2961,usd[[#All],[targetCurrency]:[inverseRate]],4,FALSE))</f>
        <v>1.29405719</v>
      </c>
      <c r="J2961" s="14">
        <f t="shared" si="278"/>
        <v>12940.571899999999</v>
      </c>
      <c r="K2961" s="14">
        <f t="shared" si="279"/>
        <v>0</v>
      </c>
      <c r="L2961">
        <v>1465258325</v>
      </c>
      <c r="M2961">
        <v>1462666325</v>
      </c>
      <c r="N2961" t="b">
        <v>0</v>
      </c>
      <c r="O2961">
        <v>0</v>
      </c>
      <c r="P2961" t="b">
        <v>0</v>
      </c>
      <c r="Q2961" t="s">
        <v>8303</v>
      </c>
      <c r="R2961" s="9">
        <f t="shared" si="280"/>
        <v>0</v>
      </c>
      <c r="S2961" s="14" t="str">
        <f t="shared" si="281"/>
        <v/>
      </c>
      <c r="T2961" t="s">
        <v>9224</v>
      </c>
      <c r="U2961" t="s">
        <v>9260</v>
      </c>
      <c r="V2961" s="16">
        <f t="shared" si="282"/>
        <v>42498.008391203708</v>
      </c>
      <c r="W2961" s="16">
        <f t="shared" si="283"/>
        <v>42528.008391203708</v>
      </c>
    </row>
    <row r="2962" spans="1:23" ht="30" hidden="1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2">
        <f>IF(H2962="USD", 1, VLOOKUP(H2962,usd[[#All],[targetCurrency]:[inverseRate]],4,FALSE))</f>
        <v>1</v>
      </c>
      <c r="J2962" s="14">
        <f t="shared" si="278"/>
        <v>30000000</v>
      </c>
      <c r="K2962" s="14">
        <f t="shared" si="279"/>
        <v>0</v>
      </c>
      <c r="L2962">
        <v>1410459023</v>
      </c>
      <c r="M2962">
        <v>1407867023</v>
      </c>
      <c r="N2962" t="b">
        <v>0</v>
      </c>
      <c r="O2962">
        <v>0</v>
      </c>
      <c r="P2962" t="b">
        <v>0</v>
      </c>
      <c r="Q2962" t="s">
        <v>8303</v>
      </c>
      <c r="R2962" s="9">
        <f t="shared" si="280"/>
        <v>0</v>
      </c>
      <c r="S2962" s="14" t="str">
        <f t="shared" si="281"/>
        <v/>
      </c>
      <c r="T2962" t="s">
        <v>9224</v>
      </c>
      <c r="U2962" t="s">
        <v>9260</v>
      </c>
      <c r="V2962" s="16">
        <f t="shared" si="282"/>
        <v>41863.757210648146</v>
      </c>
      <c r="W2962" s="16">
        <f t="shared" si="283"/>
        <v>41893.757210648146</v>
      </c>
    </row>
    <row r="2963" spans="1:23" ht="30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2">
        <f>IF(H2963="USD", 1, VLOOKUP(H2963,usd[[#All],[targetCurrency]:[inverseRate]],4,FALSE))</f>
        <v>1</v>
      </c>
      <c r="J2963" s="14">
        <f t="shared" si="278"/>
        <v>5000</v>
      </c>
      <c r="K2963" s="14">
        <f t="shared" si="279"/>
        <v>5481</v>
      </c>
      <c r="L2963">
        <v>1427342400</v>
      </c>
      <c r="M2963">
        <v>1424927159</v>
      </c>
      <c r="N2963" t="b">
        <v>0</v>
      </c>
      <c r="O2963">
        <v>108</v>
      </c>
      <c r="P2963" t="b">
        <v>1</v>
      </c>
      <c r="Q2963" t="s">
        <v>8271</v>
      </c>
      <c r="R2963" s="9">
        <f t="shared" si="280"/>
        <v>1.0962000000000001</v>
      </c>
      <c r="S2963" s="14">
        <f t="shared" si="281"/>
        <v>50.75</v>
      </c>
      <c r="T2963" t="s">
        <v>9224</v>
      </c>
      <c r="U2963" t="s">
        <v>9225</v>
      </c>
      <c r="V2963" s="16">
        <f t="shared" si="282"/>
        <v>42061.212488425925</v>
      </c>
      <c r="W2963" s="16">
        <f t="shared" si="283"/>
        <v>42089.166666666672</v>
      </c>
    </row>
    <row r="2964" spans="1:23" ht="30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2">
        <f>IF(H2964="USD", 1, VLOOKUP(H2964,usd[[#All],[targetCurrency]:[inverseRate]],4,FALSE))</f>
        <v>1</v>
      </c>
      <c r="J2964" s="14">
        <f t="shared" si="278"/>
        <v>1000</v>
      </c>
      <c r="K2964" s="14">
        <f t="shared" si="279"/>
        <v>1218</v>
      </c>
      <c r="L2964">
        <v>1425193140</v>
      </c>
      <c r="M2964">
        <v>1422769906</v>
      </c>
      <c r="N2964" t="b">
        <v>0</v>
      </c>
      <c r="O2964">
        <v>20</v>
      </c>
      <c r="P2964" t="b">
        <v>1</v>
      </c>
      <c r="Q2964" t="s">
        <v>8271</v>
      </c>
      <c r="R2964" s="9">
        <f t="shared" si="280"/>
        <v>1.218</v>
      </c>
      <c r="S2964" s="14">
        <f t="shared" si="281"/>
        <v>60.9</v>
      </c>
      <c r="T2964" t="s">
        <v>9224</v>
      </c>
      <c r="U2964" t="s">
        <v>9225</v>
      </c>
      <c r="V2964" s="16">
        <f t="shared" si="282"/>
        <v>42036.24428240741</v>
      </c>
      <c r="W2964" s="16">
        <f t="shared" si="283"/>
        <v>42064.290972222225</v>
      </c>
    </row>
    <row r="2965" spans="1:23" ht="30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2">
        <f>IF(H2965="USD", 1, VLOOKUP(H2965,usd[[#All],[targetCurrency]:[inverseRate]],4,FALSE))</f>
        <v>1</v>
      </c>
      <c r="J2965" s="14">
        <f t="shared" si="278"/>
        <v>10000</v>
      </c>
      <c r="K2965" s="14">
        <f t="shared" si="279"/>
        <v>10685</v>
      </c>
      <c r="L2965">
        <v>1435835824</v>
      </c>
      <c r="M2965">
        <v>1433243824</v>
      </c>
      <c r="N2965" t="b">
        <v>0</v>
      </c>
      <c r="O2965">
        <v>98</v>
      </c>
      <c r="P2965" t="b">
        <v>1</v>
      </c>
      <c r="Q2965" t="s">
        <v>8271</v>
      </c>
      <c r="R2965" s="9">
        <f t="shared" si="280"/>
        <v>1.0685</v>
      </c>
      <c r="S2965" s="14">
        <f t="shared" si="281"/>
        <v>109.03061224489795</v>
      </c>
      <c r="T2965" t="s">
        <v>9224</v>
      </c>
      <c r="U2965" t="s">
        <v>9225</v>
      </c>
      <c r="V2965" s="16">
        <f t="shared" si="282"/>
        <v>42157.470185185186</v>
      </c>
      <c r="W2965" s="16">
        <f t="shared" si="283"/>
        <v>42187.470185185186</v>
      </c>
    </row>
    <row r="2966" spans="1:23" ht="30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2">
        <f>IF(H2966="USD", 1, VLOOKUP(H2966,usd[[#All],[targetCurrency]:[inverseRate]],4,FALSE))</f>
        <v>1</v>
      </c>
      <c r="J2966" s="14">
        <f t="shared" si="278"/>
        <v>5000</v>
      </c>
      <c r="K2966" s="14">
        <f t="shared" si="279"/>
        <v>5035.6899999999996</v>
      </c>
      <c r="L2966">
        <v>1407360720</v>
      </c>
      <c r="M2966">
        <v>1404769819</v>
      </c>
      <c r="N2966" t="b">
        <v>0</v>
      </c>
      <c r="O2966">
        <v>196</v>
      </c>
      <c r="P2966" t="b">
        <v>1</v>
      </c>
      <c r="Q2966" t="s">
        <v>8271</v>
      </c>
      <c r="R2966" s="9">
        <f t="shared" si="280"/>
        <v>1.0071379999999999</v>
      </c>
      <c r="S2966" s="14">
        <f t="shared" si="281"/>
        <v>25.692295918367346</v>
      </c>
      <c r="T2966" t="s">
        <v>9224</v>
      </c>
      <c r="U2966" t="s">
        <v>9225</v>
      </c>
      <c r="V2966" s="16">
        <f t="shared" si="282"/>
        <v>41827.909942129627</v>
      </c>
      <c r="W2966" s="16">
        <f t="shared" si="283"/>
        <v>41857.897222222222</v>
      </c>
    </row>
    <row r="2967" spans="1:23" ht="30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2">
        <f>IF(H2967="USD", 1, VLOOKUP(H2967,usd[[#All],[targetCurrency]:[inverseRate]],4,FALSE))</f>
        <v>1</v>
      </c>
      <c r="J2967" s="14">
        <f t="shared" si="278"/>
        <v>1500</v>
      </c>
      <c r="K2967" s="14">
        <f t="shared" si="279"/>
        <v>1635</v>
      </c>
      <c r="L2967">
        <v>1436290233</v>
      </c>
      <c r="M2967">
        <v>1433698233</v>
      </c>
      <c r="N2967" t="b">
        <v>0</v>
      </c>
      <c r="O2967">
        <v>39</v>
      </c>
      <c r="P2967" t="b">
        <v>1</v>
      </c>
      <c r="Q2967" t="s">
        <v>8271</v>
      </c>
      <c r="R2967" s="9">
        <f t="shared" si="280"/>
        <v>1.0900000000000001</v>
      </c>
      <c r="S2967" s="14">
        <f t="shared" si="281"/>
        <v>41.92307692307692</v>
      </c>
      <c r="T2967" t="s">
        <v>9224</v>
      </c>
      <c r="U2967" t="s">
        <v>9225</v>
      </c>
      <c r="V2967" s="16">
        <f t="shared" si="282"/>
        <v>42162.729548611111</v>
      </c>
      <c r="W2967" s="16">
        <f t="shared" si="283"/>
        <v>42192.729548611111</v>
      </c>
    </row>
    <row r="2968" spans="1:23" ht="30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2">
        <f>IF(H2968="USD", 1, VLOOKUP(H2968,usd[[#All],[targetCurrency]:[inverseRate]],4,FALSE))</f>
        <v>1</v>
      </c>
      <c r="J2968" s="14">
        <f t="shared" si="278"/>
        <v>10000</v>
      </c>
      <c r="K2968" s="14">
        <f t="shared" si="279"/>
        <v>11363</v>
      </c>
      <c r="L2968">
        <v>1442425412</v>
      </c>
      <c r="M2968">
        <v>1439833412</v>
      </c>
      <c r="N2968" t="b">
        <v>0</v>
      </c>
      <c r="O2968">
        <v>128</v>
      </c>
      <c r="P2968" t="b">
        <v>1</v>
      </c>
      <c r="Q2968" t="s">
        <v>8271</v>
      </c>
      <c r="R2968" s="9">
        <f t="shared" si="280"/>
        <v>1.1363000000000001</v>
      </c>
      <c r="S2968" s="14">
        <f t="shared" si="281"/>
        <v>88.7734375</v>
      </c>
      <c r="T2968" t="s">
        <v>9224</v>
      </c>
      <c r="U2968" t="s">
        <v>9225</v>
      </c>
      <c r="V2968" s="16">
        <f t="shared" si="282"/>
        <v>42233.738564814819</v>
      </c>
      <c r="W2968" s="16">
        <f t="shared" si="283"/>
        <v>42263.738564814819</v>
      </c>
    </row>
    <row r="2969" spans="1:23" ht="30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2">
        <f>IF(H2969="USD", 1, VLOOKUP(H2969,usd[[#All],[targetCurrency]:[inverseRate]],4,FALSE))</f>
        <v>1</v>
      </c>
      <c r="J2969" s="14">
        <f t="shared" si="278"/>
        <v>5000</v>
      </c>
      <c r="K2969" s="14">
        <f t="shared" si="279"/>
        <v>5696</v>
      </c>
      <c r="L2969">
        <v>1425872692</v>
      </c>
      <c r="M2969">
        <v>1423284292</v>
      </c>
      <c r="N2969" t="b">
        <v>0</v>
      </c>
      <c r="O2969">
        <v>71</v>
      </c>
      <c r="P2969" t="b">
        <v>1</v>
      </c>
      <c r="Q2969" t="s">
        <v>8271</v>
      </c>
      <c r="R2969" s="9">
        <f t="shared" si="280"/>
        <v>1.1392</v>
      </c>
      <c r="S2969" s="14">
        <f t="shared" si="281"/>
        <v>80.225352112676063</v>
      </c>
      <c r="T2969" t="s">
        <v>9224</v>
      </c>
      <c r="U2969" t="s">
        <v>9225</v>
      </c>
      <c r="V2969" s="16">
        <f t="shared" si="282"/>
        <v>42042.197824074072</v>
      </c>
      <c r="W2969" s="16">
        <f t="shared" si="283"/>
        <v>42072.156157407408</v>
      </c>
    </row>
    <row r="2970" spans="1:23" ht="30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2">
        <f>IF(H2970="USD", 1, VLOOKUP(H2970,usd[[#All],[targetCurrency]:[inverseRate]],4,FALSE))</f>
        <v>1</v>
      </c>
      <c r="J2970" s="14">
        <f t="shared" si="278"/>
        <v>3500</v>
      </c>
      <c r="K2970" s="14">
        <f t="shared" si="279"/>
        <v>3710</v>
      </c>
      <c r="L2970">
        <v>1471406340</v>
      </c>
      <c r="M2970">
        <v>1470227660</v>
      </c>
      <c r="N2970" t="b">
        <v>0</v>
      </c>
      <c r="O2970">
        <v>47</v>
      </c>
      <c r="P2970" t="b">
        <v>1</v>
      </c>
      <c r="Q2970" t="s">
        <v>8271</v>
      </c>
      <c r="R2970" s="9">
        <f t="shared" si="280"/>
        <v>1.06</v>
      </c>
      <c r="S2970" s="14">
        <f t="shared" si="281"/>
        <v>78.936170212765958</v>
      </c>
      <c r="T2970" t="s">
        <v>9224</v>
      </c>
      <c r="U2970" t="s">
        <v>9225</v>
      </c>
      <c r="V2970" s="16">
        <f t="shared" si="282"/>
        <v>42585.523842592593</v>
      </c>
      <c r="W2970" s="16">
        <f t="shared" si="283"/>
        <v>42599.165972222225</v>
      </c>
    </row>
    <row r="2971" spans="1:23" ht="30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2">
        <f>IF(H2971="USD", 1, VLOOKUP(H2971,usd[[#All],[targetCurrency]:[inverseRate]],4,FALSE))</f>
        <v>0.75062424999999999</v>
      </c>
      <c r="J2971" s="14">
        <f t="shared" si="278"/>
        <v>750.62424999999996</v>
      </c>
      <c r="K2971" s="14">
        <f t="shared" si="279"/>
        <v>1219.7644062500001</v>
      </c>
      <c r="L2971">
        <v>1430693460</v>
      </c>
      <c r="M2971">
        <v>1428087153</v>
      </c>
      <c r="N2971" t="b">
        <v>0</v>
      </c>
      <c r="O2971">
        <v>17</v>
      </c>
      <c r="P2971" t="b">
        <v>1</v>
      </c>
      <c r="Q2971" t="s">
        <v>8271</v>
      </c>
      <c r="R2971" s="9">
        <f t="shared" si="280"/>
        <v>1.625</v>
      </c>
      <c r="S2971" s="14">
        <f t="shared" si="281"/>
        <v>71.7508474264706</v>
      </c>
      <c r="T2971" t="s">
        <v>9224</v>
      </c>
      <c r="U2971" t="s">
        <v>9225</v>
      </c>
      <c r="V2971" s="16">
        <f t="shared" si="282"/>
        <v>42097.786493055552</v>
      </c>
      <c r="W2971" s="16">
        <f t="shared" si="283"/>
        <v>42127.952083333337</v>
      </c>
    </row>
    <row r="2972" spans="1:23" ht="30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2">
        <f>IF(H2972="USD", 1, VLOOKUP(H2972,usd[[#All],[targetCurrency]:[inverseRate]],4,FALSE))</f>
        <v>1</v>
      </c>
      <c r="J2972" s="14">
        <f t="shared" si="278"/>
        <v>6000</v>
      </c>
      <c r="K2972" s="14">
        <f t="shared" si="279"/>
        <v>6360</v>
      </c>
      <c r="L2972">
        <v>1405699451</v>
      </c>
      <c r="M2972">
        <v>1403107451</v>
      </c>
      <c r="N2972" t="b">
        <v>0</v>
      </c>
      <c r="O2972">
        <v>91</v>
      </c>
      <c r="P2972" t="b">
        <v>1</v>
      </c>
      <c r="Q2972" t="s">
        <v>8271</v>
      </c>
      <c r="R2972" s="9">
        <f t="shared" si="280"/>
        <v>1.06</v>
      </c>
      <c r="S2972" s="14">
        <f t="shared" si="281"/>
        <v>69.890109890109883</v>
      </c>
      <c r="T2972" t="s">
        <v>9224</v>
      </c>
      <c r="U2972" t="s">
        <v>9225</v>
      </c>
      <c r="V2972" s="16">
        <f t="shared" si="282"/>
        <v>41808.669571759259</v>
      </c>
      <c r="W2972" s="16">
        <f t="shared" si="283"/>
        <v>41838.669571759259</v>
      </c>
    </row>
    <row r="2973" spans="1:23" ht="30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2">
        <f>IF(H2973="USD", 1, VLOOKUP(H2973,usd[[#All],[targetCurrency]:[inverseRate]],4,FALSE))</f>
        <v>1</v>
      </c>
      <c r="J2973" s="14">
        <f t="shared" si="278"/>
        <v>3200</v>
      </c>
      <c r="K2973" s="14">
        <f t="shared" si="279"/>
        <v>3205</v>
      </c>
      <c r="L2973">
        <v>1409500078</v>
      </c>
      <c r="M2973">
        <v>1406908078</v>
      </c>
      <c r="N2973" t="b">
        <v>0</v>
      </c>
      <c r="O2973">
        <v>43</v>
      </c>
      <c r="P2973" t="b">
        <v>1</v>
      </c>
      <c r="Q2973" t="s">
        <v>8271</v>
      </c>
      <c r="R2973" s="9">
        <f t="shared" si="280"/>
        <v>1.0015624999999999</v>
      </c>
      <c r="S2973" s="14">
        <f t="shared" si="281"/>
        <v>74.534883720930239</v>
      </c>
      <c r="T2973" t="s">
        <v>9224</v>
      </c>
      <c r="U2973" t="s">
        <v>9225</v>
      </c>
      <c r="V2973" s="16">
        <f t="shared" si="282"/>
        <v>41852.658310185187</v>
      </c>
      <c r="W2973" s="16">
        <f t="shared" si="283"/>
        <v>41882.658310185187</v>
      </c>
    </row>
    <row r="2974" spans="1:23" ht="30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2">
        <f>IF(H2974="USD", 1, VLOOKUP(H2974,usd[[#All],[targetCurrency]:[inverseRate]],4,FALSE))</f>
        <v>1</v>
      </c>
      <c r="J2974" s="14">
        <f t="shared" si="278"/>
        <v>2000</v>
      </c>
      <c r="K2974" s="14">
        <f t="shared" si="279"/>
        <v>2107</v>
      </c>
      <c r="L2974">
        <v>1480899600</v>
      </c>
      <c r="M2974">
        <v>1479609520</v>
      </c>
      <c r="N2974" t="b">
        <v>0</v>
      </c>
      <c r="O2974">
        <v>17</v>
      </c>
      <c r="P2974" t="b">
        <v>1</v>
      </c>
      <c r="Q2974" t="s">
        <v>8271</v>
      </c>
      <c r="R2974" s="9">
        <f t="shared" si="280"/>
        <v>1.0535000000000001</v>
      </c>
      <c r="S2974" s="14">
        <f t="shared" si="281"/>
        <v>123.94117647058823</v>
      </c>
      <c r="T2974" t="s">
        <v>9224</v>
      </c>
      <c r="U2974" t="s">
        <v>9225</v>
      </c>
      <c r="V2974" s="16">
        <f t="shared" si="282"/>
        <v>42694.110185185185</v>
      </c>
      <c r="W2974" s="16">
        <f t="shared" si="283"/>
        <v>42709.041666666672</v>
      </c>
    </row>
    <row r="2975" spans="1:23" ht="30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2">
        <f>IF(H2975="USD", 1, VLOOKUP(H2975,usd[[#All],[targetCurrency]:[inverseRate]],4,FALSE))</f>
        <v>1</v>
      </c>
      <c r="J2975" s="14">
        <f t="shared" si="278"/>
        <v>5000</v>
      </c>
      <c r="K2975" s="14">
        <f t="shared" si="279"/>
        <v>8740</v>
      </c>
      <c r="L2975">
        <v>1451620800</v>
      </c>
      <c r="M2975">
        <v>1449171508</v>
      </c>
      <c r="N2975" t="b">
        <v>0</v>
      </c>
      <c r="O2975">
        <v>33</v>
      </c>
      <c r="P2975" t="b">
        <v>1</v>
      </c>
      <c r="Q2975" t="s">
        <v>8271</v>
      </c>
      <c r="R2975" s="9">
        <f t="shared" si="280"/>
        <v>1.748</v>
      </c>
      <c r="S2975" s="14">
        <f t="shared" si="281"/>
        <v>264.84848484848487</v>
      </c>
      <c r="T2975" t="s">
        <v>9224</v>
      </c>
      <c r="U2975" t="s">
        <v>9225</v>
      </c>
      <c r="V2975" s="16">
        <f t="shared" si="282"/>
        <v>42341.818379629629</v>
      </c>
      <c r="W2975" s="16">
        <f t="shared" si="283"/>
        <v>42370.166666666672</v>
      </c>
    </row>
    <row r="2976" spans="1:23" ht="30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2">
        <f>IF(H2976="USD", 1, VLOOKUP(H2976,usd[[#All],[targetCurrency]:[inverseRate]],4,FALSE))</f>
        <v>1</v>
      </c>
      <c r="J2976" s="14">
        <f t="shared" si="278"/>
        <v>5000</v>
      </c>
      <c r="K2976" s="14">
        <f t="shared" si="279"/>
        <v>5100</v>
      </c>
      <c r="L2976">
        <v>1411695300</v>
      </c>
      <c r="M2976">
        <v>1409275671</v>
      </c>
      <c r="N2976" t="b">
        <v>0</v>
      </c>
      <c r="O2976">
        <v>87</v>
      </c>
      <c r="P2976" t="b">
        <v>1</v>
      </c>
      <c r="Q2976" t="s">
        <v>8271</v>
      </c>
      <c r="R2976" s="9">
        <f t="shared" si="280"/>
        <v>1.02</v>
      </c>
      <c r="S2976" s="14">
        <f t="shared" si="281"/>
        <v>58.620689655172413</v>
      </c>
      <c r="T2976" t="s">
        <v>9224</v>
      </c>
      <c r="U2976" t="s">
        <v>9225</v>
      </c>
      <c r="V2976" s="16">
        <f t="shared" si="282"/>
        <v>41880.061006944445</v>
      </c>
      <c r="W2976" s="16">
        <f t="shared" si="283"/>
        <v>41908.065972222219</v>
      </c>
    </row>
    <row r="2977" spans="1:23" ht="30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2">
        <f>IF(H2977="USD", 1, VLOOKUP(H2977,usd[[#All],[targetCurrency]:[inverseRate]],4,FALSE))</f>
        <v>1</v>
      </c>
      <c r="J2977" s="14">
        <f t="shared" si="278"/>
        <v>8000</v>
      </c>
      <c r="K2977" s="14">
        <f t="shared" si="279"/>
        <v>8010</v>
      </c>
      <c r="L2977">
        <v>1417057200</v>
      </c>
      <c r="M2977">
        <v>1414599886</v>
      </c>
      <c r="N2977" t="b">
        <v>0</v>
      </c>
      <c r="O2977">
        <v>113</v>
      </c>
      <c r="P2977" t="b">
        <v>1</v>
      </c>
      <c r="Q2977" t="s">
        <v>8271</v>
      </c>
      <c r="R2977" s="9">
        <f t="shared" si="280"/>
        <v>1.00125</v>
      </c>
      <c r="S2977" s="14">
        <f t="shared" si="281"/>
        <v>70.884955752212392</v>
      </c>
      <c r="T2977" t="s">
        <v>9224</v>
      </c>
      <c r="U2977" t="s">
        <v>9225</v>
      </c>
      <c r="V2977" s="16">
        <f t="shared" si="282"/>
        <v>41941.683865740742</v>
      </c>
      <c r="W2977" s="16">
        <f t="shared" si="283"/>
        <v>41970.125</v>
      </c>
    </row>
    <row r="2978" spans="1:23" ht="30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2">
        <f>IF(H2978="USD", 1, VLOOKUP(H2978,usd[[#All],[targetCurrency]:[inverseRate]],4,FALSE))</f>
        <v>1.29405719</v>
      </c>
      <c r="J2978" s="14">
        <f t="shared" si="278"/>
        <v>90.584003299999992</v>
      </c>
      <c r="K2978" s="14">
        <f t="shared" si="279"/>
        <v>155.28686279999999</v>
      </c>
      <c r="L2978">
        <v>1457870400</v>
      </c>
      <c r="M2978">
        <v>1456421530</v>
      </c>
      <c r="N2978" t="b">
        <v>0</v>
      </c>
      <c r="O2978">
        <v>14</v>
      </c>
      <c r="P2978" t="b">
        <v>1</v>
      </c>
      <c r="Q2978" t="s">
        <v>8271</v>
      </c>
      <c r="R2978" s="9">
        <f t="shared" si="280"/>
        <v>1.7142857142857142</v>
      </c>
      <c r="S2978" s="14">
        <f t="shared" si="281"/>
        <v>11.091918771428571</v>
      </c>
      <c r="T2978" t="s">
        <v>9224</v>
      </c>
      <c r="U2978" t="s">
        <v>9225</v>
      </c>
      <c r="V2978" s="16">
        <f t="shared" si="282"/>
        <v>42425.730671296296</v>
      </c>
      <c r="W2978" s="16">
        <f t="shared" si="283"/>
        <v>42442.5</v>
      </c>
    </row>
    <row r="2979" spans="1:23" ht="30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2">
        <f>IF(H2979="USD", 1, VLOOKUP(H2979,usd[[#All],[targetCurrency]:[inverseRate]],4,FALSE))</f>
        <v>1</v>
      </c>
      <c r="J2979" s="14">
        <f t="shared" si="278"/>
        <v>3000</v>
      </c>
      <c r="K2979" s="14">
        <f t="shared" si="279"/>
        <v>3407</v>
      </c>
      <c r="L2979">
        <v>1427076840</v>
      </c>
      <c r="M2979">
        <v>1421960934</v>
      </c>
      <c r="N2979" t="b">
        <v>0</v>
      </c>
      <c r="O2979">
        <v>30</v>
      </c>
      <c r="P2979" t="b">
        <v>1</v>
      </c>
      <c r="Q2979" t="s">
        <v>8271</v>
      </c>
      <c r="R2979" s="9">
        <f t="shared" si="280"/>
        <v>1.1356666666666666</v>
      </c>
      <c r="S2979" s="14">
        <f t="shared" si="281"/>
        <v>113.56666666666666</v>
      </c>
      <c r="T2979" t="s">
        <v>9224</v>
      </c>
      <c r="U2979" t="s">
        <v>9225</v>
      </c>
      <c r="V2979" s="16">
        <f t="shared" si="282"/>
        <v>42026.88118055556</v>
      </c>
      <c r="W2979" s="16">
        <f t="shared" si="283"/>
        <v>42086.093055555553</v>
      </c>
    </row>
    <row r="2980" spans="1:23" ht="30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2">
        <f>IF(H2980="USD", 1, VLOOKUP(H2980,usd[[#All],[targetCurrency]:[inverseRate]],4,FALSE))</f>
        <v>1</v>
      </c>
      <c r="J2980" s="14">
        <f t="shared" si="278"/>
        <v>750</v>
      </c>
      <c r="K2980" s="14">
        <f t="shared" si="279"/>
        <v>971</v>
      </c>
      <c r="L2980">
        <v>1413784740</v>
      </c>
      <c r="M2980">
        <v>1412954547</v>
      </c>
      <c r="N2980" t="b">
        <v>0</v>
      </c>
      <c r="O2980">
        <v>16</v>
      </c>
      <c r="P2980" t="b">
        <v>1</v>
      </c>
      <c r="Q2980" t="s">
        <v>8271</v>
      </c>
      <c r="R2980" s="9">
        <f t="shared" si="280"/>
        <v>1.2946666666666666</v>
      </c>
      <c r="S2980" s="14">
        <f t="shared" si="281"/>
        <v>60.6875</v>
      </c>
      <c r="T2980" t="s">
        <v>9224</v>
      </c>
      <c r="U2980" t="s">
        <v>9225</v>
      </c>
      <c r="V2980" s="16">
        <f t="shared" si="282"/>
        <v>41922.640590277777</v>
      </c>
      <c r="W2980" s="16">
        <f t="shared" si="283"/>
        <v>41932.249305555553</v>
      </c>
    </row>
    <row r="2981" spans="1:23" ht="30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2">
        <f>IF(H2981="USD", 1, VLOOKUP(H2981,usd[[#All],[targetCurrency]:[inverseRate]],4,FALSE))</f>
        <v>1</v>
      </c>
      <c r="J2981" s="14">
        <f t="shared" si="278"/>
        <v>5000</v>
      </c>
      <c r="K2981" s="14">
        <f t="shared" si="279"/>
        <v>5070</v>
      </c>
      <c r="L2981">
        <v>1420524000</v>
      </c>
      <c r="M2981">
        <v>1419104823</v>
      </c>
      <c r="N2981" t="b">
        <v>0</v>
      </c>
      <c r="O2981">
        <v>46</v>
      </c>
      <c r="P2981" t="b">
        <v>1</v>
      </c>
      <c r="Q2981" t="s">
        <v>8271</v>
      </c>
      <c r="R2981" s="9">
        <f t="shared" si="280"/>
        <v>1.014</v>
      </c>
      <c r="S2981" s="14">
        <f t="shared" si="281"/>
        <v>110.21739130434783</v>
      </c>
      <c r="T2981" t="s">
        <v>9224</v>
      </c>
      <c r="U2981" t="s">
        <v>9225</v>
      </c>
      <c r="V2981" s="16">
        <f t="shared" si="282"/>
        <v>41993.824340277773</v>
      </c>
      <c r="W2981" s="16">
        <f t="shared" si="283"/>
        <v>42010.25</v>
      </c>
    </row>
    <row r="2982" spans="1:23" ht="30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2">
        <f>IF(H2982="USD", 1, VLOOKUP(H2982,usd[[#All],[targetCurrency]:[inverseRate]],4,FALSE))</f>
        <v>1</v>
      </c>
      <c r="J2982" s="14">
        <f t="shared" si="278"/>
        <v>3000</v>
      </c>
      <c r="K2982" s="14">
        <f t="shared" si="279"/>
        <v>3275</v>
      </c>
      <c r="L2982">
        <v>1440381600</v>
      </c>
      <c r="M2982">
        <v>1438639130</v>
      </c>
      <c r="N2982" t="b">
        <v>0</v>
      </c>
      <c r="O2982">
        <v>24</v>
      </c>
      <c r="P2982" t="b">
        <v>1</v>
      </c>
      <c r="Q2982" t="s">
        <v>8271</v>
      </c>
      <c r="R2982" s="9">
        <f t="shared" si="280"/>
        <v>1.0916666666666666</v>
      </c>
      <c r="S2982" s="14">
        <f t="shared" si="281"/>
        <v>136.45833333333334</v>
      </c>
      <c r="T2982" t="s">
        <v>9224</v>
      </c>
      <c r="U2982" t="s">
        <v>9225</v>
      </c>
      <c r="V2982" s="16">
        <f t="shared" si="282"/>
        <v>42219.915856481486</v>
      </c>
      <c r="W2982" s="16">
        <f t="shared" si="283"/>
        <v>42240.083333333328</v>
      </c>
    </row>
    <row r="2983" spans="1:23" ht="30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2">
        <f>IF(H2983="USD", 1, VLOOKUP(H2983,usd[[#All],[targetCurrency]:[inverseRate]],4,FALSE))</f>
        <v>1.1666915600000001</v>
      </c>
      <c r="J2983" s="14">
        <f t="shared" si="278"/>
        <v>4666.7662399999999</v>
      </c>
      <c r="K2983" s="14">
        <f t="shared" si="279"/>
        <v>6016.6283749200002</v>
      </c>
      <c r="L2983">
        <v>1443014756</v>
      </c>
      <c r="M2983">
        <v>1439126756</v>
      </c>
      <c r="N2983" t="b">
        <v>1</v>
      </c>
      <c r="O2983">
        <v>97</v>
      </c>
      <c r="P2983" t="b">
        <v>1</v>
      </c>
      <c r="Q2983" t="s">
        <v>8303</v>
      </c>
      <c r="R2983" s="9">
        <f t="shared" si="280"/>
        <v>1.28925</v>
      </c>
      <c r="S2983" s="14">
        <f t="shared" si="281"/>
        <v>62.027096648659793</v>
      </c>
      <c r="T2983" t="s">
        <v>9224</v>
      </c>
      <c r="U2983" t="s">
        <v>9260</v>
      </c>
      <c r="V2983" s="16">
        <f t="shared" si="282"/>
        <v>42225.559675925921</v>
      </c>
      <c r="W2983" s="16">
        <f t="shared" si="283"/>
        <v>42270.559675925921</v>
      </c>
    </row>
    <row r="2984" spans="1:23" ht="30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2">
        <f>IF(H2984="USD", 1, VLOOKUP(H2984,usd[[#All],[targetCurrency]:[inverseRate]],4,FALSE))</f>
        <v>1.29405719</v>
      </c>
      <c r="J2984" s="14">
        <f t="shared" si="278"/>
        <v>6470.2859499999995</v>
      </c>
      <c r="K2984" s="14">
        <f t="shared" si="279"/>
        <v>6603.5738405699994</v>
      </c>
      <c r="L2984">
        <v>1455208143</v>
      </c>
      <c r="M2984">
        <v>1452616143</v>
      </c>
      <c r="N2984" t="b">
        <v>1</v>
      </c>
      <c r="O2984">
        <v>59</v>
      </c>
      <c r="P2984" t="b">
        <v>1</v>
      </c>
      <c r="Q2984" t="s">
        <v>8303</v>
      </c>
      <c r="R2984" s="9">
        <f t="shared" si="280"/>
        <v>1.0206</v>
      </c>
      <c r="S2984" s="14">
        <f t="shared" si="281"/>
        <v>111.92498034864406</v>
      </c>
      <c r="T2984" t="s">
        <v>9224</v>
      </c>
      <c r="U2984" t="s">
        <v>9260</v>
      </c>
      <c r="V2984" s="16">
        <f t="shared" si="282"/>
        <v>42381.686840277776</v>
      </c>
      <c r="W2984" s="16">
        <f t="shared" si="283"/>
        <v>42411.686840277776</v>
      </c>
    </row>
    <row r="2985" spans="1:23" ht="30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2">
        <f>IF(H2985="USD", 1, VLOOKUP(H2985,usd[[#All],[targetCurrency]:[inverseRate]],4,FALSE))</f>
        <v>1</v>
      </c>
      <c r="J2985" s="14">
        <f t="shared" si="278"/>
        <v>116000</v>
      </c>
      <c r="K2985" s="14">
        <f t="shared" si="279"/>
        <v>169985.91</v>
      </c>
      <c r="L2985">
        <v>1415722236</v>
      </c>
      <c r="M2985">
        <v>1410534636</v>
      </c>
      <c r="N2985" t="b">
        <v>1</v>
      </c>
      <c r="O2985">
        <v>1095</v>
      </c>
      <c r="P2985" t="b">
        <v>1</v>
      </c>
      <c r="Q2985" t="s">
        <v>8303</v>
      </c>
      <c r="R2985" s="9">
        <f t="shared" si="280"/>
        <v>1.465395775862069</v>
      </c>
      <c r="S2985" s="14">
        <f t="shared" si="281"/>
        <v>155.23827397260274</v>
      </c>
      <c r="T2985" t="s">
        <v>9224</v>
      </c>
      <c r="U2985" t="s">
        <v>9260</v>
      </c>
      <c r="V2985" s="16">
        <f t="shared" si="282"/>
        <v>41894.632361111115</v>
      </c>
      <c r="W2985" s="16">
        <f t="shared" si="283"/>
        <v>41954.674027777779</v>
      </c>
    </row>
    <row r="2986" spans="1:23" ht="30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2">
        <f>IF(H2986="USD", 1, VLOOKUP(H2986,usd[[#All],[targetCurrency]:[inverseRate]],4,FALSE))</f>
        <v>1</v>
      </c>
      <c r="J2986" s="14">
        <f t="shared" si="278"/>
        <v>25000</v>
      </c>
      <c r="K2986" s="14">
        <f t="shared" si="279"/>
        <v>25088</v>
      </c>
      <c r="L2986">
        <v>1472020881</v>
      </c>
      <c r="M2986">
        <v>1469428881</v>
      </c>
      <c r="N2986" t="b">
        <v>1</v>
      </c>
      <c r="O2986">
        <v>218</v>
      </c>
      <c r="P2986" t="b">
        <v>1</v>
      </c>
      <c r="Q2986" t="s">
        <v>8303</v>
      </c>
      <c r="R2986" s="9">
        <f t="shared" si="280"/>
        <v>1.00352</v>
      </c>
      <c r="S2986" s="14">
        <f t="shared" si="281"/>
        <v>115.08256880733946</v>
      </c>
      <c r="T2986" t="s">
        <v>9224</v>
      </c>
      <c r="U2986" t="s">
        <v>9260</v>
      </c>
      <c r="V2986" s="16">
        <f t="shared" si="282"/>
        <v>42576.278715277775</v>
      </c>
      <c r="W2986" s="16">
        <f t="shared" si="283"/>
        <v>42606.278715277775</v>
      </c>
    </row>
    <row r="2987" spans="1:23" ht="30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2">
        <f>IF(H2987="USD", 1, VLOOKUP(H2987,usd[[#All],[targetCurrency]:[inverseRate]],4,FALSE))</f>
        <v>0.66289350000000002</v>
      </c>
      <c r="J2987" s="14">
        <f t="shared" si="278"/>
        <v>6628.9350000000004</v>
      </c>
      <c r="K2987" s="14">
        <f t="shared" si="279"/>
        <v>8064.0994275000003</v>
      </c>
      <c r="L2987">
        <v>1477886400</v>
      </c>
      <c r="M2987">
        <v>1476228128</v>
      </c>
      <c r="N2987" t="b">
        <v>0</v>
      </c>
      <c r="O2987">
        <v>111</v>
      </c>
      <c r="P2987" t="b">
        <v>1</v>
      </c>
      <c r="Q2987" t="s">
        <v>8303</v>
      </c>
      <c r="R2987" s="9">
        <f t="shared" si="280"/>
        <v>1.2164999999999999</v>
      </c>
      <c r="S2987" s="14">
        <f t="shared" si="281"/>
        <v>72.649544391891894</v>
      </c>
      <c r="T2987" t="s">
        <v>9224</v>
      </c>
      <c r="U2987" t="s">
        <v>9260</v>
      </c>
      <c r="V2987" s="16">
        <f t="shared" si="282"/>
        <v>42654.973703703705</v>
      </c>
      <c r="W2987" s="16">
        <f t="shared" si="283"/>
        <v>42674.166666666672</v>
      </c>
    </row>
    <row r="2988" spans="1:23" ht="30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2">
        <f>IF(H2988="USD", 1, VLOOKUP(H2988,usd[[#All],[targetCurrency]:[inverseRate]],4,FALSE))</f>
        <v>1.29405719</v>
      </c>
      <c r="J2988" s="14">
        <f t="shared" si="278"/>
        <v>3105.7372559999999</v>
      </c>
      <c r="K2988" s="14">
        <f t="shared" si="279"/>
        <v>3276.5528050799999</v>
      </c>
      <c r="L2988">
        <v>1462100406</v>
      </c>
      <c r="M2988">
        <v>1456920006</v>
      </c>
      <c r="N2988" t="b">
        <v>0</v>
      </c>
      <c r="O2988">
        <v>56</v>
      </c>
      <c r="P2988" t="b">
        <v>1</v>
      </c>
      <c r="Q2988" t="s">
        <v>8303</v>
      </c>
      <c r="R2988" s="9">
        <f t="shared" si="280"/>
        <v>1.0549999999999999</v>
      </c>
      <c r="S2988" s="14">
        <f t="shared" si="281"/>
        <v>58.50987151928571</v>
      </c>
      <c r="T2988" t="s">
        <v>9224</v>
      </c>
      <c r="U2988" t="s">
        <v>9260</v>
      </c>
      <c r="V2988" s="16">
        <f t="shared" si="282"/>
        <v>42431.500069444446</v>
      </c>
      <c r="W2988" s="16">
        <f t="shared" si="283"/>
        <v>42491.458402777775</v>
      </c>
    </row>
    <row r="2989" spans="1:23" ht="30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2">
        <f>IF(H2989="USD", 1, VLOOKUP(H2989,usd[[#All],[targetCurrency]:[inverseRate]],4,FALSE))</f>
        <v>1</v>
      </c>
      <c r="J2989" s="14">
        <f t="shared" si="278"/>
        <v>25000</v>
      </c>
      <c r="K2989" s="14">
        <f t="shared" si="279"/>
        <v>27600.2</v>
      </c>
      <c r="L2989">
        <v>1476316800</v>
      </c>
      <c r="M2989">
        <v>1473837751</v>
      </c>
      <c r="N2989" t="b">
        <v>0</v>
      </c>
      <c r="O2989">
        <v>265</v>
      </c>
      <c r="P2989" t="b">
        <v>1</v>
      </c>
      <c r="Q2989" t="s">
        <v>8303</v>
      </c>
      <c r="R2989" s="9">
        <f t="shared" si="280"/>
        <v>1.1040080000000001</v>
      </c>
      <c r="S2989" s="14">
        <f t="shared" si="281"/>
        <v>104.15169811320754</v>
      </c>
      <c r="T2989" t="s">
        <v>9224</v>
      </c>
      <c r="U2989" t="s">
        <v>9260</v>
      </c>
      <c r="V2989" s="16">
        <f t="shared" si="282"/>
        <v>42627.307303240741</v>
      </c>
      <c r="W2989" s="16">
        <f t="shared" si="283"/>
        <v>42656</v>
      </c>
    </row>
    <row r="2990" spans="1:23" ht="30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2">
        <f>IF(H2990="USD", 1, VLOOKUP(H2990,usd[[#All],[targetCurrency]:[inverseRate]],4,FALSE))</f>
        <v>1.29405719</v>
      </c>
      <c r="J2990" s="14">
        <f t="shared" si="278"/>
        <v>1294.05719</v>
      </c>
      <c r="K2990" s="14">
        <f t="shared" si="279"/>
        <v>1294.05719</v>
      </c>
      <c r="L2990">
        <v>1466412081</v>
      </c>
      <c r="M2990">
        <v>1463820081</v>
      </c>
      <c r="N2990" t="b">
        <v>0</v>
      </c>
      <c r="O2990">
        <v>28</v>
      </c>
      <c r="P2990" t="b">
        <v>1</v>
      </c>
      <c r="Q2990" t="s">
        <v>8303</v>
      </c>
      <c r="R2990" s="9">
        <f t="shared" si="280"/>
        <v>1</v>
      </c>
      <c r="S2990" s="14">
        <f t="shared" si="281"/>
        <v>46.216328214285717</v>
      </c>
      <c r="T2990" t="s">
        <v>9224</v>
      </c>
      <c r="U2990" t="s">
        <v>9260</v>
      </c>
      <c r="V2990" s="16">
        <f t="shared" si="282"/>
        <v>42511.36204861111</v>
      </c>
      <c r="W2990" s="16">
        <f t="shared" si="283"/>
        <v>42541.36204861111</v>
      </c>
    </row>
    <row r="2991" spans="1:23" ht="30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2">
        <f>IF(H2991="USD", 1, VLOOKUP(H2991,usd[[#All],[targetCurrency]:[inverseRate]],4,FALSE))</f>
        <v>1</v>
      </c>
      <c r="J2991" s="14">
        <f t="shared" si="278"/>
        <v>20000</v>
      </c>
      <c r="K2991" s="14">
        <f t="shared" si="279"/>
        <v>35307</v>
      </c>
      <c r="L2991">
        <v>1450673940</v>
      </c>
      <c r="M2991">
        <v>1448756962</v>
      </c>
      <c r="N2991" t="b">
        <v>0</v>
      </c>
      <c r="O2991">
        <v>364</v>
      </c>
      <c r="P2991" t="b">
        <v>1</v>
      </c>
      <c r="Q2991" t="s">
        <v>8303</v>
      </c>
      <c r="R2991" s="9">
        <f t="shared" si="280"/>
        <v>1.76535</v>
      </c>
      <c r="S2991" s="14">
        <f t="shared" si="281"/>
        <v>96.997252747252745</v>
      </c>
      <c r="T2991" t="s">
        <v>9224</v>
      </c>
      <c r="U2991" t="s">
        <v>9260</v>
      </c>
      <c r="V2991" s="16">
        <f t="shared" si="282"/>
        <v>42337.02039351852</v>
      </c>
      <c r="W2991" s="16">
        <f t="shared" si="283"/>
        <v>42359.207638888889</v>
      </c>
    </row>
    <row r="2992" spans="1:23" ht="30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2">
        <f>IF(H2992="USD", 1, VLOOKUP(H2992,usd[[#All],[targetCurrency]:[inverseRate]],4,FALSE))</f>
        <v>1</v>
      </c>
      <c r="J2992" s="14">
        <f t="shared" si="278"/>
        <v>10000</v>
      </c>
      <c r="K2992" s="14">
        <f t="shared" si="279"/>
        <v>10000</v>
      </c>
      <c r="L2992">
        <v>1452174420</v>
      </c>
      <c r="M2992">
        <v>1449150420</v>
      </c>
      <c r="N2992" t="b">
        <v>0</v>
      </c>
      <c r="O2992">
        <v>27</v>
      </c>
      <c r="P2992" t="b">
        <v>1</v>
      </c>
      <c r="Q2992" t="s">
        <v>8303</v>
      </c>
      <c r="R2992" s="9">
        <f t="shared" si="280"/>
        <v>1</v>
      </c>
      <c r="S2992" s="14">
        <f t="shared" si="281"/>
        <v>370.37037037037038</v>
      </c>
      <c r="T2992" t="s">
        <v>9224</v>
      </c>
      <c r="U2992" t="s">
        <v>9260</v>
      </c>
      <c r="V2992" s="16">
        <f t="shared" si="282"/>
        <v>42341.57430555555</v>
      </c>
      <c r="W2992" s="16">
        <f t="shared" si="283"/>
        <v>42376.57430555555</v>
      </c>
    </row>
    <row r="2993" spans="1:23" ht="30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2">
        <f>IF(H2993="USD", 1, VLOOKUP(H2993,usd[[#All],[targetCurrency]:[inverseRate]],4,FALSE))</f>
        <v>1</v>
      </c>
      <c r="J2993" s="14">
        <f t="shared" si="278"/>
        <v>8500</v>
      </c>
      <c r="K2993" s="14">
        <f t="shared" si="279"/>
        <v>8780</v>
      </c>
      <c r="L2993">
        <v>1485547530</v>
      </c>
      <c r="M2993">
        <v>1483646730</v>
      </c>
      <c r="N2993" t="b">
        <v>0</v>
      </c>
      <c r="O2993">
        <v>93</v>
      </c>
      <c r="P2993" t="b">
        <v>1</v>
      </c>
      <c r="Q2993" t="s">
        <v>8303</v>
      </c>
      <c r="R2993" s="9">
        <f t="shared" si="280"/>
        <v>1.0329411764705883</v>
      </c>
      <c r="S2993" s="14">
        <f t="shared" si="281"/>
        <v>94.408602150537632</v>
      </c>
      <c r="T2993" t="s">
        <v>9224</v>
      </c>
      <c r="U2993" t="s">
        <v>9260</v>
      </c>
      <c r="V2993" s="16">
        <f t="shared" si="282"/>
        <v>42740.837152777778</v>
      </c>
      <c r="W2993" s="16">
        <f t="shared" si="283"/>
        <v>42762.837152777778</v>
      </c>
    </row>
    <row r="2994" spans="1:23" ht="30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2">
        <f>IF(H2994="USD", 1, VLOOKUP(H2994,usd[[#All],[targetCurrency]:[inverseRate]],4,FALSE))</f>
        <v>1</v>
      </c>
      <c r="J2994" s="14">
        <f t="shared" si="278"/>
        <v>3000</v>
      </c>
      <c r="K2994" s="14">
        <f t="shared" si="279"/>
        <v>3135</v>
      </c>
      <c r="L2994">
        <v>1476037510</v>
      </c>
      <c r="M2994">
        <v>1473445510</v>
      </c>
      <c r="N2994" t="b">
        <v>0</v>
      </c>
      <c r="O2994">
        <v>64</v>
      </c>
      <c r="P2994" t="b">
        <v>1</v>
      </c>
      <c r="Q2994" t="s">
        <v>8303</v>
      </c>
      <c r="R2994" s="9">
        <f t="shared" si="280"/>
        <v>1.0449999999999999</v>
      </c>
      <c r="S2994" s="14">
        <f t="shared" si="281"/>
        <v>48.984375</v>
      </c>
      <c r="T2994" t="s">
        <v>9224</v>
      </c>
      <c r="U2994" t="s">
        <v>9260</v>
      </c>
      <c r="V2994" s="16">
        <f t="shared" si="282"/>
        <v>42622.767476851848</v>
      </c>
      <c r="W2994" s="16">
        <f t="shared" si="283"/>
        <v>42652.767476851848</v>
      </c>
    </row>
    <row r="2995" spans="1:23" ht="30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2">
        <f>IF(H2995="USD", 1, VLOOKUP(H2995,usd[[#All],[targetCurrency]:[inverseRate]],4,FALSE))</f>
        <v>1</v>
      </c>
      <c r="J2995" s="14">
        <f t="shared" si="278"/>
        <v>1000</v>
      </c>
      <c r="K2995" s="14">
        <f t="shared" si="279"/>
        <v>1003</v>
      </c>
      <c r="L2995">
        <v>1455998867</v>
      </c>
      <c r="M2995">
        <v>1453406867</v>
      </c>
      <c r="N2995" t="b">
        <v>0</v>
      </c>
      <c r="O2995">
        <v>22</v>
      </c>
      <c r="P2995" t="b">
        <v>1</v>
      </c>
      <c r="Q2995" t="s">
        <v>8303</v>
      </c>
      <c r="R2995" s="9">
        <f t="shared" si="280"/>
        <v>1.0029999999999999</v>
      </c>
      <c r="S2995" s="14">
        <f t="shared" si="281"/>
        <v>45.590909090909093</v>
      </c>
      <c r="T2995" t="s">
        <v>9224</v>
      </c>
      <c r="U2995" t="s">
        <v>9260</v>
      </c>
      <c r="V2995" s="16">
        <f t="shared" si="282"/>
        <v>42390.838738425926</v>
      </c>
      <c r="W2995" s="16">
        <f t="shared" si="283"/>
        <v>42420.838738425926</v>
      </c>
    </row>
    <row r="2996" spans="1:23" ht="30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2">
        <f>IF(H2996="USD", 1, VLOOKUP(H2996,usd[[#All],[targetCurrency]:[inverseRate]],4,FALSE))</f>
        <v>1.29405719</v>
      </c>
      <c r="J2996" s="14">
        <f t="shared" si="278"/>
        <v>388.21715699999999</v>
      </c>
      <c r="K2996" s="14">
        <f t="shared" si="279"/>
        <v>1777.0510955955999</v>
      </c>
      <c r="L2996">
        <v>1412335772</v>
      </c>
      <c r="M2996">
        <v>1409743772</v>
      </c>
      <c r="N2996" t="b">
        <v>0</v>
      </c>
      <c r="O2996">
        <v>59</v>
      </c>
      <c r="P2996" t="b">
        <v>1</v>
      </c>
      <c r="Q2996" t="s">
        <v>8303</v>
      </c>
      <c r="R2996" s="9">
        <f t="shared" si="280"/>
        <v>4.577466666666667</v>
      </c>
      <c r="S2996" s="14">
        <f t="shared" si="281"/>
        <v>30.119510094840678</v>
      </c>
      <c r="T2996" t="s">
        <v>9224</v>
      </c>
      <c r="U2996" t="s">
        <v>9260</v>
      </c>
      <c r="V2996" s="16">
        <f t="shared" si="282"/>
        <v>41885.478842592594</v>
      </c>
      <c r="W2996" s="16">
        <f t="shared" si="283"/>
        <v>41915.478842592594</v>
      </c>
    </row>
    <row r="2997" spans="1:23" ht="30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2">
        <f>IF(H2997="USD", 1, VLOOKUP(H2997,usd[[#All],[targetCurrency]:[inverseRate]],4,FALSE))</f>
        <v>1</v>
      </c>
      <c r="J2997" s="14">
        <f t="shared" si="278"/>
        <v>15000</v>
      </c>
      <c r="K2997" s="14">
        <f t="shared" si="279"/>
        <v>15744</v>
      </c>
      <c r="L2997">
        <v>1484841471</v>
      </c>
      <c r="M2997">
        <v>1482249471</v>
      </c>
      <c r="N2997" t="b">
        <v>0</v>
      </c>
      <c r="O2997">
        <v>249</v>
      </c>
      <c r="P2997" t="b">
        <v>1</v>
      </c>
      <c r="Q2997" t="s">
        <v>8303</v>
      </c>
      <c r="R2997" s="9">
        <f t="shared" si="280"/>
        <v>1.0496000000000001</v>
      </c>
      <c r="S2997" s="14">
        <f t="shared" si="281"/>
        <v>63.2289156626506</v>
      </c>
      <c r="T2997" t="s">
        <v>9224</v>
      </c>
      <c r="U2997" t="s">
        <v>9260</v>
      </c>
      <c r="V2997" s="16">
        <f t="shared" si="282"/>
        <v>42724.665173611109</v>
      </c>
      <c r="W2997" s="16">
        <f t="shared" si="283"/>
        <v>42754.665173611109</v>
      </c>
    </row>
    <row r="2998" spans="1:23" ht="30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2">
        <f>IF(H2998="USD", 1, VLOOKUP(H2998,usd[[#All],[targetCurrency]:[inverseRate]],4,FALSE))</f>
        <v>1</v>
      </c>
      <c r="J2998" s="14">
        <f t="shared" si="278"/>
        <v>35000</v>
      </c>
      <c r="K2998" s="14">
        <f t="shared" si="279"/>
        <v>60180</v>
      </c>
      <c r="L2998">
        <v>1432677240</v>
      </c>
      <c r="M2998">
        <v>1427493240</v>
      </c>
      <c r="N2998" t="b">
        <v>0</v>
      </c>
      <c r="O2998">
        <v>392</v>
      </c>
      <c r="P2998" t="b">
        <v>1</v>
      </c>
      <c r="Q2998" t="s">
        <v>8303</v>
      </c>
      <c r="R2998" s="9">
        <f t="shared" si="280"/>
        <v>1.7194285714285715</v>
      </c>
      <c r="S2998" s="14">
        <f t="shared" si="281"/>
        <v>153.5204081632653</v>
      </c>
      <c r="T2998" t="s">
        <v>9224</v>
      </c>
      <c r="U2998" t="s">
        <v>9260</v>
      </c>
      <c r="V2998" s="16">
        <f t="shared" si="282"/>
        <v>42090.912499999999</v>
      </c>
      <c r="W2998" s="16">
        <f t="shared" si="283"/>
        <v>42150.912499999999</v>
      </c>
    </row>
    <row r="2999" spans="1:23" ht="30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2">
        <f>IF(H2999="USD", 1, VLOOKUP(H2999,usd[[#All],[targetCurrency]:[inverseRate]],4,FALSE))</f>
        <v>1</v>
      </c>
      <c r="J2999" s="14">
        <f t="shared" si="278"/>
        <v>10000</v>
      </c>
      <c r="K2999" s="14">
        <f t="shared" si="279"/>
        <v>10373</v>
      </c>
      <c r="L2999">
        <v>1488171540</v>
      </c>
      <c r="M2999">
        <v>1486661793</v>
      </c>
      <c r="N2999" t="b">
        <v>0</v>
      </c>
      <c r="O2999">
        <v>115</v>
      </c>
      <c r="P2999" t="b">
        <v>1</v>
      </c>
      <c r="Q2999" t="s">
        <v>8303</v>
      </c>
      <c r="R2999" s="9">
        <f t="shared" si="280"/>
        <v>1.0373000000000001</v>
      </c>
      <c r="S2999" s="14">
        <f t="shared" si="281"/>
        <v>90.2</v>
      </c>
      <c r="T2999" t="s">
        <v>9224</v>
      </c>
      <c r="U2999" t="s">
        <v>9260</v>
      </c>
      <c r="V2999" s="16">
        <f t="shared" si="282"/>
        <v>42775.733715277776</v>
      </c>
      <c r="W2999" s="16">
        <f t="shared" si="283"/>
        <v>42793.207638888889</v>
      </c>
    </row>
    <row r="3000" spans="1:23" ht="30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2">
        <f>IF(H3000="USD", 1, VLOOKUP(H3000,usd[[#All],[targetCurrency]:[inverseRate]],4,FALSE))</f>
        <v>1</v>
      </c>
      <c r="J3000" s="14">
        <f t="shared" si="278"/>
        <v>50000</v>
      </c>
      <c r="K3000" s="14">
        <f t="shared" si="279"/>
        <v>51514.5</v>
      </c>
      <c r="L3000">
        <v>1402892700</v>
      </c>
      <c r="M3000">
        <v>1400474329</v>
      </c>
      <c r="N3000" t="b">
        <v>0</v>
      </c>
      <c r="O3000">
        <v>433</v>
      </c>
      <c r="P3000" t="b">
        <v>1</v>
      </c>
      <c r="Q3000" t="s">
        <v>8303</v>
      </c>
      <c r="R3000" s="9">
        <f t="shared" si="280"/>
        <v>1.0302899999999999</v>
      </c>
      <c r="S3000" s="14">
        <f t="shared" si="281"/>
        <v>118.97113163972287</v>
      </c>
      <c r="T3000" t="s">
        <v>9224</v>
      </c>
      <c r="U3000" t="s">
        <v>9260</v>
      </c>
      <c r="V3000" s="16">
        <f t="shared" si="282"/>
        <v>41778.193622685183</v>
      </c>
      <c r="W3000" s="16">
        <f t="shared" si="283"/>
        <v>41806.184027777781</v>
      </c>
    </row>
    <row r="3001" spans="1:23" ht="30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2">
        <f>IF(H3001="USD", 1, VLOOKUP(H3001,usd[[#All],[targetCurrency]:[inverseRate]],4,FALSE))</f>
        <v>1</v>
      </c>
      <c r="J3001" s="14">
        <f t="shared" si="278"/>
        <v>1350</v>
      </c>
      <c r="K3001" s="14">
        <f t="shared" si="279"/>
        <v>1605</v>
      </c>
      <c r="L3001">
        <v>1488333600</v>
      </c>
      <c r="M3001">
        <v>1487094360</v>
      </c>
      <c r="N3001" t="b">
        <v>0</v>
      </c>
      <c r="O3001">
        <v>20</v>
      </c>
      <c r="P3001" t="b">
        <v>1</v>
      </c>
      <c r="Q3001" t="s">
        <v>8303</v>
      </c>
      <c r="R3001" s="9">
        <f t="shared" si="280"/>
        <v>1.1888888888888889</v>
      </c>
      <c r="S3001" s="14">
        <f t="shared" si="281"/>
        <v>80.25</v>
      </c>
      <c r="T3001" t="s">
        <v>9224</v>
      </c>
      <c r="U3001" t="s">
        <v>9260</v>
      </c>
      <c r="V3001" s="16">
        <f t="shared" si="282"/>
        <v>42780.740277777775</v>
      </c>
      <c r="W3001" s="16">
        <f t="shared" si="283"/>
        <v>42795.083333333328</v>
      </c>
    </row>
    <row r="3002" spans="1:23" ht="30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2">
        <f>IF(H3002="USD", 1, VLOOKUP(H3002,usd[[#All],[targetCurrency]:[inverseRate]],4,FALSE))</f>
        <v>1</v>
      </c>
      <c r="J3002" s="14">
        <f t="shared" si="278"/>
        <v>500</v>
      </c>
      <c r="K3002" s="14">
        <f t="shared" si="279"/>
        <v>500</v>
      </c>
      <c r="L3002">
        <v>1485885600</v>
      </c>
      <c r="M3002">
        <v>1484682670</v>
      </c>
      <c r="N3002" t="b">
        <v>0</v>
      </c>
      <c r="O3002">
        <v>8</v>
      </c>
      <c r="P3002" t="b">
        <v>1</v>
      </c>
      <c r="Q3002" t="s">
        <v>8303</v>
      </c>
      <c r="R3002" s="9">
        <f t="shared" si="280"/>
        <v>1</v>
      </c>
      <c r="S3002" s="14">
        <f t="shared" si="281"/>
        <v>62.5</v>
      </c>
      <c r="T3002" t="s">
        <v>9224</v>
      </c>
      <c r="U3002" t="s">
        <v>9260</v>
      </c>
      <c r="V3002" s="16">
        <f t="shared" si="282"/>
        <v>42752.827199074076</v>
      </c>
      <c r="W3002" s="16">
        <f t="shared" si="283"/>
        <v>42766.75</v>
      </c>
    </row>
    <row r="3003" spans="1:23" ht="30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2">
        <f>IF(H3003="USD", 1, VLOOKUP(H3003,usd[[#All],[targetCurrency]:[inverseRate]],4,FALSE))</f>
        <v>1</v>
      </c>
      <c r="J3003" s="14">
        <f t="shared" si="278"/>
        <v>7214</v>
      </c>
      <c r="K3003" s="14">
        <f t="shared" si="279"/>
        <v>22991.01</v>
      </c>
      <c r="L3003">
        <v>1468445382</v>
      </c>
      <c r="M3003">
        <v>1465853382</v>
      </c>
      <c r="N3003" t="b">
        <v>0</v>
      </c>
      <c r="O3003">
        <v>175</v>
      </c>
      <c r="P3003" t="b">
        <v>1</v>
      </c>
      <c r="Q3003" t="s">
        <v>8303</v>
      </c>
      <c r="R3003" s="9">
        <f t="shared" si="280"/>
        <v>3.1869988910451896</v>
      </c>
      <c r="S3003" s="14">
        <f t="shared" si="281"/>
        <v>131.37719999999999</v>
      </c>
      <c r="T3003" t="s">
        <v>9224</v>
      </c>
      <c r="U3003" t="s">
        <v>9260</v>
      </c>
      <c r="V3003" s="16">
        <f t="shared" si="282"/>
        <v>42534.895625000005</v>
      </c>
      <c r="W3003" s="16">
        <f t="shared" si="283"/>
        <v>42564.895625000005</v>
      </c>
    </row>
    <row r="3004" spans="1:23" ht="30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2">
        <f>IF(H3004="USD", 1, VLOOKUP(H3004,usd[[#All],[targetCurrency]:[inverseRate]],4,FALSE))</f>
        <v>1</v>
      </c>
      <c r="J3004" s="14">
        <f t="shared" si="278"/>
        <v>7000</v>
      </c>
      <c r="K3004" s="14">
        <f t="shared" si="279"/>
        <v>7595.43</v>
      </c>
      <c r="L3004">
        <v>1356552252</v>
      </c>
      <c r="M3004">
        <v>1353960252</v>
      </c>
      <c r="N3004" t="b">
        <v>0</v>
      </c>
      <c r="O3004">
        <v>104</v>
      </c>
      <c r="P3004" t="b">
        <v>1</v>
      </c>
      <c r="Q3004" t="s">
        <v>8303</v>
      </c>
      <c r="R3004" s="9">
        <f t="shared" si="280"/>
        <v>1.0850614285714286</v>
      </c>
      <c r="S3004" s="14">
        <f t="shared" si="281"/>
        <v>73.032980769230775</v>
      </c>
      <c r="T3004" t="s">
        <v>9224</v>
      </c>
      <c r="U3004" t="s">
        <v>9260</v>
      </c>
      <c r="V3004" s="16">
        <f t="shared" si="282"/>
        <v>41239.83625</v>
      </c>
      <c r="W3004" s="16">
        <f t="shared" si="283"/>
        <v>41269.83625</v>
      </c>
    </row>
    <row r="3005" spans="1:23" ht="30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2">
        <f>IF(H3005="USD", 1, VLOOKUP(H3005,usd[[#All],[targetCurrency]:[inverseRate]],4,FALSE))</f>
        <v>1</v>
      </c>
      <c r="J3005" s="14">
        <f t="shared" si="278"/>
        <v>3000</v>
      </c>
      <c r="K3005" s="14">
        <f t="shared" si="279"/>
        <v>3035</v>
      </c>
      <c r="L3005">
        <v>1456811940</v>
      </c>
      <c r="M3005">
        <v>1454098976</v>
      </c>
      <c r="N3005" t="b">
        <v>0</v>
      </c>
      <c r="O3005">
        <v>17</v>
      </c>
      <c r="P3005" t="b">
        <v>1</v>
      </c>
      <c r="Q3005" t="s">
        <v>8303</v>
      </c>
      <c r="R3005" s="9">
        <f t="shared" si="280"/>
        <v>1.0116666666666667</v>
      </c>
      <c r="S3005" s="14">
        <f t="shared" si="281"/>
        <v>178.52941176470588</v>
      </c>
      <c r="T3005" t="s">
        <v>9224</v>
      </c>
      <c r="U3005" t="s">
        <v>9260</v>
      </c>
      <c r="V3005" s="16">
        <f t="shared" si="282"/>
        <v>42398.849259259259</v>
      </c>
      <c r="W3005" s="16">
        <f t="shared" si="283"/>
        <v>42430.249305555553</v>
      </c>
    </row>
    <row r="3006" spans="1:23" ht="30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2">
        <f>IF(H3006="USD", 1, VLOOKUP(H3006,usd[[#All],[targetCurrency]:[inverseRate]],4,FALSE))</f>
        <v>1</v>
      </c>
      <c r="J3006" s="14">
        <f t="shared" si="278"/>
        <v>40000</v>
      </c>
      <c r="K3006" s="14">
        <f t="shared" si="279"/>
        <v>45126</v>
      </c>
      <c r="L3006">
        <v>1416089324</v>
      </c>
      <c r="M3006">
        <v>1413493724</v>
      </c>
      <c r="N3006" t="b">
        <v>0</v>
      </c>
      <c r="O3006">
        <v>277</v>
      </c>
      <c r="P3006" t="b">
        <v>1</v>
      </c>
      <c r="Q3006" t="s">
        <v>8303</v>
      </c>
      <c r="R3006" s="9">
        <f t="shared" si="280"/>
        <v>1.12815</v>
      </c>
      <c r="S3006" s="14">
        <f t="shared" si="281"/>
        <v>162.90974729241879</v>
      </c>
      <c r="T3006" t="s">
        <v>9224</v>
      </c>
      <c r="U3006" t="s">
        <v>9260</v>
      </c>
      <c r="V3006" s="16">
        <f t="shared" si="282"/>
        <v>41928.881064814814</v>
      </c>
      <c r="W3006" s="16">
        <f t="shared" si="283"/>
        <v>41958.922731481478</v>
      </c>
    </row>
    <row r="3007" spans="1:23" ht="30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2">
        <f>IF(H3007="USD", 1, VLOOKUP(H3007,usd[[#All],[targetCurrency]:[inverseRate]],4,FALSE))</f>
        <v>1</v>
      </c>
      <c r="J3007" s="14">
        <f t="shared" si="278"/>
        <v>10600</v>
      </c>
      <c r="K3007" s="14">
        <f t="shared" si="279"/>
        <v>12772.6</v>
      </c>
      <c r="L3007">
        <v>1412611905</v>
      </c>
      <c r="M3007">
        <v>1410019905</v>
      </c>
      <c r="N3007" t="b">
        <v>0</v>
      </c>
      <c r="O3007">
        <v>118</v>
      </c>
      <c r="P3007" t="b">
        <v>1</v>
      </c>
      <c r="Q3007" t="s">
        <v>8303</v>
      </c>
      <c r="R3007" s="9">
        <f t="shared" si="280"/>
        <v>1.2049622641509434</v>
      </c>
      <c r="S3007" s="14">
        <f t="shared" si="281"/>
        <v>108.24237288135593</v>
      </c>
      <c r="T3007" t="s">
        <v>9224</v>
      </c>
      <c r="U3007" t="s">
        <v>9260</v>
      </c>
      <c r="V3007" s="16">
        <f t="shared" si="282"/>
        <v>41888.674826388888</v>
      </c>
      <c r="W3007" s="16">
        <f t="shared" si="283"/>
        <v>41918.674826388888</v>
      </c>
    </row>
    <row r="3008" spans="1:23" ht="30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2">
        <f>IF(H3008="USD", 1, VLOOKUP(H3008,usd[[#All],[targetCurrency]:[inverseRate]],4,FALSE))</f>
        <v>0.75062424999999999</v>
      </c>
      <c r="J3008" s="14">
        <f t="shared" si="278"/>
        <v>6004.9939999999997</v>
      </c>
      <c r="K3008" s="14">
        <f t="shared" si="279"/>
        <v>6470.3810350000003</v>
      </c>
      <c r="L3008">
        <v>1418580591</v>
      </c>
      <c r="M3008">
        <v>1415988591</v>
      </c>
      <c r="N3008" t="b">
        <v>0</v>
      </c>
      <c r="O3008">
        <v>97</v>
      </c>
      <c r="P3008" t="b">
        <v>1</v>
      </c>
      <c r="Q3008" t="s">
        <v>8303</v>
      </c>
      <c r="R3008" s="9">
        <f t="shared" si="280"/>
        <v>1.0774999999999999</v>
      </c>
      <c r="S3008" s="14">
        <f t="shared" si="281"/>
        <v>66.704959123711348</v>
      </c>
      <c r="T3008" t="s">
        <v>9224</v>
      </c>
      <c r="U3008" t="s">
        <v>9260</v>
      </c>
      <c r="V3008" s="16">
        <f t="shared" si="282"/>
        <v>41957.756840277776</v>
      </c>
      <c r="W3008" s="16">
        <f t="shared" si="283"/>
        <v>41987.756840277776</v>
      </c>
    </row>
    <row r="3009" spans="1:23" ht="30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2">
        <f>IF(H3009="USD", 1, VLOOKUP(H3009,usd[[#All],[targetCurrency]:[inverseRate]],4,FALSE))</f>
        <v>1</v>
      </c>
      <c r="J3009" s="14">
        <f t="shared" si="278"/>
        <v>600</v>
      </c>
      <c r="K3009" s="14">
        <f t="shared" si="279"/>
        <v>1080</v>
      </c>
      <c r="L3009">
        <v>1429938683</v>
      </c>
      <c r="M3009">
        <v>1428124283</v>
      </c>
      <c r="N3009" t="b">
        <v>0</v>
      </c>
      <c r="O3009">
        <v>20</v>
      </c>
      <c r="P3009" t="b">
        <v>1</v>
      </c>
      <c r="Q3009" t="s">
        <v>8303</v>
      </c>
      <c r="R3009" s="9">
        <f t="shared" si="280"/>
        <v>1.8</v>
      </c>
      <c r="S3009" s="14">
        <f t="shared" si="281"/>
        <v>54</v>
      </c>
      <c r="T3009" t="s">
        <v>9224</v>
      </c>
      <c r="U3009" t="s">
        <v>9260</v>
      </c>
      <c r="V3009" s="16">
        <f t="shared" si="282"/>
        <v>42098.216238425928</v>
      </c>
      <c r="W3009" s="16">
        <f t="shared" si="283"/>
        <v>42119.216238425928</v>
      </c>
    </row>
    <row r="3010" spans="1:23" ht="30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2">
        <f>IF(H3010="USD", 1, VLOOKUP(H3010,usd[[#All],[targetCurrency]:[inverseRate]],4,FALSE))</f>
        <v>1</v>
      </c>
      <c r="J3010" s="14">
        <f t="shared" si="278"/>
        <v>3000</v>
      </c>
      <c r="K3010" s="14">
        <f t="shared" si="279"/>
        <v>3035</v>
      </c>
      <c r="L3010">
        <v>1453352719</v>
      </c>
      <c r="M3010">
        <v>1450760719</v>
      </c>
      <c r="N3010" t="b">
        <v>0</v>
      </c>
      <c r="O3010">
        <v>26</v>
      </c>
      <c r="P3010" t="b">
        <v>1</v>
      </c>
      <c r="Q3010" t="s">
        <v>8303</v>
      </c>
      <c r="R3010" s="9">
        <f t="shared" si="280"/>
        <v>1.0116666666666667</v>
      </c>
      <c r="S3010" s="14">
        <f t="shared" si="281"/>
        <v>116.73076923076923</v>
      </c>
      <c r="T3010" t="s">
        <v>9224</v>
      </c>
      <c r="U3010" t="s">
        <v>9260</v>
      </c>
      <c r="V3010" s="16">
        <f t="shared" si="282"/>
        <v>42360.212025462963</v>
      </c>
      <c r="W3010" s="16">
        <f t="shared" si="283"/>
        <v>42390.212025462963</v>
      </c>
    </row>
    <row r="3011" spans="1:23" ht="30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2">
        <f>IF(H3011="USD", 1, VLOOKUP(H3011,usd[[#All],[targetCurrency]:[inverseRate]],4,FALSE))</f>
        <v>1</v>
      </c>
      <c r="J3011" s="14">
        <f t="shared" ref="J3011:J3074" si="284">$I3011*D3011</f>
        <v>25000</v>
      </c>
      <c r="K3011" s="14">
        <f t="shared" ref="K3011:K3074" si="285">$I3011*E3011</f>
        <v>29939</v>
      </c>
      <c r="L3011">
        <v>1417012840</v>
      </c>
      <c r="M3011">
        <v>1414417240</v>
      </c>
      <c r="N3011" t="b">
        <v>0</v>
      </c>
      <c r="O3011">
        <v>128</v>
      </c>
      <c r="P3011" t="b">
        <v>1</v>
      </c>
      <c r="Q3011" t="s">
        <v>8303</v>
      </c>
      <c r="R3011" s="9">
        <f t="shared" ref="R3011:R3074" si="286">E3011/D3011</f>
        <v>1.19756</v>
      </c>
      <c r="S3011" s="14">
        <f t="shared" ref="S3011:S3074" si="287">IFERROR(K3011/O3011, "")</f>
        <v>233.8984375</v>
      </c>
      <c r="T3011" t="s">
        <v>9224</v>
      </c>
      <c r="U3011" t="s">
        <v>9260</v>
      </c>
      <c r="V3011" s="16">
        <f t="shared" si="282"/>
        <v>41939.569907407407</v>
      </c>
      <c r="W3011" s="16">
        <f t="shared" si="283"/>
        <v>41969.611574074079</v>
      </c>
    </row>
    <row r="3012" spans="1:23" ht="30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2">
        <f>IF(H3012="USD", 1, VLOOKUP(H3012,usd[[#All],[targetCurrency]:[inverseRate]],4,FALSE))</f>
        <v>1</v>
      </c>
      <c r="J3012" s="14">
        <f t="shared" si="284"/>
        <v>1500</v>
      </c>
      <c r="K3012" s="14">
        <f t="shared" si="285"/>
        <v>2370</v>
      </c>
      <c r="L3012">
        <v>1424548719</v>
      </c>
      <c r="M3012">
        <v>1419364719</v>
      </c>
      <c r="N3012" t="b">
        <v>0</v>
      </c>
      <c r="O3012">
        <v>15</v>
      </c>
      <c r="P3012" t="b">
        <v>1</v>
      </c>
      <c r="Q3012" t="s">
        <v>8303</v>
      </c>
      <c r="R3012" s="9">
        <f t="shared" si="286"/>
        <v>1.58</v>
      </c>
      <c r="S3012" s="14">
        <f t="shared" si="287"/>
        <v>158</v>
      </c>
      <c r="T3012" t="s">
        <v>9224</v>
      </c>
      <c r="U3012" t="s">
        <v>9260</v>
      </c>
      <c r="V3012" s="16">
        <f t="shared" si="282"/>
        <v>41996.832395833335</v>
      </c>
      <c r="W3012" s="16">
        <f t="shared" si="283"/>
        <v>42056.832395833335</v>
      </c>
    </row>
    <row r="3013" spans="1:23" ht="30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2">
        <f>IF(H3013="USD", 1, VLOOKUP(H3013,usd[[#All],[targetCurrency]:[inverseRate]],4,FALSE))</f>
        <v>1.1666915600000001</v>
      </c>
      <c r="J3013" s="14">
        <f t="shared" si="284"/>
        <v>350.00746800000002</v>
      </c>
      <c r="K3013" s="14">
        <f t="shared" si="285"/>
        <v>432.84256876000001</v>
      </c>
      <c r="L3013">
        <v>1450911540</v>
      </c>
      <c r="M3013">
        <v>1448536516</v>
      </c>
      <c r="N3013" t="b">
        <v>0</v>
      </c>
      <c r="O3013">
        <v>25</v>
      </c>
      <c r="P3013" t="b">
        <v>1</v>
      </c>
      <c r="Q3013" t="s">
        <v>8303</v>
      </c>
      <c r="R3013" s="9">
        <f t="shared" si="286"/>
        <v>1.2366666666666666</v>
      </c>
      <c r="S3013" s="14">
        <f t="shared" si="287"/>
        <v>17.313702750400001</v>
      </c>
      <c r="T3013" t="s">
        <v>9224</v>
      </c>
      <c r="U3013" t="s">
        <v>9260</v>
      </c>
      <c r="V3013" s="16">
        <f t="shared" si="282"/>
        <v>42334.468935185185</v>
      </c>
      <c r="W3013" s="16">
        <f t="shared" si="283"/>
        <v>42361.957638888889</v>
      </c>
    </row>
    <row r="3014" spans="1:23" ht="30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2">
        <f>IF(H3014="USD", 1, VLOOKUP(H3014,usd[[#All],[targetCurrency]:[inverseRate]],4,FALSE))</f>
        <v>1</v>
      </c>
      <c r="J3014" s="14">
        <f t="shared" si="284"/>
        <v>4000</v>
      </c>
      <c r="K3014" s="14">
        <f t="shared" si="285"/>
        <v>4685</v>
      </c>
      <c r="L3014">
        <v>1423587130</v>
      </c>
      <c r="M3014">
        <v>1421772730</v>
      </c>
      <c r="N3014" t="b">
        <v>0</v>
      </c>
      <c r="O3014">
        <v>55</v>
      </c>
      <c r="P3014" t="b">
        <v>1</v>
      </c>
      <c r="Q3014" t="s">
        <v>8303</v>
      </c>
      <c r="R3014" s="9">
        <f t="shared" si="286"/>
        <v>1.1712499999999999</v>
      </c>
      <c r="S3014" s="14">
        <f t="shared" si="287"/>
        <v>85.181818181818187</v>
      </c>
      <c r="T3014" t="s">
        <v>9224</v>
      </c>
      <c r="U3014" t="s">
        <v>9260</v>
      </c>
      <c r="V3014" s="16">
        <f t="shared" si="282"/>
        <v>42024.702893518523</v>
      </c>
      <c r="W3014" s="16">
        <f t="shared" si="283"/>
        <v>42045.702893518523</v>
      </c>
    </row>
    <row r="3015" spans="1:23" ht="30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2">
        <f>IF(H3015="USD", 1, VLOOKUP(H3015,usd[[#All],[targetCurrency]:[inverseRate]],4,FALSE))</f>
        <v>1</v>
      </c>
      <c r="J3015" s="14">
        <f t="shared" si="284"/>
        <v>10000</v>
      </c>
      <c r="K3015" s="14">
        <f t="shared" si="285"/>
        <v>15696</v>
      </c>
      <c r="L3015">
        <v>1434917049</v>
      </c>
      <c r="M3015">
        <v>1432325049</v>
      </c>
      <c r="N3015" t="b">
        <v>0</v>
      </c>
      <c r="O3015">
        <v>107</v>
      </c>
      <c r="P3015" t="b">
        <v>1</v>
      </c>
      <c r="Q3015" t="s">
        <v>8303</v>
      </c>
      <c r="R3015" s="9">
        <f t="shared" si="286"/>
        <v>1.5696000000000001</v>
      </c>
      <c r="S3015" s="14">
        <f t="shared" si="287"/>
        <v>146.69158878504672</v>
      </c>
      <c r="T3015" t="s">
        <v>9224</v>
      </c>
      <c r="U3015" t="s">
        <v>9260</v>
      </c>
      <c r="V3015" s="16">
        <f t="shared" si="282"/>
        <v>42146.836215277777</v>
      </c>
      <c r="W3015" s="16">
        <f t="shared" si="283"/>
        <v>42176.836215277777</v>
      </c>
    </row>
    <row r="3016" spans="1:23" ht="30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2">
        <f>IF(H3016="USD", 1, VLOOKUP(H3016,usd[[#All],[targetCurrency]:[inverseRate]],4,FALSE))</f>
        <v>1</v>
      </c>
      <c r="J3016" s="14">
        <f t="shared" si="284"/>
        <v>25000</v>
      </c>
      <c r="K3016" s="14">
        <f t="shared" si="285"/>
        <v>28276</v>
      </c>
      <c r="L3016">
        <v>1415163600</v>
      </c>
      <c r="M3016">
        <v>1412737080</v>
      </c>
      <c r="N3016" t="b">
        <v>0</v>
      </c>
      <c r="O3016">
        <v>557</v>
      </c>
      <c r="P3016" t="b">
        <v>1</v>
      </c>
      <c r="Q3016" t="s">
        <v>8303</v>
      </c>
      <c r="R3016" s="9">
        <f t="shared" si="286"/>
        <v>1.13104</v>
      </c>
      <c r="S3016" s="14">
        <f t="shared" si="287"/>
        <v>50.764811490125673</v>
      </c>
      <c r="T3016" t="s">
        <v>9224</v>
      </c>
      <c r="U3016" t="s">
        <v>9260</v>
      </c>
      <c r="V3016" s="16">
        <f t="shared" si="282"/>
        <v>41920.123611111107</v>
      </c>
      <c r="W3016" s="16">
        <f t="shared" si="283"/>
        <v>41948.208333333336</v>
      </c>
    </row>
    <row r="3017" spans="1:23" ht="30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2">
        <f>IF(H3017="USD", 1, VLOOKUP(H3017,usd[[#All],[targetCurrency]:[inverseRate]],4,FALSE))</f>
        <v>1</v>
      </c>
      <c r="J3017" s="14">
        <f t="shared" si="284"/>
        <v>3400</v>
      </c>
      <c r="K3017" s="14">
        <f t="shared" si="285"/>
        <v>3508</v>
      </c>
      <c r="L3017">
        <v>1402459200</v>
      </c>
      <c r="M3017">
        <v>1401125238</v>
      </c>
      <c r="N3017" t="b">
        <v>0</v>
      </c>
      <c r="O3017">
        <v>40</v>
      </c>
      <c r="P3017" t="b">
        <v>1</v>
      </c>
      <c r="Q3017" t="s">
        <v>8303</v>
      </c>
      <c r="R3017" s="9">
        <f t="shared" si="286"/>
        <v>1.0317647058823529</v>
      </c>
      <c r="S3017" s="14">
        <f t="shared" si="287"/>
        <v>87.7</v>
      </c>
      <c r="T3017" t="s">
        <v>9224</v>
      </c>
      <c r="U3017" t="s">
        <v>9260</v>
      </c>
      <c r="V3017" s="16">
        <f t="shared" si="282"/>
        <v>41785.72729166667</v>
      </c>
      <c r="W3017" s="16">
        <f t="shared" si="283"/>
        <v>41801.166666666664</v>
      </c>
    </row>
    <row r="3018" spans="1:23" ht="30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2">
        <f>IF(H3018="USD", 1, VLOOKUP(H3018,usd[[#All],[targetCurrency]:[inverseRate]],4,FALSE))</f>
        <v>1</v>
      </c>
      <c r="J3018" s="14">
        <f t="shared" si="284"/>
        <v>8500</v>
      </c>
      <c r="K3018" s="14">
        <f t="shared" si="285"/>
        <v>8722</v>
      </c>
      <c r="L3018">
        <v>1405688952</v>
      </c>
      <c r="M3018">
        <v>1400504952</v>
      </c>
      <c r="N3018" t="b">
        <v>0</v>
      </c>
      <c r="O3018">
        <v>36</v>
      </c>
      <c r="P3018" t="b">
        <v>1</v>
      </c>
      <c r="Q3018" t="s">
        <v>8303</v>
      </c>
      <c r="R3018" s="9">
        <f t="shared" si="286"/>
        <v>1.0261176470588236</v>
      </c>
      <c r="S3018" s="14">
        <f t="shared" si="287"/>
        <v>242.27777777777777</v>
      </c>
      <c r="T3018" t="s">
        <v>9224</v>
      </c>
      <c r="U3018" t="s">
        <v>9260</v>
      </c>
      <c r="V3018" s="16">
        <f t="shared" si="282"/>
        <v>41778.548055555555</v>
      </c>
      <c r="W3018" s="16">
        <f t="shared" si="283"/>
        <v>41838.548055555555</v>
      </c>
    </row>
    <row r="3019" spans="1:23" ht="30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2">
        <f>IF(H3019="USD", 1, VLOOKUP(H3019,usd[[#All],[targetCurrency]:[inverseRate]],4,FALSE))</f>
        <v>1</v>
      </c>
      <c r="J3019" s="14">
        <f t="shared" si="284"/>
        <v>22000</v>
      </c>
      <c r="K3019" s="14">
        <f t="shared" si="285"/>
        <v>23285</v>
      </c>
      <c r="L3019">
        <v>1408566243</v>
      </c>
      <c r="M3019">
        <v>1405974243</v>
      </c>
      <c r="N3019" t="b">
        <v>0</v>
      </c>
      <c r="O3019">
        <v>159</v>
      </c>
      <c r="P3019" t="b">
        <v>1</v>
      </c>
      <c r="Q3019" t="s">
        <v>8303</v>
      </c>
      <c r="R3019" s="9">
        <f t="shared" si="286"/>
        <v>1.0584090909090909</v>
      </c>
      <c r="S3019" s="14">
        <f t="shared" si="287"/>
        <v>146.44654088050314</v>
      </c>
      <c r="T3019" t="s">
        <v>9224</v>
      </c>
      <c r="U3019" t="s">
        <v>9260</v>
      </c>
      <c r="V3019" s="16">
        <f t="shared" si="282"/>
        <v>41841.850034722222</v>
      </c>
      <c r="W3019" s="16">
        <f t="shared" si="283"/>
        <v>41871.850034722222</v>
      </c>
    </row>
    <row r="3020" spans="1:23" ht="30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2">
        <f>IF(H3020="USD", 1, VLOOKUP(H3020,usd[[#All],[targetCurrency]:[inverseRate]],4,FALSE))</f>
        <v>1.1666915600000001</v>
      </c>
      <c r="J3020" s="14">
        <f t="shared" si="284"/>
        <v>4900.1045520000007</v>
      </c>
      <c r="K3020" s="14">
        <f t="shared" si="285"/>
        <v>4935.1052988000001</v>
      </c>
      <c r="L3020">
        <v>1437429600</v>
      </c>
      <c r="M3020">
        <v>1433747376</v>
      </c>
      <c r="N3020" t="b">
        <v>0</v>
      </c>
      <c r="O3020">
        <v>41</v>
      </c>
      <c r="P3020" t="b">
        <v>1</v>
      </c>
      <c r="Q3020" t="s">
        <v>8303</v>
      </c>
      <c r="R3020" s="9">
        <f t="shared" si="286"/>
        <v>1.0071428571428571</v>
      </c>
      <c r="S3020" s="14">
        <f t="shared" si="287"/>
        <v>120.36842192195122</v>
      </c>
      <c r="T3020" t="s">
        <v>9224</v>
      </c>
      <c r="U3020" t="s">
        <v>9260</v>
      </c>
      <c r="V3020" s="16">
        <f t="shared" si="282"/>
        <v>42163.298333333332</v>
      </c>
      <c r="W3020" s="16">
        <f t="shared" si="283"/>
        <v>42205.916666666672</v>
      </c>
    </row>
    <row r="3021" spans="1:23" ht="30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2">
        <f>IF(H3021="USD", 1, VLOOKUP(H3021,usd[[#All],[targetCurrency]:[inverseRate]],4,FALSE))</f>
        <v>1</v>
      </c>
      <c r="J3021" s="14">
        <f t="shared" si="284"/>
        <v>15000</v>
      </c>
      <c r="K3021" s="14">
        <f t="shared" si="285"/>
        <v>18185</v>
      </c>
      <c r="L3021">
        <v>1401159600</v>
      </c>
      <c r="M3021">
        <v>1398801620</v>
      </c>
      <c r="N3021" t="b">
        <v>0</v>
      </c>
      <c r="O3021">
        <v>226</v>
      </c>
      <c r="P3021" t="b">
        <v>1</v>
      </c>
      <c r="Q3021" t="s">
        <v>8303</v>
      </c>
      <c r="R3021" s="9">
        <f t="shared" si="286"/>
        <v>1.2123333333333333</v>
      </c>
      <c r="S3021" s="14">
        <f t="shared" si="287"/>
        <v>80.464601769911511</v>
      </c>
      <c r="T3021" t="s">
        <v>9224</v>
      </c>
      <c r="U3021" t="s">
        <v>9260</v>
      </c>
      <c r="V3021" s="16">
        <f t="shared" si="282"/>
        <v>41758.833564814813</v>
      </c>
      <c r="W3021" s="16">
        <f t="shared" si="283"/>
        <v>41786.125</v>
      </c>
    </row>
    <row r="3022" spans="1:23" ht="30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2">
        <f>IF(H3022="USD", 1, VLOOKUP(H3022,usd[[#All],[targetCurrency]:[inverseRate]],4,FALSE))</f>
        <v>1</v>
      </c>
      <c r="J3022" s="14">
        <f t="shared" si="284"/>
        <v>7000</v>
      </c>
      <c r="K3022" s="14">
        <f t="shared" si="285"/>
        <v>7040</v>
      </c>
      <c r="L3022">
        <v>1439583533</v>
      </c>
      <c r="M3022">
        <v>1434399533</v>
      </c>
      <c r="N3022" t="b">
        <v>0</v>
      </c>
      <c r="O3022">
        <v>30</v>
      </c>
      <c r="P3022" t="b">
        <v>1</v>
      </c>
      <c r="Q3022" t="s">
        <v>8303</v>
      </c>
      <c r="R3022" s="9">
        <f t="shared" si="286"/>
        <v>1.0057142857142858</v>
      </c>
      <c r="S3022" s="14">
        <f t="shared" si="287"/>
        <v>234.66666666666666</v>
      </c>
      <c r="T3022" t="s">
        <v>9224</v>
      </c>
      <c r="U3022" t="s">
        <v>9260</v>
      </c>
      <c r="V3022" s="16">
        <f t="shared" si="282"/>
        <v>42170.846446759257</v>
      </c>
      <c r="W3022" s="16">
        <f t="shared" si="283"/>
        <v>42230.846446759257</v>
      </c>
    </row>
    <row r="3023" spans="1:23" ht="30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2">
        <f>IF(H3023="USD", 1, VLOOKUP(H3023,usd[[#All],[targetCurrency]:[inverseRate]],4,FALSE))</f>
        <v>1</v>
      </c>
      <c r="J3023" s="14">
        <f t="shared" si="284"/>
        <v>4500</v>
      </c>
      <c r="K3023" s="14">
        <f t="shared" si="285"/>
        <v>5221</v>
      </c>
      <c r="L3023">
        <v>1479794340</v>
      </c>
      <c r="M3023">
        <v>1476715869</v>
      </c>
      <c r="N3023" t="b">
        <v>0</v>
      </c>
      <c r="O3023">
        <v>103</v>
      </c>
      <c r="P3023" t="b">
        <v>1</v>
      </c>
      <c r="Q3023" t="s">
        <v>8303</v>
      </c>
      <c r="R3023" s="9">
        <f t="shared" si="286"/>
        <v>1.1602222222222223</v>
      </c>
      <c r="S3023" s="14">
        <f t="shared" si="287"/>
        <v>50.689320388349515</v>
      </c>
      <c r="T3023" t="s">
        <v>9224</v>
      </c>
      <c r="U3023" t="s">
        <v>9260</v>
      </c>
      <c r="V3023" s="16">
        <f t="shared" si="282"/>
        <v>42660.618854166663</v>
      </c>
      <c r="W3023" s="16">
        <f t="shared" si="283"/>
        <v>42696.249305555553</v>
      </c>
    </row>
    <row r="3024" spans="1:23" ht="30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2">
        <f>IF(H3024="USD", 1, VLOOKUP(H3024,usd[[#All],[targetCurrency]:[inverseRate]],4,FALSE))</f>
        <v>1</v>
      </c>
      <c r="J3024" s="14">
        <f t="shared" si="284"/>
        <v>10000</v>
      </c>
      <c r="K3024" s="14">
        <f t="shared" si="285"/>
        <v>10088</v>
      </c>
      <c r="L3024">
        <v>1472338409</v>
      </c>
      <c r="M3024">
        <v>1468450409</v>
      </c>
      <c r="N3024" t="b">
        <v>0</v>
      </c>
      <c r="O3024">
        <v>62</v>
      </c>
      <c r="P3024" t="b">
        <v>1</v>
      </c>
      <c r="Q3024" t="s">
        <v>8303</v>
      </c>
      <c r="R3024" s="9">
        <f t="shared" si="286"/>
        <v>1.0087999999999999</v>
      </c>
      <c r="S3024" s="14">
        <f t="shared" si="287"/>
        <v>162.70967741935485</v>
      </c>
      <c r="T3024" t="s">
        <v>9224</v>
      </c>
      <c r="U3024" t="s">
        <v>9260</v>
      </c>
      <c r="V3024" s="16">
        <f t="shared" ref="V3024:V3087" si="288">(M3024/86400)+DATE(1970,1,1)</f>
        <v>42564.95380787037</v>
      </c>
      <c r="W3024" s="16">
        <f t="shared" ref="W3024:W3087" si="289">(L3024/86400)+DATE(1970,1,1)</f>
        <v>42609.95380787037</v>
      </c>
    </row>
    <row r="3025" spans="1:23" ht="30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2">
        <f>IF(H3025="USD", 1, VLOOKUP(H3025,usd[[#All],[targetCurrency]:[inverseRate]],4,FALSE))</f>
        <v>1.29405719</v>
      </c>
      <c r="J3025" s="14">
        <f t="shared" si="284"/>
        <v>905.84003299999995</v>
      </c>
      <c r="K3025" s="14">
        <f t="shared" si="285"/>
        <v>933.01523398999996</v>
      </c>
      <c r="L3025">
        <v>1434039186</v>
      </c>
      <c r="M3025">
        <v>1430151186</v>
      </c>
      <c r="N3025" t="b">
        <v>0</v>
      </c>
      <c r="O3025">
        <v>6</v>
      </c>
      <c r="P3025" t="b">
        <v>1</v>
      </c>
      <c r="Q3025" t="s">
        <v>8303</v>
      </c>
      <c r="R3025" s="9">
        <f t="shared" si="286"/>
        <v>1.03</v>
      </c>
      <c r="S3025" s="14">
        <f t="shared" si="287"/>
        <v>155.50253899833334</v>
      </c>
      <c r="T3025" t="s">
        <v>9224</v>
      </c>
      <c r="U3025" t="s">
        <v>9260</v>
      </c>
      <c r="V3025" s="16">
        <f t="shared" si="288"/>
        <v>42121.675763888888</v>
      </c>
      <c r="W3025" s="16">
        <f t="shared" si="289"/>
        <v>42166.675763888888</v>
      </c>
    </row>
    <row r="3026" spans="1:23" ht="30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2">
        <f>IF(H3026="USD", 1, VLOOKUP(H3026,usd[[#All],[targetCurrency]:[inverseRate]],4,FALSE))</f>
        <v>1</v>
      </c>
      <c r="J3026" s="14">
        <f t="shared" si="284"/>
        <v>5000</v>
      </c>
      <c r="K3026" s="14">
        <f t="shared" si="285"/>
        <v>12321</v>
      </c>
      <c r="L3026">
        <v>1349567475</v>
      </c>
      <c r="M3026">
        <v>1346975475</v>
      </c>
      <c r="N3026" t="b">
        <v>0</v>
      </c>
      <c r="O3026">
        <v>182</v>
      </c>
      <c r="P3026" t="b">
        <v>1</v>
      </c>
      <c r="Q3026" t="s">
        <v>8303</v>
      </c>
      <c r="R3026" s="9">
        <f t="shared" si="286"/>
        <v>2.4641999999999999</v>
      </c>
      <c r="S3026" s="14">
        <f t="shared" si="287"/>
        <v>67.697802197802204</v>
      </c>
      <c r="T3026" t="s">
        <v>9224</v>
      </c>
      <c r="U3026" t="s">
        <v>9260</v>
      </c>
      <c r="V3026" s="16">
        <f t="shared" si="288"/>
        <v>41158.993923611109</v>
      </c>
      <c r="W3026" s="16">
        <f t="shared" si="289"/>
        <v>41188.993923611109</v>
      </c>
    </row>
    <row r="3027" spans="1:23" ht="30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2">
        <f>IF(H3027="USD", 1, VLOOKUP(H3027,usd[[#All],[targetCurrency]:[inverseRate]],4,FALSE))</f>
        <v>1.29405719</v>
      </c>
      <c r="J3027" s="14">
        <f t="shared" si="284"/>
        <v>3235.1429749999998</v>
      </c>
      <c r="K3027" s="14">
        <f t="shared" si="285"/>
        <v>9776.6020704500006</v>
      </c>
      <c r="L3027">
        <v>1401465600</v>
      </c>
      <c r="M3027">
        <v>1399032813</v>
      </c>
      <c r="N3027" t="b">
        <v>0</v>
      </c>
      <c r="O3027">
        <v>145</v>
      </c>
      <c r="P3027" t="b">
        <v>1</v>
      </c>
      <c r="Q3027" t="s">
        <v>8303</v>
      </c>
      <c r="R3027" s="9">
        <f t="shared" si="286"/>
        <v>3.0219999999999998</v>
      </c>
      <c r="S3027" s="14">
        <f t="shared" si="287"/>
        <v>67.424841865172425</v>
      </c>
      <c r="T3027" t="s">
        <v>9224</v>
      </c>
      <c r="U3027" t="s">
        <v>9260</v>
      </c>
      <c r="V3027" s="16">
        <f t="shared" si="288"/>
        <v>41761.509409722225</v>
      </c>
      <c r="W3027" s="16">
        <f t="shared" si="289"/>
        <v>41789.666666666664</v>
      </c>
    </row>
    <row r="3028" spans="1:23" ht="30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2">
        <f>IF(H3028="USD", 1, VLOOKUP(H3028,usd[[#All],[targetCurrency]:[inverseRate]],4,FALSE))</f>
        <v>1.29405719</v>
      </c>
      <c r="J3028" s="14">
        <f t="shared" si="284"/>
        <v>1164.6514709999999</v>
      </c>
      <c r="K3028" s="14">
        <f t="shared" si="285"/>
        <v>1669.3337750999999</v>
      </c>
      <c r="L3028">
        <v>1488538892</v>
      </c>
      <c r="M3028">
        <v>1487329292</v>
      </c>
      <c r="N3028" t="b">
        <v>0</v>
      </c>
      <c r="O3028">
        <v>25</v>
      </c>
      <c r="P3028" t="b">
        <v>1</v>
      </c>
      <c r="Q3028" t="s">
        <v>8303</v>
      </c>
      <c r="R3028" s="9">
        <f t="shared" si="286"/>
        <v>1.4333333333333333</v>
      </c>
      <c r="S3028" s="14">
        <f t="shared" si="287"/>
        <v>66.773351003999991</v>
      </c>
      <c r="T3028" t="s">
        <v>9224</v>
      </c>
      <c r="U3028" t="s">
        <v>9260</v>
      </c>
      <c r="V3028" s="16">
        <f t="shared" si="288"/>
        <v>42783.459398148145</v>
      </c>
      <c r="W3028" s="16">
        <f t="shared" si="289"/>
        <v>42797.459398148145</v>
      </c>
    </row>
    <row r="3029" spans="1:23" ht="30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2">
        <f>IF(H3029="USD", 1, VLOOKUP(H3029,usd[[#All],[targetCurrency]:[inverseRate]],4,FALSE))</f>
        <v>1</v>
      </c>
      <c r="J3029" s="14">
        <f t="shared" si="284"/>
        <v>40000</v>
      </c>
      <c r="K3029" s="14">
        <f t="shared" si="285"/>
        <v>52576</v>
      </c>
      <c r="L3029">
        <v>1426866851</v>
      </c>
      <c r="M3029">
        <v>1424278451</v>
      </c>
      <c r="N3029" t="b">
        <v>0</v>
      </c>
      <c r="O3029">
        <v>320</v>
      </c>
      <c r="P3029" t="b">
        <v>1</v>
      </c>
      <c r="Q3029" t="s">
        <v>8303</v>
      </c>
      <c r="R3029" s="9">
        <f t="shared" si="286"/>
        <v>1.3144</v>
      </c>
      <c r="S3029" s="14">
        <f t="shared" si="287"/>
        <v>164.3</v>
      </c>
      <c r="T3029" t="s">
        <v>9224</v>
      </c>
      <c r="U3029" t="s">
        <v>9260</v>
      </c>
      <c r="V3029" s="16">
        <f t="shared" si="288"/>
        <v>42053.704293981486</v>
      </c>
      <c r="W3029" s="16">
        <f t="shared" si="289"/>
        <v>42083.662627314814</v>
      </c>
    </row>
    <row r="3030" spans="1:23" ht="30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2">
        <f>IF(H3030="USD", 1, VLOOKUP(H3030,usd[[#All],[targetCurrency]:[inverseRate]],4,FALSE))</f>
        <v>1</v>
      </c>
      <c r="J3030" s="14">
        <f t="shared" si="284"/>
        <v>5000</v>
      </c>
      <c r="K3030" s="14">
        <f t="shared" si="285"/>
        <v>8401</v>
      </c>
      <c r="L3030">
        <v>1471242025</v>
      </c>
      <c r="M3030">
        <v>1468650025</v>
      </c>
      <c r="N3030" t="b">
        <v>0</v>
      </c>
      <c r="O3030">
        <v>99</v>
      </c>
      <c r="P3030" t="b">
        <v>1</v>
      </c>
      <c r="Q3030" t="s">
        <v>8303</v>
      </c>
      <c r="R3030" s="9">
        <f t="shared" si="286"/>
        <v>1.6801999999999999</v>
      </c>
      <c r="S3030" s="14">
        <f t="shared" si="287"/>
        <v>84.858585858585855</v>
      </c>
      <c r="T3030" t="s">
        <v>9224</v>
      </c>
      <c r="U3030" t="s">
        <v>9260</v>
      </c>
      <c r="V3030" s="16">
        <f t="shared" si="288"/>
        <v>42567.264178240745</v>
      </c>
      <c r="W3030" s="16">
        <f t="shared" si="289"/>
        <v>42597.264178240745</v>
      </c>
    </row>
    <row r="3031" spans="1:23" ht="30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2">
        <f>IF(H3031="USD", 1, VLOOKUP(H3031,usd[[#All],[targetCurrency]:[inverseRate]],4,FALSE))</f>
        <v>1</v>
      </c>
      <c r="J3031" s="14">
        <f t="shared" si="284"/>
        <v>30000</v>
      </c>
      <c r="K3031" s="14">
        <f t="shared" si="285"/>
        <v>32903</v>
      </c>
      <c r="L3031">
        <v>1416285300</v>
      </c>
      <c r="M3031">
        <v>1413824447</v>
      </c>
      <c r="N3031" t="b">
        <v>0</v>
      </c>
      <c r="O3031">
        <v>348</v>
      </c>
      <c r="P3031" t="b">
        <v>1</v>
      </c>
      <c r="Q3031" t="s">
        <v>8303</v>
      </c>
      <c r="R3031" s="9">
        <f t="shared" si="286"/>
        <v>1.0967666666666667</v>
      </c>
      <c r="S3031" s="14">
        <f t="shared" si="287"/>
        <v>94.548850574712645</v>
      </c>
      <c r="T3031" t="s">
        <v>9224</v>
      </c>
      <c r="U3031" t="s">
        <v>9260</v>
      </c>
      <c r="V3031" s="16">
        <f t="shared" si="288"/>
        <v>41932.708877314813</v>
      </c>
      <c r="W3031" s="16">
        <f t="shared" si="289"/>
        <v>41961.190972222219</v>
      </c>
    </row>
    <row r="3032" spans="1:23" ht="30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2">
        <f>IF(H3032="USD", 1, VLOOKUP(H3032,usd[[#All],[targetCurrency]:[inverseRate]],4,FALSE))</f>
        <v>1</v>
      </c>
      <c r="J3032" s="14">
        <f t="shared" si="284"/>
        <v>1750</v>
      </c>
      <c r="K3032" s="14">
        <f t="shared" si="285"/>
        <v>1867</v>
      </c>
      <c r="L3032">
        <v>1442426171</v>
      </c>
      <c r="M3032">
        <v>1439834171</v>
      </c>
      <c r="N3032" t="b">
        <v>0</v>
      </c>
      <c r="O3032">
        <v>41</v>
      </c>
      <c r="P3032" t="b">
        <v>1</v>
      </c>
      <c r="Q3032" t="s">
        <v>8303</v>
      </c>
      <c r="R3032" s="9">
        <f t="shared" si="286"/>
        <v>1.0668571428571429</v>
      </c>
      <c r="S3032" s="14">
        <f t="shared" si="287"/>
        <v>45.536585365853661</v>
      </c>
      <c r="T3032" t="s">
        <v>9224</v>
      </c>
      <c r="U3032" t="s">
        <v>9260</v>
      </c>
      <c r="V3032" s="16">
        <f t="shared" si="288"/>
        <v>42233.747349537036</v>
      </c>
      <c r="W3032" s="16">
        <f t="shared" si="289"/>
        <v>42263.747349537036</v>
      </c>
    </row>
    <row r="3033" spans="1:23" ht="30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2">
        <f>IF(H3033="USD", 1, VLOOKUP(H3033,usd[[#All],[targetCurrency]:[inverseRate]],4,FALSE))</f>
        <v>1</v>
      </c>
      <c r="J3033" s="14">
        <f t="shared" si="284"/>
        <v>1500</v>
      </c>
      <c r="K3033" s="14">
        <f t="shared" si="285"/>
        <v>1500</v>
      </c>
      <c r="L3033">
        <v>1476479447</v>
      </c>
      <c r="M3033">
        <v>1471295447</v>
      </c>
      <c r="N3033" t="b">
        <v>0</v>
      </c>
      <c r="O3033">
        <v>29</v>
      </c>
      <c r="P3033" t="b">
        <v>1</v>
      </c>
      <c r="Q3033" t="s">
        <v>8303</v>
      </c>
      <c r="R3033" s="9">
        <f t="shared" si="286"/>
        <v>1</v>
      </c>
      <c r="S3033" s="14">
        <f t="shared" si="287"/>
        <v>51.724137931034484</v>
      </c>
      <c r="T3033" t="s">
        <v>9224</v>
      </c>
      <c r="U3033" t="s">
        <v>9260</v>
      </c>
      <c r="V3033" s="16">
        <f t="shared" si="288"/>
        <v>42597.882488425923</v>
      </c>
      <c r="W3033" s="16">
        <f t="shared" si="289"/>
        <v>42657.882488425923</v>
      </c>
    </row>
    <row r="3034" spans="1:23" ht="30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2">
        <f>IF(H3034="USD", 1, VLOOKUP(H3034,usd[[#All],[targetCurrency]:[inverseRate]],4,FALSE))</f>
        <v>1</v>
      </c>
      <c r="J3034" s="14">
        <f t="shared" si="284"/>
        <v>1000</v>
      </c>
      <c r="K3034" s="14">
        <f t="shared" si="285"/>
        <v>1272</v>
      </c>
      <c r="L3034">
        <v>1441933459</v>
      </c>
      <c r="M3034">
        <v>1439341459</v>
      </c>
      <c r="N3034" t="b">
        <v>0</v>
      </c>
      <c r="O3034">
        <v>25</v>
      </c>
      <c r="P3034" t="b">
        <v>1</v>
      </c>
      <c r="Q3034" t="s">
        <v>8303</v>
      </c>
      <c r="R3034" s="9">
        <f t="shared" si="286"/>
        <v>1.272</v>
      </c>
      <c r="S3034" s="14">
        <f t="shared" si="287"/>
        <v>50.88</v>
      </c>
      <c r="T3034" t="s">
        <v>9224</v>
      </c>
      <c r="U3034" t="s">
        <v>9260</v>
      </c>
      <c r="V3034" s="16">
        <f t="shared" si="288"/>
        <v>42228.044664351852</v>
      </c>
      <c r="W3034" s="16">
        <f t="shared" si="289"/>
        <v>42258.044664351852</v>
      </c>
    </row>
    <row r="3035" spans="1:23" ht="30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2">
        <f>IF(H3035="USD", 1, VLOOKUP(H3035,usd[[#All],[targetCurrency]:[inverseRate]],4,FALSE))</f>
        <v>1</v>
      </c>
      <c r="J3035" s="14">
        <f t="shared" si="284"/>
        <v>3000</v>
      </c>
      <c r="K3035" s="14">
        <f t="shared" si="285"/>
        <v>4396</v>
      </c>
      <c r="L3035">
        <v>1471487925</v>
      </c>
      <c r="M3035">
        <v>1468895925</v>
      </c>
      <c r="N3035" t="b">
        <v>0</v>
      </c>
      <c r="O3035">
        <v>23</v>
      </c>
      <c r="P3035" t="b">
        <v>1</v>
      </c>
      <c r="Q3035" t="s">
        <v>8303</v>
      </c>
      <c r="R3035" s="9">
        <f t="shared" si="286"/>
        <v>1.4653333333333334</v>
      </c>
      <c r="S3035" s="14">
        <f t="shared" si="287"/>
        <v>191.13043478260869</v>
      </c>
      <c r="T3035" t="s">
        <v>9224</v>
      </c>
      <c r="U3035" t="s">
        <v>9260</v>
      </c>
      <c r="V3035" s="16">
        <f t="shared" si="288"/>
        <v>42570.110243055555</v>
      </c>
      <c r="W3035" s="16">
        <f t="shared" si="289"/>
        <v>42600.110243055555</v>
      </c>
    </row>
    <row r="3036" spans="1:23" ht="30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2">
        <f>IF(H3036="USD", 1, VLOOKUP(H3036,usd[[#All],[targetCurrency]:[inverseRate]],4,FALSE))</f>
        <v>1</v>
      </c>
      <c r="J3036" s="14">
        <f t="shared" si="284"/>
        <v>100000</v>
      </c>
      <c r="K3036" s="14">
        <f t="shared" si="285"/>
        <v>112536</v>
      </c>
      <c r="L3036">
        <v>1477972740</v>
      </c>
      <c r="M3036">
        <v>1475326255</v>
      </c>
      <c r="N3036" t="b">
        <v>0</v>
      </c>
      <c r="O3036">
        <v>1260</v>
      </c>
      <c r="P3036" t="b">
        <v>1</v>
      </c>
      <c r="Q3036" t="s">
        <v>8303</v>
      </c>
      <c r="R3036" s="9">
        <f t="shared" si="286"/>
        <v>1.1253599999999999</v>
      </c>
      <c r="S3036" s="14">
        <f t="shared" si="287"/>
        <v>89.314285714285717</v>
      </c>
      <c r="T3036" t="s">
        <v>9224</v>
      </c>
      <c r="U3036" t="s">
        <v>9260</v>
      </c>
      <c r="V3036" s="16">
        <f t="shared" si="288"/>
        <v>42644.535358796296</v>
      </c>
      <c r="W3036" s="16">
        <f t="shared" si="289"/>
        <v>42675.165972222225</v>
      </c>
    </row>
    <row r="3037" spans="1:23" ht="30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2">
        <f>IF(H3037="USD", 1, VLOOKUP(H3037,usd[[#All],[targetCurrency]:[inverseRate]],4,FALSE))</f>
        <v>1</v>
      </c>
      <c r="J3037" s="14">
        <f t="shared" si="284"/>
        <v>25000</v>
      </c>
      <c r="K3037" s="14">
        <f t="shared" si="285"/>
        <v>27196.71</v>
      </c>
      <c r="L3037">
        <v>1367674009</v>
      </c>
      <c r="M3037">
        <v>1365082009</v>
      </c>
      <c r="N3037" t="b">
        <v>0</v>
      </c>
      <c r="O3037">
        <v>307</v>
      </c>
      <c r="P3037" t="b">
        <v>1</v>
      </c>
      <c r="Q3037" t="s">
        <v>8303</v>
      </c>
      <c r="R3037" s="9">
        <f t="shared" si="286"/>
        <v>1.0878684000000001</v>
      </c>
      <c r="S3037" s="14">
        <f t="shared" si="287"/>
        <v>88.588631921824103</v>
      </c>
      <c r="T3037" t="s">
        <v>9224</v>
      </c>
      <c r="U3037" t="s">
        <v>9260</v>
      </c>
      <c r="V3037" s="16">
        <f t="shared" si="288"/>
        <v>41368.560289351852</v>
      </c>
      <c r="W3037" s="16">
        <f t="shared" si="289"/>
        <v>41398.560289351852</v>
      </c>
    </row>
    <row r="3038" spans="1:23" ht="30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2">
        <f>IF(H3038="USD", 1, VLOOKUP(H3038,usd[[#All],[targetCurrency]:[inverseRate]],4,FALSE))</f>
        <v>1</v>
      </c>
      <c r="J3038" s="14">
        <f t="shared" si="284"/>
        <v>25000</v>
      </c>
      <c r="K3038" s="14">
        <f t="shared" si="285"/>
        <v>31683</v>
      </c>
      <c r="L3038">
        <v>1376654340</v>
      </c>
      <c r="M3038">
        <v>1373568644</v>
      </c>
      <c r="N3038" t="b">
        <v>0</v>
      </c>
      <c r="O3038">
        <v>329</v>
      </c>
      <c r="P3038" t="b">
        <v>1</v>
      </c>
      <c r="Q3038" t="s">
        <v>8303</v>
      </c>
      <c r="R3038" s="9">
        <f t="shared" si="286"/>
        <v>1.26732</v>
      </c>
      <c r="S3038" s="14">
        <f t="shared" si="287"/>
        <v>96.300911854103347</v>
      </c>
      <c r="T3038" t="s">
        <v>9224</v>
      </c>
      <c r="U3038" t="s">
        <v>9260</v>
      </c>
      <c r="V3038" s="16">
        <f t="shared" si="288"/>
        <v>41466.785231481481</v>
      </c>
      <c r="W3038" s="16">
        <f t="shared" si="289"/>
        <v>41502.499305555553</v>
      </c>
    </row>
    <row r="3039" spans="1:23" ht="30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2">
        <f>IF(H3039="USD", 1, VLOOKUP(H3039,usd[[#All],[targetCurrency]:[inverseRate]],4,FALSE))</f>
        <v>1</v>
      </c>
      <c r="J3039" s="14">
        <f t="shared" si="284"/>
        <v>500</v>
      </c>
      <c r="K3039" s="14">
        <f t="shared" si="285"/>
        <v>1066</v>
      </c>
      <c r="L3039">
        <v>1285995540</v>
      </c>
      <c r="M3039">
        <v>1279574773</v>
      </c>
      <c r="N3039" t="b">
        <v>0</v>
      </c>
      <c r="O3039">
        <v>32</v>
      </c>
      <c r="P3039" t="b">
        <v>1</v>
      </c>
      <c r="Q3039" t="s">
        <v>8303</v>
      </c>
      <c r="R3039" s="9">
        <f t="shared" si="286"/>
        <v>2.1320000000000001</v>
      </c>
      <c r="S3039" s="14">
        <f t="shared" si="287"/>
        <v>33.3125</v>
      </c>
      <c r="T3039" t="s">
        <v>9224</v>
      </c>
      <c r="U3039" t="s">
        <v>9260</v>
      </c>
      <c r="V3039" s="16">
        <f t="shared" si="288"/>
        <v>40378.893206018518</v>
      </c>
      <c r="W3039" s="16">
        <f t="shared" si="289"/>
        <v>40453.207638888889</v>
      </c>
    </row>
    <row r="3040" spans="1:23" ht="30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2">
        <f>IF(H3040="USD", 1, VLOOKUP(H3040,usd[[#All],[targetCurrency]:[inverseRate]],4,FALSE))</f>
        <v>1</v>
      </c>
      <c r="J3040" s="14">
        <f t="shared" si="284"/>
        <v>1000</v>
      </c>
      <c r="K3040" s="14">
        <f t="shared" si="285"/>
        <v>1005</v>
      </c>
      <c r="L3040">
        <v>1457071397</v>
      </c>
      <c r="M3040">
        <v>1451887397</v>
      </c>
      <c r="N3040" t="b">
        <v>0</v>
      </c>
      <c r="O3040">
        <v>27</v>
      </c>
      <c r="P3040" t="b">
        <v>1</v>
      </c>
      <c r="Q3040" t="s">
        <v>8303</v>
      </c>
      <c r="R3040" s="9">
        <f t="shared" si="286"/>
        <v>1.0049999999999999</v>
      </c>
      <c r="S3040" s="14">
        <f t="shared" si="287"/>
        <v>37.222222222222221</v>
      </c>
      <c r="T3040" t="s">
        <v>9224</v>
      </c>
      <c r="U3040" t="s">
        <v>9260</v>
      </c>
      <c r="V3040" s="16">
        <f t="shared" si="288"/>
        <v>42373.252280092594</v>
      </c>
      <c r="W3040" s="16">
        <f t="shared" si="289"/>
        <v>42433.252280092594</v>
      </c>
    </row>
    <row r="3041" spans="1:23" ht="30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2">
        <f>IF(H3041="USD", 1, VLOOKUP(H3041,usd[[#All],[targetCurrency]:[inverseRate]],4,FALSE))</f>
        <v>1</v>
      </c>
      <c r="J3041" s="14">
        <f t="shared" si="284"/>
        <v>20000</v>
      </c>
      <c r="K3041" s="14">
        <f t="shared" si="285"/>
        <v>21742.78</v>
      </c>
      <c r="L3041">
        <v>1388303940</v>
      </c>
      <c r="M3041">
        <v>1386011038</v>
      </c>
      <c r="N3041" t="b">
        <v>0</v>
      </c>
      <c r="O3041">
        <v>236</v>
      </c>
      <c r="P3041" t="b">
        <v>1</v>
      </c>
      <c r="Q3041" t="s">
        <v>8303</v>
      </c>
      <c r="R3041" s="9">
        <f t="shared" si="286"/>
        <v>1.0871389999999999</v>
      </c>
      <c r="S3041" s="14">
        <f t="shared" si="287"/>
        <v>92.130423728813554</v>
      </c>
      <c r="T3041" t="s">
        <v>9224</v>
      </c>
      <c r="U3041" t="s">
        <v>9260</v>
      </c>
      <c r="V3041" s="16">
        <f t="shared" si="288"/>
        <v>41610.794421296298</v>
      </c>
      <c r="W3041" s="16">
        <f t="shared" si="289"/>
        <v>41637.332638888889</v>
      </c>
    </row>
    <row r="3042" spans="1:23" ht="30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2">
        <f>IF(H3042="USD", 1, VLOOKUP(H3042,usd[[#All],[targetCurrency]:[inverseRate]],4,FALSE))</f>
        <v>1</v>
      </c>
      <c r="J3042" s="14">
        <f t="shared" si="284"/>
        <v>3000</v>
      </c>
      <c r="K3042" s="14">
        <f t="shared" si="285"/>
        <v>3225</v>
      </c>
      <c r="L3042">
        <v>1435359600</v>
      </c>
      <c r="M3042">
        <v>1434999621</v>
      </c>
      <c r="N3042" t="b">
        <v>0</v>
      </c>
      <c r="O3042">
        <v>42</v>
      </c>
      <c r="P3042" t="b">
        <v>1</v>
      </c>
      <c r="Q3042" t="s">
        <v>8303</v>
      </c>
      <c r="R3042" s="9">
        <f t="shared" si="286"/>
        <v>1.075</v>
      </c>
      <c r="S3042" s="14">
        <f t="shared" si="287"/>
        <v>76.785714285714292</v>
      </c>
      <c r="T3042" t="s">
        <v>9224</v>
      </c>
      <c r="U3042" t="s">
        <v>9260</v>
      </c>
      <c r="V3042" s="16">
        <f t="shared" si="288"/>
        <v>42177.791909722218</v>
      </c>
      <c r="W3042" s="16">
        <f t="shared" si="289"/>
        <v>42181.958333333328</v>
      </c>
    </row>
    <row r="3043" spans="1:23" ht="30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2">
        <f>IF(H3043="USD", 1, VLOOKUP(H3043,usd[[#All],[targetCurrency]:[inverseRate]],4,FALSE))</f>
        <v>1</v>
      </c>
      <c r="J3043" s="14">
        <f t="shared" si="284"/>
        <v>8300</v>
      </c>
      <c r="K3043" s="14">
        <f t="shared" si="285"/>
        <v>9170</v>
      </c>
      <c r="L3043">
        <v>1453323048</v>
      </c>
      <c r="M3043">
        <v>1450731048</v>
      </c>
      <c r="N3043" t="b">
        <v>0</v>
      </c>
      <c r="O3043">
        <v>95</v>
      </c>
      <c r="P3043" t="b">
        <v>1</v>
      </c>
      <c r="Q3043" t="s">
        <v>8303</v>
      </c>
      <c r="R3043" s="9">
        <f t="shared" si="286"/>
        <v>1.1048192771084338</v>
      </c>
      <c r="S3043" s="14">
        <f t="shared" si="287"/>
        <v>96.526315789473685</v>
      </c>
      <c r="T3043" t="s">
        <v>9224</v>
      </c>
      <c r="U3043" t="s">
        <v>9260</v>
      </c>
      <c r="V3043" s="16">
        <f t="shared" si="288"/>
        <v>42359.868611111116</v>
      </c>
      <c r="W3043" s="16">
        <f t="shared" si="289"/>
        <v>42389.868611111116</v>
      </c>
    </row>
    <row r="3044" spans="1:23" ht="30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2">
        <f>IF(H3044="USD", 1, VLOOKUP(H3044,usd[[#All],[targetCurrency]:[inverseRate]],4,FALSE))</f>
        <v>1.29405719</v>
      </c>
      <c r="J3044" s="14">
        <f t="shared" si="284"/>
        <v>1941.085785</v>
      </c>
      <c r="K3044" s="14">
        <f t="shared" si="285"/>
        <v>2484.5898047999999</v>
      </c>
      <c r="L3044">
        <v>1444149047</v>
      </c>
      <c r="M3044">
        <v>1441557047</v>
      </c>
      <c r="N3044" t="b">
        <v>0</v>
      </c>
      <c r="O3044">
        <v>37</v>
      </c>
      <c r="P3044" t="b">
        <v>1</v>
      </c>
      <c r="Q3044" t="s">
        <v>8303</v>
      </c>
      <c r="R3044" s="9">
        <f t="shared" si="286"/>
        <v>1.28</v>
      </c>
      <c r="S3044" s="14">
        <f t="shared" si="287"/>
        <v>67.151075805405398</v>
      </c>
      <c r="T3044" t="s">
        <v>9224</v>
      </c>
      <c r="U3044" t="s">
        <v>9260</v>
      </c>
      <c r="V3044" s="16">
        <f t="shared" si="288"/>
        <v>42253.688043981485</v>
      </c>
      <c r="W3044" s="16">
        <f t="shared" si="289"/>
        <v>42283.688043981485</v>
      </c>
    </row>
    <row r="3045" spans="1:23" ht="30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2">
        <f>IF(H3045="USD", 1, VLOOKUP(H3045,usd[[#All],[targetCurrency]:[inverseRate]],4,FALSE))</f>
        <v>0.75062424999999999</v>
      </c>
      <c r="J3045" s="14">
        <f t="shared" si="284"/>
        <v>11259.36375</v>
      </c>
      <c r="K3045" s="14">
        <f t="shared" si="285"/>
        <v>12386.05074925</v>
      </c>
      <c r="L3045">
        <v>1429152600</v>
      </c>
      <c r="M3045">
        <v>1426815699</v>
      </c>
      <c r="N3045" t="b">
        <v>0</v>
      </c>
      <c r="O3045">
        <v>128</v>
      </c>
      <c r="P3045" t="b">
        <v>1</v>
      </c>
      <c r="Q3045" t="s">
        <v>8303</v>
      </c>
      <c r="R3045" s="9">
        <f t="shared" si="286"/>
        <v>1.1000666666666667</v>
      </c>
      <c r="S3045" s="14">
        <f t="shared" si="287"/>
        <v>96.766021478515626</v>
      </c>
      <c r="T3045" t="s">
        <v>9224</v>
      </c>
      <c r="U3045" t="s">
        <v>9260</v>
      </c>
      <c r="V3045" s="16">
        <f t="shared" si="288"/>
        <v>42083.070590277777</v>
      </c>
      <c r="W3045" s="16">
        <f t="shared" si="289"/>
        <v>42110.118055555555</v>
      </c>
    </row>
    <row r="3046" spans="1:23" ht="30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2">
        <f>IF(H3046="USD", 1, VLOOKUP(H3046,usd[[#All],[targetCurrency]:[inverseRate]],4,FALSE))</f>
        <v>1</v>
      </c>
      <c r="J3046" s="14">
        <f t="shared" si="284"/>
        <v>12000</v>
      </c>
      <c r="K3046" s="14">
        <f t="shared" si="285"/>
        <v>13121</v>
      </c>
      <c r="L3046">
        <v>1454433998</v>
      </c>
      <c r="M3046">
        <v>1453137998</v>
      </c>
      <c r="N3046" t="b">
        <v>0</v>
      </c>
      <c r="O3046">
        <v>156</v>
      </c>
      <c r="P3046" t="b">
        <v>1</v>
      </c>
      <c r="Q3046" t="s">
        <v>8303</v>
      </c>
      <c r="R3046" s="9">
        <f t="shared" si="286"/>
        <v>1.0934166666666667</v>
      </c>
      <c r="S3046" s="14">
        <f t="shared" si="287"/>
        <v>84.108974358974365</v>
      </c>
      <c r="T3046" t="s">
        <v>9224</v>
      </c>
      <c r="U3046" t="s">
        <v>9260</v>
      </c>
      <c r="V3046" s="16">
        <f t="shared" si="288"/>
        <v>42387.7268287037</v>
      </c>
      <c r="W3046" s="16">
        <f t="shared" si="289"/>
        <v>42402.7268287037</v>
      </c>
    </row>
    <row r="3047" spans="1:23" ht="30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2">
        <f>IF(H3047="USD", 1, VLOOKUP(H3047,usd[[#All],[targetCurrency]:[inverseRate]],4,FALSE))</f>
        <v>1</v>
      </c>
      <c r="J3047" s="14">
        <f t="shared" si="284"/>
        <v>4000</v>
      </c>
      <c r="K3047" s="14">
        <f t="shared" si="285"/>
        <v>5308.26</v>
      </c>
      <c r="L3047">
        <v>1408679055</v>
      </c>
      <c r="M3047">
        <v>1406087055</v>
      </c>
      <c r="N3047" t="b">
        <v>0</v>
      </c>
      <c r="O3047">
        <v>64</v>
      </c>
      <c r="P3047" t="b">
        <v>1</v>
      </c>
      <c r="Q3047" t="s">
        <v>8303</v>
      </c>
      <c r="R3047" s="9">
        <f t="shared" si="286"/>
        <v>1.3270650000000002</v>
      </c>
      <c r="S3047" s="14">
        <f t="shared" si="287"/>
        <v>82.941562500000003</v>
      </c>
      <c r="T3047" t="s">
        <v>9224</v>
      </c>
      <c r="U3047" t="s">
        <v>9260</v>
      </c>
      <c r="V3047" s="16">
        <f t="shared" si="288"/>
        <v>41843.155729166669</v>
      </c>
      <c r="W3047" s="16">
        <f t="shared" si="289"/>
        <v>41873.155729166669</v>
      </c>
    </row>
    <row r="3048" spans="1:23" ht="30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2">
        <f>IF(H3048="USD", 1, VLOOKUP(H3048,usd[[#All],[targetCurrency]:[inverseRate]],4,FALSE))</f>
        <v>1</v>
      </c>
      <c r="J3048" s="14">
        <f t="shared" si="284"/>
        <v>7900</v>
      </c>
      <c r="K3048" s="14">
        <f t="shared" si="285"/>
        <v>15077</v>
      </c>
      <c r="L3048">
        <v>1410324720</v>
      </c>
      <c r="M3048">
        <v>1407784586</v>
      </c>
      <c r="N3048" t="b">
        <v>0</v>
      </c>
      <c r="O3048">
        <v>58</v>
      </c>
      <c r="P3048" t="b">
        <v>1</v>
      </c>
      <c r="Q3048" t="s">
        <v>8303</v>
      </c>
      <c r="R3048" s="9">
        <f t="shared" si="286"/>
        <v>1.9084810126582279</v>
      </c>
      <c r="S3048" s="14">
        <f t="shared" si="287"/>
        <v>259.94827586206895</v>
      </c>
      <c r="T3048" t="s">
        <v>9224</v>
      </c>
      <c r="U3048" t="s">
        <v>9260</v>
      </c>
      <c r="V3048" s="16">
        <f t="shared" si="288"/>
        <v>41862.803078703706</v>
      </c>
      <c r="W3048" s="16">
        <f t="shared" si="289"/>
        <v>41892.202777777777</v>
      </c>
    </row>
    <row r="3049" spans="1:23" ht="30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2">
        <f>IF(H3049="USD", 1, VLOOKUP(H3049,usd[[#All],[targetCurrency]:[inverseRate]],4,FALSE))</f>
        <v>1</v>
      </c>
      <c r="J3049" s="14">
        <f t="shared" si="284"/>
        <v>500</v>
      </c>
      <c r="K3049" s="14">
        <f t="shared" si="285"/>
        <v>745</v>
      </c>
      <c r="L3049">
        <v>1461762960</v>
      </c>
      <c r="M3049">
        <v>1457999054</v>
      </c>
      <c r="N3049" t="b">
        <v>0</v>
      </c>
      <c r="O3049">
        <v>20</v>
      </c>
      <c r="P3049" t="b">
        <v>1</v>
      </c>
      <c r="Q3049" t="s">
        <v>8303</v>
      </c>
      <c r="R3049" s="9">
        <f t="shared" si="286"/>
        <v>1.49</v>
      </c>
      <c r="S3049" s="14">
        <f t="shared" si="287"/>
        <v>37.25</v>
      </c>
      <c r="T3049" t="s">
        <v>9224</v>
      </c>
      <c r="U3049" t="s">
        <v>9260</v>
      </c>
      <c r="V3049" s="16">
        <f t="shared" si="288"/>
        <v>42443.989050925928</v>
      </c>
      <c r="W3049" s="16">
        <f t="shared" si="289"/>
        <v>42487.552777777775</v>
      </c>
    </row>
    <row r="3050" spans="1:23" ht="30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2">
        <f>IF(H3050="USD", 1, VLOOKUP(H3050,usd[[#All],[targetCurrency]:[inverseRate]],4,FALSE))</f>
        <v>1</v>
      </c>
      <c r="J3050" s="14">
        <f t="shared" si="284"/>
        <v>5000</v>
      </c>
      <c r="K3050" s="14">
        <f t="shared" si="285"/>
        <v>8320</v>
      </c>
      <c r="L3050">
        <v>1420060920</v>
      </c>
      <c r="M3050">
        <v>1417556262</v>
      </c>
      <c r="N3050" t="b">
        <v>0</v>
      </c>
      <c r="O3050">
        <v>47</v>
      </c>
      <c r="P3050" t="b">
        <v>1</v>
      </c>
      <c r="Q3050" t="s">
        <v>8303</v>
      </c>
      <c r="R3050" s="9">
        <f t="shared" si="286"/>
        <v>1.6639999999999999</v>
      </c>
      <c r="S3050" s="14">
        <f t="shared" si="287"/>
        <v>177.02127659574469</v>
      </c>
      <c r="T3050" t="s">
        <v>9224</v>
      </c>
      <c r="U3050" t="s">
        <v>9260</v>
      </c>
      <c r="V3050" s="16">
        <f t="shared" si="288"/>
        <v>41975.901180555556</v>
      </c>
      <c r="W3050" s="16">
        <f t="shared" si="289"/>
        <v>42004.890277777777</v>
      </c>
    </row>
    <row r="3051" spans="1:23" ht="30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2">
        <f>IF(H3051="USD", 1, VLOOKUP(H3051,usd[[#All],[targetCurrency]:[inverseRate]],4,FALSE))</f>
        <v>1</v>
      </c>
      <c r="J3051" s="14">
        <f t="shared" si="284"/>
        <v>3750</v>
      </c>
      <c r="K3051" s="14">
        <f t="shared" si="285"/>
        <v>4000</v>
      </c>
      <c r="L3051">
        <v>1434241255</v>
      </c>
      <c r="M3051">
        <v>1431649255</v>
      </c>
      <c r="N3051" t="b">
        <v>0</v>
      </c>
      <c r="O3051">
        <v>54</v>
      </c>
      <c r="P3051" t="b">
        <v>1</v>
      </c>
      <c r="Q3051" t="s">
        <v>8303</v>
      </c>
      <c r="R3051" s="9">
        <f t="shared" si="286"/>
        <v>1.0666666666666667</v>
      </c>
      <c r="S3051" s="14">
        <f t="shared" si="287"/>
        <v>74.074074074074076</v>
      </c>
      <c r="T3051" t="s">
        <v>9224</v>
      </c>
      <c r="U3051" t="s">
        <v>9260</v>
      </c>
      <c r="V3051" s="16">
        <f t="shared" si="288"/>
        <v>42139.014525462961</v>
      </c>
      <c r="W3051" s="16">
        <f t="shared" si="289"/>
        <v>42169.014525462961</v>
      </c>
    </row>
    <row r="3052" spans="1:23" ht="30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2">
        <f>IF(H3052="USD", 1, VLOOKUP(H3052,usd[[#All],[targetCurrency]:[inverseRate]],4,FALSE))</f>
        <v>1</v>
      </c>
      <c r="J3052" s="14">
        <f t="shared" si="284"/>
        <v>600</v>
      </c>
      <c r="K3052" s="14">
        <f t="shared" si="285"/>
        <v>636</v>
      </c>
      <c r="L3052">
        <v>1462420960</v>
      </c>
      <c r="M3052">
        <v>1459828960</v>
      </c>
      <c r="N3052" t="b">
        <v>0</v>
      </c>
      <c r="O3052">
        <v>9</v>
      </c>
      <c r="P3052" t="b">
        <v>1</v>
      </c>
      <c r="Q3052" t="s">
        <v>8303</v>
      </c>
      <c r="R3052" s="9">
        <f t="shared" si="286"/>
        <v>1.06</v>
      </c>
      <c r="S3052" s="14">
        <f t="shared" si="287"/>
        <v>70.666666666666671</v>
      </c>
      <c r="T3052" t="s">
        <v>9224</v>
      </c>
      <c r="U3052" t="s">
        <v>9260</v>
      </c>
      <c r="V3052" s="16">
        <f t="shared" si="288"/>
        <v>42465.16851851852</v>
      </c>
      <c r="W3052" s="16">
        <f t="shared" si="289"/>
        <v>42495.16851851852</v>
      </c>
    </row>
    <row r="3053" spans="1:23" ht="30" hidden="1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2">
        <f>IF(H3053="USD", 1, VLOOKUP(H3053,usd[[#All],[targetCurrency]:[inverseRate]],4,FALSE))</f>
        <v>1.29405719</v>
      </c>
      <c r="J3053" s="14">
        <f t="shared" si="284"/>
        <v>4529.2001650000002</v>
      </c>
      <c r="K3053" s="14">
        <f t="shared" si="285"/>
        <v>1070.1852961299999</v>
      </c>
      <c r="L3053">
        <v>1486547945</v>
      </c>
      <c r="M3053">
        <v>1483955945</v>
      </c>
      <c r="N3053" t="b">
        <v>1</v>
      </c>
      <c r="O3053">
        <v>35</v>
      </c>
      <c r="P3053" t="b">
        <v>0</v>
      </c>
      <c r="Q3053" t="s">
        <v>8303</v>
      </c>
      <c r="R3053" s="9">
        <f t="shared" si="286"/>
        <v>0.23628571428571429</v>
      </c>
      <c r="S3053" s="14">
        <f t="shared" si="287"/>
        <v>30.576722746571424</v>
      </c>
      <c r="T3053" t="s">
        <v>9224</v>
      </c>
      <c r="U3053" t="s">
        <v>9260</v>
      </c>
      <c r="V3053" s="16">
        <f t="shared" si="288"/>
        <v>42744.416030092594</v>
      </c>
      <c r="W3053" s="16">
        <f t="shared" si="289"/>
        <v>42774.416030092594</v>
      </c>
    </row>
    <row r="3054" spans="1:23" ht="30" hidden="1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2">
        <f>IF(H3054="USD", 1, VLOOKUP(H3054,usd[[#All],[targetCurrency]:[inverseRate]],4,FALSE))</f>
        <v>1</v>
      </c>
      <c r="J3054" s="14">
        <f t="shared" si="284"/>
        <v>50000</v>
      </c>
      <c r="K3054" s="14">
        <f t="shared" si="285"/>
        <v>75</v>
      </c>
      <c r="L3054">
        <v>1432828740</v>
      </c>
      <c r="M3054">
        <v>1430237094</v>
      </c>
      <c r="N3054" t="b">
        <v>0</v>
      </c>
      <c r="O3054">
        <v>2</v>
      </c>
      <c r="P3054" t="b">
        <v>0</v>
      </c>
      <c r="Q3054" t="s">
        <v>8303</v>
      </c>
      <c r="R3054" s="9">
        <f t="shared" si="286"/>
        <v>1.5E-3</v>
      </c>
      <c r="S3054" s="14">
        <f t="shared" si="287"/>
        <v>37.5</v>
      </c>
      <c r="T3054" t="s">
        <v>9224</v>
      </c>
      <c r="U3054" t="s">
        <v>9260</v>
      </c>
      <c r="V3054" s="16">
        <f t="shared" si="288"/>
        <v>42122.670069444444</v>
      </c>
      <c r="W3054" s="16">
        <f t="shared" si="289"/>
        <v>42152.665972222225</v>
      </c>
    </row>
    <row r="3055" spans="1:23" ht="30" hidden="1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2">
        <f>IF(H3055="USD", 1, VLOOKUP(H3055,usd[[#All],[targetCurrency]:[inverseRate]],4,FALSE))</f>
        <v>1</v>
      </c>
      <c r="J3055" s="14">
        <f t="shared" si="284"/>
        <v>10000</v>
      </c>
      <c r="K3055" s="14">
        <f t="shared" si="285"/>
        <v>40</v>
      </c>
      <c r="L3055">
        <v>1412222340</v>
      </c>
      <c r="M3055">
        <v>1407781013</v>
      </c>
      <c r="N3055" t="b">
        <v>0</v>
      </c>
      <c r="O3055">
        <v>3</v>
      </c>
      <c r="P3055" t="b">
        <v>0</v>
      </c>
      <c r="Q3055" t="s">
        <v>8303</v>
      </c>
      <c r="R3055" s="9">
        <f t="shared" si="286"/>
        <v>4.0000000000000001E-3</v>
      </c>
      <c r="S3055" s="14">
        <f t="shared" si="287"/>
        <v>13.333333333333334</v>
      </c>
      <c r="T3055" t="s">
        <v>9224</v>
      </c>
      <c r="U3055" t="s">
        <v>9260</v>
      </c>
      <c r="V3055" s="16">
        <f t="shared" si="288"/>
        <v>41862.761724537035</v>
      </c>
      <c r="W3055" s="16">
        <f t="shared" si="289"/>
        <v>41914.165972222225</v>
      </c>
    </row>
    <row r="3056" spans="1:23" ht="30" hidden="1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2">
        <f>IF(H3056="USD", 1, VLOOKUP(H3056,usd[[#All],[targetCurrency]:[inverseRate]],4,FALSE))</f>
        <v>1</v>
      </c>
      <c r="J3056" s="14">
        <f t="shared" si="284"/>
        <v>300</v>
      </c>
      <c r="K3056" s="14">
        <f t="shared" si="285"/>
        <v>0</v>
      </c>
      <c r="L3056">
        <v>1425258240</v>
      </c>
      <c r="M3056">
        <v>1422043154</v>
      </c>
      <c r="N3056" t="b">
        <v>0</v>
      </c>
      <c r="O3056">
        <v>0</v>
      </c>
      <c r="P3056" t="b">
        <v>0</v>
      </c>
      <c r="Q3056" t="s">
        <v>8303</v>
      </c>
      <c r="R3056" s="9">
        <f t="shared" si="286"/>
        <v>0</v>
      </c>
      <c r="S3056" s="14" t="str">
        <f t="shared" si="287"/>
        <v/>
      </c>
      <c r="T3056" t="s">
        <v>9224</v>
      </c>
      <c r="U3056" t="s">
        <v>9260</v>
      </c>
      <c r="V3056" s="16">
        <f t="shared" si="288"/>
        <v>42027.832800925928</v>
      </c>
      <c r="W3056" s="16">
        <f t="shared" si="289"/>
        <v>42065.044444444444</v>
      </c>
    </row>
    <row r="3057" spans="1:23" ht="30" hidden="1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2">
        <f>IF(H3057="USD", 1, VLOOKUP(H3057,usd[[#All],[targetCurrency]:[inverseRate]],4,FALSE))</f>
        <v>1</v>
      </c>
      <c r="J3057" s="14">
        <f t="shared" si="284"/>
        <v>20000</v>
      </c>
      <c r="K3057" s="14">
        <f t="shared" si="285"/>
        <v>1</v>
      </c>
      <c r="L3057">
        <v>1420844390</v>
      </c>
      <c r="M3057">
        <v>1415660390</v>
      </c>
      <c r="N3057" t="b">
        <v>0</v>
      </c>
      <c r="O3057">
        <v>1</v>
      </c>
      <c r="P3057" t="b">
        <v>0</v>
      </c>
      <c r="Q3057" t="s">
        <v>8303</v>
      </c>
      <c r="R3057" s="9">
        <f t="shared" si="286"/>
        <v>5.0000000000000002E-5</v>
      </c>
      <c r="S3057" s="14">
        <f t="shared" si="287"/>
        <v>1</v>
      </c>
      <c r="T3057" t="s">
        <v>9224</v>
      </c>
      <c r="U3057" t="s">
        <v>9260</v>
      </c>
      <c r="V3057" s="16">
        <f t="shared" si="288"/>
        <v>41953.95821759259</v>
      </c>
      <c r="W3057" s="16">
        <f t="shared" si="289"/>
        <v>42013.95821759259</v>
      </c>
    </row>
    <row r="3058" spans="1:23" ht="30" hidden="1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2">
        <f>IF(H3058="USD", 1, VLOOKUP(H3058,usd[[#All],[targetCurrency]:[inverseRate]],4,FALSE))</f>
        <v>1</v>
      </c>
      <c r="J3058" s="14">
        <f t="shared" si="284"/>
        <v>25000</v>
      </c>
      <c r="K3058" s="14">
        <f t="shared" si="285"/>
        <v>0</v>
      </c>
      <c r="L3058">
        <v>1412003784</v>
      </c>
      <c r="M3058">
        <v>1406819784</v>
      </c>
      <c r="N3058" t="b">
        <v>0</v>
      </c>
      <c r="O3058">
        <v>0</v>
      </c>
      <c r="P3058" t="b">
        <v>0</v>
      </c>
      <c r="Q3058" t="s">
        <v>8303</v>
      </c>
      <c r="R3058" s="9">
        <f t="shared" si="286"/>
        <v>0</v>
      </c>
      <c r="S3058" s="14" t="str">
        <f t="shared" si="287"/>
        <v/>
      </c>
      <c r="T3058" t="s">
        <v>9224</v>
      </c>
      <c r="U3058" t="s">
        <v>9260</v>
      </c>
      <c r="V3058" s="16">
        <f t="shared" si="288"/>
        <v>41851.636388888888</v>
      </c>
      <c r="W3058" s="16">
        <f t="shared" si="289"/>
        <v>41911.636388888888</v>
      </c>
    </row>
    <row r="3059" spans="1:23" ht="30" hidden="1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2">
        <f>IF(H3059="USD", 1, VLOOKUP(H3059,usd[[#All],[targetCurrency]:[inverseRate]],4,FALSE))</f>
        <v>1.29405719</v>
      </c>
      <c r="J3059" s="14">
        <f t="shared" si="284"/>
        <v>64702.859499999999</v>
      </c>
      <c r="K3059" s="14">
        <f t="shared" si="285"/>
        <v>0</v>
      </c>
      <c r="L3059">
        <v>1459694211</v>
      </c>
      <c r="M3059">
        <v>1457105811</v>
      </c>
      <c r="N3059" t="b">
        <v>0</v>
      </c>
      <c r="O3059">
        <v>0</v>
      </c>
      <c r="P3059" t="b">
        <v>0</v>
      </c>
      <c r="Q3059" t="s">
        <v>8303</v>
      </c>
      <c r="R3059" s="9">
        <f t="shared" si="286"/>
        <v>0</v>
      </c>
      <c r="S3059" s="14" t="str">
        <f t="shared" si="287"/>
        <v/>
      </c>
      <c r="T3059" t="s">
        <v>9224</v>
      </c>
      <c r="U3059" t="s">
        <v>9260</v>
      </c>
      <c r="V3059" s="16">
        <f t="shared" si="288"/>
        <v>42433.650590277779</v>
      </c>
      <c r="W3059" s="16">
        <f t="shared" si="289"/>
        <v>42463.608923611115</v>
      </c>
    </row>
    <row r="3060" spans="1:23" ht="30" hidden="1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2">
        <f>IF(H3060="USD", 1, VLOOKUP(H3060,usd[[#All],[targetCurrency]:[inverseRate]],4,FALSE))</f>
        <v>1.1666915600000001</v>
      </c>
      <c r="J3060" s="14">
        <f t="shared" si="284"/>
        <v>21000.448080000002</v>
      </c>
      <c r="K3060" s="14">
        <f t="shared" si="285"/>
        <v>3.50007468</v>
      </c>
      <c r="L3060">
        <v>1463734740</v>
      </c>
      <c r="M3060">
        <v>1459414740</v>
      </c>
      <c r="N3060" t="b">
        <v>0</v>
      </c>
      <c r="O3060">
        <v>3</v>
      </c>
      <c r="P3060" t="b">
        <v>0</v>
      </c>
      <c r="Q3060" t="s">
        <v>8303</v>
      </c>
      <c r="R3060" s="9">
        <f t="shared" si="286"/>
        <v>1.6666666666666666E-4</v>
      </c>
      <c r="S3060" s="14">
        <f t="shared" si="287"/>
        <v>1.1666915600000001</v>
      </c>
      <c r="T3060" t="s">
        <v>9224</v>
      </c>
      <c r="U3060" t="s">
        <v>9260</v>
      </c>
      <c r="V3060" s="16">
        <f t="shared" si="288"/>
        <v>42460.374305555553</v>
      </c>
      <c r="W3060" s="16">
        <f t="shared" si="289"/>
        <v>42510.374305555553</v>
      </c>
    </row>
    <row r="3061" spans="1:23" ht="30" hidden="1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2">
        <f>IF(H3061="USD", 1, VLOOKUP(H3061,usd[[#All],[targetCurrency]:[inverseRate]],4,FALSE))</f>
        <v>1</v>
      </c>
      <c r="J3061" s="14">
        <f t="shared" si="284"/>
        <v>15000</v>
      </c>
      <c r="K3061" s="14">
        <f t="shared" si="285"/>
        <v>451</v>
      </c>
      <c r="L3061">
        <v>1407536846</v>
      </c>
      <c r="M3061">
        <v>1404944846</v>
      </c>
      <c r="N3061" t="b">
        <v>0</v>
      </c>
      <c r="O3061">
        <v>11</v>
      </c>
      <c r="P3061" t="b">
        <v>0</v>
      </c>
      <c r="Q3061" t="s">
        <v>8303</v>
      </c>
      <c r="R3061" s="9">
        <f t="shared" si="286"/>
        <v>3.0066666666666665E-2</v>
      </c>
      <c r="S3061" s="14">
        <f t="shared" si="287"/>
        <v>41</v>
      </c>
      <c r="T3061" t="s">
        <v>9224</v>
      </c>
      <c r="U3061" t="s">
        <v>9260</v>
      </c>
      <c r="V3061" s="16">
        <f t="shared" si="288"/>
        <v>41829.935717592591</v>
      </c>
      <c r="W3061" s="16">
        <f t="shared" si="289"/>
        <v>41859.935717592591</v>
      </c>
    </row>
    <row r="3062" spans="1:23" ht="30" hidden="1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2">
        <f>IF(H3062="USD", 1, VLOOKUP(H3062,usd[[#All],[targetCurrency]:[inverseRate]],4,FALSE))</f>
        <v>1</v>
      </c>
      <c r="J3062" s="14">
        <f t="shared" si="284"/>
        <v>220000</v>
      </c>
      <c r="K3062" s="14">
        <f t="shared" si="285"/>
        <v>335</v>
      </c>
      <c r="L3062">
        <v>1443422134</v>
      </c>
      <c r="M3062">
        <v>1440830134</v>
      </c>
      <c r="N3062" t="b">
        <v>0</v>
      </c>
      <c r="O3062">
        <v>6</v>
      </c>
      <c r="P3062" t="b">
        <v>0</v>
      </c>
      <c r="Q3062" t="s">
        <v>8303</v>
      </c>
      <c r="R3062" s="9">
        <f t="shared" si="286"/>
        <v>1.5227272727272728E-3</v>
      </c>
      <c r="S3062" s="14">
        <f t="shared" si="287"/>
        <v>55.833333333333336</v>
      </c>
      <c r="T3062" t="s">
        <v>9224</v>
      </c>
      <c r="U3062" t="s">
        <v>9260</v>
      </c>
      <c r="V3062" s="16">
        <f t="shared" si="288"/>
        <v>42245.274699074071</v>
      </c>
      <c r="W3062" s="16">
        <f t="shared" si="289"/>
        <v>42275.274699074071</v>
      </c>
    </row>
    <row r="3063" spans="1:23" ht="30" hidden="1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2">
        <f>IF(H3063="USD", 1, VLOOKUP(H3063,usd[[#All],[targetCurrency]:[inverseRate]],4,FALSE))</f>
        <v>1</v>
      </c>
      <c r="J3063" s="14">
        <f t="shared" si="284"/>
        <v>1000000</v>
      </c>
      <c r="K3063" s="14">
        <f t="shared" si="285"/>
        <v>0</v>
      </c>
      <c r="L3063">
        <v>1407955748</v>
      </c>
      <c r="M3063">
        <v>1405363748</v>
      </c>
      <c r="N3063" t="b">
        <v>0</v>
      </c>
      <c r="O3063">
        <v>0</v>
      </c>
      <c r="P3063" t="b">
        <v>0</v>
      </c>
      <c r="Q3063" t="s">
        <v>8303</v>
      </c>
      <c r="R3063" s="9">
        <f t="shared" si="286"/>
        <v>0</v>
      </c>
      <c r="S3063" s="14" t="str">
        <f t="shared" si="287"/>
        <v/>
      </c>
      <c r="T3063" t="s">
        <v>9224</v>
      </c>
      <c r="U3063" t="s">
        <v>9260</v>
      </c>
      <c r="V3063" s="16">
        <f t="shared" si="288"/>
        <v>41834.784120370372</v>
      </c>
      <c r="W3063" s="16">
        <f t="shared" si="289"/>
        <v>41864.784120370372</v>
      </c>
    </row>
    <row r="3064" spans="1:23" ht="30" hidden="1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2">
        <f>IF(H3064="USD", 1, VLOOKUP(H3064,usd[[#All],[targetCurrency]:[inverseRate]],4,FALSE))</f>
        <v>1</v>
      </c>
      <c r="J3064" s="14">
        <f t="shared" si="284"/>
        <v>10000</v>
      </c>
      <c r="K3064" s="14">
        <f t="shared" si="285"/>
        <v>6684</v>
      </c>
      <c r="L3064">
        <v>1443636000</v>
      </c>
      <c r="M3064">
        <v>1441111892</v>
      </c>
      <c r="N3064" t="b">
        <v>0</v>
      </c>
      <c r="O3064">
        <v>67</v>
      </c>
      <c r="P3064" t="b">
        <v>0</v>
      </c>
      <c r="Q3064" t="s">
        <v>8303</v>
      </c>
      <c r="R3064" s="9">
        <f t="shared" si="286"/>
        <v>0.66839999999999999</v>
      </c>
      <c r="S3064" s="14">
        <f t="shared" si="287"/>
        <v>99.761194029850742</v>
      </c>
      <c r="T3064" t="s">
        <v>9224</v>
      </c>
      <c r="U3064" t="s">
        <v>9260</v>
      </c>
      <c r="V3064" s="16">
        <f t="shared" si="288"/>
        <v>42248.535787037035</v>
      </c>
      <c r="W3064" s="16">
        <f t="shared" si="289"/>
        <v>42277.75</v>
      </c>
    </row>
    <row r="3065" spans="1:23" ht="30" hidden="1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2">
        <f>IF(H3065="USD", 1, VLOOKUP(H3065,usd[[#All],[targetCurrency]:[inverseRate]],4,FALSE))</f>
        <v>1</v>
      </c>
      <c r="J3065" s="14">
        <f t="shared" si="284"/>
        <v>3000</v>
      </c>
      <c r="K3065" s="14">
        <f t="shared" si="285"/>
        <v>587</v>
      </c>
      <c r="L3065">
        <v>1477174138</v>
      </c>
      <c r="M3065">
        <v>1474150138</v>
      </c>
      <c r="N3065" t="b">
        <v>0</v>
      </c>
      <c r="O3065">
        <v>23</v>
      </c>
      <c r="P3065" t="b">
        <v>0</v>
      </c>
      <c r="Q3065" t="s">
        <v>8303</v>
      </c>
      <c r="R3065" s="9">
        <f t="shared" si="286"/>
        <v>0.19566666666666666</v>
      </c>
      <c r="S3065" s="14">
        <f t="shared" si="287"/>
        <v>25.521739130434781</v>
      </c>
      <c r="T3065" t="s">
        <v>9224</v>
      </c>
      <c r="U3065" t="s">
        <v>9260</v>
      </c>
      <c r="V3065" s="16">
        <f t="shared" si="288"/>
        <v>42630.922893518524</v>
      </c>
      <c r="W3065" s="16">
        <f t="shared" si="289"/>
        <v>42665.922893518524</v>
      </c>
    </row>
    <row r="3066" spans="1:23" ht="30" hidden="1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2">
        <f>IF(H3066="USD", 1, VLOOKUP(H3066,usd[[#All],[targetCurrency]:[inverseRate]],4,FALSE))</f>
        <v>1</v>
      </c>
      <c r="J3066" s="14">
        <f t="shared" si="284"/>
        <v>75000</v>
      </c>
      <c r="K3066" s="14">
        <f t="shared" si="285"/>
        <v>8471</v>
      </c>
      <c r="L3066">
        <v>1448175540</v>
      </c>
      <c r="M3066">
        <v>1445483246</v>
      </c>
      <c r="N3066" t="b">
        <v>0</v>
      </c>
      <c r="O3066">
        <v>72</v>
      </c>
      <c r="P3066" t="b">
        <v>0</v>
      </c>
      <c r="Q3066" t="s">
        <v>8303</v>
      </c>
      <c r="R3066" s="9">
        <f t="shared" si="286"/>
        <v>0.11294666666666667</v>
      </c>
      <c r="S3066" s="14">
        <f t="shared" si="287"/>
        <v>117.65277777777777</v>
      </c>
      <c r="T3066" t="s">
        <v>9224</v>
      </c>
      <c r="U3066" t="s">
        <v>9260</v>
      </c>
      <c r="V3066" s="16">
        <f t="shared" si="288"/>
        <v>42299.130162037036</v>
      </c>
      <c r="W3066" s="16">
        <f t="shared" si="289"/>
        <v>42330.290972222225</v>
      </c>
    </row>
    <row r="3067" spans="1:23" ht="30" hidden="1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2">
        <f>IF(H3067="USD", 1, VLOOKUP(H3067,usd[[#All],[targetCurrency]:[inverseRate]],4,FALSE))</f>
        <v>1</v>
      </c>
      <c r="J3067" s="14">
        <f t="shared" si="284"/>
        <v>25000</v>
      </c>
      <c r="K3067" s="14">
        <f t="shared" si="285"/>
        <v>10</v>
      </c>
      <c r="L3067">
        <v>1406683172</v>
      </c>
      <c r="M3067">
        <v>1404523172</v>
      </c>
      <c r="N3067" t="b">
        <v>0</v>
      </c>
      <c r="O3067">
        <v>2</v>
      </c>
      <c r="P3067" t="b">
        <v>0</v>
      </c>
      <c r="Q3067" t="s">
        <v>8303</v>
      </c>
      <c r="R3067" s="9">
        <f t="shared" si="286"/>
        <v>4.0000000000000002E-4</v>
      </c>
      <c r="S3067" s="14">
        <f t="shared" si="287"/>
        <v>5</v>
      </c>
      <c r="T3067" t="s">
        <v>9224</v>
      </c>
      <c r="U3067" t="s">
        <v>9260</v>
      </c>
      <c r="V3067" s="16">
        <f t="shared" si="288"/>
        <v>41825.055231481485</v>
      </c>
      <c r="W3067" s="16">
        <f t="shared" si="289"/>
        <v>41850.055231481485</v>
      </c>
    </row>
    <row r="3068" spans="1:23" ht="30" hidden="1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2">
        <f>IF(H3068="USD", 1, VLOOKUP(H3068,usd[[#All],[targetCurrency]:[inverseRate]],4,FALSE))</f>
        <v>0.70296422999999997</v>
      </c>
      <c r="J3068" s="14">
        <f t="shared" si="284"/>
        <v>246037.48049999998</v>
      </c>
      <c r="K3068" s="14">
        <f t="shared" si="285"/>
        <v>29489.349448499997</v>
      </c>
      <c r="L3068">
        <v>1468128537</v>
      </c>
      <c r="M3068">
        <v>1465536537</v>
      </c>
      <c r="N3068" t="b">
        <v>0</v>
      </c>
      <c r="O3068">
        <v>15</v>
      </c>
      <c r="P3068" t="b">
        <v>0</v>
      </c>
      <c r="Q3068" t="s">
        <v>8303</v>
      </c>
      <c r="R3068" s="9">
        <f t="shared" si="286"/>
        <v>0.11985714285714286</v>
      </c>
      <c r="S3068" s="14">
        <f t="shared" si="287"/>
        <v>1965.9566298999998</v>
      </c>
      <c r="T3068" t="s">
        <v>9224</v>
      </c>
      <c r="U3068" t="s">
        <v>9260</v>
      </c>
      <c r="V3068" s="16">
        <f t="shared" si="288"/>
        <v>42531.228437500002</v>
      </c>
      <c r="W3068" s="16">
        <f t="shared" si="289"/>
        <v>42561.228437500002</v>
      </c>
    </row>
    <row r="3069" spans="1:23" ht="30" hidden="1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2">
        <f>IF(H3069="USD", 1, VLOOKUP(H3069,usd[[#All],[targetCurrency]:[inverseRate]],4,FALSE))</f>
        <v>0.66289350000000002</v>
      </c>
      <c r="J3069" s="14">
        <f t="shared" si="284"/>
        <v>5303.1480000000001</v>
      </c>
      <c r="K3069" s="14">
        <f t="shared" si="285"/>
        <v>132.5787</v>
      </c>
      <c r="L3069">
        <v>1441837879</v>
      </c>
      <c r="M3069">
        <v>1439245879</v>
      </c>
      <c r="N3069" t="b">
        <v>0</v>
      </c>
      <c r="O3069">
        <v>1</v>
      </c>
      <c r="P3069" t="b">
        <v>0</v>
      </c>
      <c r="Q3069" t="s">
        <v>8303</v>
      </c>
      <c r="R3069" s="9">
        <f t="shared" si="286"/>
        <v>2.5000000000000001E-2</v>
      </c>
      <c r="S3069" s="14">
        <f t="shared" si="287"/>
        <v>132.5787</v>
      </c>
      <c r="T3069" t="s">
        <v>9224</v>
      </c>
      <c r="U3069" t="s">
        <v>9260</v>
      </c>
      <c r="V3069" s="16">
        <f t="shared" si="288"/>
        <v>42226.938414351855</v>
      </c>
      <c r="W3069" s="16">
        <f t="shared" si="289"/>
        <v>42256.938414351855</v>
      </c>
    </row>
    <row r="3070" spans="1:23" ht="30" hidden="1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2">
        <f>IF(H3070="USD", 1, VLOOKUP(H3070,usd[[#All],[targetCurrency]:[inverseRate]],4,FALSE))</f>
        <v>1</v>
      </c>
      <c r="J3070" s="14">
        <f t="shared" si="284"/>
        <v>250000</v>
      </c>
      <c r="K3070" s="14">
        <f t="shared" si="285"/>
        <v>175</v>
      </c>
      <c r="L3070">
        <v>1445013352</v>
      </c>
      <c r="M3070">
        <v>1442421352</v>
      </c>
      <c r="N3070" t="b">
        <v>0</v>
      </c>
      <c r="O3070">
        <v>2</v>
      </c>
      <c r="P3070" t="b">
        <v>0</v>
      </c>
      <c r="Q3070" t="s">
        <v>8303</v>
      </c>
      <c r="R3070" s="9">
        <f t="shared" si="286"/>
        <v>6.9999999999999999E-4</v>
      </c>
      <c r="S3070" s="14">
        <f t="shared" si="287"/>
        <v>87.5</v>
      </c>
      <c r="T3070" t="s">
        <v>9224</v>
      </c>
      <c r="U3070" t="s">
        <v>9260</v>
      </c>
      <c r="V3070" s="16">
        <f t="shared" si="288"/>
        <v>42263.691574074073</v>
      </c>
      <c r="W3070" s="16">
        <f t="shared" si="289"/>
        <v>42293.691574074073</v>
      </c>
    </row>
    <row r="3071" spans="1:23" ht="30" hidden="1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2">
        <f>IF(H3071="USD", 1, VLOOKUP(H3071,usd[[#All],[targetCurrency]:[inverseRate]],4,FALSE))</f>
        <v>1</v>
      </c>
      <c r="J3071" s="14">
        <f t="shared" si="284"/>
        <v>1000</v>
      </c>
      <c r="K3071" s="14">
        <f t="shared" si="285"/>
        <v>141</v>
      </c>
      <c r="L3071">
        <v>1418587234</v>
      </c>
      <c r="M3071">
        <v>1415995234</v>
      </c>
      <c r="N3071" t="b">
        <v>0</v>
      </c>
      <c r="O3071">
        <v>7</v>
      </c>
      <c r="P3071" t="b">
        <v>0</v>
      </c>
      <c r="Q3071" t="s">
        <v>8303</v>
      </c>
      <c r="R3071" s="9">
        <f t="shared" si="286"/>
        <v>0.14099999999999999</v>
      </c>
      <c r="S3071" s="14">
        <f t="shared" si="287"/>
        <v>20.142857142857142</v>
      </c>
      <c r="T3071" t="s">
        <v>9224</v>
      </c>
      <c r="U3071" t="s">
        <v>9260</v>
      </c>
      <c r="V3071" s="16">
        <f t="shared" si="288"/>
        <v>41957.833726851852</v>
      </c>
      <c r="W3071" s="16">
        <f t="shared" si="289"/>
        <v>41987.833726851852</v>
      </c>
    </row>
    <row r="3072" spans="1:23" ht="30" hidden="1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2">
        <f>IF(H3072="USD", 1, VLOOKUP(H3072,usd[[#All],[targetCurrency]:[inverseRate]],4,FALSE))</f>
        <v>1.29405719</v>
      </c>
      <c r="J3072" s="14">
        <f t="shared" si="284"/>
        <v>12940.571899999999</v>
      </c>
      <c r="K3072" s="14">
        <f t="shared" si="285"/>
        <v>432.21510145999997</v>
      </c>
      <c r="L3072">
        <v>1481132169</v>
      </c>
      <c r="M3072">
        <v>1479317769</v>
      </c>
      <c r="N3072" t="b">
        <v>0</v>
      </c>
      <c r="O3072">
        <v>16</v>
      </c>
      <c r="P3072" t="b">
        <v>0</v>
      </c>
      <c r="Q3072" t="s">
        <v>8303</v>
      </c>
      <c r="R3072" s="9">
        <f t="shared" si="286"/>
        <v>3.3399999999999999E-2</v>
      </c>
      <c r="S3072" s="14">
        <f t="shared" si="287"/>
        <v>27.013443841249998</v>
      </c>
      <c r="T3072" t="s">
        <v>9224</v>
      </c>
      <c r="U3072" t="s">
        <v>9260</v>
      </c>
      <c r="V3072" s="16">
        <f t="shared" si="288"/>
        <v>42690.733437499999</v>
      </c>
      <c r="W3072" s="16">
        <f t="shared" si="289"/>
        <v>42711.733437499999</v>
      </c>
    </row>
    <row r="3073" spans="1:23" ht="30" hidden="1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2">
        <f>IF(H3073="USD", 1, VLOOKUP(H3073,usd[[#All],[targetCurrency]:[inverseRate]],4,FALSE))</f>
        <v>1</v>
      </c>
      <c r="J3073" s="14">
        <f t="shared" si="284"/>
        <v>12000</v>
      </c>
      <c r="K3073" s="14">
        <f t="shared" si="285"/>
        <v>7173</v>
      </c>
      <c r="L3073">
        <v>1429595940</v>
      </c>
      <c r="M3073">
        <v>1428082481</v>
      </c>
      <c r="N3073" t="b">
        <v>0</v>
      </c>
      <c r="O3073">
        <v>117</v>
      </c>
      <c r="P3073" t="b">
        <v>0</v>
      </c>
      <c r="Q3073" t="s">
        <v>8303</v>
      </c>
      <c r="R3073" s="9">
        <f t="shared" si="286"/>
        <v>0.59775</v>
      </c>
      <c r="S3073" s="14">
        <f t="shared" si="287"/>
        <v>61.307692307692307</v>
      </c>
      <c r="T3073" t="s">
        <v>9224</v>
      </c>
      <c r="U3073" t="s">
        <v>9260</v>
      </c>
      <c r="V3073" s="16">
        <f t="shared" si="288"/>
        <v>42097.732418981483</v>
      </c>
      <c r="W3073" s="16">
        <f t="shared" si="289"/>
        <v>42115.249305555553</v>
      </c>
    </row>
    <row r="3074" spans="1:23" ht="30" hidden="1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2">
        <f>IF(H3074="USD", 1, VLOOKUP(H3074,usd[[#All],[targetCurrency]:[inverseRate]],4,FALSE))</f>
        <v>1</v>
      </c>
      <c r="J3074" s="14">
        <f t="shared" si="284"/>
        <v>12000</v>
      </c>
      <c r="K3074" s="14">
        <f t="shared" si="285"/>
        <v>2</v>
      </c>
      <c r="L3074">
        <v>1477791960</v>
      </c>
      <c r="M3074">
        <v>1476549262</v>
      </c>
      <c r="N3074" t="b">
        <v>0</v>
      </c>
      <c r="O3074">
        <v>2</v>
      </c>
      <c r="P3074" t="b">
        <v>0</v>
      </c>
      <c r="Q3074" t="s">
        <v>8303</v>
      </c>
      <c r="R3074" s="9">
        <f t="shared" si="286"/>
        <v>1.6666666666666666E-4</v>
      </c>
      <c r="S3074" s="14">
        <f t="shared" si="287"/>
        <v>1</v>
      </c>
      <c r="T3074" t="s">
        <v>9224</v>
      </c>
      <c r="U3074" t="s">
        <v>9260</v>
      </c>
      <c r="V3074" s="16">
        <f t="shared" si="288"/>
        <v>42658.690532407403</v>
      </c>
      <c r="W3074" s="16">
        <f t="shared" si="289"/>
        <v>42673.073611111111</v>
      </c>
    </row>
    <row r="3075" spans="1:23" ht="30" hidden="1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2">
        <f>IF(H3075="USD", 1, VLOOKUP(H3075,usd[[#All],[targetCurrency]:[inverseRate]],4,FALSE))</f>
        <v>1</v>
      </c>
      <c r="J3075" s="14">
        <f t="shared" ref="J3075:J3138" si="290">$I3075*D3075</f>
        <v>2800000</v>
      </c>
      <c r="K3075" s="14">
        <f t="shared" ref="K3075:K3138" si="291">$I3075*E3075</f>
        <v>645</v>
      </c>
      <c r="L3075">
        <v>1434309540</v>
      </c>
      <c r="M3075">
        <v>1429287900</v>
      </c>
      <c r="N3075" t="b">
        <v>0</v>
      </c>
      <c r="O3075">
        <v>7</v>
      </c>
      <c r="P3075" t="b">
        <v>0</v>
      </c>
      <c r="Q3075" t="s">
        <v>8303</v>
      </c>
      <c r="R3075" s="9">
        <f t="shared" ref="R3075:R3138" si="292">E3075/D3075</f>
        <v>2.3035714285714285E-4</v>
      </c>
      <c r="S3075" s="14">
        <f t="shared" ref="S3075:S3138" si="293">IFERROR(K3075/O3075, "")</f>
        <v>92.142857142857139</v>
      </c>
      <c r="T3075" t="s">
        <v>9224</v>
      </c>
      <c r="U3075" t="s">
        <v>9260</v>
      </c>
      <c r="V3075" s="16">
        <f t="shared" si="288"/>
        <v>42111.684027777781</v>
      </c>
      <c r="W3075" s="16">
        <f t="shared" si="289"/>
        <v>42169.804861111115</v>
      </c>
    </row>
    <row r="3076" spans="1:23" ht="30" hidden="1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2">
        <f>IF(H3076="USD", 1, VLOOKUP(H3076,usd[[#All],[targetCurrency]:[inverseRate]],4,FALSE))</f>
        <v>1.1666915600000001</v>
      </c>
      <c r="J3076" s="14">
        <f t="shared" si="290"/>
        <v>29167.289000000001</v>
      </c>
      <c r="K3076" s="14">
        <f t="shared" si="291"/>
        <v>25.667214320000003</v>
      </c>
      <c r="L3076">
        <v>1457617359</v>
      </c>
      <c r="M3076">
        <v>1455025359</v>
      </c>
      <c r="N3076" t="b">
        <v>0</v>
      </c>
      <c r="O3076">
        <v>3</v>
      </c>
      <c r="P3076" t="b">
        <v>0</v>
      </c>
      <c r="Q3076" t="s">
        <v>8303</v>
      </c>
      <c r="R3076" s="9">
        <f t="shared" si="292"/>
        <v>8.8000000000000003E-4</v>
      </c>
      <c r="S3076" s="14">
        <f t="shared" si="293"/>
        <v>8.5557381066666682</v>
      </c>
      <c r="T3076" t="s">
        <v>9224</v>
      </c>
      <c r="U3076" t="s">
        <v>9260</v>
      </c>
      <c r="V3076" s="16">
        <f t="shared" si="288"/>
        <v>42409.571284722224</v>
      </c>
      <c r="W3076" s="16">
        <f t="shared" si="289"/>
        <v>42439.571284722224</v>
      </c>
    </row>
    <row r="3077" spans="1:23" ht="30" hidden="1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2">
        <f>IF(H3077="USD", 1, VLOOKUP(H3077,usd[[#All],[targetCurrency]:[inverseRate]],4,FALSE))</f>
        <v>1</v>
      </c>
      <c r="J3077" s="14">
        <f t="shared" si="290"/>
        <v>15000</v>
      </c>
      <c r="K3077" s="14">
        <f t="shared" si="291"/>
        <v>1296</v>
      </c>
      <c r="L3077">
        <v>1471573640</v>
      </c>
      <c r="M3077">
        <v>1467253640</v>
      </c>
      <c r="N3077" t="b">
        <v>0</v>
      </c>
      <c r="O3077">
        <v>20</v>
      </c>
      <c r="P3077" t="b">
        <v>0</v>
      </c>
      <c r="Q3077" t="s">
        <v>8303</v>
      </c>
      <c r="R3077" s="9">
        <f t="shared" si="292"/>
        <v>8.6400000000000005E-2</v>
      </c>
      <c r="S3077" s="14">
        <f t="shared" si="293"/>
        <v>64.8</v>
      </c>
      <c r="T3077" t="s">
        <v>9224</v>
      </c>
      <c r="U3077" t="s">
        <v>9260</v>
      </c>
      <c r="V3077" s="16">
        <f t="shared" si="288"/>
        <v>42551.102314814816</v>
      </c>
      <c r="W3077" s="16">
        <f t="shared" si="289"/>
        <v>42601.102314814816</v>
      </c>
    </row>
    <row r="3078" spans="1:23" ht="30" hidden="1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2">
        <f>IF(H3078="USD", 1, VLOOKUP(H3078,usd[[#All],[targetCurrency]:[inverseRate]],4,FALSE))</f>
        <v>1</v>
      </c>
      <c r="J3078" s="14">
        <f t="shared" si="290"/>
        <v>10000</v>
      </c>
      <c r="K3078" s="14">
        <f t="shared" si="291"/>
        <v>1506</v>
      </c>
      <c r="L3078">
        <v>1444405123</v>
      </c>
      <c r="M3078">
        <v>1439221123</v>
      </c>
      <c r="N3078" t="b">
        <v>0</v>
      </c>
      <c r="O3078">
        <v>50</v>
      </c>
      <c r="P3078" t="b">
        <v>0</v>
      </c>
      <c r="Q3078" t="s">
        <v>8303</v>
      </c>
      <c r="R3078" s="9">
        <f t="shared" si="292"/>
        <v>0.15060000000000001</v>
      </c>
      <c r="S3078" s="14">
        <f t="shared" si="293"/>
        <v>30.12</v>
      </c>
      <c r="T3078" t="s">
        <v>9224</v>
      </c>
      <c r="U3078" t="s">
        <v>9260</v>
      </c>
      <c r="V3078" s="16">
        <f t="shared" si="288"/>
        <v>42226.651886574073</v>
      </c>
      <c r="W3078" s="16">
        <f t="shared" si="289"/>
        <v>42286.651886574073</v>
      </c>
    </row>
    <row r="3079" spans="1:23" ht="30" hidden="1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2">
        <f>IF(H3079="USD", 1, VLOOKUP(H3079,usd[[#All],[targetCurrency]:[inverseRate]],4,FALSE))</f>
        <v>0.75062424999999999</v>
      </c>
      <c r="J3079" s="14">
        <f t="shared" si="290"/>
        <v>16513.733499999998</v>
      </c>
      <c r="K3079" s="14">
        <f t="shared" si="291"/>
        <v>78.815546249999997</v>
      </c>
      <c r="L3079">
        <v>1488495478</v>
      </c>
      <c r="M3079">
        <v>1485903478</v>
      </c>
      <c r="N3079" t="b">
        <v>0</v>
      </c>
      <c r="O3079">
        <v>2</v>
      </c>
      <c r="P3079" t="b">
        <v>0</v>
      </c>
      <c r="Q3079" t="s">
        <v>8303</v>
      </c>
      <c r="R3079" s="9">
        <f t="shared" si="292"/>
        <v>4.7727272727272731E-3</v>
      </c>
      <c r="S3079" s="14">
        <f t="shared" si="293"/>
        <v>39.407773124999999</v>
      </c>
      <c r="T3079" t="s">
        <v>9224</v>
      </c>
      <c r="U3079" t="s">
        <v>9260</v>
      </c>
      <c r="V3079" s="16">
        <f t="shared" si="288"/>
        <v>42766.956921296296</v>
      </c>
      <c r="W3079" s="16">
        <f t="shared" si="289"/>
        <v>42796.956921296296</v>
      </c>
    </row>
    <row r="3080" spans="1:23" ht="30" hidden="1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2">
        <f>IF(H3080="USD", 1, VLOOKUP(H3080,usd[[#All],[targetCurrency]:[inverseRate]],4,FALSE))</f>
        <v>1</v>
      </c>
      <c r="J3080" s="14">
        <f t="shared" si="290"/>
        <v>60000</v>
      </c>
      <c r="K3080" s="14">
        <f t="shared" si="291"/>
        <v>71</v>
      </c>
      <c r="L3080">
        <v>1424920795</v>
      </c>
      <c r="M3080">
        <v>1422328795</v>
      </c>
      <c r="N3080" t="b">
        <v>0</v>
      </c>
      <c r="O3080">
        <v>3</v>
      </c>
      <c r="P3080" t="b">
        <v>0</v>
      </c>
      <c r="Q3080" t="s">
        <v>8303</v>
      </c>
      <c r="R3080" s="9">
        <f t="shared" si="292"/>
        <v>1.1833333333333333E-3</v>
      </c>
      <c r="S3080" s="14">
        <f t="shared" si="293"/>
        <v>23.666666666666668</v>
      </c>
      <c r="T3080" t="s">
        <v>9224</v>
      </c>
      <c r="U3080" t="s">
        <v>9260</v>
      </c>
      <c r="V3080" s="16">
        <f t="shared" si="288"/>
        <v>42031.138831018514</v>
      </c>
      <c r="W3080" s="16">
        <f t="shared" si="289"/>
        <v>42061.138831018514</v>
      </c>
    </row>
    <row r="3081" spans="1:23" ht="30" hidden="1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2">
        <f>IF(H3081="USD", 1, VLOOKUP(H3081,usd[[#All],[targetCurrency]:[inverseRate]],4,FALSE))</f>
        <v>1</v>
      </c>
      <c r="J3081" s="14">
        <f t="shared" si="290"/>
        <v>1333666</v>
      </c>
      <c r="K3081" s="14">
        <f t="shared" si="291"/>
        <v>11226</v>
      </c>
      <c r="L3081">
        <v>1427040435</v>
      </c>
      <c r="M3081">
        <v>1424452035</v>
      </c>
      <c r="N3081" t="b">
        <v>0</v>
      </c>
      <c r="O3081">
        <v>27</v>
      </c>
      <c r="P3081" t="b">
        <v>0</v>
      </c>
      <c r="Q3081" t="s">
        <v>8303</v>
      </c>
      <c r="R3081" s="9">
        <f t="shared" si="292"/>
        <v>8.4173998587352451E-3</v>
      </c>
      <c r="S3081" s="14">
        <f t="shared" si="293"/>
        <v>415.77777777777777</v>
      </c>
      <c r="T3081" t="s">
        <v>9224</v>
      </c>
      <c r="U3081" t="s">
        <v>9260</v>
      </c>
      <c r="V3081" s="16">
        <f t="shared" si="288"/>
        <v>42055.713368055556</v>
      </c>
      <c r="W3081" s="16">
        <f t="shared" si="289"/>
        <v>42085.671701388885</v>
      </c>
    </row>
    <row r="3082" spans="1:23" ht="30" hidden="1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2">
        <f>IF(H3082="USD", 1, VLOOKUP(H3082,usd[[#All],[targetCurrency]:[inverseRate]],4,FALSE))</f>
        <v>1</v>
      </c>
      <c r="J3082" s="14">
        <f t="shared" si="290"/>
        <v>2000000</v>
      </c>
      <c r="K3082" s="14">
        <f t="shared" si="291"/>
        <v>376</v>
      </c>
      <c r="L3082">
        <v>1419644444</v>
      </c>
      <c r="M3082">
        <v>1414456844</v>
      </c>
      <c r="N3082" t="b">
        <v>0</v>
      </c>
      <c r="O3082">
        <v>7</v>
      </c>
      <c r="P3082" t="b">
        <v>0</v>
      </c>
      <c r="Q3082" t="s">
        <v>8303</v>
      </c>
      <c r="R3082" s="9">
        <f t="shared" si="292"/>
        <v>1.8799999999999999E-4</v>
      </c>
      <c r="S3082" s="14">
        <f t="shared" si="293"/>
        <v>53.714285714285715</v>
      </c>
      <c r="T3082" t="s">
        <v>9224</v>
      </c>
      <c r="U3082" t="s">
        <v>9260</v>
      </c>
      <c r="V3082" s="16">
        <f t="shared" si="288"/>
        <v>41940.028287037036</v>
      </c>
      <c r="W3082" s="16">
        <f t="shared" si="289"/>
        <v>42000.0699537037</v>
      </c>
    </row>
    <row r="3083" spans="1:23" ht="30" hidden="1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2">
        <f>IF(H3083="USD", 1, VLOOKUP(H3083,usd[[#All],[targetCurrency]:[inverseRate]],4,FALSE))</f>
        <v>1</v>
      </c>
      <c r="J3083" s="14">
        <f t="shared" si="290"/>
        <v>1000000</v>
      </c>
      <c r="K3083" s="14">
        <f t="shared" si="291"/>
        <v>2103</v>
      </c>
      <c r="L3083">
        <v>1442722891</v>
      </c>
      <c r="M3083">
        <v>1440130891</v>
      </c>
      <c r="N3083" t="b">
        <v>0</v>
      </c>
      <c r="O3083">
        <v>5</v>
      </c>
      <c r="P3083" t="b">
        <v>0</v>
      </c>
      <c r="Q3083" t="s">
        <v>8303</v>
      </c>
      <c r="R3083" s="9">
        <f t="shared" si="292"/>
        <v>2.1029999999999998E-3</v>
      </c>
      <c r="S3083" s="14">
        <f t="shared" si="293"/>
        <v>420.6</v>
      </c>
      <c r="T3083" t="s">
        <v>9224</v>
      </c>
      <c r="U3083" t="s">
        <v>9260</v>
      </c>
      <c r="V3083" s="16">
        <f t="shared" si="288"/>
        <v>42237.181608796294</v>
      </c>
      <c r="W3083" s="16">
        <f t="shared" si="289"/>
        <v>42267.181608796294</v>
      </c>
    </row>
    <row r="3084" spans="1:23" ht="30" hidden="1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2">
        <f>IF(H3084="USD", 1, VLOOKUP(H3084,usd[[#All],[targetCurrency]:[inverseRate]],4,FALSE))</f>
        <v>1</v>
      </c>
      <c r="J3084" s="14">
        <f t="shared" si="290"/>
        <v>9000</v>
      </c>
      <c r="K3084" s="14">
        <f t="shared" si="291"/>
        <v>0</v>
      </c>
      <c r="L3084">
        <v>1447628946</v>
      </c>
      <c r="M3084">
        <v>1445033346</v>
      </c>
      <c r="N3084" t="b">
        <v>0</v>
      </c>
      <c r="O3084">
        <v>0</v>
      </c>
      <c r="P3084" t="b">
        <v>0</v>
      </c>
      <c r="Q3084" t="s">
        <v>8303</v>
      </c>
      <c r="R3084" s="9">
        <f t="shared" si="292"/>
        <v>0</v>
      </c>
      <c r="S3084" s="14" t="str">
        <f t="shared" si="293"/>
        <v/>
      </c>
      <c r="T3084" t="s">
        <v>9224</v>
      </c>
      <c r="U3084" t="s">
        <v>9260</v>
      </c>
      <c r="V3084" s="16">
        <f t="shared" si="288"/>
        <v>42293.922986111109</v>
      </c>
      <c r="W3084" s="16">
        <f t="shared" si="289"/>
        <v>42323.96465277778</v>
      </c>
    </row>
    <row r="3085" spans="1:23" ht="30" hidden="1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2">
        <f>IF(H3085="USD", 1, VLOOKUP(H3085,usd[[#All],[targetCurrency]:[inverseRate]],4,FALSE))</f>
        <v>1</v>
      </c>
      <c r="J3085" s="14">
        <f t="shared" si="290"/>
        <v>20000</v>
      </c>
      <c r="K3085" s="14">
        <f t="shared" si="291"/>
        <v>56</v>
      </c>
      <c r="L3085">
        <v>1409547600</v>
      </c>
      <c r="M3085">
        <v>1406986278</v>
      </c>
      <c r="N3085" t="b">
        <v>0</v>
      </c>
      <c r="O3085">
        <v>3</v>
      </c>
      <c r="P3085" t="b">
        <v>0</v>
      </c>
      <c r="Q3085" t="s">
        <v>8303</v>
      </c>
      <c r="R3085" s="9">
        <f t="shared" si="292"/>
        <v>2.8E-3</v>
      </c>
      <c r="S3085" s="14">
        <f t="shared" si="293"/>
        <v>18.666666666666668</v>
      </c>
      <c r="T3085" t="s">
        <v>9224</v>
      </c>
      <c r="U3085" t="s">
        <v>9260</v>
      </c>
      <c r="V3085" s="16">
        <f t="shared" si="288"/>
        <v>41853.563402777778</v>
      </c>
      <c r="W3085" s="16">
        <f t="shared" si="289"/>
        <v>41883.208333333336</v>
      </c>
    </row>
    <row r="3086" spans="1:23" ht="30" hidden="1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2">
        <f>IF(H3086="USD", 1, VLOOKUP(H3086,usd[[#All],[targetCurrency]:[inverseRate]],4,FALSE))</f>
        <v>1</v>
      </c>
      <c r="J3086" s="14">
        <f t="shared" si="290"/>
        <v>4059</v>
      </c>
      <c r="K3086" s="14">
        <f t="shared" si="291"/>
        <v>470</v>
      </c>
      <c r="L3086">
        <v>1430851680</v>
      </c>
      <c r="M3086">
        <v>1428340931</v>
      </c>
      <c r="N3086" t="b">
        <v>0</v>
      </c>
      <c r="O3086">
        <v>6</v>
      </c>
      <c r="P3086" t="b">
        <v>0</v>
      </c>
      <c r="Q3086" t="s">
        <v>8303</v>
      </c>
      <c r="R3086" s="9">
        <f t="shared" si="292"/>
        <v>0.11579206701157921</v>
      </c>
      <c r="S3086" s="14">
        <f t="shared" si="293"/>
        <v>78.333333333333329</v>
      </c>
      <c r="T3086" t="s">
        <v>9224</v>
      </c>
      <c r="U3086" t="s">
        <v>9260</v>
      </c>
      <c r="V3086" s="16">
        <f t="shared" si="288"/>
        <v>42100.723738425921</v>
      </c>
      <c r="W3086" s="16">
        <f t="shared" si="289"/>
        <v>42129.783333333333</v>
      </c>
    </row>
    <row r="3087" spans="1:23" ht="30" hidden="1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2">
        <f>IF(H3087="USD", 1, VLOOKUP(H3087,usd[[#All],[targetCurrency]:[inverseRate]],4,FALSE))</f>
        <v>1</v>
      </c>
      <c r="J3087" s="14">
        <f t="shared" si="290"/>
        <v>25000</v>
      </c>
      <c r="K3087" s="14">
        <f t="shared" si="291"/>
        <v>610</v>
      </c>
      <c r="L3087">
        <v>1443561159</v>
      </c>
      <c r="M3087">
        <v>1440969159</v>
      </c>
      <c r="N3087" t="b">
        <v>0</v>
      </c>
      <c r="O3087">
        <v>9</v>
      </c>
      <c r="P3087" t="b">
        <v>0</v>
      </c>
      <c r="Q3087" t="s">
        <v>8303</v>
      </c>
      <c r="R3087" s="9">
        <f t="shared" si="292"/>
        <v>2.4400000000000002E-2</v>
      </c>
      <c r="S3087" s="14">
        <f t="shared" si="293"/>
        <v>67.777777777777771</v>
      </c>
      <c r="T3087" t="s">
        <v>9224</v>
      </c>
      <c r="U3087" t="s">
        <v>9260</v>
      </c>
      <c r="V3087" s="16">
        <f t="shared" si="288"/>
        <v>42246.883784722224</v>
      </c>
      <c r="W3087" s="16">
        <f t="shared" si="289"/>
        <v>42276.883784722224</v>
      </c>
    </row>
    <row r="3088" spans="1:23" ht="30" hidden="1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2">
        <f>IF(H3088="USD", 1, VLOOKUP(H3088,usd[[#All],[targetCurrency]:[inverseRate]],4,FALSE))</f>
        <v>1.1666915600000001</v>
      </c>
      <c r="J3088" s="14">
        <f t="shared" si="290"/>
        <v>23333.831200000001</v>
      </c>
      <c r="K3088" s="14">
        <f t="shared" si="291"/>
        <v>58.334578</v>
      </c>
      <c r="L3088">
        <v>1439827559</v>
      </c>
      <c r="M3088">
        <v>1434643559</v>
      </c>
      <c r="N3088" t="b">
        <v>0</v>
      </c>
      <c r="O3088">
        <v>3</v>
      </c>
      <c r="P3088" t="b">
        <v>0</v>
      </c>
      <c r="Q3088" t="s">
        <v>8303</v>
      </c>
      <c r="R3088" s="9">
        <f t="shared" si="292"/>
        <v>2.5000000000000001E-3</v>
      </c>
      <c r="S3088" s="14">
        <f t="shared" si="293"/>
        <v>19.444859333333333</v>
      </c>
      <c r="T3088" t="s">
        <v>9224</v>
      </c>
      <c r="U3088" t="s">
        <v>9260</v>
      </c>
      <c r="V3088" s="16">
        <f t="shared" ref="V3088:V3151" si="294">(M3088/86400)+DATE(1970,1,1)</f>
        <v>42173.67082175926</v>
      </c>
      <c r="W3088" s="16">
        <f t="shared" ref="W3088:W3151" si="295">(L3088/86400)+DATE(1970,1,1)</f>
        <v>42233.67082175926</v>
      </c>
    </row>
    <row r="3089" spans="1:23" ht="30" hidden="1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2">
        <f>IF(H3089="USD", 1, VLOOKUP(H3089,usd[[#All],[targetCurrency]:[inverseRate]],4,FALSE))</f>
        <v>1</v>
      </c>
      <c r="J3089" s="14">
        <f t="shared" si="290"/>
        <v>20000</v>
      </c>
      <c r="K3089" s="14">
        <f t="shared" si="291"/>
        <v>125</v>
      </c>
      <c r="L3089">
        <v>1482294990</v>
      </c>
      <c r="M3089">
        <v>1477107390</v>
      </c>
      <c r="N3089" t="b">
        <v>0</v>
      </c>
      <c r="O3089">
        <v>2</v>
      </c>
      <c r="P3089" t="b">
        <v>0</v>
      </c>
      <c r="Q3089" t="s">
        <v>8303</v>
      </c>
      <c r="R3089" s="9">
        <f t="shared" si="292"/>
        <v>6.2500000000000003E-3</v>
      </c>
      <c r="S3089" s="14">
        <f t="shared" si="293"/>
        <v>62.5</v>
      </c>
      <c r="T3089" t="s">
        <v>9224</v>
      </c>
      <c r="U3089" t="s">
        <v>9260</v>
      </c>
      <c r="V3089" s="16">
        <f t="shared" si="294"/>
        <v>42665.150347222225</v>
      </c>
      <c r="W3089" s="16">
        <f t="shared" si="295"/>
        <v>42725.192013888889</v>
      </c>
    </row>
    <row r="3090" spans="1:23" ht="30" hidden="1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2">
        <f>IF(H3090="USD", 1, VLOOKUP(H3090,usd[[#All],[targetCurrency]:[inverseRate]],4,FALSE))</f>
        <v>1</v>
      </c>
      <c r="J3090" s="14">
        <f t="shared" si="290"/>
        <v>65000</v>
      </c>
      <c r="K3090" s="14">
        <f t="shared" si="291"/>
        <v>126</v>
      </c>
      <c r="L3090">
        <v>1420724460</v>
      </c>
      <c r="M3090">
        <v>1418046247</v>
      </c>
      <c r="N3090" t="b">
        <v>0</v>
      </c>
      <c r="O3090">
        <v>3</v>
      </c>
      <c r="P3090" t="b">
        <v>0</v>
      </c>
      <c r="Q3090" t="s">
        <v>8303</v>
      </c>
      <c r="R3090" s="9">
        <f t="shared" si="292"/>
        <v>1.9384615384615384E-3</v>
      </c>
      <c r="S3090" s="14">
        <f t="shared" si="293"/>
        <v>42</v>
      </c>
      <c r="T3090" t="s">
        <v>9224</v>
      </c>
      <c r="U3090" t="s">
        <v>9260</v>
      </c>
      <c r="V3090" s="16">
        <f t="shared" si="294"/>
        <v>41981.57230324074</v>
      </c>
      <c r="W3090" s="16">
        <f t="shared" si="295"/>
        <v>42012.570138888885</v>
      </c>
    </row>
    <row r="3091" spans="1:23" ht="30" hidden="1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2">
        <f>IF(H3091="USD", 1, VLOOKUP(H3091,usd[[#All],[targetCurrency]:[inverseRate]],4,FALSE))</f>
        <v>1</v>
      </c>
      <c r="J3091" s="14">
        <f t="shared" si="290"/>
        <v>25000</v>
      </c>
      <c r="K3091" s="14">
        <f t="shared" si="291"/>
        <v>5854</v>
      </c>
      <c r="L3091">
        <v>1468029540</v>
      </c>
      <c r="M3091">
        <v>1465304483</v>
      </c>
      <c r="N3091" t="b">
        <v>0</v>
      </c>
      <c r="O3091">
        <v>45</v>
      </c>
      <c r="P3091" t="b">
        <v>0</v>
      </c>
      <c r="Q3091" t="s">
        <v>8303</v>
      </c>
      <c r="R3091" s="9">
        <f t="shared" si="292"/>
        <v>0.23416000000000001</v>
      </c>
      <c r="S3091" s="14">
        <f t="shared" si="293"/>
        <v>130.0888888888889</v>
      </c>
      <c r="T3091" t="s">
        <v>9224</v>
      </c>
      <c r="U3091" t="s">
        <v>9260</v>
      </c>
      <c r="V3091" s="16">
        <f t="shared" si="294"/>
        <v>42528.542627314819</v>
      </c>
      <c r="W3091" s="16">
        <f t="shared" si="295"/>
        <v>42560.082638888889</v>
      </c>
    </row>
    <row r="3092" spans="1:23" ht="30" hidden="1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2">
        <f>IF(H3092="USD", 1, VLOOKUP(H3092,usd[[#All],[targetCurrency]:[inverseRate]],4,FALSE))</f>
        <v>1</v>
      </c>
      <c r="J3092" s="14">
        <f t="shared" si="290"/>
        <v>225000</v>
      </c>
      <c r="K3092" s="14">
        <f t="shared" si="291"/>
        <v>11432</v>
      </c>
      <c r="L3092">
        <v>1430505545</v>
      </c>
      <c r="M3092">
        <v>1425325145</v>
      </c>
      <c r="N3092" t="b">
        <v>0</v>
      </c>
      <c r="O3092">
        <v>9</v>
      </c>
      <c r="P3092" t="b">
        <v>0</v>
      </c>
      <c r="Q3092" t="s">
        <v>8303</v>
      </c>
      <c r="R3092" s="9">
        <f t="shared" si="292"/>
        <v>5.080888888888889E-2</v>
      </c>
      <c r="S3092" s="14">
        <f t="shared" si="293"/>
        <v>1270.2222222222222</v>
      </c>
      <c r="T3092" t="s">
        <v>9224</v>
      </c>
      <c r="U3092" t="s">
        <v>9260</v>
      </c>
      <c r="V3092" s="16">
        <f t="shared" si="294"/>
        <v>42065.818807870368</v>
      </c>
      <c r="W3092" s="16">
        <f t="shared" si="295"/>
        <v>42125.777141203704</v>
      </c>
    </row>
    <row r="3093" spans="1:23" ht="30" hidden="1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2">
        <f>IF(H3093="USD", 1, VLOOKUP(H3093,usd[[#All],[targetCurrency]:[inverseRate]],4,FALSE))</f>
        <v>1</v>
      </c>
      <c r="J3093" s="14">
        <f t="shared" si="290"/>
        <v>5000</v>
      </c>
      <c r="K3093" s="14">
        <f t="shared" si="291"/>
        <v>796</v>
      </c>
      <c r="L3093">
        <v>1471214743</v>
      </c>
      <c r="M3093">
        <v>1468622743</v>
      </c>
      <c r="N3093" t="b">
        <v>0</v>
      </c>
      <c r="O3093">
        <v>9</v>
      </c>
      <c r="P3093" t="b">
        <v>0</v>
      </c>
      <c r="Q3093" t="s">
        <v>8303</v>
      </c>
      <c r="R3093" s="9">
        <f t="shared" si="292"/>
        <v>0.15920000000000001</v>
      </c>
      <c r="S3093" s="14">
        <f t="shared" si="293"/>
        <v>88.444444444444443</v>
      </c>
      <c r="T3093" t="s">
        <v>9224</v>
      </c>
      <c r="U3093" t="s">
        <v>9260</v>
      </c>
      <c r="V3093" s="16">
        <f t="shared" si="294"/>
        <v>42566.948414351849</v>
      </c>
      <c r="W3093" s="16">
        <f t="shared" si="295"/>
        <v>42596.948414351849</v>
      </c>
    </row>
    <row r="3094" spans="1:23" ht="30" hidden="1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2">
        <f>IF(H3094="USD", 1, VLOOKUP(H3094,usd[[#All],[targetCurrency]:[inverseRate]],4,FALSE))</f>
        <v>1</v>
      </c>
      <c r="J3094" s="14">
        <f t="shared" si="290"/>
        <v>100000</v>
      </c>
      <c r="K3094" s="14">
        <f t="shared" si="291"/>
        <v>1183.19</v>
      </c>
      <c r="L3094">
        <v>1444946400</v>
      </c>
      <c r="M3094">
        <v>1441723912</v>
      </c>
      <c r="N3094" t="b">
        <v>0</v>
      </c>
      <c r="O3094">
        <v>21</v>
      </c>
      <c r="P3094" t="b">
        <v>0</v>
      </c>
      <c r="Q3094" t="s">
        <v>8303</v>
      </c>
      <c r="R3094" s="9">
        <f t="shared" si="292"/>
        <v>1.1831900000000001E-2</v>
      </c>
      <c r="S3094" s="14">
        <f t="shared" si="293"/>
        <v>56.342380952380957</v>
      </c>
      <c r="T3094" t="s">
        <v>9224</v>
      </c>
      <c r="U3094" t="s">
        <v>9260</v>
      </c>
      <c r="V3094" s="16">
        <f t="shared" si="294"/>
        <v>42255.619351851856</v>
      </c>
      <c r="W3094" s="16">
        <f t="shared" si="295"/>
        <v>42292.916666666672</v>
      </c>
    </row>
    <row r="3095" spans="1:23" ht="30" hidden="1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2">
        <f>IF(H3095="USD", 1, VLOOKUP(H3095,usd[[#All],[targetCurrency]:[inverseRate]],4,FALSE))</f>
        <v>0.75062424999999999</v>
      </c>
      <c r="J3095" s="14">
        <f t="shared" si="290"/>
        <v>3002.4969999999998</v>
      </c>
      <c r="K3095" s="14">
        <f t="shared" si="291"/>
        <v>683.06806749999998</v>
      </c>
      <c r="L3095">
        <v>1401595140</v>
      </c>
      <c r="M3095">
        <v>1398980941</v>
      </c>
      <c r="N3095" t="b">
        <v>0</v>
      </c>
      <c r="O3095">
        <v>17</v>
      </c>
      <c r="P3095" t="b">
        <v>0</v>
      </c>
      <c r="Q3095" t="s">
        <v>8303</v>
      </c>
      <c r="R3095" s="9">
        <f t="shared" si="292"/>
        <v>0.22750000000000001</v>
      </c>
      <c r="S3095" s="14">
        <f t="shared" si="293"/>
        <v>40.180474558823526</v>
      </c>
      <c r="T3095" t="s">
        <v>9224</v>
      </c>
      <c r="U3095" t="s">
        <v>9260</v>
      </c>
      <c r="V3095" s="16">
        <f t="shared" si="294"/>
        <v>41760.909039351856</v>
      </c>
      <c r="W3095" s="16">
        <f t="shared" si="295"/>
        <v>41791.165972222225</v>
      </c>
    </row>
    <row r="3096" spans="1:23" ht="30" hidden="1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2">
        <f>IF(H3096="USD", 1, VLOOKUP(H3096,usd[[#All],[targetCurrency]:[inverseRate]],4,FALSE))</f>
        <v>1</v>
      </c>
      <c r="J3096" s="14">
        <f t="shared" si="290"/>
        <v>100000</v>
      </c>
      <c r="K3096" s="14">
        <f t="shared" si="291"/>
        <v>25</v>
      </c>
      <c r="L3096">
        <v>1442775956</v>
      </c>
      <c r="M3096">
        <v>1437591956</v>
      </c>
      <c r="N3096" t="b">
        <v>0</v>
      </c>
      <c r="O3096">
        <v>1</v>
      </c>
      <c r="P3096" t="b">
        <v>0</v>
      </c>
      <c r="Q3096" t="s">
        <v>8303</v>
      </c>
      <c r="R3096" s="9">
        <f t="shared" si="292"/>
        <v>2.5000000000000001E-4</v>
      </c>
      <c r="S3096" s="14">
        <f t="shared" si="293"/>
        <v>25</v>
      </c>
      <c r="T3096" t="s">
        <v>9224</v>
      </c>
      <c r="U3096" t="s">
        <v>9260</v>
      </c>
      <c r="V3096" s="16">
        <f t="shared" si="294"/>
        <v>42207.795787037037</v>
      </c>
      <c r="W3096" s="16">
        <f t="shared" si="295"/>
        <v>42267.795787037037</v>
      </c>
    </row>
    <row r="3097" spans="1:23" ht="30" hidden="1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2">
        <f>IF(H3097="USD", 1, VLOOKUP(H3097,usd[[#All],[targetCurrency]:[inverseRate]],4,FALSE))</f>
        <v>1</v>
      </c>
      <c r="J3097" s="14">
        <f t="shared" si="290"/>
        <v>14920</v>
      </c>
      <c r="K3097" s="14">
        <f t="shared" si="291"/>
        <v>50</v>
      </c>
      <c r="L3097">
        <v>1470011780</v>
      </c>
      <c r="M3097">
        <v>1464827780</v>
      </c>
      <c r="N3097" t="b">
        <v>0</v>
      </c>
      <c r="O3097">
        <v>1</v>
      </c>
      <c r="P3097" t="b">
        <v>0</v>
      </c>
      <c r="Q3097" t="s">
        <v>8303</v>
      </c>
      <c r="R3097" s="9">
        <f t="shared" si="292"/>
        <v>3.351206434316354E-3</v>
      </c>
      <c r="S3097" s="14">
        <f t="shared" si="293"/>
        <v>50</v>
      </c>
      <c r="T3097" t="s">
        <v>9224</v>
      </c>
      <c r="U3097" t="s">
        <v>9260</v>
      </c>
      <c r="V3097" s="16">
        <f t="shared" si="294"/>
        <v>42523.025231481486</v>
      </c>
      <c r="W3097" s="16">
        <f t="shared" si="295"/>
        <v>42583.025231481486</v>
      </c>
    </row>
    <row r="3098" spans="1:23" ht="30" hidden="1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2">
        <f>IF(H3098="USD", 1, VLOOKUP(H3098,usd[[#All],[targetCurrency]:[inverseRate]],4,FALSE))</f>
        <v>1</v>
      </c>
      <c r="J3098" s="14">
        <f t="shared" si="290"/>
        <v>20000</v>
      </c>
      <c r="K3098" s="14">
        <f t="shared" si="291"/>
        <v>795</v>
      </c>
      <c r="L3098">
        <v>1432151326</v>
      </c>
      <c r="M3098">
        <v>1429559326</v>
      </c>
      <c r="N3098" t="b">
        <v>0</v>
      </c>
      <c r="O3098">
        <v>14</v>
      </c>
      <c r="P3098" t="b">
        <v>0</v>
      </c>
      <c r="Q3098" t="s">
        <v>8303</v>
      </c>
      <c r="R3098" s="9">
        <f t="shared" si="292"/>
        <v>3.9750000000000001E-2</v>
      </c>
      <c r="S3098" s="14">
        <f t="shared" si="293"/>
        <v>56.785714285714285</v>
      </c>
      <c r="T3098" t="s">
        <v>9224</v>
      </c>
      <c r="U3098" t="s">
        <v>9260</v>
      </c>
      <c r="V3098" s="16">
        <f t="shared" si="294"/>
        <v>42114.825532407413</v>
      </c>
      <c r="W3098" s="16">
        <f t="shared" si="295"/>
        <v>42144.825532407413</v>
      </c>
    </row>
    <row r="3099" spans="1:23" ht="30" hidden="1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2">
        <f>IF(H3099="USD", 1, VLOOKUP(H3099,usd[[#All],[targetCurrency]:[inverseRate]],4,FALSE))</f>
        <v>1.29405719</v>
      </c>
      <c r="J3099" s="14">
        <f t="shared" si="290"/>
        <v>12940.571899999999</v>
      </c>
      <c r="K3099" s="14">
        <f t="shared" si="291"/>
        <v>2219.3080808499999</v>
      </c>
      <c r="L3099">
        <v>1475848800</v>
      </c>
      <c r="M3099">
        <v>1474027501</v>
      </c>
      <c r="N3099" t="b">
        <v>0</v>
      </c>
      <c r="O3099">
        <v>42</v>
      </c>
      <c r="P3099" t="b">
        <v>0</v>
      </c>
      <c r="Q3099" t="s">
        <v>8303</v>
      </c>
      <c r="R3099" s="9">
        <f t="shared" si="292"/>
        <v>0.17150000000000001</v>
      </c>
      <c r="S3099" s="14">
        <f t="shared" si="293"/>
        <v>52.840668591666663</v>
      </c>
      <c r="T3099" t="s">
        <v>9224</v>
      </c>
      <c r="U3099" t="s">
        <v>9260</v>
      </c>
      <c r="V3099" s="16">
        <f t="shared" si="294"/>
        <v>42629.503483796296</v>
      </c>
      <c r="W3099" s="16">
        <f t="shared" si="295"/>
        <v>42650.583333333328</v>
      </c>
    </row>
    <row r="3100" spans="1:23" ht="30" hidden="1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2">
        <f>IF(H3100="USD", 1, VLOOKUP(H3100,usd[[#All],[targetCurrency]:[inverseRate]],4,FALSE))</f>
        <v>1</v>
      </c>
      <c r="J3100" s="14">
        <f t="shared" si="290"/>
        <v>48725</v>
      </c>
      <c r="K3100" s="14">
        <f t="shared" si="291"/>
        <v>1758</v>
      </c>
      <c r="L3100">
        <v>1454890620</v>
      </c>
      <c r="M3100">
        <v>1450724449</v>
      </c>
      <c r="N3100" t="b">
        <v>0</v>
      </c>
      <c r="O3100">
        <v>27</v>
      </c>
      <c r="P3100" t="b">
        <v>0</v>
      </c>
      <c r="Q3100" t="s">
        <v>8303</v>
      </c>
      <c r="R3100" s="9">
        <f t="shared" si="292"/>
        <v>3.608004104669061E-2</v>
      </c>
      <c r="S3100" s="14">
        <f t="shared" si="293"/>
        <v>65.111111111111114</v>
      </c>
      <c r="T3100" t="s">
        <v>9224</v>
      </c>
      <c r="U3100" t="s">
        <v>9260</v>
      </c>
      <c r="V3100" s="16">
        <f t="shared" si="294"/>
        <v>42359.792233796295</v>
      </c>
      <c r="W3100" s="16">
        <f t="shared" si="295"/>
        <v>42408.01180555555</v>
      </c>
    </row>
    <row r="3101" spans="1:23" ht="30" hidden="1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2">
        <f>IF(H3101="USD", 1, VLOOKUP(H3101,usd[[#All],[targetCurrency]:[inverseRate]],4,FALSE))</f>
        <v>1</v>
      </c>
      <c r="J3101" s="14">
        <f t="shared" si="290"/>
        <v>2000</v>
      </c>
      <c r="K3101" s="14">
        <f t="shared" si="291"/>
        <v>278</v>
      </c>
      <c r="L3101">
        <v>1455251591</v>
      </c>
      <c r="M3101">
        <v>1452659591</v>
      </c>
      <c r="N3101" t="b">
        <v>0</v>
      </c>
      <c r="O3101">
        <v>5</v>
      </c>
      <c r="P3101" t="b">
        <v>0</v>
      </c>
      <c r="Q3101" t="s">
        <v>8303</v>
      </c>
      <c r="R3101" s="9">
        <f t="shared" si="292"/>
        <v>0.13900000000000001</v>
      </c>
      <c r="S3101" s="14">
        <f t="shared" si="293"/>
        <v>55.6</v>
      </c>
      <c r="T3101" t="s">
        <v>9224</v>
      </c>
      <c r="U3101" t="s">
        <v>9260</v>
      </c>
      <c r="V3101" s="16">
        <f t="shared" si="294"/>
        <v>42382.189710648148</v>
      </c>
      <c r="W3101" s="16">
        <f t="shared" si="295"/>
        <v>42412.189710648148</v>
      </c>
    </row>
    <row r="3102" spans="1:23" ht="30" hidden="1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2">
        <f>IF(H3102="USD", 1, VLOOKUP(H3102,usd[[#All],[targetCurrency]:[inverseRate]],4,FALSE))</f>
        <v>1</v>
      </c>
      <c r="J3102" s="14">
        <f t="shared" si="290"/>
        <v>12000</v>
      </c>
      <c r="K3102" s="14">
        <f t="shared" si="291"/>
        <v>1827</v>
      </c>
      <c r="L3102">
        <v>1413816975</v>
      </c>
      <c r="M3102">
        <v>1411224975</v>
      </c>
      <c r="N3102" t="b">
        <v>0</v>
      </c>
      <c r="O3102">
        <v>13</v>
      </c>
      <c r="P3102" t="b">
        <v>0</v>
      </c>
      <c r="Q3102" t="s">
        <v>8303</v>
      </c>
      <c r="R3102" s="9">
        <f t="shared" si="292"/>
        <v>0.15225</v>
      </c>
      <c r="S3102" s="14">
        <f t="shared" si="293"/>
        <v>140.53846153846155</v>
      </c>
      <c r="T3102" t="s">
        <v>9224</v>
      </c>
      <c r="U3102" t="s">
        <v>9260</v>
      </c>
      <c r="V3102" s="16">
        <f t="shared" si="294"/>
        <v>41902.622395833336</v>
      </c>
      <c r="W3102" s="16">
        <f t="shared" si="295"/>
        <v>41932.622395833336</v>
      </c>
    </row>
    <row r="3103" spans="1:23" ht="30" hidden="1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2">
        <f>IF(H3103="USD", 1, VLOOKUP(H3103,usd[[#All],[targetCurrency]:[inverseRate]],4,FALSE))</f>
        <v>1.1666915600000001</v>
      </c>
      <c r="J3103" s="14">
        <f t="shared" si="290"/>
        <v>2916.7289000000001</v>
      </c>
      <c r="K3103" s="14">
        <f t="shared" si="291"/>
        <v>350.00746800000002</v>
      </c>
      <c r="L3103">
        <v>1437033360</v>
      </c>
      <c r="M3103">
        <v>1434445937</v>
      </c>
      <c r="N3103" t="b">
        <v>0</v>
      </c>
      <c r="O3103">
        <v>12</v>
      </c>
      <c r="P3103" t="b">
        <v>0</v>
      </c>
      <c r="Q3103" t="s">
        <v>8303</v>
      </c>
      <c r="R3103" s="9">
        <f t="shared" si="292"/>
        <v>0.12</v>
      </c>
      <c r="S3103" s="14">
        <f t="shared" si="293"/>
        <v>29.167289</v>
      </c>
      <c r="T3103" t="s">
        <v>9224</v>
      </c>
      <c r="U3103" t="s">
        <v>9260</v>
      </c>
      <c r="V3103" s="16">
        <f t="shared" si="294"/>
        <v>42171.383530092593</v>
      </c>
      <c r="W3103" s="16">
        <f t="shared" si="295"/>
        <v>42201.330555555556</v>
      </c>
    </row>
    <row r="3104" spans="1:23" ht="30" hidden="1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2">
        <f>IF(H3104="USD", 1, VLOOKUP(H3104,usd[[#All],[targetCurrency]:[inverseRate]],4,FALSE))</f>
        <v>1.29405719</v>
      </c>
      <c r="J3104" s="14">
        <f t="shared" si="290"/>
        <v>20704.91504</v>
      </c>
      <c r="K3104" s="14">
        <f t="shared" si="291"/>
        <v>8098.2098950199997</v>
      </c>
      <c r="L3104">
        <v>1471939818</v>
      </c>
      <c r="M3104">
        <v>1467619818</v>
      </c>
      <c r="N3104" t="b">
        <v>0</v>
      </c>
      <c r="O3104">
        <v>90</v>
      </c>
      <c r="P3104" t="b">
        <v>0</v>
      </c>
      <c r="Q3104" t="s">
        <v>8303</v>
      </c>
      <c r="R3104" s="9">
        <f t="shared" si="292"/>
        <v>0.391125</v>
      </c>
      <c r="S3104" s="14">
        <f t="shared" si="293"/>
        <v>89.980109944666665</v>
      </c>
      <c r="T3104" t="s">
        <v>9224</v>
      </c>
      <c r="U3104" t="s">
        <v>9260</v>
      </c>
      <c r="V3104" s="16">
        <f t="shared" si="294"/>
        <v>42555.340486111112</v>
      </c>
      <c r="W3104" s="16">
        <f t="shared" si="295"/>
        <v>42605.340486111112</v>
      </c>
    </row>
    <row r="3105" spans="1:23" ht="30" hidden="1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2">
        <f>IF(H3105="USD", 1, VLOOKUP(H3105,usd[[#All],[targetCurrency]:[inverseRate]],4,FALSE))</f>
        <v>1</v>
      </c>
      <c r="J3105" s="14">
        <f t="shared" si="290"/>
        <v>4100</v>
      </c>
      <c r="K3105" s="14">
        <f t="shared" si="291"/>
        <v>11</v>
      </c>
      <c r="L3105">
        <v>1434080706</v>
      </c>
      <c r="M3105">
        <v>1428896706</v>
      </c>
      <c r="N3105" t="b">
        <v>0</v>
      </c>
      <c r="O3105">
        <v>2</v>
      </c>
      <c r="P3105" t="b">
        <v>0</v>
      </c>
      <c r="Q3105" t="s">
        <v>8303</v>
      </c>
      <c r="R3105" s="9">
        <f t="shared" si="292"/>
        <v>2.6829268292682929E-3</v>
      </c>
      <c r="S3105" s="14">
        <f t="shared" si="293"/>
        <v>5.5</v>
      </c>
      <c r="T3105" t="s">
        <v>9224</v>
      </c>
      <c r="U3105" t="s">
        <v>9260</v>
      </c>
      <c r="V3105" s="16">
        <f t="shared" si="294"/>
        <v>42107.156319444446</v>
      </c>
      <c r="W3105" s="16">
        <f t="shared" si="295"/>
        <v>42167.156319444446</v>
      </c>
    </row>
    <row r="3106" spans="1:23" ht="30" hidden="1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2">
        <f>IF(H3106="USD", 1, VLOOKUP(H3106,usd[[#All],[targetCurrency]:[inverseRate]],4,FALSE))</f>
        <v>0.70296422999999997</v>
      </c>
      <c r="J3106" s="14">
        <f t="shared" si="290"/>
        <v>2811.8569199999997</v>
      </c>
      <c r="K3106" s="14">
        <f t="shared" si="291"/>
        <v>833.01261254999997</v>
      </c>
      <c r="L3106">
        <v>1422928800</v>
      </c>
      <c r="M3106">
        <v>1420235311</v>
      </c>
      <c r="N3106" t="b">
        <v>0</v>
      </c>
      <c r="O3106">
        <v>5</v>
      </c>
      <c r="P3106" t="b">
        <v>0</v>
      </c>
      <c r="Q3106" t="s">
        <v>8303</v>
      </c>
      <c r="R3106" s="9">
        <f t="shared" si="292"/>
        <v>0.29625000000000001</v>
      </c>
      <c r="S3106" s="14">
        <f t="shared" si="293"/>
        <v>166.60252251</v>
      </c>
      <c r="T3106" t="s">
        <v>9224</v>
      </c>
      <c r="U3106" t="s">
        <v>9260</v>
      </c>
      <c r="V3106" s="16">
        <f t="shared" si="294"/>
        <v>42006.908692129626</v>
      </c>
      <c r="W3106" s="16">
        <f t="shared" si="295"/>
        <v>42038.083333333328</v>
      </c>
    </row>
    <row r="3107" spans="1:23" ht="30" hidden="1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2">
        <f>IF(H3107="USD", 1, VLOOKUP(H3107,usd[[#All],[targetCurrency]:[inverseRate]],4,FALSE))</f>
        <v>1</v>
      </c>
      <c r="J3107" s="14">
        <f t="shared" si="290"/>
        <v>5845</v>
      </c>
      <c r="K3107" s="14">
        <f t="shared" si="291"/>
        <v>2476</v>
      </c>
      <c r="L3107">
        <v>1413694800</v>
      </c>
      <c r="M3107">
        <v>1408986916</v>
      </c>
      <c r="N3107" t="b">
        <v>0</v>
      </c>
      <c r="O3107">
        <v>31</v>
      </c>
      <c r="P3107" t="b">
        <v>0</v>
      </c>
      <c r="Q3107" t="s">
        <v>8303</v>
      </c>
      <c r="R3107" s="9">
        <f t="shared" si="292"/>
        <v>0.4236099230111206</v>
      </c>
      <c r="S3107" s="14">
        <f t="shared" si="293"/>
        <v>79.870967741935488</v>
      </c>
      <c r="T3107" t="s">
        <v>9224</v>
      </c>
      <c r="U3107" t="s">
        <v>9260</v>
      </c>
      <c r="V3107" s="16">
        <f t="shared" si="294"/>
        <v>41876.718935185185</v>
      </c>
      <c r="W3107" s="16">
        <f t="shared" si="295"/>
        <v>41931.208333333336</v>
      </c>
    </row>
    <row r="3108" spans="1:23" ht="30" hidden="1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2">
        <f>IF(H3108="USD", 1, VLOOKUP(H3108,usd[[#All],[targetCurrency]:[inverseRate]],4,FALSE))</f>
        <v>1.29405719</v>
      </c>
      <c r="J3108" s="14">
        <f t="shared" si="290"/>
        <v>1294.05719</v>
      </c>
      <c r="K3108" s="14">
        <f t="shared" si="291"/>
        <v>53.056344789999997</v>
      </c>
      <c r="L3108">
        <v>1442440800</v>
      </c>
      <c r="M3108">
        <v>1440497876</v>
      </c>
      <c r="N3108" t="b">
        <v>0</v>
      </c>
      <c r="O3108">
        <v>4</v>
      </c>
      <c r="P3108" t="b">
        <v>0</v>
      </c>
      <c r="Q3108" t="s">
        <v>8303</v>
      </c>
      <c r="R3108" s="9">
        <f t="shared" si="292"/>
        <v>4.1000000000000002E-2</v>
      </c>
      <c r="S3108" s="14">
        <f t="shared" si="293"/>
        <v>13.264086197499999</v>
      </c>
      <c r="T3108" t="s">
        <v>9224</v>
      </c>
      <c r="U3108" t="s">
        <v>9260</v>
      </c>
      <c r="V3108" s="16">
        <f t="shared" si="294"/>
        <v>42241.429120370369</v>
      </c>
      <c r="W3108" s="16">
        <f t="shared" si="295"/>
        <v>42263.916666666672</v>
      </c>
    </row>
    <row r="3109" spans="1:23" ht="30" hidden="1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2">
        <f>IF(H3109="USD", 1, VLOOKUP(H3109,usd[[#All],[targetCurrency]:[inverseRate]],4,FALSE))</f>
        <v>1</v>
      </c>
      <c r="J3109" s="14">
        <f t="shared" si="290"/>
        <v>40000</v>
      </c>
      <c r="K3109" s="14">
        <f t="shared" si="291"/>
        <v>7905</v>
      </c>
      <c r="L3109">
        <v>1431372751</v>
      </c>
      <c r="M3109">
        <v>1430767951</v>
      </c>
      <c r="N3109" t="b">
        <v>0</v>
      </c>
      <c r="O3109">
        <v>29</v>
      </c>
      <c r="P3109" t="b">
        <v>0</v>
      </c>
      <c r="Q3109" t="s">
        <v>8303</v>
      </c>
      <c r="R3109" s="9">
        <f t="shared" si="292"/>
        <v>0.197625</v>
      </c>
      <c r="S3109" s="14">
        <f t="shared" si="293"/>
        <v>272.58620689655174</v>
      </c>
      <c r="T3109" t="s">
        <v>9224</v>
      </c>
      <c r="U3109" t="s">
        <v>9260</v>
      </c>
      <c r="V3109" s="16">
        <f t="shared" si="294"/>
        <v>42128.814247685186</v>
      </c>
      <c r="W3109" s="16">
        <f t="shared" si="295"/>
        <v>42135.814247685186</v>
      </c>
    </row>
    <row r="3110" spans="1:23" ht="30" hidden="1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2">
        <f>IF(H3110="USD", 1, VLOOKUP(H3110,usd[[#All],[targetCurrency]:[inverseRate]],4,FALSE))</f>
        <v>1</v>
      </c>
      <c r="J3110" s="14">
        <f t="shared" si="290"/>
        <v>50000</v>
      </c>
      <c r="K3110" s="14">
        <f t="shared" si="291"/>
        <v>26</v>
      </c>
      <c r="L3110">
        <v>1430234394</v>
      </c>
      <c r="M3110">
        <v>1425053994</v>
      </c>
      <c r="N3110" t="b">
        <v>0</v>
      </c>
      <c r="O3110">
        <v>2</v>
      </c>
      <c r="P3110" t="b">
        <v>0</v>
      </c>
      <c r="Q3110" t="s">
        <v>8303</v>
      </c>
      <c r="R3110" s="9">
        <f t="shared" si="292"/>
        <v>5.1999999999999995E-4</v>
      </c>
      <c r="S3110" s="14">
        <f t="shared" si="293"/>
        <v>13</v>
      </c>
      <c r="T3110" t="s">
        <v>9224</v>
      </c>
      <c r="U3110" t="s">
        <v>9260</v>
      </c>
      <c r="V3110" s="16">
        <f t="shared" si="294"/>
        <v>42062.680486111116</v>
      </c>
      <c r="W3110" s="16">
        <f t="shared" si="295"/>
        <v>42122.638819444444</v>
      </c>
    </row>
    <row r="3111" spans="1:23" ht="30" hidden="1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2">
        <f>IF(H3111="USD", 1, VLOOKUP(H3111,usd[[#All],[targetCurrency]:[inverseRate]],4,FALSE))</f>
        <v>1</v>
      </c>
      <c r="J3111" s="14">
        <f t="shared" si="290"/>
        <v>26500</v>
      </c>
      <c r="K3111" s="14">
        <f t="shared" si="291"/>
        <v>6633</v>
      </c>
      <c r="L3111">
        <v>1409194810</v>
      </c>
      <c r="M3111">
        <v>1406170810</v>
      </c>
      <c r="N3111" t="b">
        <v>0</v>
      </c>
      <c r="O3111">
        <v>114</v>
      </c>
      <c r="P3111" t="b">
        <v>0</v>
      </c>
      <c r="Q3111" t="s">
        <v>8303</v>
      </c>
      <c r="R3111" s="9">
        <f t="shared" si="292"/>
        <v>0.25030188679245285</v>
      </c>
      <c r="S3111" s="14">
        <f t="shared" si="293"/>
        <v>58.184210526315788</v>
      </c>
      <c r="T3111" t="s">
        <v>9224</v>
      </c>
      <c r="U3111" t="s">
        <v>9260</v>
      </c>
      <c r="V3111" s="16">
        <f t="shared" si="294"/>
        <v>41844.125115740739</v>
      </c>
      <c r="W3111" s="16">
        <f t="shared" si="295"/>
        <v>41879.125115740739</v>
      </c>
    </row>
    <row r="3112" spans="1:23" ht="30" hidden="1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2">
        <f>IF(H3112="USD", 1, VLOOKUP(H3112,usd[[#All],[targetCurrency]:[inverseRate]],4,FALSE))</f>
        <v>1</v>
      </c>
      <c r="J3112" s="14">
        <f t="shared" si="290"/>
        <v>25000</v>
      </c>
      <c r="K3112" s="14">
        <f t="shared" si="291"/>
        <v>10</v>
      </c>
      <c r="L3112">
        <v>1487465119</v>
      </c>
      <c r="M3112">
        <v>1484009119</v>
      </c>
      <c r="N3112" t="b">
        <v>0</v>
      </c>
      <c r="O3112">
        <v>1</v>
      </c>
      <c r="P3112" t="b">
        <v>0</v>
      </c>
      <c r="Q3112" t="s">
        <v>8303</v>
      </c>
      <c r="R3112" s="9">
        <f t="shared" si="292"/>
        <v>4.0000000000000002E-4</v>
      </c>
      <c r="S3112" s="14">
        <f t="shared" si="293"/>
        <v>10</v>
      </c>
      <c r="T3112" t="s">
        <v>9224</v>
      </c>
      <c r="U3112" t="s">
        <v>9260</v>
      </c>
      <c r="V3112" s="16">
        <f t="shared" si="294"/>
        <v>42745.031469907408</v>
      </c>
      <c r="W3112" s="16">
        <f t="shared" si="295"/>
        <v>42785.031469907408</v>
      </c>
    </row>
    <row r="3113" spans="1:23" ht="30" hidden="1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2">
        <f>IF(H3113="USD", 1, VLOOKUP(H3113,usd[[#All],[targetCurrency]:[inverseRate]],4,FALSE))</f>
        <v>1</v>
      </c>
      <c r="J3113" s="14">
        <f t="shared" si="290"/>
        <v>20000</v>
      </c>
      <c r="K3113" s="14">
        <f t="shared" si="291"/>
        <v>5328</v>
      </c>
      <c r="L3113">
        <v>1412432220</v>
      </c>
      <c r="M3113">
        <v>1409753820</v>
      </c>
      <c r="N3113" t="b">
        <v>0</v>
      </c>
      <c r="O3113">
        <v>76</v>
      </c>
      <c r="P3113" t="b">
        <v>0</v>
      </c>
      <c r="Q3113" t="s">
        <v>8303</v>
      </c>
      <c r="R3113" s="9">
        <f t="shared" si="292"/>
        <v>0.26640000000000003</v>
      </c>
      <c r="S3113" s="14">
        <f t="shared" si="293"/>
        <v>70.10526315789474</v>
      </c>
      <c r="T3113" t="s">
        <v>9224</v>
      </c>
      <c r="U3113" t="s">
        <v>9260</v>
      </c>
      <c r="V3113" s="16">
        <f t="shared" si="294"/>
        <v>41885.595138888893</v>
      </c>
      <c r="W3113" s="16">
        <f t="shared" si="295"/>
        <v>41916.595138888893</v>
      </c>
    </row>
    <row r="3114" spans="1:23" ht="30" hidden="1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2">
        <f>IF(H3114="USD", 1, VLOOKUP(H3114,usd[[#All],[targetCurrency]:[inverseRate]],4,FALSE))</f>
        <v>1</v>
      </c>
      <c r="J3114" s="14">
        <f t="shared" si="290"/>
        <v>11000</v>
      </c>
      <c r="K3114" s="14">
        <f t="shared" si="291"/>
        <v>521</v>
      </c>
      <c r="L3114">
        <v>1477968934</v>
      </c>
      <c r="M3114">
        <v>1472784934</v>
      </c>
      <c r="N3114" t="b">
        <v>0</v>
      </c>
      <c r="O3114">
        <v>9</v>
      </c>
      <c r="P3114" t="b">
        <v>0</v>
      </c>
      <c r="Q3114" t="s">
        <v>8303</v>
      </c>
      <c r="R3114" s="9">
        <f t="shared" si="292"/>
        <v>4.7363636363636365E-2</v>
      </c>
      <c r="S3114" s="14">
        <f t="shared" si="293"/>
        <v>57.888888888888886</v>
      </c>
      <c r="T3114" t="s">
        <v>9224</v>
      </c>
      <c r="U3114" t="s">
        <v>9260</v>
      </c>
      <c r="V3114" s="16">
        <f t="shared" si="294"/>
        <v>42615.121921296297</v>
      </c>
      <c r="W3114" s="16">
        <f t="shared" si="295"/>
        <v>42675.121921296297</v>
      </c>
    </row>
    <row r="3115" spans="1:23" ht="30" hidden="1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2">
        <f>IF(H3115="USD", 1, VLOOKUP(H3115,usd[[#All],[targetCurrency]:[inverseRate]],4,FALSE))</f>
        <v>1</v>
      </c>
      <c r="J3115" s="14">
        <f t="shared" si="290"/>
        <v>109225</v>
      </c>
      <c r="K3115" s="14">
        <f t="shared" si="291"/>
        <v>4635</v>
      </c>
      <c r="L3115">
        <v>1429291982</v>
      </c>
      <c r="M3115">
        <v>1426699982</v>
      </c>
      <c r="N3115" t="b">
        <v>0</v>
      </c>
      <c r="O3115">
        <v>37</v>
      </c>
      <c r="P3115" t="b">
        <v>0</v>
      </c>
      <c r="Q3115" t="s">
        <v>8303</v>
      </c>
      <c r="R3115" s="9">
        <f t="shared" si="292"/>
        <v>4.2435339894712751E-2</v>
      </c>
      <c r="S3115" s="14">
        <f t="shared" si="293"/>
        <v>125.27027027027027</v>
      </c>
      <c r="T3115" t="s">
        <v>9224</v>
      </c>
      <c r="U3115" t="s">
        <v>9260</v>
      </c>
      <c r="V3115" s="16">
        <f t="shared" si="294"/>
        <v>42081.731273148151</v>
      </c>
      <c r="W3115" s="16">
        <f t="shared" si="295"/>
        <v>42111.731273148151</v>
      </c>
    </row>
    <row r="3116" spans="1:23" ht="30" hidden="1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2">
        <f>IF(H3116="USD", 1, VLOOKUP(H3116,usd[[#All],[targetCurrency]:[inverseRate]],4,FALSE))</f>
        <v>1</v>
      </c>
      <c r="J3116" s="14">
        <f t="shared" si="290"/>
        <v>75000</v>
      </c>
      <c r="K3116" s="14">
        <f t="shared" si="291"/>
        <v>0</v>
      </c>
      <c r="L3116">
        <v>1411312250</v>
      </c>
      <c r="M3116">
        <v>1406128250</v>
      </c>
      <c r="N3116" t="b">
        <v>0</v>
      </c>
      <c r="O3116">
        <v>0</v>
      </c>
      <c r="P3116" t="b">
        <v>0</v>
      </c>
      <c r="Q3116" t="s">
        <v>8303</v>
      </c>
      <c r="R3116" s="9">
        <f t="shared" si="292"/>
        <v>0</v>
      </c>
      <c r="S3116" s="14" t="str">
        <f t="shared" si="293"/>
        <v/>
      </c>
      <c r="T3116" t="s">
        <v>9224</v>
      </c>
      <c r="U3116" t="s">
        <v>9260</v>
      </c>
      <c r="V3116" s="16">
        <f t="shared" si="294"/>
        <v>41843.632523148146</v>
      </c>
      <c r="W3116" s="16">
        <f t="shared" si="295"/>
        <v>41903.632523148146</v>
      </c>
    </row>
    <row r="3117" spans="1:23" ht="30" hidden="1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2">
        <f>IF(H3117="USD", 1, VLOOKUP(H3117,usd[[#All],[targetCurrency]:[inverseRate]],4,FALSE))</f>
        <v>0.11241174</v>
      </c>
      <c r="J3117" s="14">
        <f t="shared" si="290"/>
        <v>1124.1173999999999</v>
      </c>
      <c r="K3117" s="14">
        <f t="shared" si="291"/>
        <v>33.723521999999996</v>
      </c>
      <c r="L3117">
        <v>1465123427</v>
      </c>
      <c r="M3117">
        <v>1462531427</v>
      </c>
      <c r="N3117" t="b">
        <v>0</v>
      </c>
      <c r="O3117">
        <v>1</v>
      </c>
      <c r="P3117" t="b">
        <v>0</v>
      </c>
      <c r="Q3117" t="s">
        <v>8303</v>
      </c>
      <c r="R3117" s="9">
        <f t="shared" si="292"/>
        <v>0.03</v>
      </c>
      <c r="S3117" s="14">
        <f t="shared" si="293"/>
        <v>33.723521999999996</v>
      </c>
      <c r="T3117" t="s">
        <v>9224</v>
      </c>
      <c r="U3117" t="s">
        <v>9260</v>
      </c>
      <c r="V3117" s="16">
        <f t="shared" si="294"/>
        <v>42496.447071759263</v>
      </c>
      <c r="W3117" s="16">
        <f t="shared" si="295"/>
        <v>42526.447071759263</v>
      </c>
    </row>
    <row r="3118" spans="1:23" ht="30" hidden="1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2">
        <f>IF(H3118="USD", 1, VLOOKUP(H3118,usd[[#All],[targetCurrency]:[inverseRate]],4,FALSE))</f>
        <v>1</v>
      </c>
      <c r="J3118" s="14">
        <f t="shared" si="290"/>
        <v>750</v>
      </c>
      <c r="K3118" s="14">
        <f t="shared" si="291"/>
        <v>430</v>
      </c>
      <c r="L3118">
        <v>1427890925</v>
      </c>
      <c r="M3118">
        <v>1426681325</v>
      </c>
      <c r="N3118" t="b">
        <v>0</v>
      </c>
      <c r="O3118">
        <v>10</v>
      </c>
      <c r="P3118" t="b">
        <v>0</v>
      </c>
      <c r="Q3118" t="s">
        <v>8303</v>
      </c>
      <c r="R3118" s="9">
        <f t="shared" si="292"/>
        <v>0.57333333333333336</v>
      </c>
      <c r="S3118" s="14">
        <f t="shared" si="293"/>
        <v>43</v>
      </c>
      <c r="T3118" t="s">
        <v>9224</v>
      </c>
      <c r="U3118" t="s">
        <v>9260</v>
      </c>
      <c r="V3118" s="16">
        <f t="shared" si="294"/>
        <v>42081.515335648146</v>
      </c>
      <c r="W3118" s="16">
        <f t="shared" si="295"/>
        <v>42095.515335648146</v>
      </c>
    </row>
    <row r="3119" spans="1:23" ht="30" hidden="1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2">
        <f>IF(H3119="USD", 1, VLOOKUP(H3119,usd[[#All],[targetCurrency]:[inverseRate]],4,FALSE))</f>
        <v>1.29405719</v>
      </c>
      <c r="J3119" s="14">
        <f t="shared" si="290"/>
        <v>1294.05719</v>
      </c>
      <c r="K3119" s="14">
        <f t="shared" si="291"/>
        <v>1.29405719</v>
      </c>
      <c r="L3119">
        <v>1464354720</v>
      </c>
      <c r="M3119">
        <v>1463648360</v>
      </c>
      <c r="N3119" t="b">
        <v>0</v>
      </c>
      <c r="O3119">
        <v>1</v>
      </c>
      <c r="P3119" t="b">
        <v>0</v>
      </c>
      <c r="Q3119" t="s">
        <v>8303</v>
      </c>
      <c r="R3119" s="9">
        <f t="shared" si="292"/>
        <v>1E-3</v>
      </c>
      <c r="S3119" s="14">
        <f t="shared" si="293"/>
        <v>1.29405719</v>
      </c>
      <c r="T3119" t="s">
        <v>9224</v>
      </c>
      <c r="U3119" t="s">
        <v>9260</v>
      </c>
      <c r="V3119" s="16">
        <f t="shared" si="294"/>
        <v>42509.374537037038</v>
      </c>
      <c r="W3119" s="16">
        <f t="shared" si="295"/>
        <v>42517.55</v>
      </c>
    </row>
    <row r="3120" spans="1:23" ht="30" hidden="1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2">
        <f>IF(H3120="USD", 1, VLOOKUP(H3120,usd[[#All],[targetCurrency]:[inverseRate]],4,FALSE))</f>
        <v>0.11241174</v>
      </c>
      <c r="J3120" s="14">
        <f t="shared" si="290"/>
        <v>56205.869999999995</v>
      </c>
      <c r="K3120" s="14">
        <f t="shared" si="291"/>
        <v>174.23819699999999</v>
      </c>
      <c r="L3120">
        <v>1467473723</v>
      </c>
      <c r="M3120">
        <v>1465832123</v>
      </c>
      <c r="N3120" t="b">
        <v>0</v>
      </c>
      <c r="O3120">
        <v>2</v>
      </c>
      <c r="P3120" t="b">
        <v>0</v>
      </c>
      <c r="Q3120" t="s">
        <v>8303</v>
      </c>
      <c r="R3120" s="9">
        <f t="shared" si="292"/>
        <v>3.0999999999999999E-3</v>
      </c>
      <c r="S3120" s="14">
        <f t="shared" si="293"/>
        <v>87.119098499999993</v>
      </c>
      <c r="T3120" t="s">
        <v>9224</v>
      </c>
      <c r="U3120" t="s">
        <v>9260</v>
      </c>
      <c r="V3120" s="16">
        <f t="shared" si="294"/>
        <v>42534.649571759262</v>
      </c>
      <c r="W3120" s="16">
        <f t="shared" si="295"/>
        <v>42553.649571759262</v>
      </c>
    </row>
    <row r="3121" spans="1:23" ht="30" hidden="1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2">
        <f>IF(H3121="USD", 1, VLOOKUP(H3121,usd[[#All],[targetCurrency]:[inverseRate]],4,FALSE))</f>
        <v>1</v>
      </c>
      <c r="J3121" s="14">
        <f t="shared" si="290"/>
        <v>10000</v>
      </c>
      <c r="K3121" s="14">
        <f t="shared" si="291"/>
        <v>5</v>
      </c>
      <c r="L3121">
        <v>1427414732</v>
      </c>
      <c r="M3121">
        <v>1424826332</v>
      </c>
      <c r="N3121" t="b">
        <v>0</v>
      </c>
      <c r="O3121">
        <v>1</v>
      </c>
      <c r="P3121" t="b">
        <v>0</v>
      </c>
      <c r="Q3121" t="s">
        <v>8303</v>
      </c>
      <c r="R3121" s="9">
        <f t="shared" si="292"/>
        <v>5.0000000000000001E-4</v>
      </c>
      <c r="S3121" s="14">
        <f t="shared" si="293"/>
        <v>5</v>
      </c>
      <c r="T3121" t="s">
        <v>9224</v>
      </c>
      <c r="U3121" t="s">
        <v>9260</v>
      </c>
      <c r="V3121" s="16">
        <f t="shared" si="294"/>
        <v>42060.04550925926</v>
      </c>
      <c r="W3121" s="16">
        <f t="shared" si="295"/>
        <v>42090.003842592589</v>
      </c>
    </row>
    <row r="3122" spans="1:23" ht="30" hidden="1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2">
        <f>IF(H3122="USD", 1, VLOOKUP(H3122,usd[[#All],[targetCurrency]:[inverseRate]],4,FALSE))</f>
        <v>1.1666915600000001</v>
      </c>
      <c r="J3122" s="14">
        <f t="shared" si="290"/>
        <v>1516699.0280000002</v>
      </c>
      <c r="K3122" s="14">
        <f t="shared" si="291"/>
        <v>149.33651968000001</v>
      </c>
      <c r="L3122">
        <v>1462484196</v>
      </c>
      <c r="M3122">
        <v>1457303796</v>
      </c>
      <c r="N3122" t="b">
        <v>0</v>
      </c>
      <c r="O3122">
        <v>10</v>
      </c>
      <c r="P3122" t="b">
        <v>0</v>
      </c>
      <c r="Q3122" t="s">
        <v>8303</v>
      </c>
      <c r="R3122" s="9">
        <f t="shared" si="292"/>
        <v>9.8461538461538464E-5</v>
      </c>
      <c r="S3122" s="14">
        <f t="shared" si="293"/>
        <v>14.933651968000001</v>
      </c>
      <c r="T3122" t="s">
        <v>9224</v>
      </c>
      <c r="U3122" t="s">
        <v>9260</v>
      </c>
      <c r="V3122" s="16">
        <f t="shared" si="294"/>
        <v>42435.942083333328</v>
      </c>
      <c r="W3122" s="16">
        <f t="shared" si="295"/>
        <v>42495.900416666671</v>
      </c>
    </row>
    <row r="3123" spans="1:23" ht="30" hidden="1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2">
        <f>IF(H3123="USD", 1, VLOOKUP(H3123,usd[[#All],[targetCurrency]:[inverseRate]],4,FALSE))</f>
        <v>0.75062424999999999</v>
      </c>
      <c r="J3123" s="14">
        <f t="shared" si="290"/>
        <v>1125.936375</v>
      </c>
      <c r="K3123" s="14">
        <f t="shared" si="291"/>
        <v>7.5062424999999999</v>
      </c>
      <c r="L3123">
        <v>1411748335</v>
      </c>
      <c r="M3123">
        <v>1406564335</v>
      </c>
      <c r="N3123" t="b">
        <v>0</v>
      </c>
      <c r="O3123">
        <v>1</v>
      </c>
      <c r="P3123" t="b">
        <v>0</v>
      </c>
      <c r="Q3123" t="s">
        <v>8303</v>
      </c>
      <c r="R3123" s="9">
        <f t="shared" si="292"/>
        <v>6.6666666666666671E-3</v>
      </c>
      <c r="S3123" s="14">
        <f t="shared" si="293"/>
        <v>7.5062424999999999</v>
      </c>
      <c r="T3123" t="s">
        <v>9224</v>
      </c>
      <c r="U3123" t="s">
        <v>9260</v>
      </c>
      <c r="V3123" s="16">
        <f t="shared" si="294"/>
        <v>41848.679803240739</v>
      </c>
      <c r="W3123" s="16">
        <f t="shared" si="295"/>
        <v>41908.679803240739</v>
      </c>
    </row>
    <row r="3124" spans="1:23" ht="30" hidden="1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2">
        <f>IF(H3124="USD", 1, VLOOKUP(H3124,usd[[#All],[targetCurrency]:[inverseRate]],4,FALSE))</f>
        <v>1</v>
      </c>
      <c r="J3124" s="14">
        <f t="shared" si="290"/>
        <v>199</v>
      </c>
      <c r="K3124" s="14">
        <f t="shared" si="291"/>
        <v>116</v>
      </c>
      <c r="L3124">
        <v>1478733732</v>
      </c>
      <c r="M3124">
        <v>1478298132</v>
      </c>
      <c r="N3124" t="b">
        <v>0</v>
      </c>
      <c r="O3124">
        <v>2</v>
      </c>
      <c r="P3124" t="b">
        <v>0</v>
      </c>
      <c r="Q3124" t="s">
        <v>8303</v>
      </c>
      <c r="R3124" s="9">
        <f t="shared" si="292"/>
        <v>0.58291457286432158</v>
      </c>
      <c r="S3124" s="14">
        <f t="shared" si="293"/>
        <v>58</v>
      </c>
      <c r="T3124" t="s">
        <v>9224</v>
      </c>
      <c r="U3124" t="s">
        <v>9260</v>
      </c>
      <c r="V3124" s="16">
        <f t="shared" si="294"/>
        <v>42678.932083333333</v>
      </c>
      <c r="W3124" s="16">
        <f t="shared" si="295"/>
        <v>42683.973750000005</v>
      </c>
    </row>
    <row r="3125" spans="1:23" ht="30" hidden="1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2">
        <f>IF(H3125="USD", 1, VLOOKUP(H3125,usd[[#All],[targetCurrency]:[inverseRate]],4,FALSE))</f>
        <v>1</v>
      </c>
      <c r="J3125" s="14">
        <f t="shared" si="290"/>
        <v>125000</v>
      </c>
      <c r="K3125" s="14">
        <f t="shared" si="291"/>
        <v>85192</v>
      </c>
      <c r="L3125">
        <v>1468108198</v>
      </c>
      <c r="M3125">
        <v>1465516198</v>
      </c>
      <c r="N3125" t="b">
        <v>0</v>
      </c>
      <c r="O3125">
        <v>348</v>
      </c>
      <c r="P3125" t="b">
        <v>0</v>
      </c>
      <c r="Q3125" t="s">
        <v>8303</v>
      </c>
      <c r="R3125" s="9">
        <f t="shared" si="292"/>
        <v>0.68153600000000003</v>
      </c>
      <c r="S3125" s="14">
        <f t="shared" si="293"/>
        <v>244.80459770114942</v>
      </c>
      <c r="T3125" t="s">
        <v>9224</v>
      </c>
      <c r="U3125" t="s">
        <v>9260</v>
      </c>
      <c r="V3125" s="16">
        <f t="shared" si="294"/>
        <v>42530.993032407408</v>
      </c>
      <c r="W3125" s="16">
        <f t="shared" si="295"/>
        <v>42560.993032407408</v>
      </c>
    </row>
    <row r="3126" spans="1:23" ht="30" hidden="1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2">
        <f>IF(H3126="USD", 1, VLOOKUP(H3126,usd[[#All],[targetCurrency]:[inverseRate]],4,FALSE))</f>
        <v>1</v>
      </c>
      <c r="J3126" s="14">
        <f t="shared" si="290"/>
        <v>800000</v>
      </c>
      <c r="K3126" s="14">
        <f t="shared" si="291"/>
        <v>26</v>
      </c>
      <c r="L3126">
        <v>1422902601</v>
      </c>
      <c r="M3126">
        <v>1417718601</v>
      </c>
      <c r="N3126" t="b">
        <v>0</v>
      </c>
      <c r="O3126">
        <v>4</v>
      </c>
      <c r="P3126" t="b">
        <v>0</v>
      </c>
      <c r="Q3126" t="s">
        <v>8303</v>
      </c>
      <c r="R3126" s="9">
        <f t="shared" si="292"/>
        <v>3.2499999999999997E-5</v>
      </c>
      <c r="S3126" s="14">
        <f t="shared" si="293"/>
        <v>6.5</v>
      </c>
      <c r="T3126" t="s">
        <v>9224</v>
      </c>
      <c r="U3126" t="s">
        <v>9260</v>
      </c>
      <c r="V3126" s="16">
        <f t="shared" si="294"/>
        <v>41977.780104166668</v>
      </c>
      <c r="W3126" s="16">
        <f t="shared" si="295"/>
        <v>42037.780104166668</v>
      </c>
    </row>
    <row r="3127" spans="1:23" ht="30" hidden="1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2">
        <f>IF(H3127="USD", 1, VLOOKUP(H3127,usd[[#All],[targetCurrency]:[inverseRate]],4,FALSE))</f>
        <v>1</v>
      </c>
      <c r="J3127" s="14">
        <f t="shared" si="290"/>
        <v>1500000</v>
      </c>
      <c r="K3127" s="14">
        <f t="shared" si="291"/>
        <v>0</v>
      </c>
      <c r="L3127">
        <v>1452142672</v>
      </c>
      <c r="M3127">
        <v>1449550672</v>
      </c>
      <c r="N3127" t="b">
        <v>0</v>
      </c>
      <c r="O3127">
        <v>0</v>
      </c>
      <c r="P3127" t="b">
        <v>0</v>
      </c>
      <c r="Q3127" t="s">
        <v>8303</v>
      </c>
      <c r="R3127" s="9">
        <f t="shared" si="292"/>
        <v>0</v>
      </c>
      <c r="S3127" s="14" t="str">
        <f t="shared" si="293"/>
        <v/>
      </c>
      <c r="T3127" t="s">
        <v>9224</v>
      </c>
      <c r="U3127" t="s">
        <v>9260</v>
      </c>
      <c r="V3127" s="16">
        <f t="shared" si="294"/>
        <v>42346.20685185185</v>
      </c>
      <c r="W3127" s="16">
        <f t="shared" si="295"/>
        <v>42376.20685185185</v>
      </c>
    </row>
    <row r="3128" spans="1:23" ht="30" hidden="1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2">
        <f>IF(H3128="USD", 1, VLOOKUP(H3128,usd[[#All],[targetCurrency]:[inverseRate]],4,FALSE))</f>
        <v>1</v>
      </c>
      <c r="J3128" s="14">
        <f t="shared" si="290"/>
        <v>25000</v>
      </c>
      <c r="K3128" s="14">
        <f t="shared" si="291"/>
        <v>1040</v>
      </c>
      <c r="L3128">
        <v>1459121162</v>
      </c>
      <c r="M3128">
        <v>1456532762</v>
      </c>
      <c r="N3128" t="b">
        <v>0</v>
      </c>
      <c r="O3128">
        <v>17</v>
      </c>
      <c r="P3128" t="b">
        <v>0</v>
      </c>
      <c r="Q3128" t="s">
        <v>8303</v>
      </c>
      <c r="R3128" s="9">
        <f t="shared" si="292"/>
        <v>4.1599999999999998E-2</v>
      </c>
      <c r="S3128" s="14">
        <f t="shared" si="293"/>
        <v>61.176470588235297</v>
      </c>
      <c r="T3128" t="s">
        <v>9224</v>
      </c>
      <c r="U3128" t="s">
        <v>9260</v>
      </c>
      <c r="V3128" s="16">
        <f t="shared" si="294"/>
        <v>42427.018078703702</v>
      </c>
      <c r="W3128" s="16">
        <f t="shared" si="295"/>
        <v>42456.976412037038</v>
      </c>
    </row>
    <row r="3129" spans="1:23" ht="30" hidden="1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2">
        <f>IF(H3129="USD", 1, VLOOKUP(H3129,usd[[#All],[targetCurrency]:[inverseRate]],4,FALSE))</f>
        <v>1</v>
      </c>
      <c r="J3129" s="14">
        <f t="shared" si="290"/>
        <v>100000</v>
      </c>
      <c r="K3129" s="14">
        <f t="shared" si="291"/>
        <v>0</v>
      </c>
      <c r="L3129">
        <v>1425242029</v>
      </c>
      <c r="M3129">
        <v>1422650029</v>
      </c>
      <c r="N3129" t="b">
        <v>0</v>
      </c>
      <c r="O3129">
        <v>0</v>
      </c>
      <c r="P3129" t="b">
        <v>0</v>
      </c>
      <c r="Q3129" t="s">
        <v>8303</v>
      </c>
      <c r="R3129" s="9">
        <f t="shared" si="292"/>
        <v>0</v>
      </c>
      <c r="S3129" s="14" t="str">
        <f t="shared" si="293"/>
        <v/>
      </c>
      <c r="T3129" t="s">
        <v>9224</v>
      </c>
      <c r="U3129" t="s">
        <v>9260</v>
      </c>
      <c r="V3129" s="16">
        <f t="shared" si="294"/>
        <v>42034.856817129628</v>
      </c>
      <c r="W3129" s="16">
        <f t="shared" si="295"/>
        <v>42064.856817129628</v>
      </c>
    </row>
    <row r="3130" spans="1:23" ht="30" hidden="1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2">
        <f>IF(H3130="USD", 1, VLOOKUP(H3130,usd[[#All],[targetCurrency]:[inverseRate]],4,FALSE))</f>
        <v>1</v>
      </c>
      <c r="J3130" s="14">
        <f t="shared" si="290"/>
        <v>15000</v>
      </c>
      <c r="K3130" s="14">
        <f t="shared" si="291"/>
        <v>16291</v>
      </c>
      <c r="L3130">
        <v>1489690141</v>
      </c>
      <c r="M3130">
        <v>1487101741</v>
      </c>
      <c r="N3130" t="b">
        <v>0</v>
      </c>
      <c r="O3130">
        <v>117</v>
      </c>
      <c r="P3130" t="b">
        <v>0</v>
      </c>
      <c r="Q3130" t="s">
        <v>8271</v>
      </c>
      <c r="R3130" s="9">
        <f t="shared" si="292"/>
        <v>1.0860666666666667</v>
      </c>
      <c r="S3130" s="14">
        <f t="shared" si="293"/>
        <v>139.23931623931625</v>
      </c>
      <c r="T3130" t="s">
        <v>9224</v>
      </c>
      <c r="U3130" t="s">
        <v>9225</v>
      </c>
      <c r="V3130" s="16">
        <f t="shared" si="294"/>
        <v>42780.825706018513</v>
      </c>
      <c r="W3130" s="16">
        <f t="shared" si="295"/>
        <v>42810.784039351856</v>
      </c>
    </row>
    <row r="3131" spans="1:23" ht="30" hidden="1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2">
        <f>IF(H3131="USD", 1, VLOOKUP(H3131,usd[[#All],[targetCurrency]:[inverseRate]],4,FALSE))</f>
        <v>1</v>
      </c>
      <c r="J3131" s="14">
        <f t="shared" si="290"/>
        <v>1250</v>
      </c>
      <c r="K3131" s="14">
        <f t="shared" si="291"/>
        <v>10</v>
      </c>
      <c r="L3131">
        <v>1492542819</v>
      </c>
      <c r="M3131">
        <v>1489090419</v>
      </c>
      <c r="N3131" t="b">
        <v>0</v>
      </c>
      <c r="O3131">
        <v>1</v>
      </c>
      <c r="P3131" t="b">
        <v>0</v>
      </c>
      <c r="Q3131" t="s">
        <v>8271</v>
      </c>
      <c r="R3131" s="9">
        <f t="shared" si="292"/>
        <v>8.0000000000000002E-3</v>
      </c>
      <c r="S3131" s="14">
        <f t="shared" si="293"/>
        <v>10</v>
      </c>
      <c r="T3131" t="s">
        <v>9224</v>
      </c>
      <c r="U3131" t="s">
        <v>9225</v>
      </c>
      <c r="V3131" s="16">
        <f t="shared" si="294"/>
        <v>42803.842812499999</v>
      </c>
      <c r="W3131" s="16">
        <f t="shared" si="295"/>
        <v>42843.801145833335</v>
      </c>
    </row>
    <row r="3132" spans="1:23" ht="30" hidden="1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2">
        <f>IF(H3132="USD", 1, VLOOKUP(H3132,usd[[#All],[targetCurrency]:[inverseRate]],4,FALSE))</f>
        <v>1</v>
      </c>
      <c r="J3132" s="14">
        <f t="shared" si="290"/>
        <v>10000</v>
      </c>
      <c r="K3132" s="14">
        <f t="shared" si="291"/>
        <v>375</v>
      </c>
      <c r="L3132">
        <v>1492145940</v>
      </c>
      <c r="M3132">
        <v>1489504916</v>
      </c>
      <c r="N3132" t="b">
        <v>0</v>
      </c>
      <c r="O3132">
        <v>4</v>
      </c>
      <c r="P3132" t="b">
        <v>0</v>
      </c>
      <c r="Q3132" t="s">
        <v>8271</v>
      </c>
      <c r="R3132" s="9">
        <f t="shared" si="292"/>
        <v>3.7499999999999999E-2</v>
      </c>
      <c r="S3132" s="14">
        <f t="shared" si="293"/>
        <v>93.75</v>
      </c>
      <c r="T3132" t="s">
        <v>9224</v>
      </c>
      <c r="U3132" t="s">
        <v>9225</v>
      </c>
      <c r="V3132" s="16">
        <f t="shared" si="294"/>
        <v>42808.640231481477</v>
      </c>
      <c r="W3132" s="16">
        <f t="shared" si="295"/>
        <v>42839.207638888889</v>
      </c>
    </row>
    <row r="3133" spans="1:23" ht="30" hidden="1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2">
        <f>IF(H3133="USD", 1, VLOOKUP(H3133,usd[[#All],[targetCurrency]:[inverseRate]],4,FALSE))</f>
        <v>1</v>
      </c>
      <c r="J3133" s="14">
        <f t="shared" si="290"/>
        <v>4100</v>
      </c>
      <c r="K3133" s="14">
        <f t="shared" si="291"/>
        <v>645</v>
      </c>
      <c r="L3133">
        <v>1491656045</v>
      </c>
      <c r="M3133">
        <v>1489067645</v>
      </c>
      <c r="N3133" t="b">
        <v>0</v>
      </c>
      <c r="O3133">
        <v>12</v>
      </c>
      <c r="P3133" t="b">
        <v>0</v>
      </c>
      <c r="Q3133" t="s">
        <v>8271</v>
      </c>
      <c r="R3133" s="9">
        <f t="shared" si="292"/>
        <v>0.15731707317073171</v>
      </c>
      <c r="S3133" s="14">
        <f t="shared" si="293"/>
        <v>53.75</v>
      </c>
      <c r="T3133" t="s">
        <v>9224</v>
      </c>
      <c r="U3133" t="s">
        <v>9225</v>
      </c>
      <c r="V3133" s="16">
        <f t="shared" si="294"/>
        <v>42803.579224537039</v>
      </c>
      <c r="W3133" s="16">
        <f t="shared" si="295"/>
        <v>42833.537557870368</v>
      </c>
    </row>
    <row r="3134" spans="1:23" ht="30" hidden="1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2">
        <f>IF(H3134="USD", 1, VLOOKUP(H3134,usd[[#All],[targetCurrency]:[inverseRate]],4,FALSE))</f>
        <v>1</v>
      </c>
      <c r="J3134" s="14">
        <f t="shared" si="290"/>
        <v>30000</v>
      </c>
      <c r="K3134" s="14">
        <f t="shared" si="291"/>
        <v>10</v>
      </c>
      <c r="L3134">
        <v>1492759460</v>
      </c>
      <c r="M3134">
        <v>1487579060</v>
      </c>
      <c r="N3134" t="b">
        <v>0</v>
      </c>
      <c r="O3134">
        <v>1</v>
      </c>
      <c r="P3134" t="b">
        <v>0</v>
      </c>
      <c r="Q3134" t="s">
        <v>8271</v>
      </c>
      <c r="R3134" s="9">
        <f t="shared" si="292"/>
        <v>3.3333333333333332E-4</v>
      </c>
      <c r="S3134" s="14">
        <f t="shared" si="293"/>
        <v>10</v>
      </c>
      <c r="T3134" t="s">
        <v>9224</v>
      </c>
      <c r="U3134" t="s">
        <v>9225</v>
      </c>
      <c r="V3134" s="16">
        <f t="shared" si="294"/>
        <v>42786.350231481483</v>
      </c>
      <c r="W3134" s="16">
        <f t="shared" si="295"/>
        <v>42846.308564814812</v>
      </c>
    </row>
    <row r="3135" spans="1:23" ht="30" hidden="1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2">
        <f>IF(H3135="USD", 1, VLOOKUP(H3135,usd[[#All],[targetCurrency]:[inverseRate]],4,FALSE))</f>
        <v>1.29405719</v>
      </c>
      <c r="J3135" s="14">
        <f t="shared" si="290"/>
        <v>647.028595</v>
      </c>
      <c r="K3135" s="14">
        <f t="shared" si="291"/>
        <v>698.79088260000003</v>
      </c>
      <c r="L3135">
        <v>1490358834</v>
      </c>
      <c r="M3135">
        <v>1487770434</v>
      </c>
      <c r="N3135" t="b">
        <v>0</v>
      </c>
      <c r="O3135">
        <v>16</v>
      </c>
      <c r="P3135" t="b">
        <v>0</v>
      </c>
      <c r="Q3135" t="s">
        <v>8271</v>
      </c>
      <c r="R3135" s="9">
        <f t="shared" si="292"/>
        <v>1.08</v>
      </c>
      <c r="S3135" s="14">
        <f t="shared" si="293"/>
        <v>43.674430162500002</v>
      </c>
      <c r="T3135" t="s">
        <v>9224</v>
      </c>
      <c r="U3135" t="s">
        <v>9225</v>
      </c>
      <c r="V3135" s="16">
        <f t="shared" si="294"/>
        <v>42788.565208333333</v>
      </c>
      <c r="W3135" s="16">
        <f t="shared" si="295"/>
        <v>42818.523541666669</v>
      </c>
    </row>
    <row r="3136" spans="1:23" ht="30" hidden="1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2">
        <f>IF(H3136="USD", 1, VLOOKUP(H3136,usd[[#All],[targetCurrency]:[inverseRate]],4,FALSE))</f>
        <v>1.29405719</v>
      </c>
      <c r="J3136" s="14">
        <f t="shared" si="290"/>
        <v>1294.05719</v>
      </c>
      <c r="K3136" s="14">
        <f t="shared" si="291"/>
        <v>291.16286774999998</v>
      </c>
      <c r="L3136">
        <v>1490631419</v>
      </c>
      <c r="M3136">
        <v>1488820619</v>
      </c>
      <c r="N3136" t="b">
        <v>0</v>
      </c>
      <c r="O3136">
        <v>12</v>
      </c>
      <c r="P3136" t="b">
        <v>0</v>
      </c>
      <c r="Q3136" t="s">
        <v>8271</v>
      </c>
      <c r="R3136" s="9">
        <f t="shared" si="292"/>
        <v>0.22500000000000001</v>
      </c>
      <c r="S3136" s="14">
        <f t="shared" si="293"/>
        <v>24.263572312499999</v>
      </c>
      <c r="T3136" t="s">
        <v>9224</v>
      </c>
      <c r="U3136" t="s">
        <v>9225</v>
      </c>
      <c r="V3136" s="16">
        <f t="shared" si="294"/>
        <v>42800.720127314809</v>
      </c>
      <c r="W3136" s="16">
        <f t="shared" si="295"/>
        <v>42821.678460648152</v>
      </c>
    </row>
    <row r="3137" spans="1:23" ht="30" hidden="1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2">
        <f>IF(H3137="USD", 1, VLOOKUP(H3137,usd[[#All],[targetCurrency]:[inverseRate]],4,FALSE))</f>
        <v>1</v>
      </c>
      <c r="J3137" s="14">
        <f t="shared" si="290"/>
        <v>777</v>
      </c>
      <c r="K3137" s="14">
        <f t="shared" si="291"/>
        <v>162</v>
      </c>
      <c r="L3137">
        <v>1491277121</v>
      </c>
      <c r="M3137">
        <v>1489376321</v>
      </c>
      <c r="N3137" t="b">
        <v>0</v>
      </c>
      <c r="O3137">
        <v>7</v>
      </c>
      <c r="P3137" t="b">
        <v>0</v>
      </c>
      <c r="Q3137" t="s">
        <v>8271</v>
      </c>
      <c r="R3137" s="9">
        <f t="shared" si="292"/>
        <v>0.20849420849420849</v>
      </c>
      <c r="S3137" s="14">
        <f t="shared" si="293"/>
        <v>23.142857142857142</v>
      </c>
      <c r="T3137" t="s">
        <v>9224</v>
      </c>
      <c r="U3137" t="s">
        <v>9225</v>
      </c>
      <c r="V3137" s="16">
        <f t="shared" si="294"/>
        <v>42807.151863425926</v>
      </c>
      <c r="W3137" s="16">
        <f t="shared" si="295"/>
        <v>42829.151863425926</v>
      </c>
    </row>
    <row r="3138" spans="1:23" ht="30" hidden="1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2">
        <f>IF(H3138="USD", 1, VLOOKUP(H3138,usd[[#All],[targetCurrency]:[inverseRate]],4,FALSE))</f>
        <v>1.29405719</v>
      </c>
      <c r="J3138" s="14">
        <f t="shared" si="290"/>
        <v>647.028595</v>
      </c>
      <c r="K3138" s="14">
        <f t="shared" si="291"/>
        <v>826.90254441000002</v>
      </c>
      <c r="L3138">
        <v>1491001140</v>
      </c>
      <c r="M3138">
        <v>1487847954</v>
      </c>
      <c r="N3138" t="b">
        <v>0</v>
      </c>
      <c r="O3138">
        <v>22</v>
      </c>
      <c r="P3138" t="b">
        <v>0</v>
      </c>
      <c r="Q3138" t="s">
        <v>8271</v>
      </c>
      <c r="R3138" s="9">
        <f t="shared" si="292"/>
        <v>1.278</v>
      </c>
      <c r="S3138" s="14">
        <f t="shared" si="293"/>
        <v>37.586479291363638</v>
      </c>
      <c r="T3138" t="s">
        <v>9224</v>
      </c>
      <c r="U3138" t="s">
        <v>9225</v>
      </c>
      <c r="V3138" s="16">
        <f t="shared" si="294"/>
        <v>42789.462430555555</v>
      </c>
      <c r="W3138" s="16">
        <f t="shared" si="295"/>
        <v>42825.957638888889</v>
      </c>
    </row>
    <row r="3139" spans="1:23" ht="30" hidden="1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2">
        <f>IF(H3139="USD", 1, VLOOKUP(H3139,usd[[#All],[targetCurrency]:[inverseRate]],4,FALSE))</f>
        <v>1</v>
      </c>
      <c r="J3139" s="14">
        <f t="shared" ref="J3139:J3202" si="296">$I3139*D3139</f>
        <v>1500</v>
      </c>
      <c r="K3139" s="14">
        <f t="shared" ref="K3139:K3202" si="297">$I3139*E3139</f>
        <v>50</v>
      </c>
      <c r="L3139">
        <v>1493838720</v>
      </c>
      <c r="M3139">
        <v>1489439669</v>
      </c>
      <c r="N3139" t="b">
        <v>0</v>
      </c>
      <c r="O3139">
        <v>1</v>
      </c>
      <c r="P3139" t="b">
        <v>0</v>
      </c>
      <c r="Q3139" t="s">
        <v>8271</v>
      </c>
      <c r="R3139" s="9">
        <f t="shared" ref="R3139:R3202" si="298">E3139/D3139</f>
        <v>3.3333333333333333E-2</v>
      </c>
      <c r="S3139" s="14">
        <f t="shared" ref="S3139:S3202" si="299">IFERROR(K3139/O3139, "")</f>
        <v>50</v>
      </c>
      <c r="T3139" t="s">
        <v>9224</v>
      </c>
      <c r="U3139" t="s">
        <v>9225</v>
      </c>
      <c r="V3139" s="16">
        <f t="shared" si="294"/>
        <v>42807.885057870371</v>
      </c>
      <c r="W3139" s="16">
        <f t="shared" si="295"/>
        <v>42858.8</v>
      </c>
    </row>
    <row r="3140" spans="1:23" ht="30" hidden="1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2">
        <f>IF(H3140="USD", 1, VLOOKUP(H3140,usd[[#All],[targetCurrency]:[inverseRate]],4,FALSE))</f>
        <v>1.29405719</v>
      </c>
      <c r="J3140" s="14">
        <f t="shared" si="296"/>
        <v>258.81143800000001</v>
      </c>
      <c r="K3140" s="14">
        <f t="shared" si="297"/>
        <v>0</v>
      </c>
      <c r="L3140">
        <v>1491233407</v>
      </c>
      <c r="M3140">
        <v>1489591807</v>
      </c>
      <c r="N3140" t="b">
        <v>0</v>
      </c>
      <c r="O3140">
        <v>0</v>
      </c>
      <c r="P3140" t="b">
        <v>0</v>
      </c>
      <c r="Q3140" t="s">
        <v>8271</v>
      </c>
      <c r="R3140" s="9">
        <f t="shared" si="298"/>
        <v>0</v>
      </c>
      <c r="S3140" s="14" t="str">
        <f t="shared" si="299"/>
        <v/>
      </c>
      <c r="T3140" t="s">
        <v>9224</v>
      </c>
      <c r="U3140" t="s">
        <v>9225</v>
      </c>
      <c r="V3140" s="16">
        <f t="shared" si="294"/>
        <v>42809.645914351851</v>
      </c>
      <c r="W3140" s="16">
        <f t="shared" si="295"/>
        <v>42828.645914351851</v>
      </c>
    </row>
    <row r="3141" spans="1:23" ht="30" hidden="1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2">
        <f>IF(H3141="USD", 1, VLOOKUP(H3141,usd[[#All],[targetCurrency]:[inverseRate]],4,FALSE))</f>
        <v>4.7076029999999998E-2</v>
      </c>
      <c r="J3141" s="14">
        <f t="shared" si="296"/>
        <v>2353.8015</v>
      </c>
      <c r="K3141" s="14">
        <f t="shared" si="297"/>
        <v>127.10528099999999</v>
      </c>
      <c r="L3141">
        <v>1490416380</v>
      </c>
      <c r="M3141">
        <v>1487485760</v>
      </c>
      <c r="N3141" t="b">
        <v>0</v>
      </c>
      <c r="O3141">
        <v>6</v>
      </c>
      <c r="P3141" t="b">
        <v>0</v>
      </c>
      <c r="Q3141" t="s">
        <v>8271</v>
      </c>
      <c r="R3141" s="9">
        <f t="shared" si="298"/>
        <v>5.3999999999999999E-2</v>
      </c>
      <c r="S3141" s="14">
        <f t="shared" si="299"/>
        <v>21.184213499999998</v>
      </c>
      <c r="T3141" t="s">
        <v>9224</v>
      </c>
      <c r="U3141" t="s">
        <v>9225</v>
      </c>
      <c r="V3141" s="16">
        <f t="shared" si="294"/>
        <v>42785.270370370374</v>
      </c>
      <c r="W3141" s="16">
        <f t="shared" si="295"/>
        <v>42819.189583333333</v>
      </c>
    </row>
    <row r="3142" spans="1:23" ht="30" hidden="1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2">
        <f>IF(H3142="USD", 1, VLOOKUP(H3142,usd[[#All],[targetCurrency]:[inverseRate]],4,FALSE))</f>
        <v>1.1666915600000001</v>
      </c>
      <c r="J3142" s="14">
        <f t="shared" si="296"/>
        <v>11666.9156</v>
      </c>
      <c r="K3142" s="14">
        <f t="shared" si="297"/>
        <v>112.00238976</v>
      </c>
      <c r="L3142">
        <v>1491581703</v>
      </c>
      <c r="M3142">
        <v>1488993303</v>
      </c>
      <c r="N3142" t="b">
        <v>0</v>
      </c>
      <c r="O3142">
        <v>4</v>
      </c>
      <c r="P3142" t="b">
        <v>0</v>
      </c>
      <c r="Q3142" t="s">
        <v>8271</v>
      </c>
      <c r="R3142" s="9">
        <f t="shared" si="298"/>
        <v>9.5999999999999992E-3</v>
      </c>
      <c r="S3142" s="14">
        <f t="shared" si="299"/>
        <v>28.00059744</v>
      </c>
      <c r="T3142" t="s">
        <v>9224</v>
      </c>
      <c r="U3142" t="s">
        <v>9225</v>
      </c>
      <c r="V3142" s="16">
        <f t="shared" si="294"/>
        <v>42802.718784722223</v>
      </c>
      <c r="W3142" s="16">
        <f t="shared" si="295"/>
        <v>42832.677118055552</v>
      </c>
    </row>
    <row r="3143" spans="1:23" ht="30" hidden="1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2">
        <f>IF(H3143="USD", 1, VLOOKUP(H3143,usd[[#All],[targetCurrency]:[inverseRate]],4,FALSE))</f>
        <v>1.1666915600000001</v>
      </c>
      <c r="J3143" s="14">
        <f t="shared" si="296"/>
        <v>583.34577999999999</v>
      </c>
      <c r="K3143" s="14">
        <f t="shared" si="297"/>
        <v>301.00642248000003</v>
      </c>
      <c r="L3143">
        <v>1492372800</v>
      </c>
      <c r="M3143">
        <v>1488823488</v>
      </c>
      <c r="N3143" t="b">
        <v>0</v>
      </c>
      <c r="O3143">
        <v>8</v>
      </c>
      <c r="P3143" t="b">
        <v>0</v>
      </c>
      <c r="Q3143" t="s">
        <v>8271</v>
      </c>
      <c r="R3143" s="9">
        <f t="shared" si="298"/>
        <v>0.51600000000000001</v>
      </c>
      <c r="S3143" s="14">
        <f t="shared" si="299"/>
        <v>37.625802810000003</v>
      </c>
      <c r="T3143" t="s">
        <v>9224</v>
      </c>
      <c r="U3143" t="s">
        <v>9225</v>
      </c>
      <c r="V3143" s="16">
        <f t="shared" si="294"/>
        <v>42800.753333333334</v>
      </c>
      <c r="W3143" s="16">
        <f t="shared" si="295"/>
        <v>42841.833333333328</v>
      </c>
    </row>
    <row r="3144" spans="1:23" ht="30" hidden="1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2">
        <f>IF(H3144="USD", 1, VLOOKUP(H3144,usd[[#All],[targetCurrency]:[inverseRate]],4,FALSE))</f>
        <v>1.29405719</v>
      </c>
      <c r="J3144" s="14">
        <f t="shared" si="296"/>
        <v>3558.6572725000001</v>
      </c>
      <c r="K3144" s="14">
        <f t="shared" si="297"/>
        <v>58.232573549999998</v>
      </c>
      <c r="L3144">
        <v>1489922339</v>
      </c>
      <c r="M3144">
        <v>1487333939</v>
      </c>
      <c r="N3144" t="b">
        <v>0</v>
      </c>
      <c r="O3144">
        <v>3</v>
      </c>
      <c r="P3144" t="b">
        <v>0</v>
      </c>
      <c r="Q3144" t="s">
        <v>8271</v>
      </c>
      <c r="R3144" s="9">
        <f t="shared" si="298"/>
        <v>1.6363636363636365E-2</v>
      </c>
      <c r="S3144" s="14">
        <f t="shared" si="299"/>
        <v>19.410857849999999</v>
      </c>
      <c r="T3144" t="s">
        <v>9224</v>
      </c>
      <c r="U3144" t="s">
        <v>9225</v>
      </c>
      <c r="V3144" s="16">
        <f t="shared" si="294"/>
        <v>42783.513182870374</v>
      </c>
      <c r="W3144" s="16">
        <f t="shared" si="295"/>
        <v>42813.471516203703</v>
      </c>
    </row>
    <row r="3145" spans="1:23" ht="30" hidden="1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2">
        <f>IF(H3145="USD", 1, VLOOKUP(H3145,usd[[#All],[targetCurrency]:[inverseRate]],4,FALSE))</f>
        <v>1.29405719</v>
      </c>
      <c r="J3145" s="14">
        <f t="shared" si="296"/>
        <v>905.84003299999995</v>
      </c>
      <c r="K3145" s="14">
        <f t="shared" si="297"/>
        <v>0</v>
      </c>
      <c r="L3145">
        <v>1491726956</v>
      </c>
      <c r="M3145">
        <v>1489480556</v>
      </c>
      <c r="N3145" t="b">
        <v>0</v>
      </c>
      <c r="O3145">
        <v>0</v>
      </c>
      <c r="P3145" t="b">
        <v>0</v>
      </c>
      <c r="Q3145" t="s">
        <v>8271</v>
      </c>
      <c r="R3145" s="9">
        <f t="shared" si="298"/>
        <v>0</v>
      </c>
      <c r="S3145" s="14" t="str">
        <f t="shared" si="299"/>
        <v/>
      </c>
      <c r="T3145" t="s">
        <v>9224</v>
      </c>
      <c r="U3145" t="s">
        <v>9225</v>
      </c>
      <c r="V3145" s="16">
        <f t="shared" si="294"/>
        <v>42808.358287037037</v>
      </c>
      <c r="W3145" s="16">
        <f t="shared" si="295"/>
        <v>42834.358287037037</v>
      </c>
    </row>
    <row r="3146" spans="1:23" ht="30" hidden="1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2">
        <f>IF(H3146="USD", 1, VLOOKUP(H3146,usd[[#All],[targetCurrency]:[inverseRate]],4,FALSE))</f>
        <v>1</v>
      </c>
      <c r="J3146" s="14">
        <f t="shared" si="296"/>
        <v>10000</v>
      </c>
      <c r="K3146" s="14">
        <f t="shared" si="297"/>
        <v>7540</v>
      </c>
      <c r="L3146">
        <v>1489903200</v>
      </c>
      <c r="M3146">
        <v>1488459307</v>
      </c>
      <c r="N3146" t="b">
        <v>0</v>
      </c>
      <c r="O3146">
        <v>30</v>
      </c>
      <c r="P3146" t="b">
        <v>0</v>
      </c>
      <c r="Q3146" t="s">
        <v>8271</v>
      </c>
      <c r="R3146" s="9">
        <f t="shared" si="298"/>
        <v>0.754</v>
      </c>
      <c r="S3146" s="14">
        <f t="shared" si="299"/>
        <v>251.33333333333334</v>
      </c>
      <c r="T3146" t="s">
        <v>9224</v>
      </c>
      <c r="U3146" t="s">
        <v>9225</v>
      </c>
      <c r="V3146" s="16">
        <f t="shared" si="294"/>
        <v>42796.538275462968</v>
      </c>
      <c r="W3146" s="16">
        <f t="shared" si="295"/>
        <v>42813.25</v>
      </c>
    </row>
    <row r="3147" spans="1:23" ht="30" hidden="1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2">
        <f>IF(H3147="USD", 1, VLOOKUP(H3147,usd[[#All],[targetCurrency]:[inverseRate]],4,FALSE))</f>
        <v>1</v>
      </c>
      <c r="J3147" s="14">
        <f t="shared" si="296"/>
        <v>25000</v>
      </c>
      <c r="K3147" s="14">
        <f t="shared" si="297"/>
        <v>0</v>
      </c>
      <c r="L3147">
        <v>1490659134</v>
      </c>
      <c r="M3147">
        <v>1485478734</v>
      </c>
      <c r="N3147" t="b">
        <v>0</v>
      </c>
      <c r="O3147">
        <v>0</v>
      </c>
      <c r="P3147" t="b">
        <v>0</v>
      </c>
      <c r="Q3147" t="s">
        <v>8271</v>
      </c>
      <c r="R3147" s="9">
        <f t="shared" si="298"/>
        <v>0</v>
      </c>
      <c r="S3147" s="14" t="str">
        <f t="shared" si="299"/>
        <v/>
      </c>
      <c r="T3147" t="s">
        <v>9224</v>
      </c>
      <c r="U3147" t="s">
        <v>9225</v>
      </c>
      <c r="V3147" s="16">
        <f t="shared" si="294"/>
        <v>42762.040902777779</v>
      </c>
      <c r="W3147" s="16">
        <f t="shared" si="295"/>
        <v>42821.999236111107</v>
      </c>
    </row>
    <row r="3148" spans="1:23" ht="30" hidden="1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2">
        <f>IF(H3148="USD", 1, VLOOKUP(H3148,usd[[#All],[targetCurrency]:[inverseRate]],4,FALSE))</f>
        <v>4.7076029999999998E-2</v>
      </c>
      <c r="J3148" s="14">
        <f t="shared" si="296"/>
        <v>2353.8015</v>
      </c>
      <c r="K3148" s="14">
        <f t="shared" si="297"/>
        <v>247.1491575</v>
      </c>
      <c r="L3148">
        <v>1492356166</v>
      </c>
      <c r="M3148">
        <v>1488471766</v>
      </c>
      <c r="N3148" t="b">
        <v>0</v>
      </c>
      <c r="O3148">
        <v>12</v>
      </c>
      <c r="P3148" t="b">
        <v>0</v>
      </c>
      <c r="Q3148" t="s">
        <v>8271</v>
      </c>
      <c r="R3148" s="9">
        <f t="shared" si="298"/>
        <v>0.105</v>
      </c>
      <c r="S3148" s="14">
        <f t="shared" si="299"/>
        <v>20.595763125000001</v>
      </c>
      <c r="T3148" t="s">
        <v>9224</v>
      </c>
      <c r="U3148" t="s">
        <v>9225</v>
      </c>
      <c r="V3148" s="16">
        <f t="shared" si="294"/>
        <v>42796.682476851856</v>
      </c>
      <c r="W3148" s="16">
        <f t="shared" si="295"/>
        <v>42841.640810185185</v>
      </c>
    </row>
    <row r="3149" spans="1:23" ht="30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2">
        <f>IF(H3149="USD", 1, VLOOKUP(H3149,usd[[#All],[targetCurrency]:[inverseRate]],4,FALSE))</f>
        <v>1</v>
      </c>
      <c r="J3149" s="14">
        <f t="shared" si="296"/>
        <v>20000</v>
      </c>
      <c r="K3149" s="14">
        <f t="shared" si="297"/>
        <v>23505</v>
      </c>
      <c r="L3149">
        <v>1415319355</v>
      </c>
      <c r="M3149">
        <v>1411859755</v>
      </c>
      <c r="N3149" t="b">
        <v>1</v>
      </c>
      <c r="O3149">
        <v>213</v>
      </c>
      <c r="P3149" t="b">
        <v>1</v>
      </c>
      <c r="Q3149" t="s">
        <v>8271</v>
      </c>
      <c r="R3149" s="9">
        <f t="shared" si="298"/>
        <v>1.1752499999999999</v>
      </c>
      <c r="S3149" s="14">
        <f t="shared" si="299"/>
        <v>110.35211267605634</v>
      </c>
      <c r="T3149" t="s">
        <v>9224</v>
      </c>
      <c r="U3149" t="s">
        <v>9225</v>
      </c>
      <c r="V3149" s="16">
        <f t="shared" si="294"/>
        <v>41909.96938657407</v>
      </c>
      <c r="W3149" s="16">
        <f t="shared" si="295"/>
        <v>41950.011053240742</v>
      </c>
    </row>
    <row r="3150" spans="1:23" ht="30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2">
        <f>IF(H3150="USD", 1, VLOOKUP(H3150,usd[[#All],[targetCurrency]:[inverseRate]],4,FALSE))</f>
        <v>1</v>
      </c>
      <c r="J3150" s="14">
        <f t="shared" si="296"/>
        <v>1800</v>
      </c>
      <c r="K3150" s="14">
        <f t="shared" si="297"/>
        <v>2361</v>
      </c>
      <c r="L3150">
        <v>1412136000</v>
      </c>
      <c r="M3150">
        <v>1410278284</v>
      </c>
      <c r="N3150" t="b">
        <v>1</v>
      </c>
      <c r="O3150">
        <v>57</v>
      </c>
      <c r="P3150" t="b">
        <v>1</v>
      </c>
      <c r="Q3150" t="s">
        <v>8271</v>
      </c>
      <c r="R3150" s="9">
        <f t="shared" si="298"/>
        <v>1.3116666666666668</v>
      </c>
      <c r="S3150" s="14">
        <f t="shared" si="299"/>
        <v>41.421052631578945</v>
      </c>
      <c r="T3150" t="s">
        <v>9224</v>
      </c>
      <c r="U3150" t="s">
        <v>9225</v>
      </c>
      <c r="V3150" s="16">
        <f t="shared" si="294"/>
        <v>41891.665324074071</v>
      </c>
      <c r="W3150" s="16">
        <f t="shared" si="295"/>
        <v>41913.166666666664</v>
      </c>
    </row>
    <row r="3151" spans="1:23" ht="30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2">
        <f>IF(H3151="USD", 1, VLOOKUP(H3151,usd[[#All],[targetCurrency]:[inverseRate]],4,FALSE))</f>
        <v>1</v>
      </c>
      <c r="J3151" s="14">
        <f t="shared" si="296"/>
        <v>1250</v>
      </c>
      <c r="K3151" s="14">
        <f t="shared" si="297"/>
        <v>1300</v>
      </c>
      <c r="L3151">
        <v>1354845600</v>
      </c>
      <c r="M3151">
        <v>1352766300</v>
      </c>
      <c r="N3151" t="b">
        <v>1</v>
      </c>
      <c r="O3151">
        <v>25</v>
      </c>
      <c r="P3151" t="b">
        <v>1</v>
      </c>
      <c r="Q3151" t="s">
        <v>8271</v>
      </c>
      <c r="R3151" s="9">
        <f t="shared" si="298"/>
        <v>1.04</v>
      </c>
      <c r="S3151" s="14">
        <f t="shared" si="299"/>
        <v>52</v>
      </c>
      <c r="T3151" t="s">
        <v>9224</v>
      </c>
      <c r="U3151" t="s">
        <v>9225</v>
      </c>
      <c r="V3151" s="16">
        <f t="shared" si="294"/>
        <v>41226.017361111109</v>
      </c>
      <c r="W3151" s="16">
        <f t="shared" si="295"/>
        <v>41250.083333333336</v>
      </c>
    </row>
    <row r="3152" spans="1:23" ht="30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2">
        <f>IF(H3152="USD", 1, VLOOKUP(H3152,usd[[#All],[targetCurrency]:[inverseRate]],4,FALSE))</f>
        <v>1</v>
      </c>
      <c r="J3152" s="14">
        <f t="shared" si="296"/>
        <v>3500</v>
      </c>
      <c r="K3152" s="14">
        <f t="shared" si="297"/>
        <v>3535</v>
      </c>
      <c r="L3152">
        <v>1295928000</v>
      </c>
      <c r="M3152">
        <v>1288160403</v>
      </c>
      <c r="N3152" t="b">
        <v>1</v>
      </c>
      <c r="O3152">
        <v>104</v>
      </c>
      <c r="P3152" t="b">
        <v>1</v>
      </c>
      <c r="Q3152" t="s">
        <v>8271</v>
      </c>
      <c r="R3152" s="9">
        <f t="shared" si="298"/>
        <v>1.01</v>
      </c>
      <c r="S3152" s="14">
        <f t="shared" si="299"/>
        <v>33.990384615384613</v>
      </c>
      <c r="T3152" t="s">
        <v>9224</v>
      </c>
      <c r="U3152" t="s">
        <v>9225</v>
      </c>
      <c r="V3152" s="16">
        <f t="shared" ref="V3152:V3215" si="300">(M3152/86400)+DATE(1970,1,1)</f>
        <v>40478.263923611114</v>
      </c>
      <c r="W3152" s="16">
        <f t="shared" ref="W3152:W3215" si="301">(L3152/86400)+DATE(1970,1,1)</f>
        <v>40568.166666666664</v>
      </c>
    </row>
    <row r="3153" spans="1:23" ht="30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2">
        <f>IF(H3153="USD", 1, VLOOKUP(H3153,usd[[#All],[targetCurrency]:[inverseRate]],4,FALSE))</f>
        <v>1</v>
      </c>
      <c r="J3153" s="14">
        <f t="shared" si="296"/>
        <v>3500</v>
      </c>
      <c r="K3153" s="14">
        <f t="shared" si="297"/>
        <v>3514</v>
      </c>
      <c r="L3153">
        <v>1410379774</v>
      </c>
      <c r="M3153">
        <v>1407787774</v>
      </c>
      <c r="N3153" t="b">
        <v>1</v>
      </c>
      <c r="O3153">
        <v>34</v>
      </c>
      <c r="P3153" t="b">
        <v>1</v>
      </c>
      <c r="Q3153" t="s">
        <v>8271</v>
      </c>
      <c r="R3153" s="9">
        <f t="shared" si="298"/>
        <v>1.004</v>
      </c>
      <c r="S3153" s="14">
        <f t="shared" si="299"/>
        <v>103.35294117647059</v>
      </c>
      <c r="T3153" t="s">
        <v>9224</v>
      </c>
      <c r="U3153" t="s">
        <v>9225</v>
      </c>
      <c r="V3153" s="16">
        <f t="shared" si="300"/>
        <v>41862.83997685185</v>
      </c>
      <c r="W3153" s="16">
        <f t="shared" si="301"/>
        <v>41892.83997685185</v>
      </c>
    </row>
    <row r="3154" spans="1:23" ht="30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2">
        <f>IF(H3154="USD", 1, VLOOKUP(H3154,usd[[#All],[targetCurrency]:[inverseRate]],4,FALSE))</f>
        <v>1.29405719</v>
      </c>
      <c r="J3154" s="14">
        <f t="shared" si="296"/>
        <v>2846.9258179999997</v>
      </c>
      <c r="K3154" s="14">
        <f t="shared" si="297"/>
        <v>3016.4473098899998</v>
      </c>
      <c r="L3154">
        <v>1383425367</v>
      </c>
      <c r="M3154">
        <v>1380833367</v>
      </c>
      <c r="N3154" t="b">
        <v>1</v>
      </c>
      <c r="O3154">
        <v>67</v>
      </c>
      <c r="P3154" t="b">
        <v>1</v>
      </c>
      <c r="Q3154" t="s">
        <v>8271</v>
      </c>
      <c r="R3154" s="9">
        <f t="shared" si="298"/>
        <v>1.0595454545454546</v>
      </c>
      <c r="S3154" s="14">
        <f t="shared" si="299"/>
        <v>45.02160164014925</v>
      </c>
      <c r="T3154" t="s">
        <v>9224</v>
      </c>
      <c r="U3154" t="s">
        <v>9225</v>
      </c>
      <c r="V3154" s="16">
        <f t="shared" si="300"/>
        <v>41550.867673611108</v>
      </c>
      <c r="W3154" s="16">
        <f t="shared" si="301"/>
        <v>41580.867673611108</v>
      </c>
    </row>
    <row r="3155" spans="1:23" ht="30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2">
        <f>IF(H3155="USD", 1, VLOOKUP(H3155,usd[[#All],[targetCurrency]:[inverseRate]],4,FALSE))</f>
        <v>1</v>
      </c>
      <c r="J3155" s="14">
        <f t="shared" si="296"/>
        <v>3000</v>
      </c>
      <c r="K3155" s="14">
        <f t="shared" si="297"/>
        <v>10067.5</v>
      </c>
      <c r="L3155">
        <v>1304225940</v>
      </c>
      <c r="M3155">
        <v>1301542937</v>
      </c>
      <c r="N3155" t="b">
        <v>1</v>
      </c>
      <c r="O3155">
        <v>241</v>
      </c>
      <c r="P3155" t="b">
        <v>1</v>
      </c>
      <c r="Q3155" t="s">
        <v>8271</v>
      </c>
      <c r="R3155" s="9">
        <f t="shared" si="298"/>
        <v>3.3558333333333334</v>
      </c>
      <c r="S3155" s="14">
        <f t="shared" si="299"/>
        <v>41.773858921161825</v>
      </c>
      <c r="T3155" t="s">
        <v>9224</v>
      </c>
      <c r="U3155" t="s">
        <v>9225</v>
      </c>
      <c r="V3155" s="16">
        <f t="shared" si="300"/>
        <v>40633.154363425929</v>
      </c>
      <c r="W3155" s="16">
        <f t="shared" si="301"/>
        <v>40664.207638888889</v>
      </c>
    </row>
    <row r="3156" spans="1:23" ht="30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2">
        <f>IF(H3156="USD", 1, VLOOKUP(H3156,usd[[#All],[targetCurrency]:[inverseRate]],4,FALSE))</f>
        <v>1</v>
      </c>
      <c r="J3156" s="14">
        <f t="shared" si="296"/>
        <v>7000</v>
      </c>
      <c r="K3156" s="14">
        <f t="shared" si="297"/>
        <v>7905</v>
      </c>
      <c r="L3156">
        <v>1333310458</v>
      </c>
      <c r="M3156">
        <v>1330722058</v>
      </c>
      <c r="N3156" t="b">
        <v>1</v>
      </c>
      <c r="O3156">
        <v>123</v>
      </c>
      <c r="P3156" t="b">
        <v>1</v>
      </c>
      <c r="Q3156" t="s">
        <v>8271</v>
      </c>
      <c r="R3156" s="9">
        <f t="shared" si="298"/>
        <v>1.1292857142857142</v>
      </c>
      <c r="S3156" s="14">
        <f t="shared" si="299"/>
        <v>64.268292682926827</v>
      </c>
      <c r="T3156" t="s">
        <v>9224</v>
      </c>
      <c r="U3156" t="s">
        <v>9225</v>
      </c>
      <c r="V3156" s="16">
        <f t="shared" si="300"/>
        <v>40970.875671296293</v>
      </c>
      <c r="W3156" s="16">
        <f t="shared" si="301"/>
        <v>41000.834004629629</v>
      </c>
    </row>
    <row r="3157" spans="1:23" ht="30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2">
        <f>IF(H3157="USD", 1, VLOOKUP(H3157,usd[[#All],[targetCurrency]:[inverseRate]],4,FALSE))</f>
        <v>1.29405719</v>
      </c>
      <c r="J3157" s="14">
        <f t="shared" si="296"/>
        <v>6470.2859499999995</v>
      </c>
      <c r="K3157" s="14">
        <f t="shared" si="297"/>
        <v>12196.786648903699</v>
      </c>
      <c r="L3157">
        <v>1356004725</v>
      </c>
      <c r="M3157">
        <v>1353412725</v>
      </c>
      <c r="N3157" t="b">
        <v>1</v>
      </c>
      <c r="O3157">
        <v>302</v>
      </c>
      <c r="P3157" t="b">
        <v>1</v>
      </c>
      <c r="Q3157" t="s">
        <v>8271</v>
      </c>
      <c r="R3157" s="9">
        <f t="shared" si="298"/>
        <v>1.885046</v>
      </c>
      <c r="S3157" s="14">
        <f t="shared" si="299"/>
        <v>40.386710757959264</v>
      </c>
      <c r="T3157" t="s">
        <v>9224</v>
      </c>
      <c r="U3157" t="s">
        <v>9225</v>
      </c>
      <c r="V3157" s="16">
        <f t="shared" si="300"/>
        <v>41233.499131944445</v>
      </c>
      <c r="W3157" s="16">
        <f t="shared" si="301"/>
        <v>41263.499131944445</v>
      </c>
    </row>
    <row r="3158" spans="1:23" ht="30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2">
        <f>IF(H3158="USD", 1, VLOOKUP(H3158,usd[[#All],[targetCurrency]:[inverseRate]],4,FALSE))</f>
        <v>1</v>
      </c>
      <c r="J3158" s="14">
        <f t="shared" si="296"/>
        <v>5500</v>
      </c>
      <c r="K3158" s="14">
        <f t="shared" si="297"/>
        <v>5600</v>
      </c>
      <c r="L3158">
        <v>1338591144</v>
      </c>
      <c r="M3158">
        <v>1335567144</v>
      </c>
      <c r="N3158" t="b">
        <v>1</v>
      </c>
      <c r="O3158">
        <v>89</v>
      </c>
      <c r="P3158" t="b">
        <v>1</v>
      </c>
      <c r="Q3158" t="s">
        <v>8271</v>
      </c>
      <c r="R3158" s="9">
        <f t="shared" si="298"/>
        <v>1.0181818181818181</v>
      </c>
      <c r="S3158" s="14">
        <f t="shared" si="299"/>
        <v>62.921348314606739</v>
      </c>
      <c r="T3158" t="s">
        <v>9224</v>
      </c>
      <c r="U3158" t="s">
        <v>9225</v>
      </c>
      <c r="V3158" s="16">
        <f t="shared" si="300"/>
        <v>41026.953055555554</v>
      </c>
      <c r="W3158" s="16">
        <f t="shared" si="301"/>
        <v>41061.953055555554</v>
      </c>
    </row>
    <row r="3159" spans="1:23" ht="30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2">
        <f>IF(H3159="USD", 1, VLOOKUP(H3159,usd[[#All],[targetCurrency]:[inverseRate]],4,FALSE))</f>
        <v>1</v>
      </c>
      <c r="J3159" s="14">
        <f t="shared" si="296"/>
        <v>4000</v>
      </c>
      <c r="K3159" s="14">
        <f t="shared" si="297"/>
        <v>4040</v>
      </c>
      <c r="L3159">
        <v>1405746000</v>
      </c>
      <c r="M3159">
        <v>1404932105</v>
      </c>
      <c r="N3159" t="b">
        <v>1</v>
      </c>
      <c r="O3159">
        <v>41</v>
      </c>
      <c r="P3159" t="b">
        <v>1</v>
      </c>
      <c r="Q3159" t="s">
        <v>8271</v>
      </c>
      <c r="R3159" s="9">
        <f t="shared" si="298"/>
        <v>1.01</v>
      </c>
      <c r="S3159" s="14">
        <f t="shared" si="299"/>
        <v>98.536585365853654</v>
      </c>
      <c r="T3159" t="s">
        <v>9224</v>
      </c>
      <c r="U3159" t="s">
        <v>9225</v>
      </c>
      <c r="V3159" s="16">
        <f t="shared" si="300"/>
        <v>41829.788252314815</v>
      </c>
      <c r="W3159" s="16">
        <f t="shared" si="301"/>
        <v>41839.208333333336</v>
      </c>
    </row>
    <row r="3160" spans="1:23" ht="30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2">
        <f>IF(H3160="USD", 1, VLOOKUP(H3160,usd[[#All],[targetCurrency]:[inverseRate]],4,FALSE))</f>
        <v>1</v>
      </c>
      <c r="J3160" s="14">
        <f t="shared" si="296"/>
        <v>5000</v>
      </c>
      <c r="K3160" s="14">
        <f t="shared" si="297"/>
        <v>5700</v>
      </c>
      <c r="L3160">
        <v>1374523752</v>
      </c>
      <c r="M3160">
        <v>1371931752</v>
      </c>
      <c r="N3160" t="b">
        <v>1</v>
      </c>
      <c r="O3160">
        <v>69</v>
      </c>
      <c r="P3160" t="b">
        <v>1</v>
      </c>
      <c r="Q3160" t="s">
        <v>8271</v>
      </c>
      <c r="R3160" s="9">
        <f t="shared" si="298"/>
        <v>1.1399999999999999</v>
      </c>
      <c r="S3160" s="14">
        <f t="shared" si="299"/>
        <v>82.608695652173907</v>
      </c>
      <c r="T3160" t="s">
        <v>9224</v>
      </c>
      <c r="U3160" t="s">
        <v>9225</v>
      </c>
      <c r="V3160" s="16">
        <f t="shared" si="300"/>
        <v>41447.839722222227</v>
      </c>
      <c r="W3160" s="16">
        <f t="shared" si="301"/>
        <v>41477.839722222227</v>
      </c>
    </row>
    <row r="3161" spans="1:23" ht="30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2">
        <f>IF(H3161="USD", 1, VLOOKUP(H3161,usd[[#All],[targetCurrency]:[inverseRate]],4,FALSE))</f>
        <v>1</v>
      </c>
      <c r="J3161" s="14">
        <f t="shared" si="296"/>
        <v>1500</v>
      </c>
      <c r="K3161" s="14">
        <f t="shared" si="297"/>
        <v>2002.22</v>
      </c>
      <c r="L3161">
        <v>1326927600</v>
      </c>
      <c r="M3161">
        <v>1323221761</v>
      </c>
      <c r="N3161" t="b">
        <v>1</v>
      </c>
      <c r="O3161">
        <v>52</v>
      </c>
      <c r="P3161" t="b">
        <v>1</v>
      </c>
      <c r="Q3161" t="s">
        <v>8271</v>
      </c>
      <c r="R3161" s="9">
        <f t="shared" si="298"/>
        <v>1.3348133333333334</v>
      </c>
      <c r="S3161" s="14">
        <f t="shared" si="299"/>
        <v>38.504230769230773</v>
      </c>
      <c r="T3161" t="s">
        <v>9224</v>
      </c>
      <c r="U3161" t="s">
        <v>9225</v>
      </c>
      <c r="V3161" s="16">
        <f t="shared" si="300"/>
        <v>40884.066678240742</v>
      </c>
      <c r="W3161" s="16">
        <f t="shared" si="301"/>
        <v>40926.958333333336</v>
      </c>
    </row>
    <row r="3162" spans="1:23" ht="30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2">
        <f>IF(H3162="USD", 1, VLOOKUP(H3162,usd[[#All],[targetCurrency]:[inverseRate]],4,FALSE))</f>
        <v>1</v>
      </c>
      <c r="J3162" s="14">
        <f t="shared" si="296"/>
        <v>4500</v>
      </c>
      <c r="K3162" s="14">
        <f t="shared" si="297"/>
        <v>4569</v>
      </c>
      <c r="L3162">
        <v>1407905940</v>
      </c>
      <c r="M3162">
        <v>1405923687</v>
      </c>
      <c r="N3162" t="b">
        <v>1</v>
      </c>
      <c r="O3162">
        <v>57</v>
      </c>
      <c r="P3162" t="b">
        <v>1</v>
      </c>
      <c r="Q3162" t="s">
        <v>8271</v>
      </c>
      <c r="R3162" s="9">
        <f t="shared" si="298"/>
        <v>1.0153333333333334</v>
      </c>
      <c r="S3162" s="14">
        <f t="shared" si="299"/>
        <v>80.15789473684211</v>
      </c>
      <c r="T3162" t="s">
        <v>9224</v>
      </c>
      <c r="U3162" t="s">
        <v>9225</v>
      </c>
      <c r="V3162" s="16">
        <f t="shared" si="300"/>
        <v>41841.26489583333</v>
      </c>
      <c r="W3162" s="16">
        <f t="shared" si="301"/>
        <v>41864.207638888889</v>
      </c>
    </row>
    <row r="3163" spans="1:23" ht="30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2">
        <f>IF(H3163="USD", 1, VLOOKUP(H3163,usd[[#All],[targetCurrency]:[inverseRate]],4,FALSE))</f>
        <v>1.29405719</v>
      </c>
      <c r="J3163" s="14">
        <f t="shared" si="296"/>
        <v>2588.11438</v>
      </c>
      <c r="K3163" s="14">
        <f t="shared" si="297"/>
        <v>2720.1082133800001</v>
      </c>
      <c r="L3163">
        <v>1413377522</v>
      </c>
      <c r="M3163">
        <v>1410785522</v>
      </c>
      <c r="N3163" t="b">
        <v>1</v>
      </c>
      <c r="O3163">
        <v>74</v>
      </c>
      <c r="P3163" t="b">
        <v>1</v>
      </c>
      <c r="Q3163" t="s">
        <v>8271</v>
      </c>
      <c r="R3163" s="9">
        <f t="shared" si="298"/>
        <v>1.0509999999999999</v>
      </c>
      <c r="S3163" s="14">
        <f t="shared" si="299"/>
        <v>36.758219099729729</v>
      </c>
      <c r="T3163" t="s">
        <v>9224</v>
      </c>
      <c r="U3163" t="s">
        <v>9225</v>
      </c>
      <c r="V3163" s="16">
        <f t="shared" si="300"/>
        <v>41897.536134259259</v>
      </c>
      <c r="W3163" s="16">
        <f t="shared" si="301"/>
        <v>41927.536134259259</v>
      </c>
    </row>
    <row r="3164" spans="1:23" ht="30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2">
        <f>IF(H3164="USD", 1, VLOOKUP(H3164,usd[[#All],[targetCurrency]:[inverseRate]],4,FALSE))</f>
        <v>1</v>
      </c>
      <c r="J3164" s="14">
        <f t="shared" si="296"/>
        <v>4000</v>
      </c>
      <c r="K3164" s="14">
        <f t="shared" si="297"/>
        <v>5086</v>
      </c>
      <c r="L3164">
        <v>1404698400</v>
      </c>
      <c r="M3164">
        <v>1402331262</v>
      </c>
      <c r="N3164" t="b">
        <v>1</v>
      </c>
      <c r="O3164">
        <v>63</v>
      </c>
      <c r="P3164" t="b">
        <v>1</v>
      </c>
      <c r="Q3164" t="s">
        <v>8271</v>
      </c>
      <c r="R3164" s="9">
        <f t="shared" si="298"/>
        <v>1.2715000000000001</v>
      </c>
      <c r="S3164" s="14">
        <f t="shared" si="299"/>
        <v>80.730158730158735</v>
      </c>
      <c r="T3164" t="s">
        <v>9224</v>
      </c>
      <c r="U3164" t="s">
        <v>9225</v>
      </c>
      <c r="V3164" s="16">
        <f t="shared" si="300"/>
        <v>41799.685902777775</v>
      </c>
      <c r="W3164" s="16">
        <f t="shared" si="301"/>
        <v>41827.083333333336</v>
      </c>
    </row>
    <row r="3165" spans="1:23" ht="30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2">
        <f>IF(H3165="USD", 1, VLOOKUP(H3165,usd[[#All],[targetCurrency]:[inverseRate]],4,FALSE))</f>
        <v>1</v>
      </c>
      <c r="J3165" s="14">
        <f t="shared" si="296"/>
        <v>13000</v>
      </c>
      <c r="K3165" s="14">
        <f t="shared" si="297"/>
        <v>14450</v>
      </c>
      <c r="L3165">
        <v>1402855525</v>
      </c>
      <c r="M3165">
        <v>1400263525</v>
      </c>
      <c r="N3165" t="b">
        <v>1</v>
      </c>
      <c r="O3165">
        <v>72</v>
      </c>
      <c r="P3165" t="b">
        <v>1</v>
      </c>
      <c r="Q3165" t="s">
        <v>8271</v>
      </c>
      <c r="R3165" s="9">
        <f t="shared" si="298"/>
        <v>1.1115384615384616</v>
      </c>
      <c r="S3165" s="14">
        <f t="shared" si="299"/>
        <v>200.69444444444446</v>
      </c>
      <c r="T3165" t="s">
        <v>9224</v>
      </c>
      <c r="U3165" t="s">
        <v>9225</v>
      </c>
      <c r="V3165" s="16">
        <f t="shared" si="300"/>
        <v>41775.753761574073</v>
      </c>
      <c r="W3165" s="16">
        <f t="shared" si="301"/>
        <v>41805.753761574073</v>
      </c>
    </row>
    <row r="3166" spans="1:23" ht="30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2">
        <f>IF(H3166="USD", 1, VLOOKUP(H3166,usd[[#All],[targetCurrency]:[inverseRate]],4,FALSE))</f>
        <v>1</v>
      </c>
      <c r="J3166" s="14">
        <f t="shared" si="296"/>
        <v>2500</v>
      </c>
      <c r="K3166" s="14">
        <f t="shared" si="297"/>
        <v>2669</v>
      </c>
      <c r="L3166">
        <v>1402341615</v>
      </c>
      <c r="M3166">
        <v>1399490415</v>
      </c>
      <c r="N3166" t="b">
        <v>1</v>
      </c>
      <c r="O3166">
        <v>71</v>
      </c>
      <c r="P3166" t="b">
        <v>1</v>
      </c>
      <c r="Q3166" t="s">
        <v>8271</v>
      </c>
      <c r="R3166" s="9">
        <f t="shared" si="298"/>
        <v>1.0676000000000001</v>
      </c>
      <c r="S3166" s="14">
        <f t="shared" si="299"/>
        <v>37.591549295774648</v>
      </c>
      <c r="T3166" t="s">
        <v>9224</v>
      </c>
      <c r="U3166" t="s">
        <v>9225</v>
      </c>
      <c r="V3166" s="16">
        <f t="shared" si="300"/>
        <v>41766.805729166663</v>
      </c>
      <c r="W3166" s="16">
        <f t="shared" si="301"/>
        <v>41799.805729166663</v>
      </c>
    </row>
    <row r="3167" spans="1:23" ht="30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2">
        <f>IF(H3167="USD", 1, VLOOKUP(H3167,usd[[#All],[targetCurrency]:[inverseRate]],4,FALSE))</f>
        <v>1</v>
      </c>
      <c r="J3167" s="14">
        <f t="shared" si="296"/>
        <v>750</v>
      </c>
      <c r="K3167" s="14">
        <f t="shared" si="297"/>
        <v>1220</v>
      </c>
      <c r="L3167">
        <v>1304395140</v>
      </c>
      <c r="M3167">
        <v>1302493760</v>
      </c>
      <c r="N3167" t="b">
        <v>1</v>
      </c>
      <c r="O3167">
        <v>21</v>
      </c>
      <c r="P3167" t="b">
        <v>1</v>
      </c>
      <c r="Q3167" t="s">
        <v>8271</v>
      </c>
      <c r="R3167" s="9">
        <f t="shared" si="298"/>
        <v>1.6266666666666667</v>
      </c>
      <c r="S3167" s="14">
        <f t="shared" si="299"/>
        <v>58.095238095238095</v>
      </c>
      <c r="T3167" t="s">
        <v>9224</v>
      </c>
      <c r="U3167" t="s">
        <v>9225</v>
      </c>
      <c r="V3167" s="16">
        <f t="shared" si="300"/>
        <v>40644.159259259257</v>
      </c>
      <c r="W3167" s="16">
        <f t="shared" si="301"/>
        <v>40666.165972222225</v>
      </c>
    </row>
    <row r="3168" spans="1:23" ht="30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2">
        <f>IF(H3168="USD", 1, VLOOKUP(H3168,usd[[#All],[targetCurrency]:[inverseRate]],4,FALSE))</f>
        <v>1</v>
      </c>
      <c r="J3168" s="14">
        <f t="shared" si="296"/>
        <v>35000</v>
      </c>
      <c r="K3168" s="14">
        <f t="shared" si="297"/>
        <v>56079.83</v>
      </c>
      <c r="L3168">
        <v>1416988740</v>
      </c>
      <c r="M3168">
        <v>1414514153</v>
      </c>
      <c r="N3168" t="b">
        <v>1</v>
      </c>
      <c r="O3168">
        <v>930</v>
      </c>
      <c r="P3168" t="b">
        <v>1</v>
      </c>
      <c r="Q3168" t="s">
        <v>8271</v>
      </c>
      <c r="R3168" s="9">
        <f t="shared" si="298"/>
        <v>1.6022808571428573</v>
      </c>
      <c r="S3168" s="14">
        <f t="shared" si="299"/>
        <v>60.300892473118282</v>
      </c>
      <c r="T3168" t="s">
        <v>9224</v>
      </c>
      <c r="U3168" t="s">
        <v>9225</v>
      </c>
      <c r="V3168" s="16">
        <f t="shared" si="300"/>
        <v>41940.69158564815</v>
      </c>
      <c r="W3168" s="16">
        <f t="shared" si="301"/>
        <v>41969.332638888889</v>
      </c>
    </row>
    <row r="3169" spans="1:23" ht="30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2">
        <f>IF(H3169="USD", 1, VLOOKUP(H3169,usd[[#All],[targetCurrency]:[inverseRate]],4,FALSE))</f>
        <v>1</v>
      </c>
      <c r="J3169" s="14">
        <f t="shared" si="296"/>
        <v>3000</v>
      </c>
      <c r="K3169" s="14">
        <f t="shared" si="297"/>
        <v>3485</v>
      </c>
      <c r="L3169">
        <v>1406952781</v>
      </c>
      <c r="M3169">
        <v>1405743181</v>
      </c>
      <c r="N3169" t="b">
        <v>1</v>
      </c>
      <c r="O3169">
        <v>55</v>
      </c>
      <c r="P3169" t="b">
        <v>1</v>
      </c>
      <c r="Q3169" t="s">
        <v>8271</v>
      </c>
      <c r="R3169" s="9">
        <f t="shared" si="298"/>
        <v>1.1616666666666666</v>
      </c>
      <c r="S3169" s="14">
        <f t="shared" si="299"/>
        <v>63.363636363636367</v>
      </c>
      <c r="T3169" t="s">
        <v>9224</v>
      </c>
      <c r="U3169" t="s">
        <v>9225</v>
      </c>
      <c r="V3169" s="16">
        <f t="shared" si="300"/>
        <v>41839.175706018519</v>
      </c>
      <c r="W3169" s="16">
        <f t="shared" si="301"/>
        <v>41853.175706018519</v>
      </c>
    </row>
    <row r="3170" spans="1:23" ht="30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2">
        <f>IF(H3170="USD", 1, VLOOKUP(H3170,usd[[#All],[targetCurrency]:[inverseRate]],4,FALSE))</f>
        <v>1</v>
      </c>
      <c r="J3170" s="14">
        <f t="shared" si="296"/>
        <v>2500</v>
      </c>
      <c r="K3170" s="14">
        <f t="shared" si="297"/>
        <v>3105</v>
      </c>
      <c r="L3170">
        <v>1402696800</v>
      </c>
      <c r="M3170">
        <v>1399948353</v>
      </c>
      <c r="N3170" t="b">
        <v>1</v>
      </c>
      <c r="O3170">
        <v>61</v>
      </c>
      <c r="P3170" t="b">
        <v>1</v>
      </c>
      <c r="Q3170" t="s">
        <v>8271</v>
      </c>
      <c r="R3170" s="9">
        <f t="shared" si="298"/>
        <v>1.242</v>
      </c>
      <c r="S3170" s="14">
        <f t="shared" si="299"/>
        <v>50.901639344262293</v>
      </c>
      <c r="T3170" t="s">
        <v>9224</v>
      </c>
      <c r="U3170" t="s">
        <v>9225</v>
      </c>
      <c r="V3170" s="16">
        <f t="shared" si="300"/>
        <v>41772.105937500004</v>
      </c>
      <c r="W3170" s="16">
        <f t="shared" si="301"/>
        <v>41803.916666666664</v>
      </c>
    </row>
    <row r="3171" spans="1:23" ht="30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2">
        <f>IF(H3171="USD", 1, VLOOKUP(H3171,usd[[#All],[targetCurrency]:[inverseRate]],4,FALSE))</f>
        <v>1</v>
      </c>
      <c r="J3171" s="14">
        <f t="shared" si="296"/>
        <v>8000</v>
      </c>
      <c r="K3171" s="14">
        <f t="shared" si="297"/>
        <v>8241</v>
      </c>
      <c r="L3171">
        <v>1386910740</v>
      </c>
      <c r="M3171">
        <v>1384364561</v>
      </c>
      <c r="N3171" t="b">
        <v>1</v>
      </c>
      <c r="O3171">
        <v>82</v>
      </c>
      <c r="P3171" t="b">
        <v>1</v>
      </c>
      <c r="Q3171" t="s">
        <v>8271</v>
      </c>
      <c r="R3171" s="9">
        <f t="shared" si="298"/>
        <v>1.030125</v>
      </c>
      <c r="S3171" s="14">
        <f t="shared" si="299"/>
        <v>100.5</v>
      </c>
      <c r="T3171" t="s">
        <v>9224</v>
      </c>
      <c r="U3171" t="s">
        <v>9225</v>
      </c>
      <c r="V3171" s="16">
        <f t="shared" si="300"/>
        <v>41591.737974537034</v>
      </c>
      <c r="W3171" s="16">
        <f t="shared" si="301"/>
        <v>41621.207638888889</v>
      </c>
    </row>
    <row r="3172" spans="1:23" ht="30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2">
        <f>IF(H3172="USD", 1, VLOOKUP(H3172,usd[[#All],[targetCurrency]:[inverseRate]],4,FALSE))</f>
        <v>1</v>
      </c>
      <c r="J3172" s="14">
        <f t="shared" si="296"/>
        <v>2000</v>
      </c>
      <c r="K3172" s="14">
        <f t="shared" si="297"/>
        <v>2245</v>
      </c>
      <c r="L3172">
        <v>1404273600</v>
      </c>
      <c r="M3172">
        <v>1401414944</v>
      </c>
      <c r="N3172" t="b">
        <v>1</v>
      </c>
      <c r="O3172">
        <v>71</v>
      </c>
      <c r="P3172" t="b">
        <v>1</v>
      </c>
      <c r="Q3172" t="s">
        <v>8271</v>
      </c>
      <c r="R3172" s="9">
        <f t="shared" si="298"/>
        <v>1.1225000000000001</v>
      </c>
      <c r="S3172" s="14">
        <f t="shared" si="299"/>
        <v>31.619718309859156</v>
      </c>
      <c r="T3172" t="s">
        <v>9224</v>
      </c>
      <c r="U3172" t="s">
        <v>9225</v>
      </c>
      <c r="V3172" s="16">
        <f t="shared" si="300"/>
        <v>41789.080370370371</v>
      </c>
      <c r="W3172" s="16">
        <f t="shared" si="301"/>
        <v>41822.166666666664</v>
      </c>
    </row>
    <row r="3173" spans="1:23" ht="30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2">
        <f>IF(H3173="USD", 1, VLOOKUP(H3173,usd[[#All],[targetCurrency]:[inverseRate]],4,FALSE))</f>
        <v>1.29405719</v>
      </c>
      <c r="J3173" s="14">
        <f t="shared" si="296"/>
        <v>9058.4003300000004</v>
      </c>
      <c r="K3173" s="14">
        <f t="shared" si="297"/>
        <v>9856.8336162300002</v>
      </c>
      <c r="L3173">
        <v>1462545358</v>
      </c>
      <c r="M3173">
        <v>1459953358</v>
      </c>
      <c r="N3173" t="b">
        <v>1</v>
      </c>
      <c r="O3173">
        <v>117</v>
      </c>
      <c r="P3173" t="b">
        <v>1</v>
      </c>
      <c r="Q3173" t="s">
        <v>8271</v>
      </c>
      <c r="R3173" s="9">
        <f t="shared" si="298"/>
        <v>1.0881428571428571</v>
      </c>
      <c r="S3173" s="14">
        <f t="shared" si="299"/>
        <v>84.24644116435897</v>
      </c>
      <c r="T3173" t="s">
        <v>9224</v>
      </c>
      <c r="U3173" t="s">
        <v>9225</v>
      </c>
      <c r="V3173" s="16">
        <f t="shared" si="300"/>
        <v>42466.608310185184</v>
      </c>
      <c r="W3173" s="16">
        <f t="shared" si="301"/>
        <v>42496.608310185184</v>
      </c>
    </row>
    <row r="3174" spans="1:23" ht="30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2">
        <f>IF(H3174="USD", 1, VLOOKUP(H3174,usd[[#All],[targetCurrency]:[inverseRate]],4,FALSE))</f>
        <v>1</v>
      </c>
      <c r="J3174" s="14">
        <f t="shared" si="296"/>
        <v>2000</v>
      </c>
      <c r="K3174" s="14">
        <f t="shared" si="297"/>
        <v>2300</v>
      </c>
      <c r="L3174">
        <v>1329240668</v>
      </c>
      <c r="M3174">
        <v>1326648668</v>
      </c>
      <c r="N3174" t="b">
        <v>1</v>
      </c>
      <c r="O3174">
        <v>29</v>
      </c>
      <c r="P3174" t="b">
        <v>1</v>
      </c>
      <c r="Q3174" t="s">
        <v>8271</v>
      </c>
      <c r="R3174" s="9">
        <f t="shared" si="298"/>
        <v>1.1499999999999999</v>
      </c>
      <c r="S3174" s="14">
        <f t="shared" si="299"/>
        <v>79.310344827586206</v>
      </c>
      <c r="T3174" t="s">
        <v>9224</v>
      </c>
      <c r="U3174" t="s">
        <v>9225</v>
      </c>
      <c r="V3174" s="16">
        <f t="shared" si="300"/>
        <v>40923.729953703703</v>
      </c>
      <c r="W3174" s="16">
        <f t="shared" si="301"/>
        <v>40953.729953703703</v>
      </c>
    </row>
    <row r="3175" spans="1:23" ht="30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2">
        <f>IF(H3175="USD", 1, VLOOKUP(H3175,usd[[#All],[targetCurrency]:[inverseRate]],4,FALSE))</f>
        <v>1</v>
      </c>
      <c r="J3175" s="14">
        <f t="shared" si="296"/>
        <v>10000</v>
      </c>
      <c r="K3175" s="14">
        <f t="shared" si="297"/>
        <v>10300</v>
      </c>
      <c r="L3175">
        <v>1411765492</v>
      </c>
      <c r="M3175">
        <v>1409173492</v>
      </c>
      <c r="N3175" t="b">
        <v>1</v>
      </c>
      <c r="O3175">
        <v>74</v>
      </c>
      <c r="P3175" t="b">
        <v>1</v>
      </c>
      <c r="Q3175" t="s">
        <v>8271</v>
      </c>
      <c r="R3175" s="9">
        <f t="shared" si="298"/>
        <v>1.03</v>
      </c>
      <c r="S3175" s="14">
        <f t="shared" si="299"/>
        <v>139.18918918918919</v>
      </c>
      <c r="T3175" t="s">
        <v>9224</v>
      </c>
      <c r="U3175" t="s">
        <v>9225</v>
      </c>
      <c r="V3175" s="16">
        <f t="shared" si="300"/>
        <v>41878.878379629634</v>
      </c>
      <c r="W3175" s="16">
        <f t="shared" si="301"/>
        <v>41908.878379629634</v>
      </c>
    </row>
    <row r="3176" spans="1:23" ht="30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2">
        <f>IF(H3176="USD", 1, VLOOKUP(H3176,usd[[#All],[targetCurrency]:[inverseRate]],4,FALSE))</f>
        <v>1</v>
      </c>
      <c r="J3176" s="14">
        <f t="shared" si="296"/>
        <v>3000</v>
      </c>
      <c r="K3176" s="14">
        <f t="shared" si="297"/>
        <v>3034</v>
      </c>
      <c r="L3176">
        <v>1408999508</v>
      </c>
      <c r="M3176">
        <v>1407789908</v>
      </c>
      <c r="N3176" t="b">
        <v>1</v>
      </c>
      <c r="O3176">
        <v>23</v>
      </c>
      <c r="P3176" t="b">
        <v>1</v>
      </c>
      <c r="Q3176" t="s">
        <v>8271</v>
      </c>
      <c r="R3176" s="9">
        <f t="shared" si="298"/>
        <v>1.0113333333333334</v>
      </c>
      <c r="S3176" s="14">
        <f t="shared" si="299"/>
        <v>131.91304347826087</v>
      </c>
      <c r="T3176" t="s">
        <v>9224</v>
      </c>
      <c r="U3176" t="s">
        <v>9225</v>
      </c>
      <c r="V3176" s="16">
        <f t="shared" si="300"/>
        <v>41862.864675925928</v>
      </c>
      <c r="W3176" s="16">
        <f t="shared" si="301"/>
        <v>41876.864675925928</v>
      </c>
    </row>
    <row r="3177" spans="1:23" ht="30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2">
        <f>IF(H3177="USD", 1, VLOOKUP(H3177,usd[[#All],[targetCurrency]:[inverseRate]],4,FALSE))</f>
        <v>1</v>
      </c>
      <c r="J3177" s="14">
        <f t="shared" si="296"/>
        <v>5000</v>
      </c>
      <c r="K3177" s="14">
        <f t="shared" si="297"/>
        <v>5478</v>
      </c>
      <c r="L3177">
        <v>1297977427</v>
      </c>
      <c r="M3177">
        <v>1292793427</v>
      </c>
      <c r="N3177" t="b">
        <v>1</v>
      </c>
      <c r="O3177">
        <v>60</v>
      </c>
      <c r="P3177" t="b">
        <v>1</v>
      </c>
      <c r="Q3177" t="s">
        <v>8271</v>
      </c>
      <c r="R3177" s="9">
        <f t="shared" si="298"/>
        <v>1.0955999999999999</v>
      </c>
      <c r="S3177" s="14">
        <f t="shared" si="299"/>
        <v>91.3</v>
      </c>
      <c r="T3177" t="s">
        <v>9224</v>
      </c>
      <c r="U3177" t="s">
        <v>9225</v>
      </c>
      <c r="V3177" s="16">
        <f t="shared" si="300"/>
        <v>40531.886886574073</v>
      </c>
      <c r="W3177" s="16">
        <f t="shared" si="301"/>
        <v>40591.886886574073</v>
      </c>
    </row>
    <row r="3178" spans="1:23" ht="30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2">
        <f>IF(H3178="USD", 1, VLOOKUP(H3178,usd[[#All],[targetCurrency]:[inverseRate]],4,FALSE))</f>
        <v>1</v>
      </c>
      <c r="J3178" s="14">
        <f t="shared" si="296"/>
        <v>1900</v>
      </c>
      <c r="K3178" s="14">
        <f t="shared" si="297"/>
        <v>2182</v>
      </c>
      <c r="L3178">
        <v>1376838000</v>
      </c>
      <c r="M3178">
        <v>1374531631</v>
      </c>
      <c r="N3178" t="b">
        <v>1</v>
      </c>
      <c r="O3178">
        <v>55</v>
      </c>
      <c r="P3178" t="b">
        <v>1</v>
      </c>
      <c r="Q3178" t="s">
        <v>8271</v>
      </c>
      <c r="R3178" s="9">
        <f t="shared" si="298"/>
        <v>1.148421052631579</v>
      </c>
      <c r="S3178" s="14">
        <f t="shared" si="299"/>
        <v>39.672727272727272</v>
      </c>
      <c r="T3178" t="s">
        <v>9224</v>
      </c>
      <c r="U3178" t="s">
        <v>9225</v>
      </c>
      <c r="V3178" s="16">
        <f t="shared" si="300"/>
        <v>41477.930914351848</v>
      </c>
      <c r="W3178" s="16">
        <f t="shared" si="301"/>
        <v>41504.625</v>
      </c>
    </row>
    <row r="3179" spans="1:23" ht="30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2">
        <f>IF(H3179="USD", 1, VLOOKUP(H3179,usd[[#All],[targetCurrency]:[inverseRate]],4,FALSE))</f>
        <v>1</v>
      </c>
      <c r="J3179" s="14">
        <f t="shared" si="296"/>
        <v>2500</v>
      </c>
      <c r="K3179" s="14">
        <f t="shared" si="297"/>
        <v>2935</v>
      </c>
      <c r="L3179">
        <v>1403366409</v>
      </c>
      <c r="M3179">
        <v>1400774409</v>
      </c>
      <c r="N3179" t="b">
        <v>1</v>
      </c>
      <c r="O3179">
        <v>51</v>
      </c>
      <c r="P3179" t="b">
        <v>1</v>
      </c>
      <c r="Q3179" t="s">
        <v>8271</v>
      </c>
      <c r="R3179" s="9">
        <f t="shared" si="298"/>
        <v>1.1739999999999999</v>
      </c>
      <c r="S3179" s="14">
        <f t="shared" si="299"/>
        <v>57.549019607843135</v>
      </c>
      <c r="T3179" t="s">
        <v>9224</v>
      </c>
      <c r="U3179" t="s">
        <v>9225</v>
      </c>
      <c r="V3179" s="16">
        <f t="shared" si="300"/>
        <v>41781.666770833333</v>
      </c>
      <c r="W3179" s="16">
        <f t="shared" si="301"/>
        <v>41811.666770833333</v>
      </c>
    </row>
    <row r="3180" spans="1:23" ht="30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2">
        <f>IF(H3180="USD", 1, VLOOKUP(H3180,usd[[#All],[targetCurrency]:[inverseRate]],4,FALSE))</f>
        <v>1.29405719</v>
      </c>
      <c r="J3180" s="14">
        <f t="shared" si="296"/>
        <v>1941.085785</v>
      </c>
      <c r="K3180" s="14">
        <f t="shared" si="297"/>
        <v>3333.4913214399999</v>
      </c>
      <c r="L3180">
        <v>1405521075</v>
      </c>
      <c r="M3180">
        <v>1402929075</v>
      </c>
      <c r="N3180" t="b">
        <v>1</v>
      </c>
      <c r="O3180">
        <v>78</v>
      </c>
      <c r="P3180" t="b">
        <v>1</v>
      </c>
      <c r="Q3180" t="s">
        <v>8271</v>
      </c>
      <c r="R3180" s="9">
        <f t="shared" si="298"/>
        <v>1.7173333333333334</v>
      </c>
      <c r="S3180" s="14">
        <f t="shared" si="299"/>
        <v>42.737068223589745</v>
      </c>
      <c r="T3180" t="s">
        <v>9224</v>
      </c>
      <c r="U3180" t="s">
        <v>9225</v>
      </c>
      <c r="V3180" s="16">
        <f t="shared" si="300"/>
        <v>41806.605034722219</v>
      </c>
      <c r="W3180" s="16">
        <f t="shared" si="301"/>
        <v>41836.605034722219</v>
      </c>
    </row>
    <row r="3181" spans="1:23" ht="30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2">
        <f>IF(H3181="USD", 1, VLOOKUP(H3181,usd[[#All],[targetCurrency]:[inverseRate]],4,FALSE))</f>
        <v>1</v>
      </c>
      <c r="J3181" s="14">
        <f t="shared" si="296"/>
        <v>4200</v>
      </c>
      <c r="K3181" s="14">
        <f t="shared" si="297"/>
        <v>4794.82</v>
      </c>
      <c r="L3181">
        <v>1367859071</v>
      </c>
      <c r="M3181">
        <v>1365699071</v>
      </c>
      <c r="N3181" t="b">
        <v>1</v>
      </c>
      <c r="O3181">
        <v>62</v>
      </c>
      <c r="P3181" t="b">
        <v>1</v>
      </c>
      <c r="Q3181" t="s">
        <v>8271</v>
      </c>
      <c r="R3181" s="9">
        <f t="shared" si="298"/>
        <v>1.1416238095238094</v>
      </c>
      <c r="S3181" s="14">
        <f t="shared" si="299"/>
        <v>77.335806451612896</v>
      </c>
      <c r="T3181" t="s">
        <v>9224</v>
      </c>
      <c r="U3181" t="s">
        <v>9225</v>
      </c>
      <c r="V3181" s="16">
        <f t="shared" si="300"/>
        <v>41375.702210648145</v>
      </c>
      <c r="W3181" s="16">
        <f t="shared" si="301"/>
        <v>41400.702210648145</v>
      </c>
    </row>
    <row r="3182" spans="1:23" ht="30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2">
        <f>IF(H3182="USD", 1, VLOOKUP(H3182,usd[[#All],[targetCurrency]:[inverseRate]],4,FALSE))</f>
        <v>1.29405719</v>
      </c>
      <c r="J3182" s="14">
        <f t="shared" si="296"/>
        <v>1552.8686279999999</v>
      </c>
      <c r="K3182" s="14">
        <f t="shared" si="297"/>
        <v>1859.5601820299999</v>
      </c>
      <c r="L3182">
        <v>1403258049</v>
      </c>
      <c r="M3182">
        <v>1400666049</v>
      </c>
      <c r="N3182" t="b">
        <v>1</v>
      </c>
      <c r="O3182">
        <v>45</v>
      </c>
      <c r="P3182" t="b">
        <v>1</v>
      </c>
      <c r="Q3182" t="s">
        <v>8271</v>
      </c>
      <c r="R3182" s="9">
        <f t="shared" si="298"/>
        <v>1.1975</v>
      </c>
      <c r="S3182" s="14">
        <f t="shared" si="299"/>
        <v>41.323559600666663</v>
      </c>
      <c r="T3182" t="s">
        <v>9224</v>
      </c>
      <c r="U3182" t="s">
        <v>9225</v>
      </c>
      <c r="V3182" s="16">
        <f t="shared" si="300"/>
        <v>41780.412604166668</v>
      </c>
      <c r="W3182" s="16">
        <f t="shared" si="301"/>
        <v>41810.412604166668</v>
      </c>
    </row>
    <row r="3183" spans="1:23" ht="30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2">
        <f>IF(H3183="USD", 1, VLOOKUP(H3183,usd[[#All],[targetCurrency]:[inverseRate]],4,FALSE))</f>
        <v>1.29405719</v>
      </c>
      <c r="J3183" s="14">
        <f t="shared" si="296"/>
        <v>647.028595</v>
      </c>
      <c r="K3183" s="14">
        <f t="shared" si="297"/>
        <v>705.26116854999998</v>
      </c>
      <c r="L3183">
        <v>1402848000</v>
      </c>
      <c r="M3183">
        <v>1400570787</v>
      </c>
      <c r="N3183" t="b">
        <v>1</v>
      </c>
      <c r="O3183">
        <v>15</v>
      </c>
      <c r="P3183" t="b">
        <v>1</v>
      </c>
      <c r="Q3183" t="s">
        <v>8271</v>
      </c>
      <c r="R3183" s="9">
        <f t="shared" si="298"/>
        <v>1.0900000000000001</v>
      </c>
      <c r="S3183" s="14">
        <f t="shared" si="299"/>
        <v>47.017411236666668</v>
      </c>
      <c r="T3183" t="s">
        <v>9224</v>
      </c>
      <c r="U3183" t="s">
        <v>9225</v>
      </c>
      <c r="V3183" s="16">
        <f t="shared" si="300"/>
        <v>41779.310034722221</v>
      </c>
      <c r="W3183" s="16">
        <f t="shared" si="301"/>
        <v>41805.666666666664</v>
      </c>
    </row>
    <row r="3184" spans="1:23" ht="30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2">
        <f>IF(H3184="USD", 1, VLOOKUP(H3184,usd[[#All],[targetCurrency]:[inverseRate]],4,FALSE))</f>
        <v>1</v>
      </c>
      <c r="J3184" s="14">
        <f t="shared" si="296"/>
        <v>7000</v>
      </c>
      <c r="K3184" s="14">
        <f t="shared" si="297"/>
        <v>7062</v>
      </c>
      <c r="L3184">
        <v>1328029200</v>
      </c>
      <c r="M3184">
        <v>1323211621</v>
      </c>
      <c r="N3184" t="b">
        <v>1</v>
      </c>
      <c r="O3184">
        <v>151</v>
      </c>
      <c r="P3184" t="b">
        <v>1</v>
      </c>
      <c r="Q3184" t="s">
        <v>8271</v>
      </c>
      <c r="R3184" s="9">
        <f t="shared" si="298"/>
        <v>1.0088571428571429</v>
      </c>
      <c r="S3184" s="14">
        <f t="shared" si="299"/>
        <v>46.768211920529801</v>
      </c>
      <c r="T3184" t="s">
        <v>9224</v>
      </c>
      <c r="U3184" t="s">
        <v>9225</v>
      </c>
      <c r="V3184" s="16">
        <f t="shared" si="300"/>
        <v>40883.949317129627</v>
      </c>
      <c r="W3184" s="16">
        <f t="shared" si="301"/>
        <v>40939.708333333336</v>
      </c>
    </row>
    <row r="3185" spans="1:23" ht="30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2">
        <f>IF(H3185="USD", 1, VLOOKUP(H3185,usd[[#All],[targetCurrency]:[inverseRate]],4,FALSE))</f>
        <v>1</v>
      </c>
      <c r="J3185" s="14">
        <f t="shared" si="296"/>
        <v>2500</v>
      </c>
      <c r="K3185" s="14">
        <f t="shared" si="297"/>
        <v>2725</v>
      </c>
      <c r="L3185">
        <v>1377284669</v>
      </c>
      <c r="M3185">
        <v>1375729469</v>
      </c>
      <c r="N3185" t="b">
        <v>1</v>
      </c>
      <c r="O3185">
        <v>68</v>
      </c>
      <c r="P3185" t="b">
        <v>1</v>
      </c>
      <c r="Q3185" t="s">
        <v>8271</v>
      </c>
      <c r="R3185" s="9">
        <f t="shared" si="298"/>
        <v>1.0900000000000001</v>
      </c>
      <c r="S3185" s="14">
        <f t="shared" si="299"/>
        <v>40.073529411764703</v>
      </c>
      <c r="T3185" t="s">
        <v>9224</v>
      </c>
      <c r="U3185" t="s">
        <v>9225</v>
      </c>
      <c r="V3185" s="16">
        <f t="shared" si="300"/>
        <v>41491.79478009259</v>
      </c>
      <c r="W3185" s="16">
        <f t="shared" si="301"/>
        <v>41509.79478009259</v>
      </c>
    </row>
    <row r="3186" spans="1:23" ht="30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2">
        <f>IF(H3186="USD", 1, VLOOKUP(H3186,usd[[#All],[targetCurrency]:[inverseRate]],4,FALSE))</f>
        <v>1</v>
      </c>
      <c r="J3186" s="14">
        <f t="shared" si="296"/>
        <v>4300</v>
      </c>
      <c r="K3186" s="14">
        <f t="shared" si="297"/>
        <v>4610</v>
      </c>
      <c r="L3186">
        <v>1404258631</v>
      </c>
      <c r="M3186">
        <v>1401666631</v>
      </c>
      <c r="N3186" t="b">
        <v>1</v>
      </c>
      <c r="O3186">
        <v>46</v>
      </c>
      <c r="P3186" t="b">
        <v>1</v>
      </c>
      <c r="Q3186" t="s">
        <v>8271</v>
      </c>
      <c r="R3186" s="9">
        <f t="shared" si="298"/>
        <v>1.0720930232558139</v>
      </c>
      <c r="S3186" s="14">
        <f t="shared" si="299"/>
        <v>100.21739130434783</v>
      </c>
      <c r="T3186" t="s">
        <v>9224</v>
      </c>
      <c r="U3186" t="s">
        <v>9225</v>
      </c>
      <c r="V3186" s="16">
        <f t="shared" si="300"/>
        <v>41791.993414351848</v>
      </c>
      <c r="W3186" s="16">
        <f t="shared" si="301"/>
        <v>41821.993414351848</v>
      </c>
    </row>
    <row r="3187" spans="1:23" ht="30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2">
        <f>IF(H3187="USD", 1, VLOOKUP(H3187,usd[[#All],[targetCurrency]:[inverseRate]],4,FALSE))</f>
        <v>1.29405719</v>
      </c>
      <c r="J3187" s="14">
        <f t="shared" si="296"/>
        <v>1294.05719</v>
      </c>
      <c r="K3187" s="14">
        <f t="shared" si="297"/>
        <v>1294.05719</v>
      </c>
      <c r="L3187">
        <v>1405553241</v>
      </c>
      <c r="M3187">
        <v>1404948441</v>
      </c>
      <c r="N3187" t="b">
        <v>1</v>
      </c>
      <c r="O3187">
        <v>24</v>
      </c>
      <c r="P3187" t="b">
        <v>1</v>
      </c>
      <c r="Q3187" t="s">
        <v>8271</v>
      </c>
      <c r="R3187" s="9">
        <f t="shared" si="298"/>
        <v>1</v>
      </c>
      <c r="S3187" s="14">
        <f t="shared" si="299"/>
        <v>53.919049583333333</v>
      </c>
      <c r="T3187" t="s">
        <v>9224</v>
      </c>
      <c r="U3187" t="s">
        <v>9225</v>
      </c>
      <c r="V3187" s="16">
        <f t="shared" si="300"/>
        <v>41829.977326388893</v>
      </c>
      <c r="W3187" s="16">
        <f t="shared" si="301"/>
        <v>41836.977326388893</v>
      </c>
    </row>
    <row r="3188" spans="1:23" ht="30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2">
        <f>IF(H3188="USD", 1, VLOOKUP(H3188,usd[[#All],[targetCurrency]:[inverseRate]],4,FALSE))</f>
        <v>1.29405719</v>
      </c>
      <c r="J3188" s="14">
        <f t="shared" si="296"/>
        <v>4140.9830080000002</v>
      </c>
      <c r="K3188" s="14">
        <f t="shared" si="297"/>
        <v>4231.5670112999996</v>
      </c>
      <c r="L3188">
        <v>1410901200</v>
      </c>
      <c r="M3188">
        <v>1408313438</v>
      </c>
      <c r="N3188" t="b">
        <v>1</v>
      </c>
      <c r="O3188">
        <v>70</v>
      </c>
      <c r="P3188" t="b">
        <v>1</v>
      </c>
      <c r="Q3188" t="s">
        <v>8271</v>
      </c>
      <c r="R3188" s="9">
        <f t="shared" si="298"/>
        <v>1.0218750000000001</v>
      </c>
      <c r="S3188" s="14">
        <f t="shared" si="299"/>
        <v>60.450957304285708</v>
      </c>
      <c r="T3188" t="s">
        <v>9224</v>
      </c>
      <c r="U3188" t="s">
        <v>9225</v>
      </c>
      <c r="V3188" s="16">
        <f t="shared" si="300"/>
        <v>41868.924050925925</v>
      </c>
      <c r="W3188" s="16">
        <f t="shared" si="301"/>
        <v>41898.875</v>
      </c>
    </row>
    <row r="3189" spans="1:23" ht="30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2">
        <f>IF(H3189="USD", 1, VLOOKUP(H3189,usd[[#All],[targetCurrency]:[inverseRate]],4,FALSE))</f>
        <v>1</v>
      </c>
      <c r="J3189" s="14">
        <f t="shared" si="296"/>
        <v>15000</v>
      </c>
      <c r="K3189" s="14">
        <f t="shared" si="297"/>
        <v>17444</v>
      </c>
      <c r="L3189">
        <v>1407167973</v>
      </c>
      <c r="M3189">
        <v>1405439973</v>
      </c>
      <c r="N3189" t="b">
        <v>1</v>
      </c>
      <c r="O3189">
        <v>244</v>
      </c>
      <c r="P3189" t="b">
        <v>1</v>
      </c>
      <c r="Q3189" t="s">
        <v>8271</v>
      </c>
      <c r="R3189" s="9">
        <f t="shared" si="298"/>
        <v>1.1629333333333334</v>
      </c>
      <c r="S3189" s="14">
        <f t="shared" si="299"/>
        <v>71.491803278688522</v>
      </c>
      <c r="T3189" t="s">
        <v>9224</v>
      </c>
      <c r="U3189" t="s">
        <v>9225</v>
      </c>
      <c r="V3189" s="16">
        <f t="shared" si="300"/>
        <v>41835.666354166664</v>
      </c>
      <c r="W3189" s="16">
        <f t="shared" si="301"/>
        <v>41855.666354166664</v>
      </c>
    </row>
    <row r="3190" spans="1:23" ht="30" hidden="1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2">
        <f>IF(H3190="USD", 1, VLOOKUP(H3190,usd[[#All],[targetCurrency]:[inverseRate]],4,FALSE))</f>
        <v>1.29405719</v>
      </c>
      <c r="J3190" s="14">
        <f t="shared" si="296"/>
        <v>258.81143800000001</v>
      </c>
      <c r="K3190" s="14">
        <f t="shared" si="297"/>
        <v>168.2274347</v>
      </c>
      <c r="L3190">
        <v>1433930302</v>
      </c>
      <c r="M3190">
        <v>1432115902</v>
      </c>
      <c r="N3190" t="b">
        <v>0</v>
      </c>
      <c r="O3190">
        <v>9</v>
      </c>
      <c r="P3190" t="b">
        <v>0</v>
      </c>
      <c r="Q3190" t="s">
        <v>8305</v>
      </c>
      <c r="R3190" s="9">
        <f t="shared" si="298"/>
        <v>0.65</v>
      </c>
      <c r="S3190" s="14">
        <f t="shared" si="299"/>
        <v>18.69193718888889</v>
      </c>
      <c r="T3190" t="s">
        <v>9224</v>
      </c>
      <c r="U3190" t="s">
        <v>9262</v>
      </c>
      <c r="V3190" s="16">
        <f t="shared" si="300"/>
        <v>42144.415532407409</v>
      </c>
      <c r="W3190" s="16">
        <f t="shared" si="301"/>
        <v>42165.415532407409</v>
      </c>
    </row>
    <row r="3191" spans="1:23" ht="30" hidden="1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2">
        <f>IF(H3191="USD", 1, VLOOKUP(H3191,usd[[#All],[targetCurrency]:[inverseRate]],4,FALSE))</f>
        <v>0.11241174</v>
      </c>
      <c r="J3191" s="14">
        <f t="shared" si="296"/>
        <v>6182.6457</v>
      </c>
      <c r="K3191" s="14">
        <f t="shared" si="297"/>
        <v>762.15159719999997</v>
      </c>
      <c r="L3191">
        <v>1432455532</v>
      </c>
      <c r="M3191">
        <v>1429863532</v>
      </c>
      <c r="N3191" t="b">
        <v>0</v>
      </c>
      <c r="O3191">
        <v>19</v>
      </c>
      <c r="P3191" t="b">
        <v>0</v>
      </c>
      <c r="Q3191" t="s">
        <v>8305</v>
      </c>
      <c r="R3191" s="9">
        <f t="shared" si="298"/>
        <v>0.12327272727272727</v>
      </c>
      <c r="S3191" s="14">
        <f t="shared" si="299"/>
        <v>40.113241957894736</v>
      </c>
      <c r="T3191" t="s">
        <v>9224</v>
      </c>
      <c r="U3191" t="s">
        <v>9262</v>
      </c>
      <c r="V3191" s="16">
        <f t="shared" si="300"/>
        <v>42118.346435185187</v>
      </c>
      <c r="W3191" s="16">
        <f t="shared" si="301"/>
        <v>42148.346435185187</v>
      </c>
    </row>
    <row r="3192" spans="1:23" ht="30" hidden="1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2">
        <f>IF(H3192="USD", 1, VLOOKUP(H3192,usd[[#All],[targetCurrency]:[inverseRate]],4,FALSE))</f>
        <v>0.75062424999999999</v>
      </c>
      <c r="J3192" s="14">
        <f t="shared" si="296"/>
        <v>3002.4969999999998</v>
      </c>
      <c r="K3192" s="14">
        <f t="shared" si="297"/>
        <v>0</v>
      </c>
      <c r="L3192">
        <v>1481258275</v>
      </c>
      <c r="M3192">
        <v>1478662675</v>
      </c>
      <c r="N3192" t="b">
        <v>0</v>
      </c>
      <c r="O3192">
        <v>0</v>
      </c>
      <c r="P3192" t="b">
        <v>0</v>
      </c>
      <c r="Q3192" t="s">
        <v>8305</v>
      </c>
      <c r="R3192" s="9">
        <f t="shared" si="298"/>
        <v>0</v>
      </c>
      <c r="S3192" s="14" t="str">
        <f t="shared" si="299"/>
        <v/>
      </c>
      <c r="T3192" t="s">
        <v>9224</v>
      </c>
      <c r="U3192" t="s">
        <v>9262</v>
      </c>
      <c r="V3192" s="16">
        <f t="shared" si="300"/>
        <v>42683.151331018518</v>
      </c>
      <c r="W3192" s="16">
        <f t="shared" si="301"/>
        <v>42713.192997685182</v>
      </c>
    </row>
    <row r="3193" spans="1:23" ht="30" hidden="1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2">
        <f>IF(H3193="USD", 1, VLOOKUP(H3193,usd[[#All],[targetCurrency]:[inverseRate]],4,FALSE))</f>
        <v>1</v>
      </c>
      <c r="J3193" s="14">
        <f t="shared" si="296"/>
        <v>3750</v>
      </c>
      <c r="K3193" s="14">
        <f t="shared" si="297"/>
        <v>151</v>
      </c>
      <c r="L3193">
        <v>1471370869</v>
      </c>
      <c r="M3193">
        <v>1466186869</v>
      </c>
      <c r="N3193" t="b">
        <v>0</v>
      </c>
      <c r="O3193">
        <v>4</v>
      </c>
      <c r="P3193" t="b">
        <v>0</v>
      </c>
      <c r="Q3193" t="s">
        <v>8305</v>
      </c>
      <c r="R3193" s="9">
        <f t="shared" si="298"/>
        <v>4.0266666666666666E-2</v>
      </c>
      <c r="S3193" s="14">
        <f t="shared" si="299"/>
        <v>37.75</v>
      </c>
      <c r="T3193" t="s">
        <v>9224</v>
      </c>
      <c r="U3193" t="s">
        <v>9262</v>
      </c>
      <c r="V3193" s="16">
        <f t="shared" si="300"/>
        <v>42538.755428240736</v>
      </c>
      <c r="W3193" s="16">
        <f t="shared" si="301"/>
        <v>42598.755428240736</v>
      </c>
    </row>
    <row r="3194" spans="1:23" ht="30" hidden="1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2">
        <f>IF(H3194="USD", 1, VLOOKUP(H3194,usd[[#All],[targetCurrency]:[inverseRate]],4,FALSE))</f>
        <v>1.29405719</v>
      </c>
      <c r="J3194" s="14">
        <f t="shared" si="296"/>
        <v>12940.571899999999</v>
      </c>
      <c r="K3194" s="14">
        <f t="shared" si="297"/>
        <v>131.99383337999998</v>
      </c>
      <c r="L3194">
        <v>1425160800</v>
      </c>
      <c r="M3194">
        <v>1421274859</v>
      </c>
      <c r="N3194" t="b">
        <v>0</v>
      </c>
      <c r="O3194">
        <v>8</v>
      </c>
      <c r="P3194" t="b">
        <v>0</v>
      </c>
      <c r="Q3194" t="s">
        <v>8305</v>
      </c>
      <c r="R3194" s="9">
        <f t="shared" si="298"/>
        <v>1.0200000000000001E-2</v>
      </c>
      <c r="S3194" s="14">
        <f t="shared" si="299"/>
        <v>16.499229172499998</v>
      </c>
      <c r="T3194" t="s">
        <v>9224</v>
      </c>
      <c r="U3194" t="s">
        <v>9262</v>
      </c>
      <c r="V3194" s="16">
        <f t="shared" si="300"/>
        <v>42018.94049768518</v>
      </c>
      <c r="W3194" s="16">
        <f t="shared" si="301"/>
        <v>42063.916666666672</v>
      </c>
    </row>
    <row r="3195" spans="1:23" ht="30" hidden="1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2">
        <f>IF(H3195="USD", 1, VLOOKUP(H3195,usd[[#All],[targetCurrency]:[inverseRate]],4,FALSE))</f>
        <v>1.29405719</v>
      </c>
      <c r="J3195" s="14">
        <f t="shared" si="296"/>
        <v>6470.2859499999995</v>
      </c>
      <c r="K3195" s="14">
        <f t="shared" si="297"/>
        <v>759.61157052999999</v>
      </c>
      <c r="L3195">
        <v>1424474056</v>
      </c>
      <c r="M3195">
        <v>1420586056</v>
      </c>
      <c r="N3195" t="b">
        <v>0</v>
      </c>
      <c r="O3195">
        <v>24</v>
      </c>
      <c r="P3195" t="b">
        <v>0</v>
      </c>
      <c r="Q3195" t="s">
        <v>8305</v>
      </c>
      <c r="R3195" s="9">
        <f t="shared" si="298"/>
        <v>0.1174</v>
      </c>
      <c r="S3195" s="14">
        <f t="shared" si="299"/>
        <v>31.650482105416668</v>
      </c>
      <c r="T3195" t="s">
        <v>9224</v>
      </c>
      <c r="U3195" t="s">
        <v>9262</v>
      </c>
      <c r="V3195" s="16">
        <f t="shared" si="300"/>
        <v>42010.968240740738</v>
      </c>
      <c r="W3195" s="16">
        <f t="shared" si="301"/>
        <v>42055.968240740738</v>
      </c>
    </row>
    <row r="3196" spans="1:23" ht="30" hidden="1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2">
        <f>IF(H3196="USD", 1, VLOOKUP(H3196,usd[[#All],[targetCurrency]:[inverseRate]],4,FALSE))</f>
        <v>1</v>
      </c>
      <c r="J3196" s="14">
        <f t="shared" si="296"/>
        <v>11000</v>
      </c>
      <c r="K3196" s="14">
        <f t="shared" si="297"/>
        <v>0</v>
      </c>
      <c r="L3196">
        <v>1437960598</v>
      </c>
      <c r="M3196">
        <v>1435368598</v>
      </c>
      <c r="N3196" t="b">
        <v>0</v>
      </c>
      <c r="O3196">
        <v>0</v>
      </c>
      <c r="P3196" t="b">
        <v>0</v>
      </c>
      <c r="Q3196" t="s">
        <v>8305</v>
      </c>
      <c r="R3196" s="9">
        <f t="shared" si="298"/>
        <v>0</v>
      </c>
      <c r="S3196" s="14" t="str">
        <f t="shared" si="299"/>
        <v/>
      </c>
      <c r="T3196" t="s">
        <v>9224</v>
      </c>
      <c r="U3196" t="s">
        <v>9262</v>
      </c>
      <c r="V3196" s="16">
        <f t="shared" si="300"/>
        <v>42182.062476851846</v>
      </c>
      <c r="W3196" s="16">
        <f t="shared" si="301"/>
        <v>42212.062476851846</v>
      </c>
    </row>
    <row r="3197" spans="1:23" ht="30" hidden="1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2">
        <f>IF(H3197="USD", 1, VLOOKUP(H3197,usd[[#All],[targetCurrency]:[inverseRate]],4,FALSE))</f>
        <v>1</v>
      </c>
      <c r="J3197" s="14">
        <f t="shared" si="296"/>
        <v>3500</v>
      </c>
      <c r="K3197" s="14">
        <f t="shared" si="297"/>
        <v>2070</v>
      </c>
      <c r="L3197">
        <v>1423750542</v>
      </c>
      <c r="M3197">
        <v>1421158542</v>
      </c>
      <c r="N3197" t="b">
        <v>0</v>
      </c>
      <c r="O3197">
        <v>39</v>
      </c>
      <c r="P3197" t="b">
        <v>0</v>
      </c>
      <c r="Q3197" t="s">
        <v>8305</v>
      </c>
      <c r="R3197" s="9">
        <f t="shared" si="298"/>
        <v>0.59142857142857141</v>
      </c>
      <c r="S3197" s="14">
        <f t="shared" si="299"/>
        <v>53.07692307692308</v>
      </c>
      <c r="T3197" t="s">
        <v>9224</v>
      </c>
      <c r="U3197" t="s">
        <v>9262</v>
      </c>
      <c r="V3197" s="16">
        <f t="shared" si="300"/>
        <v>42017.594236111108</v>
      </c>
      <c r="W3197" s="16">
        <f t="shared" si="301"/>
        <v>42047.594236111108</v>
      </c>
    </row>
    <row r="3198" spans="1:23" ht="30" hidden="1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2">
        <f>IF(H3198="USD", 1, VLOOKUP(H3198,usd[[#All],[targetCurrency]:[inverseRate]],4,FALSE))</f>
        <v>1</v>
      </c>
      <c r="J3198" s="14">
        <f t="shared" si="296"/>
        <v>3000000</v>
      </c>
      <c r="K3198" s="14">
        <f t="shared" si="297"/>
        <v>1800</v>
      </c>
      <c r="L3198">
        <v>1438437600</v>
      </c>
      <c r="M3198">
        <v>1433254875</v>
      </c>
      <c r="N3198" t="b">
        <v>0</v>
      </c>
      <c r="O3198">
        <v>6</v>
      </c>
      <c r="P3198" t="b">
        <v>0</v>
      </c>
      <c r="Q3198" t="s">
        <v>8305</v>
      </c>
      <c r="R3198" s="9">
        <f t="shared" si="298"/>
        <v>5.9999999999999995E-4</v>
      </c>
      <c r="S3198" s="14">
        <f t="shared" si="299"/>
        <v>300</v>
      </c>
      <c r="T3198" t="s">
        <v>9224</v>
      </c>
      <c r="U3198" t="s">
        <v>9262</v>
      </c>
      <c r="V3198" s="16">
        <f t="shared" si="300"/>
        <v>42157.598090277781</v>
      </c>
      <c r="W3198" s="16">
        <f t="shared" si="301"/>
        <v>42217.583333333328</v>
      </c>
    </row>
    <row r="3199" spans="1:23" ht="30" hidden="1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2">
        <f>IF(H3199="USD", 1, VLOOKUP(H3199,usd[[#All],[targetCurrency]:[inverseRate]],4,FALSE))</f>
        <v>0.10503195999999999</v>
      </c>
      <c r="J3199" s="14">
        <f t="shared" si="296"/>
        <v>1050.3196</v>
      </c>
      <c r="K3199" s="14">
        <f t="shared" si="297"/>
        <v>120.26159419999999</v>
      </c>
      <c r="L3199">
        <v>1423050618</v>
      </c>
      <c r="M3199">
        <v>1420458618</v>
      </c>
      <c r="N3199" t="b">
        <v>0</v>
      </c>
      <c r="O3199">
        <v>4</v>
      </c>
      <c r="P3199" t="b">
        <v>0</v>
      </c>
      <c r="Q3199" t="s">
        <v>8305</v>
      </c>
      <c r="R3199" s="9">
        <f t="shared" si="298"/>
        <v>0.1145</v>
      </c>
      <c r="S3199" s="14">
        <f t="shared" si="299"/>
        <v>30.065398549999998</v>
      </c>
      <c r="T3199" t="s">
        <v>9224</v>
      </c>
      <c r="U3199" t="s">
        <v>9262</v>
      </c>
      <c r="V3199" s="16">
        <f t="shared" si="300"/>
        <v>42009.493263888886</v>
      </c>
      <c r="W3199" s="16">
        <f t="shared" si="301"/>
        <v>42039.493263888886</v>
      </c>
    </row>
    <row r="3200" spans="1:23" ht="30" hidden="1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2">
        <f>IF(H3200="USD", 1, VLOOKUP(H3200,usd[[#All],[targetCurrency]:[inverseRate]],4,FALSE))</f>
        <v>0.15676623000000001</v>
      </c>
      <c r="J3200" s="14">
        <f t="shared" si="296"/>
        <v>4702.9868999999999</v>
      </c>
      <c r="K3200" s="14">
        <f t="shared" si="297"/>
        <v>17.244285300000001</v>
      </c>
      <c r="L3200">
        <v>1424081477</v>
      </c>
      <c r="M3200">
        <v>1420798277</v>
      </c>
      <c r="N3200" t="b">
        <v>0</v>
      </c>
      <c r="O3200">
        <v>3</v>
      </c>
      <c r="P3200" t="b">
        <v>0</v>
      </c>
      <c r="Q3200" t="s">
        <v>8305</v>
      </c>
      <c r="R3200" s="9">
        <f t="shared" si="298"/>
        <v>3.6666666666666666E-3</v>
      </c>
      <c r="S3200" s="14">
        <f t="shared" si="299"/>
        <v>5.7480951000000005</v>
      </c>
      <c r="T3200" t="s">
        <v>9224</v>
      </c>
      <c r="U3200" t="s">
        <v>9262</v>
      </c>
      <c r="V3200" s="16">
        <f t="shared" si="300"/>
        <v>42013.424502314811</v>
      </c>
      <c r="W3200" s="16">
        <f t="shared" si="301"/>
        <v>42051.424502314811</v>
      </c>
    </row>
    <row r="3201" spans="1:23" ht="30" hidden="1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2">
        <f>IF(H3201="USD", 1, VLOOKUP(H3201,usd[[#All],[targetCurrency]:[inverseRate]],4,FALSE))</f>
        <v>1</v>
      </c>
      <c r="J3201" s="14">
        <f t="shared" si="296"/>
        <v>5000</v>
      </c>
      <c r="K3201" s="14">
        <f t="shared" si="297"/>
        <v>2608</v>
      </c>
      <c r="L3201">
        <v>1410037200</v>
      </c>
      <c r="M3201">
        <v>1407435418</v>
      </c>
      <c r="N3201" t="b">
        <v>0</v>
      </c>
      <c r="O3201">
        <v>53</v>
      </c>
      <c r="P3201" t="b">
        <v>0</v>
      </c>
      <c r="Q3201" t="s">
        <v>8305</v>
      </c>
      <c r="R3201" s="9">
        <f t="shared" si="298"/>
        <v>0.52159999999999995</v>
      </c>
      <c r="S3201" s="14">
        <f t="shared" si="299"/>
        <v>49.20754716981132</v>
      </c>
      <c r="T3201" t="s">
        <v>9224</v>
      </c>
      <c r="U3201" t="s">
        <v>9262</v>
      </c>
      <c r="V3201" s="16">
        <f t="shared" si="300"/>
        <v>41858.761782407411</v>
      </c>
      <c r="W3201" s="16">
        <f t="shared" si="301"/>
        <v>41888.875</v>
      </c>
    </row>
    <row r="3202" spans="1:23" ht="30" hidden="1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2">
        <f>IF(H3202="USD", 1, VLOOKUP(H3202,usd[[#All],[targetCurrency]:[inverseRate]],4,FALSE))</f>
        <v>1</v>
      </c>
      <c r="J3202" s="14">
        <f t="shared" si="296"/>
        <v>50000</v>
      </c>
      <c r="K3202" s="14">
        <f t="shared" si="297"/>
        <v>1</v>
      </c>
      <c r="L3202">
        <v>1461994440</v>
      </c>
      <c r="M3202">
        <v>1459410101</v>
      </c>
      <c r="N3202" t="b">
        <v>0</v>
      </c>
      <c r="O3202">
        <v>1</v>
      </c>
      <c r="P3202" t="b">
        <v>0</v>
      </c>
      <c r="Q3202" t="s">
        <v>8305</v>
      </c>
      <c r="R3202" s="9">
        <f t="shared" si="298"/>
        <v>2.0000000000000002E-5</v>
      </c>
      <c r="S3202" s="14">
        <f t="shared" si="299"/>
        <v>1</v>
      </c>
      <c r="T3202" t="s">
        <v>9224</v>
      </c>
      <c r="U3202" t="s">
        <v>9262</v>
      </c>
      <c r="V3202" s="16">
        <f t="shared" si="300"/>
        <v>42460.320613425924</v>
      </c>
      <c r="W3202" s="16">
        <f t="shared" si="301"/>
        <v>42490.231944444444</v>
      </c>
    </row>
    <row r="3203" spans="1:23" ht="30" hidden="1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2">
        <f>IF(H3203="USD", 1, VLOOKUP(H3203,usd[[#All],[targetCurrency]:[inverseRate]],4,FALSE))</f>
        <v>1.29405719</v>
      </c>
      <c r="J3203" s="14">
        <f t="shared" ref="J3203:J3266" si="302">$I3203*D3203</f>
        <v>2588.11438</v>
      </c>
      <c r="K3203" s="14">
        <f t="shared" ref="K3203:K3266" si="303">$I3203*E3203</f>
        <v>32.351429750000001</v>
      </c>
      <c r="L3203">
        <v>1409509477</v>
      </c>
      <c r="M3203">
        <v>1407695077</v>
      </c>
      <c r="N3203" t="b">
        <v>0</v>
      </c>
      <c r="O3203">
        <v>2</v>
      </c>
      <c r="P3203" t="b">
        <v>0</v>
      </c>
      <c r="Q3203" t="s">
        <v>8305</v>
      </c>
      <c r="R3203" s="9">
        <f t="shared" ref="R3203:R3266" si="304">E3203/D3203</f>
        <v>1.2500000000000001E-2</v>
      </c>
      <c r="S3203" s="14">
        <f t="shared" ref="S3203:S3266" si="305">IFERROR(K3203/O3203, "")</f>
        <v>16.175714875000001</v>
      </c>
      <c r="T3203" t="s">
        <v>9224</v>
      </c>
      <c r="U3203" t="s">
        <v>9262</v>
      </c>
      <c r="V3203" s="16">
        <f t="shared" si="300"/>
        <v>41861.767094907409</v>
      </c>
      <c r="W3203" s="16">
        <f t="shared" si="301"/>
        <v>41882.767094907409</v>
      </c>
    </row>
    <row r="3204" spans="1:23" ht="30" hidden="1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2">
        <f>IF(H3204="USD", 1, VLOOKUP(H3204,usd[[#All],[targetCurrency]:[inverseRate]],4,FALSE))</f>
        <v>1</v>
      </c>
      <c r="J3204" s="14">
        <f t="shared" si="302"/>
        <v>5000</v>
      </c>
      <c r="K3204" s="14">
        <f t="shared" si="303"/>
        <v>2726</v>
      </c>
      <c r="L3204">
        <v>1450072740</v>
      </c>
      <c r="M3204">
        <v>1445027346</v>
      </c>
      <c r="N3204" t="b">
        <v>0</v>
      </c>
      <c r="O3204">
        <v>25</v>
      </c>
      <c r="P3204" t="b">
        <v>0</v>
      </c>
      <c r="Q3204" t="s">
        <v>8305</v>
      </c>
      <c r="R3204" s="9">
        <f t="shared" si="304"/>
        <v>0.54520000000000002</v>
      </c>
      <c r="S3204" s="14">
        <f t="shared" si="305"/>
        <v>109.04</v>
      </c>
      <c r="T3204" t="s">
        <v>9224</v>
      </c>
      <c r="U3204" t="s">
        <v>9262</v>
      </c>
      <c r="V3204" s="16">
        <f t="shared" si="300"/>
        <v>42293.853541666671</v>
      </c>
      <c r="W3204" s="16">
        <f t="shared" si="301"/>
        <v>42352.249305555553</v>
      </c>
    </row>
    <row r="3205" spans="1:23" ht="30" hidden="1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2">
        <f>IF(H3205="USD", 1, VLOOKUP(H3205,usd[[#All],[targetCurrency]:[inverseRate]],4,FALSE))</f>
        <v>1</v>
      </c>
      <c r="J3205" s="14">
        <f t="shared" si="302"/>
        <v>1000</v>
      </c>
      <c r="K3205" s="14">
        <f t="shared" si="303"/>
        <v>250</v>
      </c>
      <c r="L3205">
        <v>1443224622</v>
      </c>
      <c r="M3205">
        <v>1440632622</v>
      </c>
      <c r="N3205" t="b">
        <v>0</v>
      </c>
      <c r="O3205">
        <v>6</v>
      </c>
      <c r="P3205" t="b">
        <v>0</v>
      </c>
      <c r="Q3205" t="s">
        <v>8305</v>
      </c>
      <c r="R3205" s="9">
        <f t="shared" si="304"/>
        <v>0.25</v>
      </c>
      <c r="S3205" s="14">
        <f t="shared" si="305"/>
        <v>41.666666666666664</v>
      </c>
      <c r="T3205" t="s">
        <v>9224</v>
      </c>
      <c r="U3205" t="s">
        <v>9262</v>
      </c>
      <c r="V3205" s="16">
        <f t="shared" si="300"/>
        <v>42242.988680555558</v>
      </c>
      <c r="W3205" s="16">
        <f t="shared" si="301"/>
        <v>42272.988680555558</v>
      </c>
    </row>
    <row r="3206" spans="1:23" ht="30" hidden="1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2">
        <f>IF(H3206="USD", 1, VLOOKUP(H3206,usd[[#All],[targetCurrency]:[inverseRate]],4,FALSE))</f>
        <v>1</v>
      </c>
      <c r="J3206" s="14">
        <f t="shared" si="302"/>
        <v>500</v>
      </c>
      <c r="K3206" s="14">
        <f t="shared" si="303"/>
        <v>0</v>
      </c>
      <c r="L3206">
        <v>1437149640</v>
      </c>
      <c r="M3206">
        <v>1434558479</v>
      </c>
      <c r="N3206" t="b">
        <v>0</v>
      </c>
      <c r="O3206">
        <v>0</v>
      </c>
      <c r="P3206" t="b">
        <v>0</v>
      </c>
      <c r="Q3206" t="s">
        <v>8305</v>
      </c>
      <c r="R3206" s="9">
        <f t="shared" si="304"/>
        <v>0</v>
      </c>
      <c r="S3206" s="14" t="str">
        <f t="shared" si="305"/>
        <v/>
      </c>
      <c r="T3206" t="s">
        <v>9224</v>
      </c>
      <c r="U3206" t="s">
        <v>9262</v>
      </c>
      <c r="V3206" s="16">
        <f t="shared" si="300"/>
        <v>42172.686099537037</v>
      </c>
      <c r="W3206" s="16">
        <f t="shared" si="301"/>
        <v>42202.676388888889</v>
      </c>
    </row>
    <row r="3207" spans="1:23" ht="30" hidden="1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2">
        <f>IF(H3207="USD", 1, VLOOKUP(H3207,usd[[#All],[targetCurrency]:[inverseRate]],4,FALSE))</f>
        <v>1.29405719</v>
      </c>
      <c r="J3207" s="14">
        <f t="shared" si="302"/>
        <v>10352.45752</v>
      </c>
      <c r="K3207" s="14">
        <f t="shared" si="303"/>
        <v>353.27761286999998</v>
      </c>
      <c r="L3207">
        <v>1430470772</v>
      </c>
      <c r="M3207">
        <v>1427878772</v>
      </c>
      <c r="N3207" t="b">
        <v>0</v>
      </c>
      <c r="O3207">
        <v>12</v>
      </c>
      <c r="P3207" t="b">
        <v>0</v>
      </c>
      <c r="Q3207" t="s">
        <v>8305</v>
      </c>
      <c r="R3207" s="9">
        <f t="shared" si="304"/>
        <v>3.4125000000000003E-2</v>
      </c>
      <c r="S3207" s="14">
        <f t="shared" si="305"/>
        <v>29.4398010725</v>
      </c>
      <c r="T3207" t="s">
        <v>9224</v>
      </c>
      <c r="U3207" t="s">
        <v>9262</v>
      </c>
      <c r="V3207" s="16">
        <f t="shared" si="300"/>
        <v>42095.374675925923</v>
      </c>
      <c r="W3207" s="16">
        <f t="shared" si="301"/>
        <v>42125.374675925923</v>
      </c>
    </row>
    <row r="3208" spans="1:23" ht="30" hidden="1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2">
        <f>IF(H3208="USD", 1, VLOOKUP(H3208,usd[[#All],[targetCurrency]:[inverseRate]],4,FALSE))</f>
        <v>1</v>
      </c>
      <c r="J3208" s="14">
        <f t="shared" si="302"/>
        <v>5000</v>
      </c>
      <c r="K3208" s="14">
        <f t="shared" si="303"/>
        <v>0</v>
      </c>
      <c r="L3208">
        <v>1442644651</v>
      </c>
      <c r="M3208">
        <v>1440052651</v>
      </c>
      <c r="N3208" t="b">
        <v>0</v>
      </c>
      <c r="O3208">
        <v>0</v>
      </c>
      <c r="P3208" t="b">
        <v>0</v>
      </c>
      <c r="Q3208" t="s">
        <v>8305</v>
      </c>
      <c r="R3208" s="9">
        <f t="shared" si="304"/>
        <v>0</v>
      </c>
      <c r="S3208" s="14" t="str">
        <f t="shared" si="305"/>
        <v/>
      </c>
      <c r="T3208" t="s">
        <v>9224</v>
      </c>
      <c r="U3208" t="s">
        <v>9262</v>
      </c>
      <c r="V3208" s="16">
        <f t="shared" si="300"/>
        <v>42236.276053240741</v>
      </c>
      <c r="W3208" s="16">
        <f t="shared" si="301"/>
        <v>42266.276053240741</v>
      </c>
    </row>
    <row r="3209" spans="1:23" ht="30" hidden="1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2">
        <f>IF(H3209="USD", 1, VLOOKUP(H3209,usd[[#All],[targetCurrency]:[inverseRate]],4,FALSE))</f>
        <v>1</v>
      </c>
      <c r="J3209" s="14">
        <f t="shared" si="302"/>
        <v>5500</v>
      </c>
      <c r="K3209" s="14">
        <f t="shared" si="303"/>
        <v>2550</v>
      </c>
      <c r="L3209">
        <v>1429767607</v>
      </c>
      <c r="M3209">
        <v>1424587207</v>
      </c>
      <c r="N3209" t="b">
        <v>0</v>
      </c>
      <c r="O3209">
        <v>36</v>
      </c>
      <c r="P3209" t="b">
        <v>0</v>
      </c>
      <c r="Q3209" t="s">
        <v>8305</v>
      </c>
      <c r="R3209" s="9">
        <f t="shared" si="304"/>
        <v>0.46363636363636362</v>
      </c>
      <c r="S3209" s="14">
        <f t="shared" si="305"/>
        <v>70.833333333333329</v>
      </c>
      <c r="T3209" t="s">
        <v>9224</v>
      </c>
      <c r="U3209" t="s">
        <v>9262</v>
      </c>
      <c r="V3209" s="16">
        <f t="shared" si="300"/>
        <v>42057.277858796297</v>
      </c>
      <c r="W3209" s="16">
        <f t="shared" si="301"/>
        <v>42117.236192129625</v>
      </c>
    </row>
    <row r="3210" spans="1:23" ht="30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2">
        <f>IF(H3210="USD", 1, VLOOKUP(H3210,usd[[#All],[targetCurrency]:[inverseRate]],4,FALSE))</f>
        <v>1</v>
      </c>
      <c r="J3210" s="14">
        <f t="shared" si="302"/>
        <v>5000</v>
      </c>
      <c r="K3210" s="14">
        <f t="shared" si="303"/>
        <v>5175</v>
      </c>
      <c r="L3210">
        <v>1406557877</v>
      </c>
      <c r="M3210">
        <v>1404743477</v>
      </c>
      <c r="N3210" t="b">
        <v>1</v>
      </c>
      <c r="O3210">
        <v>82</v>
      </c>
      <c r="P3210" t="b">
        <v>1</v>
      </c>
      <c r="Q3210" t="s">
        <v>8271</v>
      </c>
      <c r="R3210" s="9">
        <f t="shared" si="304"/>
        <v>1.0349999999999999</v>
      </c>
      <c r="S3210" s="14">
        <f t="shared" si="305"/>
        <v>63.109756097560975</v>
      </c>
      <c r="T3210" t="s">
        <v>9224</v>
      </c>
      <c r="U3210" t="s">
        <v>9225</v>
      </c>
      <c r="V3210" s="16">
        <f t="shared" si="300"/>
        <v>41827.605057870373</v>
      </c>
      <c r="W3210" s="16">
        <f t="shared" si="301"/>
        <v>41848.605057870373</v>
      </c>
    </row>
    <row r="3211" spans="1:23" ht="30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2">
        <f>IF(H3211="USD", 1, VLOOKUP(H3211,usd[[#All],[targetCurrency]:[inverseRate]],4,FALSE))</f>
        <v>1</v>
      </c>
      <c r="J3211" s="14">
        <f t="shared" si="302"/>
        <v>9500</v>
      </c>
      <c r="K3211" s="14">
        <f t="shared" si="303"/>
        <v>11335.7</v>
      </c>
      <c r="L3211">
        <v>1403305200</v>
      </c>
      <c r="M3211">
        <v>1400512658</v>
      </c>
      <c r="N3211" t="b">
        <v>1</v>
      </c>
      <c r="O3211">
        <v>226</v>
      </c>
      <c r="P3211" t="b">
        <v>1</v>
      </c>
      <c r="Q3211" t="s">
        <v>8271</v>
      </c>
      <c r="R3211" s="9">
        <f t="shared" si="304"/>
        <v>1.1932315789473684</v>
      </c>
      <c r="S3211" s="14">
        <f t="shared" si="305"/>
        <v>50.157964601769912</v>
      </c>
      <c r="T3211" t="s">
        <v>9224</v>
      </c>
      <c r="U3211" t="s">
        <v>9225</v>
      </c>
      <c r="V3211" s="16">
        <f t="shared" si="300"/>
        <v>41778.637245370366</v>
      </c>
      <c r="W3211" s="16">
        <f t="shared" si="301"/>
        <v>41810.958333333336</v>
      </c>
    </row>
    <row r="3212" spans="1:23" ht="30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2">
        <f>IF(H3212="USD", 1, VLOOKUP(H3212,usd[[#All],[targetCurrency]:[inverseRate]],4,FALSE))</f>
        <v>1</v>
      </c>
      <c r="J3212" s="14">
        <f t="shared" si="302"/>
        <v>3000</v>
      </c>
      <c r="K3212" s="14">
        <f t="shared" si="303"/>
        <v>3773</v>
      </c>
      <c r="L3212">
        <v>1338523140</v>
      </c>
      <c r="M3212">
        <v>1334442519</v>
      </c>
      <c r="N3212" t="b">
        <v>1</v>
      </c>
      <c r="O3212">
        <v>60</v>
      </c>
      <c r="P3212" t="b">
        <v>1</v>
      </c>
      <c r="Q3212" t="s">
        <v>8271</v>
      </c>
      <c r="R3212" s="9">
        <f t="shared" si="304"/>
        <v>1.2576666666666667</v>
      </c>
      <c r="S3212" s="14">
        <f t="shared" si="305"/>
        <v>62.883333333333333</v>
      </c>
      <c r="T3212" t="s">
        <v>9224</v>
      </c>
      <c r="U3212" t="s">
        <v>9225</v>
      </c>
      <c r="V3212" s="16">
        <f t="shared" si="300"/>
        <v>41013.936562499999</v>
      </c>
      <c r="W3212" s="16">
        <f t="shared" si="301"/>
        <v>41061.165972222225</v>
      </c>
    </row>
    <row r="3213" spans="1:23" ht="30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2">
        <f>IF(H3213="USD", 1, VLOOKUP(H3213,usd[[#All],[targetCurrency]:[inverseRate]],4,FALSE))</f>
        <v>1</v>
      </c>
      <c r="J3213" s="14">
        <f t="shared" si="302"/>
        <v>23000</v>
      </c>
      <c r="K3213" s="14">
        <f t="shared" si="303"/>
        <v>27541</v>
      </c>
      <c r="L3213">
        <v>1408068000</v>
      </c>
      <c r="M3213">
        <v>1405346680</v>
      </c>
      <c r="N3213" t="b">
        <v>1</v>
      </c>
      <c r="O3213">
        <v>322</v>
      </c>
      <c r="P3213" t="b">
        <v>1</v>
      </c>
      <c r="Q3213" t="s">
        <v>8271</v>
      </c>
      <c r="R3213" s="9">
        <f t="shared" si="304"/>
        <v>1.1974347826086957</v>
      </c>
      <c r="S3213" s="14">
        <f t="shared" si="305"/>
        <v>85.531055900621112</v>
      </c>
      <c r="T3213" t="s">
        <v>9224</v>
      </c>
      <c r="U3213" t="s">
        <v>9225</v>
      </c>
      <c r="V3213" s="16">
        <f t="shared" si="300"/>
        <v>41834.58657407407</v>
      </c>
      <c r="W3213" s="16">
        <f t="shared" si="301"/>
        <v>41866.083333333336</v>
      </c>
    </row>
    <row r="3214" spans="1:23" ht="30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2">
        <f>IF(H3214="USD", 1, VLOOKUP(H3214,usd[[#All],[targetCurrency]:[inverseRate]],4,FALSE))</f>
        <v>1</v>
      </c>
      <c r="J3214" s="14">
        <f t="shared" si="302"/>
        <v>4000</v>
      </c>
      <c r="K3214" s="14">
        <f t="shared" si="303"/>
        <v>5050</v>
      </c>
      <c r="L3214">
        <v>1407524751</v>
      </c>
      <c r="M3214">
        <v>1404932751</v>
      </c>
      <c r="N3214" t="b">
        <v>1</v>
      </c>
      <c r="O3214">
        <v>94</v>
      </c>
      <c r="P3214" t="b">
        <v>1</v>
      </c>
      <c r="Q3214" t="s">
        <v>8271</v>
      </c>
      <c r="R3214" s="9">
        <f t="shared" si="304"/>
        <v>1.2625</v>
      </c>
      <c r="S3214" s="14">
        <f t="shared" si="305"/>
        <v>53.723404255319146</v>
      </c>
      <c r="T3214" t="s">
        <v>9224</v>
      </c>
      <c r="U3214" t="s">
        <v>9225</v>
      </c>
      <c r="V3214" s="16">
        <f t="shared" si="300"/>
        <v>41829.795729166668</v>
      </c>
      <c r="W3214" s="16">
        <f t="shared" si="301"/>
        <v>41859.795729166668</v>
      </c>
    </row>
    <row r="3215" spans="1:23" ht="30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2">
        <f>IF(H3215="USD", 1, VLOOKUP(H3215,usd[[#All],[targetCurrency]:[inverseRate]],4,FALSE))</f>
        <v>1.29405719</v>
      </c>
      <c r="J3215" s="14">
        <f t="shared" si="302"/>
        <v>7764.3431399999999</v>
      </c>
      <c r="K3215" s="14">
        <f t="shared" si="303"/>
        <v>7773.40154033</v>
      </c>
      <c r="L3215">
        <v>1437934759</v>
      </c>
      <c r="M3215">
        <v>1434478759</v>
      </c>
      <c r="N3215" t="b">
        <v>1</v>
      </c>
      <c r="O3215">
        <v>47</v>
      </c>
      <c r="P3215" t="b">
        <v>1</v>
      </c>
      <c r="Q3215" t="s">
        <v>8271</v>
      </c>
      <c r="R3215" s="9">
        <f t="shared" si="304"/>
        <v>1.0011666666666668</v>
      </c>
      <c r="S3215" s="14">
        <f t="shared" si="305"/>
        <v>165.39152213468086</v>
      </c>
      <c r="T3215" t="s">
        <v>9224</v>
      </c>
      <c r="U3215" t="s">
        <v>9225</v>
      </c>
      <c r="V3215" s="16">
        <f t="shared" si="300"/>
        <v>42171.763414351852</v>
      </c>
      <c r="W3215" s="16">
        <f t="shared" si="301"/>
        <v>42211.763414351852</v>
      </c>
    </row>
    <row r="3216" spans="1:23" ht="30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2">
        <f>IF(H3216="USD", 1, VLOOKUP(H3216,usd[[#All],[targetCurrency]:[inverseRate]],4,FALSE))</f>
        <v>1.29405719</v>
      </c>
      <c r="J3216" s="14">
        <f t="shared" si="302"/>
        <v>15528.68628</v>
      </c>
      <c r="K3216" s="14">
        <f t="shared" si="303"/>
        <v>15859.964920639999</v>
      </c>
      <c r="L3216">
        <v>1452038100</v>
      </c>
      <c r="M3216">
        <v>1448823673</v>
      </c>
      <c r="N3216" t="b">
        <v>1</v>
      </c>
      <c r="O3216">
        <v>115</v>
      </c>
      <c r="P3216" t="b">
        <v>1</v>
      </c>
      <c r="Q3216" t="s">
        <v>8271</v>
      </c>
      <c r="R3216" s="9">
        <f t="shared" si="304"/>
        <v>1.0213333333333334</v>
      </c>
      <c r="S3216" s="14">
        <f t="shared" si="305"/>
        <v>137.91273844034782</v>
      </c>
      <c r="T3216" t="s">
        <v>9224</v>
      </c>
      <c r="U3216" t="s">
        <v>9225</v>
      </c>
      <c r="V3216" s="16">
        <f t="shared" ref="V3216:V3279" si="306">(M3216/86400)+DATE(1970,1,1)</f>
        <v>42337.792511574073</v>
      </c>
      <c r="W3216" s="16">
        <f t="shared" ref="W3216:W3279" si="307">(L3216/86400)+DATE(1970,1,1)</f>
        <v>42374.996527777781</v>
      </c>
    </row>
    <row r="3217" spans="1:23" ht="30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2">
        <f>IF(H3217="USD", 1, VLOOKUP(H3217,usd[[#All],[targetCurrency]:[inverseRate]],4,FALSE))</f>
        <v>1</v>
      </c>
      <c r="J3217" s="14">
        <f t="shared" si="302"/>
        <v>35000</v>
      </c>
      <c r="K3217" s="14">
        <f t="shared" si="303"/>
        <v>35123</v>
      </c>
      <c r="L3217">
        <v>1441857540</v>
      </c>
      <c r="M3217">
        <v>1438617471</v>
      </c>
      <c r="N3217" t="b">
        <v>1</v>
      </c>
      <c r="O3217">
        <v>134</v>
      </c>
      <c r="P3217" t="b">
        <v>1</v>
      </c>
      <c r="Q3217" t="s">
        <v>8271</v>
      </c>
      <c r="R3217" s="9">
        <f t="shared" si="304"/>
        <v>1.0035142857142858</v>
      </c>
      <c r="S3217" s="14">
        <f t="shared" si="305"/>
        <v>262.11194029850748</v>
      </c>
      <c r="T3217" t="s">
        <v>9224</v>
      </c>
      <c r="U3217" t="s">
        <v>9225</v>
      </c>
      <c r="V3217" s="16">
        <f t="shared" si="306"/>
        <v>42219.665173611109</v>
      </c>
      <c r="W3217" s="16">
        <f t="shared" si="307"/>
        <v>42257.165972222225</v>
      </c>
    </row>
    <row r="3218" spans="1:23" ht="30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2">
        <f>IF(H3218="USD", 1, VLOOKUP(H3218,usd[[#All],[targetCurrency]:[inverseRate]],4,FALSE))</f>
        <v>1.29405719</v>
      </c>
      <c r="J3218" s="14">
        <f t="shared" si="302"/>
        <v>2588.11438</v>
      </c>
      <c r="K3218" s="14">
        <f t="shared" si="303"/>
        <v>2589.4084371899999</v>
      </c>
      <c r="L3218">
        <v>1436625000</v>
      </c>
      <c r="M3218">
        <v>1433934371</v>
      </c>
      <c r="N3218" t="b">
        <v>1</v>
      </c>
      <c r="O3218">
        <v>35</v>
      </c>
      <c r="P3218" t="b">
        <v>1</v>
      </c>
      <c r="Q3218" t="s">
        <v>8271</v>
      </c>
      <c r="R3218" s="9">
        <f t="shared" si="304"/>
        <v>1.0004999999999999</v>
      </c>
      <c r="S3218" s="14">
        <f t="shared" si="305"/>
        <v>73.983098205428561</v>
      </c>
      <c r="T3218" t="s">
        <v>9224</v>
      </c>
      <c r="U3218" t="s">
        <v>9225</v>
      </c>
      <c r="V3218" s="16">
        <f t="shared" si="306"/>
        <v>42165.462627314817</v>
      </c>
      <c r="W3218" s="16">
        <f t="shared" si="307"/>
        <v>42196.604166666672</v>
      </c>
    </row>
    <row r="3219" spans="1:23" ht="30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2">
        <f>IF(H3219="USD", 1, VLOOKUP(H3219,usd[[#All],[targetCurrency]:[inverseRate]],4,FALSE))</f>
        <v>1</v>
      </c>
      <c r="J3219" s="14">
        <f t="shared" si="302"/>
        <v>4500</v>
      </c>
      <c r="K3219" s="14">
        <f t="shared" si="303"/>
        <v>5221</v>
      </c>
      <c r="L3219">
        <v>1478264784</v>
      </c>
      <c r="M3219">
        <v>1475672784</v>
      </c>
      <c r="N3219" t="b">
        <v>1</v>
      </c>
      <c r="O3219">
        <v>104</v>
      </c>
      <c r="P3219" t="b">
        <v>1</v>
      </c>
      <c r="Q3219" t="s">
        <v>8271</v>
      </c>
      <c r="R3219" s="9">
        <f t="shared" si="304"/>
        <v>1.1602222222222223</v>
      </c>
      <c r="S3219" s="14">
        <f t="shared" si="305"/>
        <v>50.20192307692308</v>
      </c>
      <c r="T3219" t="s">
        <v>9224</v>
      </c>
      <c r="U3219" t="s">
        <v>9225</v>
      </c>
      <c r="V3219" s="16">
        <f t="shared" si="306"/>
        <v>42648.546111111107</v>
      </c>
      <c r="W3219" s="16">
        <f t="shared" si="307"/>
        <v>42678.546111111107</v>
      </c>
    </row>
    <row r="3220" spans="1:23" ht="30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2">
        <f>IF(H3220="USD", 1, VLOOKUP(H3220,usd[[#All],[targetCurrency]:[inverseRate]],4,FALSE))</f>
        <v>1.29405719</v>
      </c>
      <c r="J3220" s="14">
        <f t="shared" si="302"/>
        <v>15528.68628</v>
      </c>
      <c r="K3220" s="14">
        <f t="shared" si="303"/>
        <v>15854.78869188</v>
      </c>
      <c r="L3220">
        <v>1419984000</v>
      </c>
      <c r="M3220">
        <v>1417132986</v>
      </c>
      <c r="N3220" t="b">
        <v>1</v>
      </c>
      <c r="O3220">
        <v>184</v>
      </c>
      <c r="P3220" t="b">
        <v>1</v>
      </c>
      <c r="Q3220" t="s">
        <v>8271</v>
      </c>
      <c r="R3220" s="9">
        <f t="shared" si="304"/>
        <v>1.0209999999999999</v>
      </c>
      <c r="S3220" s="14">
        <f t="shared" si="305"/>
        <v>86.167329847173917</v>
      </c>
      <c r="T3220" t="s">
        <v>9224</v>
      </c>
      <c r="U3220" t="s">
        <v>9225</v>
      </c>
      <c r="V3220" s="16">
        <f t="shared" si="306"/>
        <v>41971.002152777779</v>
      </c>
      <c r="W3220" s="16">
        <f t="shared" si="307"/>
        <v>42004</v>
      </c>
    </row>
    <row r="3221" spans="1:23" ht="30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2">
        <f>IF(H3221="USD", 1, VLOOKUP(H3221,usd[[#All],[targetCurrency]:[inverseRate]],4,FALSE))</f>
        <v>1</v>
      </c>
      <c r="J3221" s="14">
        <f t="shared" si="302"/>
        <v>20000</v>
      </c>
      <c r="K3221" s="14">
        <f t="shared" si="303"/>
        <v>20022</v>
      </c>
      <c r="L3221">
        <v>1427063747</v>
      </c>
      <c r="M3221">
        <v>1424043347</v>
      </c>
      <c r="N3221" t="b">
        <v>1</v>
      </c>
      <c r="O3221">
        <v>119</v>
      </c>
      <c r="P3221" t="b">
        <v>1</v>
      </c>
      <c r="Q3221" t="s">
        <v>8271</v>
      </c>
      <c r="R3221" s="9">
        <f t="shared" si="304"/>
        <v>1.0011000000000001</v>
      </c>
      <c r="S3221" s="14">
        <f t="shared" si="305"/>
        <v>168.25210084033614</v>
      </c>
      <c r="T3221" t="s">
        <v>9224</v>
      </c>
      <c r="U3221" t="s">
        <v>9225</v>
      </c>
      <c r="V3221" s="16">
        <f t="shared" si="306"/>
        <v>42050.983182870375</v>
      </c>
      <c r="W3221" s="16">
        <f t="shared" si="307"/>
        <v>42085.941516203704</v>
      </c>
    </row>
    <row r="3222" spans="1:23" ht="30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2">
        <f>IF(H3222="USD", 1, VLOOKUP(H3222,usd[[#All],[targetCurrency]:[inverseRate]],4,FALSE))</f>
        <v>1</v>
      </c>
      <c r="J3222" s="14">
        <f t="shared" si="302"/>
        <v>15000</v>
      </c>
      <c r="K3222" s="14">
        <f t="shared" si="303"/>
        <v>15126</v>
      </c>
      <c r="L3222">
        <v>1489352400</v>
      </c>
      <c r="M3222">
        <v>1486411204</v>
      </c>
      <c r="N3222" t="b">
        <v>1</v>
      </c>
      <c r="O3222">
        <v>59</v>
      </c>
      <c r="P3222" t="b">
        <v>1</v>
      </c>
      <c r="Q3222" t="s">
        <v>8271</v>
      </c>
      <c r="R3222" s="9">
        <f t="shared" si="304"/>
        <v>1.0084</v>
      </c>
      <c r="S3222" s="14">
        <f t="shared" si="305"/>
        <v>256.37288135593218</v>
      </c>
      <c r="T3222" t="s">
        <v>9224</v>
      </c>
      <c r="U3222" t="s">
        <v>9225</v>
      </c>
      <c r="V3222" s="16">
        <f t="shared" si="306"/>
        <v>42772.833379629628</v>
      </c>
      <c r="W3222" s="16">
        <f t="shared" si="307"/>
        <v>42806.875</v>
      </c>
    </row>
    <row r="3223" spans="1:23" ht="30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2">
        <f>IF(H3223="USD", 1, VLOOKUP(H3223,usd[[#All],[targetCurrency]:[inverseRate]],4,FALSE))</f>
        <v>1.29405719</v>
      </c>
      <c r="J3223" s="14">
        <f t="shared" si="302"/>
        <v>5176.22876</v>
      </c>
      <c r="K3223" s="14">
        <f t="shared" si="303"/>
        <v>5353.5145950300002</v>
      </c>
      <c r="L3223">
        <v>1436114603</v>
      </c>
      <c r="M3223">
        <v>1433090603</v>
      </c>
      <c r="N3223" t="b">
        <v>1</v>
      </c>
      <c r="O3223">
        <v>113</v>
      </c>
      <c r="P3223" t="b">
        <v>1</v>
      </c>
      <c r="Q3223" t="s">
        <v>8271</v>
      </c>
      <c r="R3223" s="9">
        <f t="shared" si="304"/>
        <v>1.0342499999999999</v>
      </c>
      <c r="S3223" s="14">
        <f t="shared" si="305"/>
        <v>47.37623535424779</v>
      </c>
      <c r="T3223" t="s">
        <v>9224</v>
      </c>
      <c r="U3223" t="s">
        <v>9225</v>
      </c>
      <c r="V3223" s="16">
        <f t="shared" si="306"/>
        <v>42155.696793981479</v>
      </c>
      <c r="W3223" s="16">
        <f t="shared" si="307"/>
        <v>42190.696793981479</v>
      </c>
    </row>
    <row r="3224" spans="1:23" ht="30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2">
        <f>IF(H3224="USD", 1, VLOOKUP(H3224,usd[[#All],[targetCurrency]:[inverseRate]],4,FALSE))</f>
        <v>1</v>
      </c>
      <c r="J3224" s="14">
        <f t="shared" si="302"/>
        <v>2500</v>
      </c>
      <c r="K3224" s="14">
        <f t="shared" si="303"/>
        <v>3120</v>
      </c>
      <c r="L3224">
        <v>1445722140</v>
      </c>
      <c r="M3224">
        <v>1443016697</v>
      </c>
      <c r="N3224" t="b">
        <v>1</v>
      </c>
      <c r="O3224">
        <v>84</v>
      </c>
      <c r="P3224" t="b">
        <v>1</v>
      </c>
      <c r="Q3224" t="s">
        <v>8271</v>
      </c>
      <c r="R3224" s="9">
        <f t="shared" si="304"/>
        <v>1.248</v>
      </c>
      <c r="S3224" s="14">
        <f t="shared" si="305"/>
        <v>37.142857142857146</v>
      </c>
      <c r="T3224" t="s">
        <v>9224</v>
      </c>
      <c r="U3224" t="s">
        <v>9225</v>
      </c>
      <c r="V3224" s="16">
        <f t="shared" si="306"/>
        <v>42270.582141203704</v>
      </c>
      <c r="W3224" s="16">
        <f t="shared" si="307"/>
        <v>42301.895138888889</v>
      </c>
    </row>
    <row r="3225" spans="1:23" ht="30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2">
        <f>IF(H3225="USD", 1, VLOOKUP(H3225,usd[[#All],[targetCurrency]:[inverseRate]],4,FALSE))</f>
        <v>1</v>
      </c>
      <c r="J3225" s="14">
        <f t="shared" si="302"/>
        <v>3100</v>
      </c>
      <c r="K3225" s="14">
        <f t="shared" si="303"/>
        <v>3395</v>
      </c>
      <c r="L3225">
        <v>1440100976</v>
      </c>
      <c r="M3225">
        <v>1437508976</v>
      </c>
      <c r="N3225" t="b">
        <v>1</v>
      </c>
      <c r="O3225">
        <v>74</v>
      </c>
      <c r="P3225" t="b">
        <v>1</v>
      </c>
      <c r="Q3225" t="s">
        <v>8271</v>
      </c>
      <c r="R3225" s="9">
        <f t="shared" si="304"/>
        <v>1.0951612903225807</v>
      </c>
      <c r="S3225" s="14">
        <f t="shared" si="305"/>
        <v>45.878378378378379</v>
      </c>
      <c r="T3225" t="s">
        <v>9224</v>
      </c>
      <c r="U3225" t="s">
        <v>9225</v>
      </c>
      <c r="V3225" s="16">
        <f t="shared" si="306"/>
        <v>42206.835370370369</v>
      </c>
      <c r="W3225" s="16">
        <f t="shared" si="307"/>
        <v>42236.835370370369</v>
      </c>
    </row>
    <row r="3226" spans="1:23" ht="30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2">
        <f>IF(H3226="USD", 1, VLOOKUP(H3226,usd[[#All],[targetCurrency]:[inverseRate]],4,FALSE))</f>
        <v>1</v>
      </c>
      <c r="J3226" s="14">
        <f t="shared" si="302"/>
        <v>30000</v>
      </c>
      <c r="K3226" s="14">
        <f t="shared" si="303"/>
        <v>30610</v>
      </c>
      <c r="L3226">
        <v>1484024400</v>
      </c>
      <c r="M3226">
        <v>1479932713</v>
      </c>
      <c r="N3226" t="b">
        <v>1</v>
      </c>
      <c r="O3226">
        <v>216</v>
      </c>
      <c r="P3226" t="b">
        <v>1</v>
      </c>
      <c r="Q3226" t="s">
        <v>8271</v>
      </c>
      <c r="R3226" s="9">
        <f t="shared" si="304"/>
        <v>1.0203333333333333</v>
      </c>
      <c r="S3226" s="14">
        <f t="shared" si="305"/>
        <v>141.71296296296296</v>
      </c>
      <c r="T3226" t="s">
        <v>9224</v>
      </c>
      <c r="U3226" t="s">
        <v>9225</v>
      </c>
      <c r="V3226" s="16">
        <f t="shared" si="306"/>
        <v>42697.850844907407</v>
      </c>
      <c r="W3226" s="16">
        <f t="shared" si="307"/>
        <v>42745.208333333328</v>
      </c>
    </row>
    <row r="3227" spans="1:23" ht="30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2">
        <f>IF(H3227="USD", 1, VLOOKUP(H3227,usd[[#All],[targetCurrency]:[inverseRate]],4,FALSE))</f>
        <v>1</v>
      </c>
      <c r="J3227" s="14">
        <f t="shared" si="302"/>
        <v>2000</v>
      </c>
      <c r="K3227" s="14">
        <f t="shared" si="303"/>
        <v>2047</v>
      </c>
      <c r="L3227">
        <v>1464987600</v>
      </c>
      <c r="M3227">
        <v>1463145938</v>
      </c>
      <c r="N3227" t="b">
        <v>1</v>
      </c>
      <c r="O3227">
        <v>39</v>
      </c>
      <c r="P3227" t="b">
        <v>1</v>
      </c>
      <c r="Q3227" t="s">
        <v>8271</v>
      </c>
      <c r="R3227" s="9">
        <f t="shared" si="304"/>
        <v>1.0235000000000001</v>
      </c>
      <c r="S3227" s="14">
        <f t="shared" si="305"/>
        <v>52.487179487179489</v>
      </c>
      <c r="T3227" t="s">
        <v>9224</v>
      </c>
      <c r="U3227" t="s">
        <v>9225</v>
      </c>
      <c r="V3227" s="16">
        <f t="shared" si="306"/>
        <v>42503.559467592597</v>
      </c>
      <c r="W3227" s="16">
        <f t="shared" si="307"/>
        <v>42524.875</v>
      </c>
    </row>
    <row r="3228" spans="1:23" ht="30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2">
        <f>IF(H3228="USD", 1, VLOOKUP(H3228,usd[[#All],[targetCurrency]:[inverseRate]],4,FALSE))</f>
        <v>1.29405719</v>
      </c>
      <c r="J3228" s="14">
        <f t="shared" si="302"/>
        <v>1552.8686279999999</v>
      </c>
      <c r="K3228" s="14">
        <f t="shared" si="303"/>
        <v>1617.5714874999999</v>
      </c>
      <c r="L3228">
        <v>1446213612</v>
      </c>
      <c r="M3228">
        <v>1443621612</v>
      </c>
      <c r="N3228" t="b">
        <v>1</v>
      </c>
      <c r="O3228">
        <v>21</v>
      </c>
      <c r="P3228" t="b">
        <v>1</v>
      </c>
      <c r="Q3228" t="s">
        <v>8271</v>
      </c>
      <c r="R3228" s="9">
        <f t="shared" si="304"/>
        <v>1.0416666666666667</v>
      </c>
      <c r="S3228" s="14">
        <f t="shared" si="305"/>
        <v>77.027213690476188</v>
      </c>
      <c r="T3228" t="s">
        <v>9224</v>
      </c>
      <c r="U3228" t="s">
        <v>9225</v>
      </c>
      <c r="V3228" s="16">
        <f t="shared" si="306"/>
        <v>42277.583472222221</v>
      </c>
      <c r="W3228" s="16">
        <f t="shared" si="307"/>
        <v>42307.583472222221</v>
      </c>
    </row>
    <row r="3229" spans="1:23" ht="30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2">
        <f>IF(H3229="USD", 1, VLOOKUP(H3229,usd[[#All],[targetCurrency]:[inverseRate]],4,FALSE))</f>
        <v>1.29405719</v>
      </c>
      <c r="J3229" s="14">
        <f t="shared" si="302"/>
        <v>1552.8686279999999</v>
      </c>
      <c r="K3229" s="14">
        <f t="shared" si="303"/>
        <v>1941.085785</v>
      </c>
      <c r="L3229">
        <v>1484687436</v>
      </c>
      <c r="M3229">
        <v>1482095436</v>
      </c>
      <c r="N3229" t="b">
        <v>0</v>
      </c>
      <c r="O3229">
        <v>30</v>
      </c>
      <c r="P3229" t="b">
        <v>1</v>
      </c>
      <c r="Q3229" t="s">
        <v>8271</v>
      </c>
      <c r="R3229" s="9">
        <f t="shared" si="304"/>
        <v>1.25</v>
      </c>
      <c r="S3229" s="14">
        <f t="shared" si="305"/>
        <v>64.702859500000002</v>
      </c>
      <c r="T3229" t="s">
        <v>9224</v>
      </c>
      <c r="U3229" t="s">
        <v>9225</v>
      </c>
      <c r="V3229" s="16">
        <f t="shared" si="306"/>
        <v>42722.882361111115</v>
      </c>
      <c r="W3229" s="16">
        <f t="shared" si="307"/>
        <v>42752.882361111115</v>
      </c>
    </row>
    <row r="3230" spans="1:23" ht="30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2">
        <f>IF(H3230="USD", 1, VLOOKUP(H3230,usd[[#All],[targetCurrency]:[inverseRate]],4,FALSE))</f>
        <v>1</v>
      </c>
      <c r="J3230" s="14">
        <f t="shared" si="302"/>
        <v>7000</v>
      </c>
      <c r="K3230" s="14">
        <f t="shared" si="303"/>
        <v>7164</v>
      </c>
      <c r="L3230">
        <v>1450328340</v>
      </c>
      <c r="M3230">
        <v>1447606884</v>
      </c>
      <c r="N3230" t="b">
        <v>1</v>
      </c>
      <c r="O3230">
        <v>37</v>
      </c>
      <c r="P3230" t="b">
        <v>1</v>
      </c>
      <c r="Q3230" t="s">
        <v>8271</v>
      </c>
      <c r="R3230" s="9">
        <f t="shared" si="304"/>
        <v>1.0234285714285714</v>
      </c>
      <c r="S3230" s="14">
        <f t="shared" si="305"/>
        <v>193.62162162162161</v>
      </c>
      <c r="T3230" t="s">
        <v>9224</v>
      </c>
      <c r="U3230" t="s">
        <v>9225</v>
      </c>
      <c r="V3230" s="16">
        <f t="shared" si="306"/>
        <v>42323.70930555556</v>
      </c>
      <c r="W3230" s="16">
        <f t="shared" si="307"/>
        <v>42355.207638888889</v>
      </c>
    </row>
    <row r="3231" spans="1:23" ht="30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2">
        <f>IF(H3231="USD", 1, VLOOKUP(H3231,usd[[#All],[targetCurrency]:[inverseRate]],4,FALSE))</f>
        <v>1</v>
      </c>
      <c r="J3231" s="14">
        <f t="shared" si="302"/>
        <v>20000</v>
      </c>
      <c r="K3231" s="14">
        <f t="shared" si="303"/>
        <v>21573</v>
      </c>
      <c r="L3231">
        <v>1416470398</v>
      </c>
      <c r="M3231">
        <v>1413874798</v>
      </c>
      <c r="N3231" t="b">
        <v>1</v>
      </c>
      <c r="O3231">
        <v>202</v>
      </c>
      <c r="P3231" t="b">
        <v>1</v>
      </c>
      <c r="Q3231" t="s">
        <v>8271</v>
      </c>
      <c r="R3231" s="9">
        <f t="shared" si="304"/>
        <v>1.0786500000000001</v>
      </c>
      <c r="S3231" s="14">
        <f t="shared" si="305"/>
        <v>106.79702970297029</v>
      </c>
      <c r="T3231" t="s">
        <v>9224</v>
      </c>
      <c r="U3231" t="s">
        <v>9225</v>
      </c>
      <c r="V3231" s="16">
        <f t="shared" si="306"/>
        <v>41933.291643518518</v>
      </c>
      <c r="W3231" s="16">
        <f t="shared" si="307"/>
        <v>41963.333310185189</v>
      </c>
    </row>
    <row r="3232" spans="1:23" ht="30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2">
        <f>IF(H3232="USD", 1, VLOOKUP(H3232,usd[[#All],[targetCurrency]:[inverseRate]],4,FALSE))</f>
        <v>1</v>
      </c>
      <c r="J3232" s="14">
        <f t="shared" si="302"/>
        <v>2600</v>
      </c>
      <c r="K3232" s="14">
        <f t="shared" si="303"/>
        <v>2857</v>
      </c>
      <c r="L3232">
        <v>1412135940</v>
      </c>
      <c r="M3232">
        <v>1410840126</v>
      </c>
      <c r="N3232" t="b">
        <v>1</v>
      </c>
      <c r="O3232">
        <v>37</v>
      </c>
      <c r="P3232" t="b">
        <v>1</v>
      </c>
      <c r="Q3232" t="s">
        <v>8271</v>
      </c>
      <c r="R3232" s="9">
        <f t="shared" si="304"/>
        <v>1.0988461538461538</v>
      </c>
      <c r="S3232" s="14">
        <f t="shared" si="305"/>
        <v>77.21621621621621</v>
      </c>
      <c r="T3232" t="s">
        <v>9224</v>
      </c>
      <c r="U3232" t="s">
        <v>9225</v>
      </c>
      <c r="V3232" s="16">
        <f t="shared" si="306"/>
        <v>41898.168124999997</v>
      </c>
      <c r="W3232" s="16">
        <f t="shared" si="307"/>
        <v>41913.165972222225</v>
      </c>
    </row>
    <row r="3233" spans="1:23" ht="30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2">
        <f>IF(H3233="USD", 1, VLOOKUP(H3233,usd[[#All],[targetCurrency]:[inverseRate]],4,FALSE))</f>
        <v>1</v>
      </c>
      <c r="J3233" s="14">
        <f t="shared" si="302"/>
        <v>1000</v>
      </c>
      <c r="K3233" s="14">
        <f t="shared" si="303"/>
        <v>1610</v>
      </c>
      <c r="L3233">
        <v>1460846347</v>
      </c>
      <c r="M3233">
        <v>1458254347</v>
      </c>
      <c r="N3233" t="b">
        <v>0</v>
      </c>
      <c r="O3233">
        <v>28</v>
      </c>
      <c r="P3233" t="b">
        <v>1</v>
      </c>
      <c r="Q3233" t="s">
        <v>8271</v>
      </c>
      <c r="R3233" s="9">
        <f t="shared" si="304"/>
        <v>1.61</v>
      </c>
      <c r="S3233" s="14">
        <f t="shared" si="305"/>
        <v>57.5</v>
      </c>
      <c r="T3233" t="s">
        <v>9224</v>
      </c>
      <c r="U3233" t="s">
        <v>9225</v>
      </c>
      <c r="V3233" s="16">
        <f t="shared" si="306"/>
        <v>42446.943831018521</v>
      </c>
      <c r="W3233" s="16">
        <f t="shared" si="307"/>
        <v>42476.943831018521</v>
      </c>
    </row>
    <row r="3234" spans="1:23" ht="30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2">
        <f>IF(H3234="USD", 1, VLOOKUP(H3234,usd[[#All],[targetCurrency]:[inverseRate]],4,FALSE))</f>
        <v>1</v>
      </c>
      <c r="J3234" s="14">
        <f t="shared" si="302"/>
        <v>1000</v>
      </c>
      <c r="K3234" s="14">
        <f t="shared" si="303"/>
        <v>1312</v>
      </c>
      <c r="L3234">
        <v>1462334340</v>
      </c>
      <c r="M3234">
        <v>1459711917</v>
      </c>
      <c r="N3234" t="b">
        <v>1</v>
      </c>
      <c r="O3234">
        <v>26</v>
      </c>
      <c r="P3234" t="b">
        <v>1</v>
      </c>
      <c r="Q3234" t="s">
        <v>8271</v>
      </c>
      <c r="R3234" s="9">
        <f t="shared" si="304"/>
        <v>1.3120000000000001</v>
      </c>
      <c r="S3234" s="14">
        <f t="shared" si="305"/>
        <v>50.46153846153846</v>
      </c>
      <c r="T3234" t="s">
        <v>9224</v>
      </c>
      <c r="U3234" t="s">
        <v>9225</v>
      </c>
      <c r="V3234" s="16">
        <f t="shared" si="306"/>
        <v>42463.81385416667</v>
      </c>
      <c r="W3234" s="16">
        <f t="shared" si="307"/>
        <v>42494.165972222225</v>
      </c>
    </row>
    <row r="3235" spans="1:23" ht="30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2">
        <f>IF(H3235="USD", 1, VLOOKUP(H3235,usd[[#All],[targetCurrency]:[inverseRate]],4,FALSE))</f>
        <v>1</v>
      </c>
      <c r="J3235" s="14">
        <f t="shared" si="302"/>
        <v>5000</v>
      </c>
      <c r="K3235" s="14">
        <f t="shared" si="303"/>
        <v>5940</v>
      </c>
      <c r="L3235">
        <v>1488482355</v>
      </c>
      <c r="M3235">
        <v>1485890355</v>
      </c>
      <c r="N3235" t="b">
        <v>0</v>
      </c>
      <c r="O3235">
        <v>61</v>
      </c>
      <c r="P3235" t="b">
        <v>1</v>
      </c>
      <c r="Q3235" t="s">
        <v>8271</v>
      </c>
      <c r="R3235" s="9">
        <f t="shared" si="304"/>
        <v>1.1879999999999999</v>
      </c>
      <c r="S3235" s="14">
        <f t="shared" si="305"/>
        <v>97.377049180327873</v>
      </c>
      <c r="T3235" t="s">
        <v>9224</v>
      </c>
      <c r="U3235" t="s">
        <v>9225</v>
      </c>
      <c r="V3235" s="16">
        <f t="shared" si="306"/>
        <v>42766.805034722223</v>
      </c>
      <c r="W3235" s="16">
        <f t="shared" si="307"/>
        <v>42796.805034722223</v>
      </c>
    </row>
    <row r="3236" spans="1:23" ht="30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2">
        <f>IF(H3236="USD", 1, VLOOKUP(H3236,usd[[#All],[targetCurrency]:[inverseRate]],4,FALSE))</f>
        <v>1.29405719</v>
      </c>
      <c r="J3236" s="14">
        <f t="shared" si="302"/>
        <v>5176.22876</v>
      </c>
      <c r="K3236" s="14">
        <f t="shared" si="303"/>
        <v>5196.5583984549003</v>
      </c>
      <c r="L3236">
        <v>1485991860</v>
      </c>
      <c r="M3236">
        <v>1483124208</v>
      </c>
      <c r="N3236" t="b">
        <v>0</v>
      </c>
      <c r="O3236">
        <v>115</v>
      </c>
      <c r="P3236" t="b">
        <v>1</v>
      </c>
      <c r="Q3236" t="s">
        <v>8271</v>
      </c>
      <c r="R3236" s="9">
        <f t="shared" si="304"/>
        <v>1.0039275000000001</v>
      </c>
      <c r="S3236" s="14">
        <f t="shared" si="305"/>
        <v>45.187464334390434</v>
      </c>
      <c r="T3236" t="s">
        <v>9224</v>
      </c>
      <c r="U3236" t="s">
        <v>9225</v>
      </c>
      <c r="V3236" s="16">
        <f t="shared" si="306"/>
        <v>42734.789444444439</v>
      </c>
      <c r="W3236" s="16">
        <f t="shared" si="307"/>
        <v>42767.979861111111</v>
      </c>
    </row>
    <row r="3237" spans="1:23" ht="30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2">
        <f>IF(H3237="USD", 1, VLOOKUP(H3237,usd[[#All],[targetCurrency]:[inverseRate]],4,FALSE))</f>
        <v>1</v>
      </c>
      <c r="J3237" s="14">
        <f t="shared" si="302"/>
        <v>15000</v>
      </c>
      <c r="K3237" s="14">
        <f t="shared" si="303"/>
        <v>15481</v>
      </c>
      <c r="L3237">
        <v>1467361251</v>
      </c>
      <c r="M3237">
        <v>1464769251</v>
      </c>
      <c r="N3237" t="b">
        <v>1</v>
      </c>
      <c r="O3237">
        <v>181</v>
      </c>
      <c r="P3237" t="b">
        <v>1</v>
      </c>
      <c r="Q3237" t="s">
        <v>8271</v>
      </c>
      <c r="R3237" s="9">
        <f t="shared" si="304"/>
        <v>1.0320666666666667</v>
      </c>
      <c r="S3237" s="14">
        <f t="shared" si="305"/>
        <v>85.530386740331494</v>
      </c>
      <c r="T3237" t="s">
        <v>9224</v>
      </c>
      <c r="U3237" t="s">
        <v>9225</v>
      </c>
      <c r="V3237" s="16">
        <f t="shared" si="306"/>
        <v>42522.347812499997</v>
      </c>
      <c r="W3237" s="16">
        <f t="shared" si="307"/>
        <v>42552.347812499997</v>
      </c>
    </row>
    <row r="3238" spans="1:23" ht="30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2">
        <f>IF(H3238="USD", 1, VLOOKUP(H3238,usd[[#All],[targetCurrency]:[inverseRate]],4,FALSE))</f>
        <v>1</v>
      </c>
      <c r="J3238" s="14">
        <f t="shared" si="302"/>
        <v>20000</v>
      </c>
      <c r="K3238" s="14">
        <f t="shared" si="303"/>
        <v>20120</v>
      </c>
      <c r="L3238">
        <v>1482962433</v>
      </c>
      <c r="M3238">
        <v>1480370433</v>
      </c>
      <c r="N3238" t="b">
        <v>0</v>
      </c>
      <c r="O3238">
        <v>110</v>
      </c>
      <c r="P3238" t="b">
        <v>1</v>
      </c>
      <c r="Q3238" t="s">
        <v>8271</v>
      </c>
      <c r="R3238" s="9">
        <f t="shared" si="304"/>
        <v>1.006</v>
      </c>
      <c r="S3238" s="14">
        <f t="shared" si="305"/>
        <v>182.90909090909091</v>
      </c>
      <c r="T3238" t="s">
        <v>9224</v>
      </c>
      <c r="U3238" t="s">
        <v>9225</v>
      </c>
      <c r="V3238" s="16">
        <f t="shared" si="306"/>
        <v>42702.917048611111</v>
      </c>
      <c r="W3238" s="16">
        <f t="shared" si="307"/>
        <v>42732.917048611111</v>
      </c>
    </row>
    <row r="3239" spans="1:23" ht="30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2">
        <f>IF(H3239="USD", 1, VLOOKUP(H3239,usd[[#All],[targetCurrency]:[inverseRate]],4,FALSE))</f>
        <v>1</v>
      </c>
      <c r="J3239" s="14">
        <f t="shared" si="302"/>
        <v>35000</v>
      </c>
      <c r="K3239" s="14">
        <f t="shared" si="303"/>
        <v>35275.64</v>
      </c>
      <c r="L3239">
        <v>1443499140</v>
      </c>
      <c r="M3239">
        <v>1441452184</v>
      </c>
      <c r="N3239" t="b">
        <v>1</v>
      </c>
      <c r="O3239">
        <v>269</v>
      </c>
      <c r="P3239" t="b">
        <v>1</v>
      </c>
      <c r="Q3239" t="s">
        <v>8271</v>
      </c>
      <c r="R3239" s="9">
        <f t="shared" si="304"/>
        <v>1.0078754285714286</v>
      </c>
      <c r="S3239" s="14">
        <f t="shared" si="305"/>
        <v>131.13620817843866</v>
      </c>
      <c r="T3239" t="s">
        <v>9224</v>
      </c>
      <c r="U3239" t="s">
        <v>9225</v>
      </c>
      <c r="V3239" s="16">
        <f t="shared" si="306"/>
        <v>42252.474351851852</v>
      </c>
      <c r="W3239" s="16">
        <f t="shared" si="307"/>
        <v>42276.165972222225</v>
      </c>
    </row>
    <row r="3240" spans="1:23" ht="30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2">
        <f>IF(H3240="USD", 1, VLOOKUP(H3240,usd[[#All],[targetCurrency]:[inverseRate]],4,FALSE))</f>
        <v>1.29405719</v>
      </c>
      <c r="J3240" s="14">
        <f t="shared" si="302"/>
        <v>3623.3601319999998</v>
      </c>
      <c r="K3240" s="14">
        <f t="shared" si="303"/>
        <v>4069.8098625499997</v>
      </c>
      <c r="L3240">
        <v>1435752898</v>
      </c>
      <c r="M3240">
        <v>1433160898</v>
      </c>
      <c r="N3240" t="b">
        <v>1</v>
      </c>
      <c r="O3240">
        <v>79</v>
      </c>
      <c r="P3240" t="b">
        <v>1</v>
      </c>
      <c r="Q3240" t="s">
        <v>8271</v>
      </c>
      <c r="R3240" s="9">
        <f t="shared" si="304"/>
        <v>1.1232142857142857</v>
      </c>
      <c r="S3240" s="14">
        <f t="shared" si="305"/>
        <v>51.516580538607592</v>
      </c>
      <c r="T3240" t="s">
        <v>9224</v>
      </c>
      <c r="U3240" t="s">
        <v>9225</v>
      </c>
      <c r="V3240" s="16">
        <f t="shared" si="306"/>
        <v>42156.510393518518</v>
      </c>
      <c r="W3240" s="16">
        <f t="shared" si="307"/>
        <v>42186.510393518518</v>
      </c>
    </row>
    <row r="3241" spans="1:23" ht="30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2">
        <f>IF(H3241="USD", 1, VLOOKUP(H3241,usd[[#All],[targetCurrency]:[inverseRate]],4,FALSE))</f>
        <v>1.29405719</v>
      </c>
      <c r="J3241" s="14">
        <f t="shared" si="302"/>
        <v>7585.7632477799998</v>
      </c>
      <c r="K3241" s="14">
        <f t="shared" si="303"/>
        <v>8034.7752115661997</v>
      </c>
      <c r="L3241">
        <v>1445817540</v>
      </c>
      <c r="M3241">
        <v>1443665293</v>
      </c>
      <c r="N3241" t="b">
        <v>1</v>
      </c>
      <c r="O3241">
        <v>104</v>
      </c>
      <c r="P3241" t="b">
        <v>1</v>
      </c>
      <c r="Q3241" t="s">
        <v>8271</v>
      </c>
      <c r="R3241" s="9">
        <f t="shared" si="304"/>
        <v>1.0591914022517912</v>
      </c>
      <c r="S3241" s="14">
        <f t="shared" si="305"/>
        <v>77.257453957367304</v>
      </c>
      <c r="T3241" t="s">
        <v>9224</v>
      </c>
      <c r="U3241" t="s">
        <v>9225</v>
      </c>
      <c r="V3241" s="16">
        <f t="shared" si="306"/>
        <v>42278.089039351849</v>
      </c>
      <c r="W3241" s="16">
        <f t="shared" si="307"/>
        <v>42302.999305555553</v>
      </c>
    </row>
    <row r="3242" spans="1:23" ht="30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2">
        <f>IF(H3242="USD", 1, VLOOKUP(H3242,usd[[#All],[targetCurrency]:[inverseRate]],4,FALSE))</f>
        <v>1.29405719</v>
      </c>
      <c r="J3242" s="14">
        <f t="shared" si="302"/>
        <v>3882.17157</v>
      </c>
      <c r="K3242" s="14">
        <f t="shared" si="303"/>
        <v>3904.1705422299997</v>
      </c>
      <c r="L3242">
        <v>1487286000</v>
      </c>
      <c r="M3242">
        <v>1484843948</v>
      </c>
      <c r="N3242" t="b">
        <v>0</v>
      </c>
      <c r="O3242">
        <v>34</v>
      </c>
      <c r="P3242" t="b">
        <v>1</v>
      </c>
      <c r="Q3242" t="s">
        <v>8271</v>
      </c>
      <c r="R3242" s="9">
        <f t="shared" si="304"/>
        <v>1.0056666666666667</v>
      </c>
      <c r="S3242" s="14">
        <f t="shared" si="305"/>
        <v>114.82854535970587</v>
      </c>
      <c r="T3242" t="s">
        <v>9224</v>
      </c>
      <c r="U3242" t="s">
        <v>9225</v>
      </c>
      <c r="V3242" s="16">
        <f t="shared" si="306"/>
        <v>42754.693842592591</v>
      </c>
      <c r="W3242" s="16">
        <f t="shared" si="307"/>
        <v>42782.958333333328</v>
      </c>
    </row>
    <row r="3243" spans="1:23" ht="30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2">
        <f>IF(H3243="USD", 1, VLOOKUP(H3243,usd[[#All],[targetCurrency]:[inverseRate]],4,FALSE))</f>
        <v>1</v>
      </c>
      <c r="J3243" s="14">
        <f t="shared" si="302"/>
        <v>8500</v>
      </c>
      <c r="K3243" s="14">
        <f t="shared" si="303"/>
        <v>9801</v>
      </c>
      <c r="L3243">
        <v>1413269940</v>
      </c>
      <c r="M3243">
        <v>1410421670</v>
      </c>
      <c r="N3243" t="b">
        <v>1</v>
      </c>
      <c r="O3243">
        <v>167</v>
      </c>
      <c r="P3243" t="b">
        <v>1</v>
      </c>
      <c r="Q3243" t="s">
        <v>8271</v>
      </c>
      <c r="R3243" s="9">
        <f t="shared" si="304"/>
        <v>1.1530588235294117</v>
      </c>
      <c r="S3243" s="14">
        <f t="shared" si="305"/>
        <v>58.688622754491021</v>
      </c>
      <c r="T3243" t="s">
        <v>9224</v>
      </c>
      <c r="U3243" t="s">
        <v>9225</v>
      </c>
      <c r="V3243" s="16">
        <f t="shared" si="306"/>
        <v>41893.324884259258</v>
      </c>
      <c r="W3243" s="16">
        <f t="shared" si="307"/>
        <v>41926.290972222225</v>
      </c>
    </row>
    <row r="3244" spans="1:23" ht="30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2">
        <f>IF(H3244="USD", 1, VLOOKUP(H3244,usd[[#All],[targetCurrency]:[inverseRate]],4,FALSE))</f>
        <v>1</v>
      </c>
      <c r="J3244" s="14">
        <f t="shared" si="302"/>
        <v>10000</v>
      </c>
      <c r="K3244" s="14">
        <f t="shared" si="303"/>
        <v>12730.42</v>
      </c>
      <c r="L3244">
        <v>1411150092</v>
      </c>
      <c r="M3244">
        <v>1408558092</v>
      </c>
      <c r="N3244" t="b">
        <v>1</v>
      </c>
      <c r="O3244">
        <v>183</v>
      </c>
      <c r="P3244" t="b">
        <v>1</v>
      </c>
      <c r="Q3244" t="s">
        <v>8271</v>
      </c>
      <c r="R3244" s="9">
        <f t="shared" si="304"/>
        <v>1.273042</v>
      </c>
      <c r="S3244" s="14">
        <f t="shared" si="305"/>
        <v>69.56513661202186</v>
      </c>
      <c r="T3244" t="s">
        <v>9224</v>
      </c>
      <c r="U3244" t="s">
        <v>9225</v>
      </c>
      <c r="V3244" s="16">
        <f t="shared" si="306"/>
        <v>41871.755694444444</v>
      </c>
      <c r="W3244" s="16">
        <f t="shared" si="307"/>
        <v>41901.755694444444</v>
      </c>
    </row>
    <row r="3245" spans="1:23" ht="30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2">
        <f>IF(H3245="USD", 1, VLOOKUP(H3245,usd[[#All],[targetCurrency]:[inverseRate]],4,FALSE))</f>
        <v>1</v>
      </c>
      <c r="J3245" s="14">
        <f t="shared" si="302"/>
        <v>8000</v>
      </c>
      <c r="K3245" s="14">
        <f t="shared" si="303"/>
        <v>8227</v>
      </c>
      <c r="L3245">
        <v>1444348800</v>
      </c>
      <c r="M3245">
        <v>1442283562</v>
      </c>
      <c r="N3245" t="b">
        <v>1</v>
      </c>
      <c r="O3245">
        <v>71</v>
      </c>
      <c r="P3245" t="b">
        <v>1</v>
      </c>
      <c r="Q3245" t="s">
        <v>8271</v>
      </c>
      <c r="R3245" s="9">
        <f t="shared" si="304"/>
        <v>1.028375</v>
      </c>
      <c r="S3245" s="14">
        <f t="shared" si="305"/>
        <v>115.87323943661971</v>
      </c>
      <c r="T3245" t="s">
        <v>9224</v>
      </c>
      <c r="U3245" t="s">
        <v>9225</v>
      </c>
      <c r="V3245" s="16">
        <f t="shared" si="306"/>
        <v>42262.096782407403</v>
      </c>
      <c r="W3245" s="16">
        <f t="shared" si="307"/>
        <v>42286</v>
      </c>
    </row>
    <row r="3246" spans="1:23" ht="30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2">
        <f>IF(H3246="USD", 1, VLOOKUP(H3246,usd[[#All],[targetCurrency]:[inverseRate]],4,FALSE))</f>
        <v>1.29405719</v>
      </c>
      <c r="J3246" s="14">
        <f t="shared" si="302"/>
        <v>2070.4915040000001</v>
      </c>
      <c r="K3246" s="14">
        <f t="shared" si="303"/>
        <v>2131.3121919300002</v>
      </c>
      <c r="L3246">
        <v>1480613982</v>
      </c>
      <c r="M3246">
        <v>1478018382</v>
      </c>
      <c r="N3246" t="b">
        <v>0</v>
      </c>
      <c r="O3246">
        <v>69</v>
      </c>
      <c r="P3246" t="b">
        <v>1</v>
      </c>
      <c r="Q3246" t="s">
        <v>8271</v>
      </c>
      <c r="R3246" s="9">
        <f t="shared" si="304"/>
        <v>1.0293749999999999</v>
      </c>
      <c r="S3246" s="14">
        <f t="shared" si="305"/>
        <v>30.888582491739133</v>
      </c>
      <c r="T3246" t="s">
        <v>9224</v>
      </c>
      <c r="U3246" t="s">
        <v>9225</v>
      </c>
      <c r="V3246" s="16">
        <f t="shared" si="306"/>
        <v>42675.694236111114</v>
      </c>
      <c r="W3246" s="16">
        <f t="shared" si="307"/>
        <v>42705.735902777778</v>
      </c>
    </row>
    <row r="3247" spans="1:23" ht="30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2">
        <f>IF(H3247="USD", 1, VLOOKUP(H3247,usd[[#All],[targetCurrency]:[inverseRate]],4,FALSE))</f>
        <v>1</v>
      </c>
      <c r="J3247" s="14">
        <f t="shared" si="302"/>
        <v>21000</v>
      </c>
      <c r="K3247" s="14">
        <f t="shared" si="303"/>
        <v>21904</v>
      </c>
      <c r="L3247">
        <v>1434074400</v>
      </c>
      <c r="M3247">
        <v>1431354258</v>
      </c>
      <c r="N3247" t="b">
        <v>0</v>
      </c>
      <c r="O3247">
        <v>270</v>
      </c>
      <c r="P3247" t="b">
        <v>1</v>
      </c>
      <c r="Q3247" t="s">
        <v>8271</v>
      </c>
      <c r="R3247" s="9">
        <f t="shared" si="304"/>
        <v>1.043047619047619</v>
      </c>
      <c r="S3247" s="14">
        <f t="shared" si="305"/>
        <v>81.125925925925927</v>
      </c>
      <c r="T3247" t="s">
        <v>9224</v>
      </c>
      <c r="U3247" t="s">
        <v>9225</v>
      </c>
      <c r="V3247" s="16">
        <f t="shared" si="306"/>
        <v>42135.60020833333</v>
      </c>
      <c r="W3247" s="16">
        <f t="shared" si="307"/>
        <v>42167.083333333328</v>
      </c>
    </row>
    <row r="3248" spans="1:23" ht="30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2">
        <f>IF(H3248="USD", 1, VLOOKUP(H3248,usd[[#All],[targetCurrency]:[inverseRate]],4,FALSE))</f>
        <v>1</v>
      </c>
      <c r="J3248" s="14">
        <f t="shared" si="302"/>
        <v>10000</v>
      </c>
      <c r="K3248" s="14">
        <f t="shared" si="303"/>
        <v>11122</v>
      </c>
      <c r="L3248">
        <v>1442030340</v>
      </c>
      <c r="M3248">
        <v>1439551200</v>
      </c>
      <c r="N3248" t="b">
        <v>1</v>
      </c>
      <c r="O3248">
        <v>193</v>
      </c>
      <c r="P3248" t="b">
        <v>1</v>
      </c>
      <c r="Q3248" t="s">
        <v>8271</v>
      </c>
      <c r="R3248" s="9">
        <f t="shared" si="304"/>
        <v>1.1122000000000001</v>
      </c>
      <c r="S3248" s="14">
        <f t="shared" si="305"/>
        <v>57.626943005181346</v>
      </c>
      <c r="T3248" t="s">
        <v>9224</v>
      </c>
      <c r="U3248" t="s">
        <v>9225</v>
      </c>
      <c r="V3248" s="16">
        <f t="shared" si="306"/>
        <v>42230.472222222219</v>
      </c>
      <c r="W3248" s="16">
        <f t="shared" si="307"/>
        <v>42259.165972222225</v>
      </c>
    </row>
    <row r="3249" spans="1:23" ht="30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2">
        <f>IF(H3249="USD", 1, VLOOKUP(H3249,usd[[#All],[targetCurrency]:[inverseRate]],4,FALSE))</f>
        <v>1.29405719</v>
      </c>
      <c r="J3249" s="14">
        <f t="shared" si="302"/>
        <v>3235.1429749999998</v>
      </c>
      <c r="K3249" s="14">
        <f t="shared" si="303"/>
        <v>3424.7223533349998</v>
      </c>
      <c r="L3249">
        <v>1436696712</v>
      </c>
      <c r="M3249">
        <v>1434104712</v>
      </c>
      <c r="N3249" t="b">
        <v>1</v>
      </c>
      <c r="O3249">
        <v>57</v>
      </c>
      <c r="P3249" t="b">
        <v>1</v>
      </c>
      <c r="Q3249" t="s">
        <v>8271</v>
      </c>
      <c r="R3249" s="9">
        <f t="shared" si="304"/>
        <v>1.0586</v>
      </c>
      <c r="S3249" s="14">
        <f t="shared" si="305"/>
        <v>60.082848304122805</v>
      </c>
      <c r="T3249" t="s">
        <v>9224</v>
      </c>
      <c r="U3249" t="s">
        <v>9225</v>
      </c>
      <c r="V3249" s="16">
        <f t="shared" si="306"/>
        <v>42167.434166666666</v>
      </c>
      <c r="W3249" s="16">
        <f t="shared" si="307"/>
        <v>42197.434166666666</v>
      </c>
    </row>
    <row r="3250" spans="1:23" ht="30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2">
        <f>IF(H3250="USD", 1, VLOOKUP(H3250,usd[[#All],[targetCurrency]:[inverseRate]],4,FALSE))</f>
        <v>1</v>
      </c>
      <c r="J3250" s="14">
        <f t="shared" si="302"/>
        <v>12000</v>
      </c>
      <c r="K3250" s="14">
        <f t="shared" si="303"/>
        <v>12095</v>
      </c>
      <c r="L3250">
        <v>1428178757</v>
      </c>
      <c r="M3250">
        <v>1425590357</v>
      </c>
      <c r="N3250" t="b">
        <v>1</v>
      </c>
      <c r="O3250">
        <v>200</v>
      </c>
      <c r="P3250" t="b">
        <v>1</v>
      </c>
      <c r="Q3250" t="s">
        <v>8271</v>
      </c>
      <c r="R3250" s="9">
        <f t="shared" si="304"/>
        <v>1.0079166666666666</v>
      </c>
      <c r="S3250" s="14">
        <f t="shared" si="305"/>
        <v>60.475000000000001</v>
      </c>
      <c r="T3250" t="s">
        <v>9224</v>
      </c>
      <c r="U3250" t="s">
        <v>9225</v>
      </c>
      <c r="V3250" s="16">
        <f t="shared" si="306"/>
        <v>42068.888391203705</v>
      </c>
      <c r="W3250" s="16">
        <f t="shared" si="307"/>
        <v>42098.846724537041</v>
      </c>
    </row>
    <row r="3251" spans="1:23" ht="30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2">
        <f>IF(H3251="USD", 1, VLOOKUP(H3251,usd[[#All],[targetCurrency]:[inverseRate]],4,FALSE))</f>
        <v>1</v>
      </c>
      <c r="J3251" s="14">
        <f t="shared" si="302"/>
        <v>5500</v>
      </c>
      <c r="K3251" s="14">
        <f t="shared" si="303"/>
        <v>5771</v>
      </c>
      <c r="L3251">
        <v>1434822914</v>
      </c>
      <c r="M3251">
        <v>1432230914</v>
      </c>
      <c r="N3251" t="b">
        <v>1</v>
      </c>
      <c r="O3251">
        <v>88</v>
      </c>
      <c r="P3251" t="b">
        <v>1</v>
      </c>
      <c r="Q3251" t="s">
        <v>8271</v>
      </c>
      <c r="R3251" s="9">
        <f t="shared" si="304"/>
        <v>1.0492727272727274</v>
      </c>
      <c r="S3251" s="14">
        <f t="shared" si="305"/>
        <v>65.579545454545453</v>
      </c>
      <c r="T3251" t="s">
        <v>9224</v>
      </c>
      <c r="U3251" t="s">
        <v>9225</v>
      </c>
      <c r="V3251" s="16">
        <f t="shared" si="306"/>
        <v>42145.746689814812</v>
      </c>
      <c r="W3251" s="16">
        <f t="shared" si="307"/>
        <v>42175.746689814812</v>
      </c>
    </row>
    <row r="3252" spans="1:23" ht="30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2">
        <f>IF(H3252="USD", 1, VLOOKUP(H3252,usd[[#All],[targetCurrency]:[inverseRate]],4,FALSE))</f>
        <v>1</v>
      </c>
      <c r="J3252" s="14">
        <f t="shared" si="302"/>
        <v>25000</v>
      </c>
      <c r="K3252" s="14">
        <f t="shared" si="303"/>
        <v>25388</v>
      </c>
      <c r="L3252">
        <v>1415213324</v>
      </c>
      <c r="M3252">
        <v>1412617724</v>
      </c>
      <c r="N3252" t="b">
        <v>1</v>
      </c>
      <c r="O3252">
        <v>213</v>
      </c>
      <c r="P3252" t="b">
        <v>1</v>
      </c>
      <c r="Q3252" t="s">
        <v>8271</v>
      </c>
      <c r="R3252" s="9">
        <f t="shared" si="304"/>
        <v>1.01552</v>
      </c>
      <c r="S3252" s="14">
        <f t="shared" si="305"/>
        <v>119.1924882629108</v>
      </c>
      <c r="T3252" t="s">
        <v>9224</v>
      </c>
      <c r="U3252" t="s">
        <v>9225</v>
      </c>
      <c r="V3252" s="16">
        <f t="shared" si="306"/>
        <v>41918.742175925923</v>
      </c>
      <c r="W3252" s="16">
        <f t="shared" si="307"/>
        <v>41948.783842592595</v>
      </c>
    </row>
    <row r="3253" spans="1:23" ht="30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2">
        <f>IF(H3253="USD", 1, VLOOKUP(H3253,usd[[#All],[targetCurrency]:[inverseRate]],4,FALSE))</f>
        <v>1</v>
      </c>
      <c r="J3253" s="14">
        <f t="shared" si="302"/>
        <v>1500</v>
      </c>
      <c r="K3253" s="14">
        <f t="shared" si="303"/>
        <v>1661</v>
      </c>
      <c r="L3253">
        <v>1434907966</v>
      </c>
      <c r="M3253">
        <v>1432315966</v>
      </c>
      <c r="N3253" t="b">
        <v>1</v>
      </c>
      <c r="O3253">
        <v>20</v>
      </c>
      <c r="P3253" t="b">
        <v>1</v>
      </c>
      <c r="Q3253" t="s">
        <v>8271</v>
      </c>
      <c r="R3253" s="9">
        <f t="shared" si="304"/>
        <v>1.1073333333333333</v>
      </c>
      <c r="S3253" s="14">
        <f t="shared" si="305"/>
        <v>83.05</v>
      </c>
      <c r="T3253" t="s">
        <v>9224</v>
      </c>
      <c r="U3253" t="s">
        <v>9225</v>
      </c>
      <c r="V3253" s="16">
        <f t="shared" si="306"/>
        <v>42146.731087962966</v>
      </c>
      <c r="W3253" s="16">
        <f t="shared" si="307"/>
        <v>42176.731087962966</v>
      </c>
    </row>
    <row r="3254" spans="1:23" ht="30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2">
        <f>IF(H3254="USD", 1, VLOOKUP(H3254,usd[[#All],[targetCurrency]:[inverseRate]],4,FALSE))</f>
        <v>1.29405719</v>
      </c>
      <c r="J3254" s="14">
        <f t="shared" si="302"/>
        <v>2911.6286774999999</v>
      </c>
      <c r="K3254" s="14">
        <f t="shared" si="303"/>
        <v>3721.7084784399999</v>
      </c>
      <c r="L3254">
        <v>1473247240</v>
      </c>
      <c r="M3254">
        <v>1470655240</v>
      </c>
      <c r="N3254" t="b">
        <v>1</v>
      </c>
      <c r="O3254">
        <v>50</v>
      </c>
      <c r="P3254" t="b">
        <v>1</v>
      </c>
      <c r="Q3254" t="s">
        <v>8271</v>
      </c>
      <c r="R3254" s="9">
        <f t="shared" si="304"/>
        <v>1.2782222222222221</v>
      </c>
      <c r="S3254" s="14">
        <f t="shared" si="305"/>
        <v>74.434169568800002</v>
      </c>
      <c r="T3254" t="s">
        <v>9224</v>
      </c>
      <c r="U3254" t="s">
        <v>9225</v>
      </c>
      <c r="V3254" s="16">
        <f t="shared" si="306"/>
        <v>42590.472685185188</v>
      </c>
      <c r="W3254" s="16">
        <f t="shared" si="307"/>
        <v>42620.472685185188</v>
      </c>
    </row>
    <row r="3255" spans="1:23" ht="30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2">
        <f>IF(H3255="USD", 1, VLOOKUP(H3255,usd[[#All],[targetCurrency]:[inverseRate]],4,FALSE))</f>
        <v>1</v>
      </c>
      <c r="J3255" s="14">
        <f t="shared" si="302"/>
        <v>20000</v>
      </c>
      <c r="K3255" s="14">
        <f t="shared" si="303"/>
        <v>20365</v>
      </c>
      <c r="L3255">
        <v>1473306300</v>
      </c>
      <c r="M3255">
        <v>1471701028</v>
      </c>
      <c r="N3255" t="b">
        <v>1</v>
      </c>
      <c r="O3255">
        <v>115</v>
      </c>
      <c r="P3255" t="b">
        <v>1</v>
      </c>
      <c r="Q3255" t="s">
        <v>8271</v>
      </c>
      <c r="R3255" s="9">
        <f t="shared" si="304"/>
        <v>1.0182500000000001</v>
      </c>
      <c r="S3255" s="14">
        <f t="shared" si="305"/>
        <v>177.08695652173913</v>
      </c>
      <c r="T3255" t="s">
        <v>9224</v>
      </c>
      <c r="U3255" t="s">
        <v>9225</v>
      </c>
      <c r="V3255" s="16">
        <f t="shared" si="306"/>
        <v>42602.576712962968</v>
      </c>
      <c r="W3255" s="16">
        <f t="shared" si="307"/>
        <v>42621.15625</v>
      </c>
    </row>
    <row r="3256" spans="1:23" ht="30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2">
        <f>IF(H3256="USD", 1, VLOOKUP(H3256,usd[[#All],[targetCurrency]:[inverseRate]],4,FALSE))</f>
        <v>1.29405719</v>
      </c>
      <c r="J3256" s="14">
        <f t="shared" si="302"/>
        <v>16822.743470000001</v>
      </c>
      <c r="K3256" s="14">
        <f t="shared" si="303"/>
        <v>17034.321820565001</v>
      </c>
      <c r="L3256">
        <v>1427331809</v>
      </c>
      <c r="M3256">
        <v>1424743409</v>
      </c>
      <c r="N3256" t="b">
        <v>1</v>
      </c>
      <c r="O3256">
        <v>186</v>
      </c>
      <c r="P3256" t="b">
        <v>1</v>
      </c>
      <c r="Q3256" t="s">
        <v>8271</v>
      </c>
      <c r="R3256" s="9">
        <f t="shared" si="304"/>
        <v>1.012576923076923</v>
      </c>
      <c r="S3256" s="14">
        <f t="shared" si="305"/>
        <v>91.58237537938173</v>
      </c>
      <c r="T3256" t="s">
        <v>9224</v>
      </c>
      <c r="U3256" t="s">
        <v>9225</v>
      </c>
      <c r="V3256" s="16">
        <f t="shared" si="306"/>
        <v>42059.085752314815</v>
      </c>
      <c r="W3256" s="16">
        <f t="shared" si="307"/>
        <v>42089.044085648144</v>
      </c>
    </row>
    <row r="3257" spans="1:23" ht="30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2">
        <f>IF(H3257="USD", 1, VLOOKUP(H3257,usd[[#All],[targetCurrency]:[inverseRate]],4,FALSE))</f>
        <v>1.29405719</v>
      </c>
      <c r="J3257" s="14">
        <f t="shared" si="302"/>
        <v>388.21715699999999</v>
      </c>
      <c r="K3257" s="14">
        <f t="shared" si="303"/>
        <v>679.38002474999996</v>
      </c>
      <c r="L3257">
        <v>1412706375</v>
      </c>
      <c r="M3257">
        <v>1410114375</v>
      </c>
      <c r="N3257" t="b">
        <v>1</v>
      </c>
      <c r="O3257">
        <v>18</v>
      </c>
      <c r="P3257" t="b">
        <v>1</v>
      </c>
      <c r="Q3257" t="s">
        <v>8271</v>
      </c>
      <c r="R3257" s="9">
        <f t="shared" si="304"/>
        <v>1.75</v>
      </c>
      <c r="S3257" s="14">
        <f t="shared" si="305"/>
        <v>37.743334708333329</v>
      </c>
      <c r="T3257" t="s">
        <v>9224</v>
      </c>
      <c r="U3257" t="s">
        <v>9225</v>
      </c>
      <c r="V3257" s="16">
        <f t="shared" si="306"/>
        <v>41889.768229166664</v>
      </c>
      <c r="W3257" s="16">
        <f t="shared" si="307"/>
        <v>41919.768229166664</v>
      </c>
    </row>
    <row r="3258" spans="1:23" ht="30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2">
        <f>IF(H3258="USD", 1, VLOOKUP(H3258,usd[[#All],[targetCurrency]:[inverseRate]],4,FALSE))</f>
        <v>1</v>
      </c>
      <c r="J3258" s="14">
        <f t="shared" si="302"/>
        <v>10000</v>
      </c>
      <c r="K3258" s="14">
        <f t="shared" si="303"/>
        <v>12806</v>
      </c>
      <c r="L3258">
        <v>1433995140</v>
      </c>
      <c r="M3258">
        <v>1432129577</v>
      </c>
      <c r="N3258" t="b">
        <v>1</v>
      </c>
      <c r="O3258">
        <v>176</v>
      </c>
      <c r="P3258" t="b">
        <v>1</v>
      </c>
      <c r="Q3258" t="s">
        <v>8271</v>
      </c>
      <c r="R3258" s="9">
        <f t="shared" si="304"/>
        <v>1.2806</v>
      </c>
      <c r="S3258" s="14">
        <f t="shared" si="305"/>
        <v>72.76136363636364</v>
      </c>
      <c r="T3258" t="s">
        <v>9224</v>
      </c>
      <c r="U3258" t="s">
        <v>9225</v>
      </c>
      <c r="V3258" s="16">
        <f t="shared" si="306"/>
        <v>42144.573807870373</v>
      </c>
      <c r="W3258" s="16">
        <f t="shared" si="307"/>
        <v>42166.165972222225</v>
      </c>
    </row>
    <row r="3259" spans="1:23" ht="30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2">
        <f>IF(H3259="USD", 1, VLOOKUP(H3259,usd[[#All],[targetCurrency]:[inverseRate]],4,FALSE))</f>
        <v>1.29405719</v>
      </c>
      <c r="J3259" s="14">
        <f t="shared" si="302"/>
        <v>2588.11438</v>
      </c>
      <c r="K3259" s="14">
        <f t="shared" si="303"/>
        <v>2751.1526453680995</v>
      </c>
      <c r="L3259">
        <v>1487769952</v>
      </c>
      <c r="M3259">
        <v>1485177952</v>
      </c>
      <c r="N3259" t="b">
        <v>0</v>
      </c>
      <c r="O3259">
        <v>41</v>
      </c>
      <c r="P3259" t="b">
        <v>1</v>
      </c>
      <c r="Q3259" t="s">
        <v>8271</v>
      </c>
      <c r="R3259" s="9">
        <f t="shared" si="304"/>
        <v>1.0629949999999999</v>
      </c>
      <c r="S3259" s="14">
        <f t="shared" si="305"/>
        <v>67.101284033368273</v>
      </c>
      <c r="T3259" t="s">
        <v>9224</v>
      </c>
      <c r="U3259" t="s">
        <v>9225</v>
      </c>
      <c r="V3259" s="16">
        <f t="shared" si="306"/>
        <v>42758.559629629628</v>
      </c>
      <c r="W3259" s="16">
        <f t="shared" si="307"/>
        <v>42788.559629629628</v>
      </c>
    </row>
    <row r="3260" spans="1:23" ht="30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2">
        <f>IF(H3260="USD", 1, VLOOKUP(H3260,usd[[#All],[targetCurrency]:[inverseRate]],4,FALSE))</f>
        <v>1</v>
      </c>
      <c r="J3260" s="14">
        <f t="shared" si="302"/>
        <v>7000</v>
      </c>
      <c r="K3260" s="14">
        <f t="shared" si="303"/>
        <v>7365</v>
      </c>
      <c r="L3260">
        <v>1420751861</v>
      </c>
      <c r="M3260">
        <v>1418159861</v>
      </c>
      <c r="N3260" t="b">
        <v>1</v>
      </c>
      <c r="O3260">
        <v>75</v>
      </c>
      <c r="P3260" t="b">
        <v>1</v>
      </c>
      <c r="Q3260" t="s">
        <v>8271</v>
      </c>
      <c r="R3260" s="9">
        <f t="shared" si="304"/>
        <v>1.052142857142857</v>
      </c>
      <c r="S3260" s="14">
        <f t="shared" si="305"/>
        <v>98.2</v>
      </c>
      <c r="T3260" t="s">
        <v>9224</v>
      </c>
      <c r="U3260" t="s">
        <v>9225</v>
      </c>
      <c r="V3260" s="16">
        <f t="shared" si="306"/>
        <v>41982.887280092589</v>
      </c>
      <c r="W3260" s="16">
        <f t="shared" si="307"/>
        <v>42012.887280092589</v>
      </c>
    </row>
    <row r="3261" spans="1:23" ht="30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2">
        <f>IF(H3261="USD", 1, VLOOKUP(H3261,usd[[#All],[targetCurrency]:[inverseRate]],4,FALSE))</f>
        <v>1</v>
      </c>
      <c r="J3261" s="14">
        <f t="shared" si="302"/>
        <v>23000</v>
      </c>
      <c r="K3261" s="14">
        <f t="shared" si="303"/>
        <v>24418.6</v>
      </c>
      <c r="L3261">
        <v>1475294340</v>
      </c>
      <c r="M3261">
        <v>1472753745</v>
      </c>
      <c r="N3261" t="b">
        <v>1</v>
      </c>
      <c r="O3261">
        <v>97</v>
      </c>
      <c r="P3261" t="b">
        <v>1</v>
      </c>
      <c r="Q3261" t="s">
        <v>8271</v>
      </c>
      <c r="R3261" s="9">
        <f t="shared" si="304"/>
        <v>1.0616782608695652</v>
      </c>
      <c r="S3261" s="14">
        <f t="shared" si="305"/>
        <v>251.7381443298969</v>
      </c>
      <c r="T3261" t="s">
        <v>9224</v>
      </c>
      <c r="U3261" t="s">
        <v>9225</v>
      </c>
      <c r="V3261" s="16">
        <f t="shared" si="306"/>
        <v>42614.760937500003</v>
      </c>
      <c r="W3261" s="16">
        <f t="shared" si="307"/>
        <v>42644.165972222225</v>
      </c>
    </row>
    <row r="3262" spans="1:23" ht="30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2">
        <f>IF(H3262="USD", 1, VLOOKUP(H3262,usd[[#All],[targetCurrency]:[inverseRate]],4,FALSE))</f>
        <v>1</v>
      </c>
      <c r="J3262" s="14">
        <f t="shared" si="302"/>
        <v>5000</v>
      </c>
      <c r="K3262" s="14">
        <f t="shared" si="303"/>
        <v>5462</v>
      </c>
      <c r="L3262">
        <v>1448903318</v>
      </c>
      <c r="M3262">
        <v>1445875718</v>
      </c>
      <c r="N3262" t="b">
        <v>1</v>
      </c>
      <c r="O3262">
        <v>73</v>
      </c>
      <c r="P3262" t="b">
        <v>1</v>
      </c>
      <c r="Q3262" t="s">
        <v>8271</v>
      </c>
      <c r="R3262" s="9">
        <f t="shared" si="304"/>
        <v>1.0924</v>
      </c>
      <c r="S3262" s="14">
        <f t="shared" si="305"/>
        <v>74.821917808219183</v>
      </c>
      <c r="T3262" t="s">
        <v>9224</v>
      </c>
      <c r="U3262" t="s">
        <v>9225</v>
      </c>
      <c r="V3262" s="16">
        <f t="shared" si="306"/>
        <v>42303.672662037032</v>
      </c>
      <c r="W3262" s="16">
        <f t="shared" si="307"/>
        <v>42338.714328703703</v>
      </c>
    </row>
    <row r="3263" spans="1:23" ht="30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2">
        <f>IF(H3263="USD", 1, VLOOKUP(H3263,usd[[#All],[targetCurrency]:[inverseRate]],4,FALSE))</f>
        <v>1</v>
      </c>
      <c r="J3263" s="14">
        <f t="shared" si="302"/>
        <v>3300</v>
      </c>
      <c r="K3263" s="14">
        <f t="shared" si="303"/>
        <v>3315</v>
      </c>
      <c r="L3263">
        <v>1437067476</v>
      </c>
      <c r="M3263">
        <v>1434475476</v>
      </c>
      <c r="N3263" t="b">
        <v>1</v>
      </c>
      <c r="O3263">
        <v>49</v>
      </c>
      <c r="P3263" t="b">
        <v>1</v>
      </c>
      <c r="Q3263" t="s">
        <v>8271</v>
      </c>
      <c r="R3263" s="9">
        <f t="shared" si="304"/>
        <v>1.0045454545454546</v>
      </c>
      <c r="S3263" s="14">
        <f t="shared" si="305"/>
        <v>67.65306122448979</v>
      </c>
      <c r="T3263" t="s">
        <v>9224</v>
      </c>
      <c r="U3263" t="s">
        <v>9225</v>
      </c>
      <c r="V3263" s="16">
        <f t="shared" si="306"/>
        <v>42171.725416666668</v>
      </c>
      <c r="W3263" s="16">
        <f t="shared" si="307"/>
        <v>42201.725416666668</v>
      </c>
    </row>
    <row r="3264" spans="1:23" ht="30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2">
        <f>IF(H3264="USD", 1, VLOOKUP(H3264,usd[[#All],[targetCurrency]:[inverseRate]],4,FALSE))</f>
        <v>1</v>
      </c>
      <c r="J3264" s="14">
        <f t="shared" si="302"/>
        <v>12200</v>
      </c>
      <c r="K3264" s="14">
        <f t="shared" si="303"/>
        <v>12571</v>
      </c>
      <c r="L3264">
        <v>1419220800</v>
      </c>
      <c r="M3264">
        <v>1416555262</v>
      </c>
      <c r="N3264" t="b">
        <v>1</v>
      </c>
      <c r="O3264">
        <v>134</v>
      </c>
      <c r="P3264" t="b">
        <v>1</v>
      </c>
      <c r="Q3264" t="s">
        <v>8271</v>
      </c>
      <c r="R3264" s="9">
        <f t="shared" si="304"/>
        <v>1.0304098360655738</v>
      </c>
      <c r="S3264" s="14">
        <f t="shared" si="305"/>
        <v>93.81343283582089</v>
      </c>
      <c r="T3264" t="s">
        <v>9224</v>
      </c>
      <c r="U3264" t="s">
        <v>9225</v>
      </c>
      <c r="V3264" s="16">
        <f t="shared" si="306"/>
        <v>41964.315532407403</v>
      </c>
      <c r="W3264" s="16">
        <f t="shared" si="307"/>
        <v>41995.166666666672</v>
      </c>
    </row>
    <row r="3265" spans="1:23" ht="30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2">
        <f>IF(H3265="USD", 1, VLOOKUP(H3265,usd[[#All],[targetCurrency]:[inverseRate]],4,FALSE))</f>
        <v>1</v>
      </c>
      <c r="J3265" s="14">
        <f t="shared" si="302"/>
        <v>2500</v>
      </c>
      <c r="K3265" s="14">
        <f t="shared" si="303"/>
        <v>2804.16</v>
      </c>
      <c r="L3265">
        <v>1446238800</v>
      </c>
      <c r="M3265">
        <v>1444220588</v>
      </c>
      <c r="N3265" t="b">
        <v>1</v>
      </c>
      <c r="O3265">
        <v>68</v>
      </c>
      <c r="P3265" t="b">
        <v>1</v>
      </c>
      <c r="Q3265" t="s">
        <v>8271</v>
      </c>
      <c r="R3265" s="9">
        <f t="shared" si="304"/>
        <v>1.121664</v>
      </c>
      <c r="S3265" s="14">
        <f t="shared" si="305"/>
        <v>41.237647058823526</v>
      </c>
      <c r="T3265" t="s">
        <v>9224</v>
      </c>
      <c r="U3265" t="s">
        <v>9225</v>
      </c>
      <c r="V3265" s="16">
        <f t="shared" si="306"/>
        <v>42284.516064814816</v>
      </c>
      <c r="W3265" s="16">
        <f t="shared" si="307"/>
        <v>42307.875</v>
      </c>
    </row>
    <row r="3266" spans="1:23" ht="30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2">
        <f>IF(H3266="USD", 1, VLOOKUP(H3266,usd[[#All],[targetCurrency]:[inverseRate]],4,FALSE))</f>
        <v>1</v>
      </c>
      <c r="J3266" s="14">
        <f t="shared" si="302"/>
        <v>2500</v>
      </c>
      <c r="K3266" s="14">
        <f t="shared" si="303"/>
        <v>2575</v>
      </c>
      <c r="L3266">
        <v>1422482400</v>
      </c>
      <c r="M3266">
        <v>1421089938</v>
      </c>
      <c r="N3266" t="b">
        <v>1</v>
      </c>
      <c r="O3266">
        <v>49</v>
      </c>
      <c r="P3266" t="b">
        <v>1</v>
      </c>
      <c r="Q3266" t="s">
        <v>8271</v>
      </c>
      <c r="R3266" s="9">
        <f t="shared" si="304"/>
        <v>1.03</v>
      </c>
      <c r="S3266" s="14">
        <f t="shared" si="305"/>
        <v>52.551020408163268</v>
      </c>
      <c r="T3266" t="s">
        <v>9224</v>
      </c>
      <c r="U3266" t="s">
        <v>9225</v>
      </c>
      <c r="V3266" s="16">
        <f t="shared" si="306"/>
        <v>42016.800208333334</v>
      </c>
      <c r="W3266" s="16">
        <f t="shared" si="307"/>
        <v>42032.916666666672</v>
      </c>
    </row>
    <row r="3267" spans="1:23" ht="30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2">
        <f>IF(H3267="USD", 1, VLOOKUP(H3267,usd[[#All],[targetCurrency]:[inverseRate]],4,FALSE))</f>
        <v>1.1666915600000001</v>
      </c>
      <c r="J3267" s="14">
        <f t="shared" ref="J3267:J3330" si="308">$I3267*D3267</f>
        <v>3150.0672120000004</v>
      </c>
      <c r="K3267" s="14">
        <f t="shared" ref="K3267:K3330" si="309">$I3267*E3267</f>
        <v>5166.1102276800002</v>
      </c>
      <c r="L3267">
        <v>1449162000</v>
      </c>
      <c r="M3267">
        <v>1446570315</v>
      </c>
      <c r="N3267" t="b">
        <v>1</v>
      </c>
      <c r="O3267">
        <v>63</v>
      </c>
      <c r="P3267" t="b">
        <v>1</v>
      </c>
      <c r="Q3267" t="s">
        <v>8271</v>
      </c>
      <c r="R3267" s="9">
        <f t="shared" ref="R3267:R3330" si="310">E3267/D3267</f>
        <v>1.64</v>
      </c>
      <c r="S3267" s="14">
        <f t="shared" ref="S3267:S3330" si="311">IFERROR(K3267/O3267, "")</f>
        <v>82.001749645714284</v>
      </c>
      <c r="T3267" t="s">
        <v>9224</v>
      </c>
      <c r="U3267" t="s">
        <v>9225</v>
      </c>
      <c r="V3267" s="16">
        <f t="shared" si="306"/>
        <v>42311.711979166663</v>
      </c>
      <c r="W3267" s="16">
        <f t="shared" si="307"/>
        <v>42341.708333333328</v>
      </c>
    </row>
    <row r="3268" spans="1:23" ht="30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2">
        <f>IF(H3268="USD", 1, VLOOKUP(H3268,usd[[#All],[targetCurrency]:[inverseRate]],4,FALSE))</f>
        <v>1</v>
      </c>
      <c r="J3268" s="14">
        <f t="shared" si="308"/>
        <v>6000</v>
      </c>
      <c r="K3268" s="14">
        <f t="shared" si="309"/>
        <v>7877</v>
      </c>
      <c r="L3268">
        <v>1434142800</v>
      </c>
      <c r="M3268">
        <v>1431435122</v>
      </c>
      <c r="N3268" t="b">
        <v>1</v>
      </c>
      <c r="O3268">
        <v>163</v>
      </c>
      <c r="P3268" t="b">
        <v>1</v>
      </c>
      <c r="Q3268" t="s">
        <v>8271</v>
      </c>
      <c r="R3268" s="9">
        <f t="shared" si="310"/>
        <v>1.3128333333333333</v>
      </c>
      <c r="S3268" s="14">
        <f t="shared" si="311"/>
        <v>48.325153374233132</v>
      </c>
      <c r="T3268" t="s">
        <v>9224</v>
      </c>
      <c r="U3268" t="s">
        <v>9225</v>
      </c>
      <c r="V3268" s="16">
        <f t="shared" si="306"/>
        <v>42136.536134259259</v>
      </c>
      <c r="W3268" s="16">
        <f t="shared" si="307"/>
        <v>42167.875</v>
      </c>
    </row>
    <row r="3269" spans="1:23" ht="30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2">
        <f>IF(H3269="USD", 1, VLOOKUP(H3269,usd[[#All],[targetCurrency]:[inverseRate]],4,FALSE))</f>
        <v>1</v>
      </c>
      <c r="J3269" s="14">
        <f t="shared" si="308"/>
        <v>15000</v>
      </c>
      <c r="K3269" s="14">
        <f t="shared" si="309"/>
        <v>15315</v>
      </c>
      <c r="L3269">
        <v>1437156660</v>
      </c>
      <c r="M3269">
        <v>1434564660</v>
      </c>
      <c r="N3269" t="b">
        <v>1</v>
      </c>
      <c r="O3269">
        <v>288</v>
      </c>
      <c r="P3269" t="b">
        <v>1</v>
      </c>
      <c r="Q3269" t="s">
        <v>8271</v>
      </c>
      <c r="R3269" s="9">
        <f t="shared" si="310"/>
        <v>1.0209999999999999</v>
      </c>
      <c r="S3269" s="14">
        <f t="shared" si="311"/>
        <v>53.177083333333336</v>
      </c>
      <c r="T3269" t="s">
        <v>9224</v>
      </c>
      <c r="U3269" t="s">
        <v>9225</v>
      </c>
      <c r="V3269" s="16">
        <f t="shared" si="306"/>
        <v>42172.757638888885</v>
      </c>
      <c r="W3269" s="16">
        <f t="shared" si="307"/>
        <v>42202.757638888885</v>
      </c>
    </row>
    <row r="3270" spans="1:23" ht="30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2">
        <f>IF(H3270="USD", 1, VLOOKUP(H3270,usd[[#All],[targetCurrency]:[inverseRate]],4,FALSE))</f>
        <v>1</v>
      </c>
      <c r="J3270" s="14">
        <f t="shared" si="308"/>
        <v>2000</v>
      </c>
      <c r="K3270" s="14">
        <f t="shared" si="309"/>
        <v>2560</v>
      </c>
      <c r="L3270">
        <v>1472074928</v>
      </c>
      <c r="M3270">
        <v>1470692528</v>
      </c>
      <c r="N3270" t="b">
        <v>1</v>
      </c>
      <c r="O3270">
        <v>42</v>
      </c>
      <c r="P3270" t="b">
        <v>1</v>
      </c>
      <c r="Q3270" t="s">
        <v>8271</v>
      </c>
      <c r="R3270" s="9">
        <f t="shared" si="310"/>
        <v>1.28</v>
      </c>
      <c r="S3270" s="14">
        <f t="shared" si="311"/>
        <v>60.952380952380949</v>
      </c>
      <c r="T3270" t="s">
        <v>9224</v>
      </c>
      <c r="U3270" t="s">
        <v>9225</v>
      </c>
      <c r="V3270" s="16">
        <f t="shared" si="306"/>
        <v>42590.90425925926</v>
      </c>
      <c r="W3270" s="16">
        <f t="shared" si="307"/>
        <v>42606.90425925926</v>
      </c>
    </row>
    <row r="3271" spans="1:23" ht="30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2">
        <f>IF(H3271="USD", 1, VLOOKUP(H3271,usd[[#All],[targetCurrency]:[inverseRate]],4,FALSE))</f>
        <v>1.29405719</v>
      </c>
      <c r="J3271" s="14">
        <f t="shared" si="308"/>
        <v>10352.45752</v>
      </c>
      <c r="K3271" s="14">
        <f t="shared" si="309"/>
        <v>10507.7443828</v>
      </c>
      <c r="L3271">
        <v>1434452400</v>
      </c>
      <c r="M3271">
        <v>1431509397</v>
      </c>
      <c r="N3271" t="b">
        <v>1</v>
      </c>
      <c r="O3271">
        <v>70</v>
      </c>
      <c r="P3271" t="b">
        <v>1</v>
      </c>
      <c r="Q3271" t="s">
        <v>8271</v>
      </c>
      <c r="R3271" s="9">
        <f t="shared" si="310"/>
        <v>1.0149999999999999</v>
      </c>
      <c r="S3271" s="14">
        <f t="shared" si="311"/>
        <v>150.11063404000001</v>
      </c>
      <c r="T3271" t="s">
        <v>9224</v>
      </c>
      <c r="U3271" t="s">
        <v>9225</v>
      </c>
      <c r="V3271" s="16">
        <f t="shared" si="306"/>
        <v>42137.395798611113</v>
      </c>
      <c r="W3271" s="16">
        <f t="shared" si="307"/>
        <v>42171.458333333328</v>
      </c>
    </row>
    <row r="3272" spans="1:23" ht="30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2">
        <f>IF(H3272="USD", 1, VLOOKUP(H3272,usd[[#All],[targetCurrency]:[inverseRate]],4,FALSE))</f>
        <v>1.29405719</v>
      </c>
      <c r="J3272" s="14">
        <f t="shared" si="308"/>
        <v>2329.3029419999998</v>
      </c>
      <c r="K3272" s="14">
        <f t="shared" si="309"/>
        <v>2368.1246576999997</v>
      </c>
      <c r="L3272">
        <v>1436705265</v>
      </c>
      <c r="M3272">
        <v>1434113265</v>
      </c>
      <c r="N3272" t="b">
        <v>1</v>
      </c>
      <c r="O3272">
        <v>30</v>
      </c>
      <c r="P3272" t="b">
        <v>1</v>
      </c>
      <c r="Q3272" t="s">
        <v>8271</v>
      </c>
      <c r="R3272" s="9">
        <f t="shared" si="310"/>
        <v>1.0166666666666666</v>
      </c>
      <c r="S3272" s="14">
        <f t="shared" si="311"/>
        <v>78.937488589999987</v>
      </c>
      <c r="T3272" t="s">
        <v>9224</v>
      </c>
      <c r="U3272" t="s">
        <v>9225</v>
      </c>
      <c r="V3272" s="16">
        <f t="shared" si="306"/>
        <v>42167.533159722225</v>
      </c>
      <c r="W3272" s="16">
        <f t="shared" si="307"/>
        <v>42197.533159722225</v>
      </c>
    </row>
    <row r="3273" spans="1:23" ht="30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2">
        <f>IF(H3273="USD", 1, VLOOKUP(H3273,usd[[#All],[targetCurrency]:[inverseRate]],4,FALSE))</f>
        <v>1.29405719</v>
      </c>
      <c r="J3273" s="14">
        <f t="shared" si="308"/>
        <v>1941.085785</v>
      </c>
      <c r="K3273" s="14">
        <f t="shared" si="309"/>
        <v>2523.4115204999998</v>
      </c>
      <c r="L3273">
        <v>1414927775</v>
      </c>
      <c r="M3273">
        <v>1412332175</v>
      </c>
      <c r="N3273" t="b">
        <v>1</v>
      </c>
      <c r="O3273">
        <v>51</v>
      </c>
      <c r="P3273" t="b">
        <v>1</v>
      </c>
      <c r="Q3273" t="s">
        <v>8271</v>
      </c>
      <c r="R3273" s="9">
        <f t="shared" si="310"/>
        <v>1.3</v>
      </c>
      <c r="S3273" s="14">
        <f t="shared" si="311"/>
        <v>49.47865726470588</v>
      </c>
      <c r="T3273" t="s">
        <v>9224</v>
      </c>
      <c r="U3273" t="s">
        <v>9225</v>
      </c>
      <c r="V3273" s="16">
        <f t="shared" si="306"/>
        <v>41915.437210648146</v>
      </c>
      <c r="W3273" s="16">
        <f t="shared" si="307"/>
        <v>41945.478877314818</v>
      </c>
    </row>
    <row r="3274" spans="1:23" ht="30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2">
        <f>IF(H3274="USD", 1, VLOOKUP(H3274,usd[[#All],[targetCurrency]:[inverseRate]],4,FALSE))</f>
        <v>1</v>
      </c>
      <c r="J3274" s="14">
        <f t="shared" si="308"/>
        <v>10000</v>
      </c>
      <c r="K3274" s="14">
        <f t="shared" si="309"/>
        <v>15443</v>
      </c>
      <c r="L3274">
        <v>1446814809</v>
      </c>
      <c r="M3274">
        <v>1444219209</v>
      </c>
      <c r="N3274" t="b">
        <v>1</v>
      </c>
      <c r="O3274">
        <v>145</v>
      </c>
      <c r="P3274" t="b">
        <v>1</v>
      </c>
      <c r="Q3274" t="s">
        <v>8271</v>
      </c>
      <c r="R3274" s="9">
        <f t="shared" si="310"/>
        <v>1.5443</v>
      </c>
      <c r="S3274" s="14">
        <f t="shared" si="311"/>
        <v>106.50344827586207</v>
      </c>
      <c r="T3274" t="s">
        <v>9224</v>
      </c>
      <c r="U3274" t="s">
        <v>9225</v>
      </c>
      <c r="V3274" s="16">
        <f t="shared" si="306"/>
        <v>42284.500104166669</v>
      </c>
      <c r="W3274" s="16">
        <f t="shared" si="307"/>
        <v>42314.541770833333</v>
      </c>
    </row>
    <row r="3275" spans="1:23" ht="30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2">
        <f>IF(H3275="USD", 1, VLOOKUP(H3275,usd[[#All],[targetCurrency]:[inverseRate]],4,FALSE))</f>
        <v>1</v>
      </c>
      <c r="J3275" s="14">
        <f t="shared" si="308"/>
        <v>4000</v>
      </c>
      <c r="K3275" s="14">
        <f t="shared" si="309"/>
        <v>4296</v>
      </c>
      <c r="L3275">
        <v>1473879600</v>
      </c>
      <c r="M3275">
        <v>1472498042</v>
      </c>
      <c r="N3275" t="b">
        <v>1</v>
      </c>
      <c r="O3275">
        <v>21</v>
      </c>
      <c r="P3275" t="b">
        <v>1</v>
      </c>
      <c r="Q3275" t="s">
        <v>8271</v>
      </c>
      <c r="R3275" s="9">
        <f t="shared" si="310"/>
        <v>1.0740000000000001</v>
      </c>
      <c r="S3275" s="14">
        <f t="shared" si="311"/>
        <v>204.57142857142858</v>
      </c>
      <c r="T3275" t="s">
        <v>9224</v>
      </c>
      <c r="U3275" t="s">
        <v>9225</v>
      </c>
      <c r="V3275" s="16">
        <f t="shared" si="306"/>
        <v>42611.801412037035</v>
      </c>
      <c r="W3275" s="16">
        <f t="shared" si="307"/>
        <v>42627.791666666672</v>
      </c>
    </row>
    <row r="3276" spans="1:23" ht="30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2">
        <f>IF(H3276="USD", 1, VLOOKUP(H3276,usd[[#All],[targetCurrency]:[inverseRate]],4,FALSE))</f>
        <v>1</v>
      </c>
      <c r="J3276" s="14">
        <f t="shared" si="308"/>
        <v>15500</v>
      </c>
      <c r="K3276" s="14">
        <f t="shared" si="309"/>
        <v>15705</v>
      </c>
      <c r="L3276">
        <v>1458075600</v>
      </c>
      <c r="M3276">
        <v>1454259272</v>
      </c>
      <c r="N3276" t="b">
        <v>1</v>
      </c>
      <c r="O3276">
        <v>286</v>
      </c>
      <c r="P3276" t="b">
        <v>1</v>
      </c>
      <c r="Q3276" t="s">
        <v>8271</v>
      </c>
      <c r="R3276" s="9">
        <f t="shared" si="310"/>
        <v>1.0132258064516129</v>
      </c>
      <c r="S3276" s="14">
        <f t="shared" si="311"/>
        <v>54.912587412587413</v>
      </c>
      <c r="T3276" t="s">
        <v>9224</v>
      </c>
      <c r="U3276" t="s">
        <v>9225</v>
      </c>
      <c r="V3276" s="16">
        <f t="shared" si="306"/>
        <v>42400.704537037032</v>
      </c>
      <c r="W3276" s="16">
        <f t="shared" si="307"/>
        <v>42444.875</v>
      </c>
    </row>
    <row r="3277" spans="1:23" ht="30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2">
        <f>IF(H3277="USD", 1, VLOOKUP(H3277,usd[[#All],[targetCurrency]:[inverseRate]],4,FALSE))</f>
        <v>1</v>
      </c>
      <c r="J3277" s="14">
        <f t="shared" si="308"/>
        <v>1800</v>
      </c>
      <c r="K3277" s="14">
        <f t="shared" si="309"/>
        <v>1805</v>
      </c>
      <c r="L3277">
        <v>1423456200</v>
      </c>
      <c r="M3277">
        <v>1421183271</v>
      </c>
      <c r="N3277" t="b">
        <v>1</v>
      </c>
      <c r="O3277">
        <v>12</v>
      </c>
      <c r="P3277" t="b">
        <v>1</v>
      </c>
      <c r="Q3277" t="s">
        <v>8271</v>
      </c>
      <c r="R3277" s="9">
        <f t="shared" si="310"/>
        <v>1.0027777777777778</v>
      </c>
      <c r="S3277" s="14">
        <f t="shared" si="311"/>
        <v>150.41666666666666</v>
      </c>
      <c r="T3277" t="s">
        <v>9224</v>
      </c>
      <c r="U3277" t="s">
        <v>9225</v>
      </c>
      <c r="V3277" s="16">
        <f t="shared" si="306"/>
        <v>42017.88045138889</v>
      </c>
      <c r="W3277" s="16">
        <f t="shared" si="307"/>
        <v>42044.1875</v>
      </c>
    </row>
    <row r="3278" spans="1:23" ht="30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2">
        <f>IF(H3278="USD", 1, VLOOKUP(H3278,usd[[#All],[targetCurrency]:[inverseRate]],4,FALSE))</f>
        <v>0.75062424999999999</v>
      </c>
      <c r="J3278" s="14">
        <f t="shared" si="308"/>
        <v>3377.8091249999998</v>
      </c>
      <c r="K3278" s="14">
        <f t="shared" si="309"/>
        <v>3946.7823064999998</v>
      </c>
      <c r="L3278">
        <v>1459483140</v>
      </c>
      <c r="M3278">
        <v>1456526879</v>
      </c>
      <c r="N3278" t="b">
        <v>1</v>
      </c>
      <c r="O3278">
        <v>100</v>
      </c>
      <c r="P3278" t="b">
        <v>1</v>
      </c>
      <c r="Q3278" t="s">
        <v>8271</v>
      </c>
      <c r="R3278" s="9">
        <f t="shared" si="310"/>
        <v>1.1684444444444444</v>
      </c>
      <c r="S3278" s="14">
        <f t="shared" si="311"/>
        <v>39.467823064999997</v>
      </c>
      <c r="T3278" t="s">
        <v>9224</v>
      </c>
      <c r="U3278" t="s">
        <v>9225</v>
      </c>
      <c r="V3278" s="16">
        <f t="shared" si="306"/>
        <v>42426.949988425928</v>
      </c>
      <c r="W3278" s="16">
        <f t="shared" si="307"/>
        <v>42461.165972222225</v>
      </c>
    </row>
    <row r="3279" spans="1:23" ht="30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2">
        <f>IF(H3279="USD", 1, VLOOKUP(H3279,usd[[#All],[targetCurrency]:[inverseRate]],4,FALSE))</f>
        <v>1.29405719</v>
      </c>
      <c r="J3279" s="14">
        <f t="shared" si="308"/>
        <v>6470.2859499999995</v>
      </c>
      <c r="K3279" s="14">
        <f t="shared" si="309"/>
        <v>7026.7305416999998</v>
      </c>
      <c r="L3279">
        <v>1416331406</v>
      </c>
      <c r="M3279">
        <v>1413735806</v>
      </c>
      <c r="N3279" t="b">
        <v>1</v>
      </c>
      <c r="O3279">
        <v>100</v>
      </c>
      <c r="P3279" t="b">
        <v>1</v>
      </c>
      <c r="Q3279" t="s">
        <v>8271</v>
      </c>
      <c r="R3279" s="9">
        <f t="shared" si="310"/>
        <v>1.0860000000000001</v>
      </c>
      <c r="S3279" s="14">
        <f t="shared" si="311"/>
        <v>70.267305417000003</v>
      </c>
      <c r="T3279" t="s">
        <v>9224</v>
      </c>
      <c r="U3279" t="s">
        <v>9225</v>
      </c>
      <c r="V3279" s="16">
        <f t="shared" si="306"/>
        <v>41931.682939814811</v>
      </c>
      <c r="W3279" s="16">
        <f t="shared" si="307"/>
        <v>41961.724606481483</v>
      </c>
    </row>
    <row r="3280" spans="1:23" ht="30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2">
        <f>IF(H3280="USD", 1, VLOOKUP(H3280,usd[[#All],[targetCurrency]:[inverseRate]],4,FALSE))</f>
        <v>1.29405719</v>
      </c>
      <c r="J3280" s="14">
        <f t="shared" si="308"/>
        <v>3235.1429749999998</v>
      </c>
      <c r="K3280" s="14">
        <f t="shared" si="309"/>
        <v>3345.1378361500001</v>
      </c>
      <c r="L3280">
        <v>1433017303</v>
      </c>
      <c r="M3280">
        <v>1430425303</v>
      </c>
      <c r="N3280" t="b">
        <v>1</v>
      </c>
      <c r="O3280">
        <v>34</v>
      </c>
      <c r="P3280" t="b">
        <v>1</v>
      </c>
      <c r="Q3280" t="s">
        <v>8271</v>
      </c>
      <c r="R3280" s="9">
        <f t="shared" si="310"/>
        <v>1.034</v>
      </c>
      <c r="S3280" s="14">
        <f t="shared" si="311"/>
        <v>98.386406945588234</v>
      </c>
      <c r="T3280" t="s">
        <v>9224</v>
      </c>
      <c r="U3280" t="s">
        <v>9225</v>
      </c>
      <c r="V3280" s="16">
        <f t="shared" ref="V3280:V3343" si="312">(M3280/86400)+DATE(1970,1,1)</f>
        <v>42124.848414351851</v>
      </c>
      <c r="W3280" s="16">
        <f t="shared" ref="W3280:W3343" si="313">(L3280/86400)+DATE(1970,1,1)</f>
        <v>42154.848414351851</v>
      </c>
    </row>
    <row r="3281" spans="1:23" ht="30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2">
        <f>IF(H3281="USD", 1, VLOOKUP(H3281,usd[[#All],[targetCurrency]:[inverseRate]],4,FALSE))</f>
        <v>1</v>
      </c>
      <c r="J3281" s="14">
        <f t="shared" si="308"/>
        <v>5800</v>
      </c>
      <c r="K3281" s="14">
        <f t="shared" si="309"/>
        <v>6628</v>
      </c>
      <c r="L3281">
        <v>1459474059</v>
      </c>
      <c r="M3281">
        <v>1456885659</v>
      </c>
      <c r="N3281" t="b">
        <v>0</v>
      </c>
      <c r="O3281">
        <v>63</v>
      </c>
      <c r="P3281" t="b">
        <v>1</v>
      </c>
      <c r="Q3281" t="s">
        <v>8271</v>
      </c>
      <c r="R3281" s="9">
        <f t="shared" si="310"/>
        <v>1.1427586206896552</v>
      </c>
      <c r="S3281" s="14">
        <f t="shared" si="311"/>
        <v>105.2063492063492</v>
      </c>
      <c r="T3281" t="s">
        <v>9224</v>
      </c>
      <c r="U3281" t="s">
        <v>9225</v>
      </c>
      <c r="V3281" s="16">
        <f t="shared" si="312"/>
        <v>42431.102534722224</v>
      </c>
      <c r="W3281" s="16">
        <f t="shared" si="313"/>
        <v>42461.06086805556</v>
      </c>
    </row>
    <row r="3282" spans="1:23" ht="30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2">
        <f>IF(H3282="USD", 1, VLOOKUP(H3282,usd[[#All],[targetCurrency]:[inverseRate]],4,FALSE))</f>
        <v>1</v>
      </c>
      <c r="J3282" s="14">
        <f t="shared" si="308"/>
        <v>2000</v>
      </c>
      <c r="K3282" s="14">
        <f t="shared" si="309"/>
        <v>2060</v>
      </c>
      <c r="L3282">
        <v>1433134800</v>
      </c>
      <c r="M3282">
        <v>1430158198</v>
      </c>
      <c r="N3282" t="b">
        <v>0</v>
      </c>
      <c r="O3282">
        <v>30</v>
      </c>
      <c r="P3282" t="b">
        <v>1</v>
      </c>
      <c r="Q3282" t="s">
        <v>8271</v>
      </c>
      <c r="R3282" s="9">
        <f t="shared" si="310"/>
        <v>1.03</v>
      </c>
      <c r="S3282" s="14">
        <f t="shared" si="311"/>
        <v>68.666666666666671</v>
      </c>
      <c r="T3282" t="s">
        <v>9224</v>
      </c>
      <c r="U3282" t="s">
        <v>9225</v>
      </c>
      <c r="V3282" s="16">
        <f t="shared" si="312"/>
        <v>42121.756921296299</v>
      </c>
      <c r="W3282" s="16">
        <f t="shared" si="313"/>
        <v>42156.208333333328</v>
      </c>
    </row>
    <row r="3283" spans="1:23" ht="30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2">
        <f>IF(H3283="USD", 1, VLOOKUP(H3283,usd[[#All],[targetCurrency]:[inverseRate]],4,FALSE))</f>
        <v>1</v>
      </c>
      <c r="J3283" s="14">
        <f t="shared" si="308"/>
        <v>5000</v>
      </c>
      <c r="K3283" s="14">
        <f t="shared" si="309"/>
        <v>6080</v>
      </c>
      <c r="L3283">
        <v>1441153705</v>
      </c>
      <c r="M3283">
        <v>1438561705</v>
      </c>
      <c r="N3283" t="b">
        <v>0</v>
      </c>
      <c r="O3283">
        <v>47</v>
      </c>
      <c r="P3283" t="b">
        <v>1</v>
      </c>
      <c r="Q3283" t="s">
        <v>8271</v>
      </c>
      <c r="R3283" s="9">
        <f t="shared" si="310"/>
        <v>1.216</v>
      </c>
      <c r="S3283" s="14">
        <f t="shared" si="311"/>
        <v>129.36170212765958</v>
      </c>
      <c r="T3283" t="s">
        <v>9224</v>
      </c>
      <c r="U3283" t="s">
        <v>9225</v>
      </c>
      <c r="V3283" s="16">
        <f t="shared" si="312"/>
        <v>42219.019733796296</v>
      </c>
      <c r="W3283" s="16">
        <f t="shared" si="313"/>
        <v>42249.019733796296</v>
      </c>
    </row>
    <row r="3284" spans="1:23" ht="30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2">
        <f>IF(H3284="USD", 1, VLOOKUP(H3284,usd[[#All],[targetCurrency]:[inverseRate]],4,FALSE))</f>
        <v>1</v>
      </c>
      <c r="J3284" s="14">
        <f t="shared" si="308"/>
        <v>31000</v>
      </c>
      <c r="K3284" s="14">
        <f t="shared" si="309"/>
        <v>31820.5</v>
      </c>
      <c r="L3284">
        <v>1461904788</v>
      </c>
      <c r="M3284">
        <v>1458103188</v>
      </c>
      <c r="N3284" t="b">
        <v>0</v>
      </c>
      <c r="O3284">
        <v>237</v>
      </c>
      <c r="P3284" t="b">
        <v>1</v>
      </c>
      <c r="Q3284" t="s">
        <v>8271</v>
      </c>
      <c r="R3284" s="9">
        <f t="shared" si="310"/>
        <v>1.026467741935484</v>
      </c>
      <c r="S3284" s="14">
        <f t="shared" si="311"/>
        <v>134.26371308016877</v>
      </c>
      <c r="T3284" t="s">
        <v>9224</v>
      </c>
      <c r="U3284" t="s">
        <v>9225</v>
      </c>
      <c r="V3284" s="16">
        <f t="shared" si="312"/>
        <v>42445.19430555556</v>
      </c>
      <c r="W3284" s="16">
        <f t="shared" si="313"/>
        <v>42489.19430555556</v>
      </c>
    </row>
    <row r="3285" spans="1:23" ht="30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2">
        <f>IF(H3285="USD", 1, VLOOKUP(H3285,usd[[#All],[targetCurrency]:[inverseRate]],4,FALSE))</f>
        <v>1.29405719</v>
      </c>
      <c r="J3285" s="14">
        <f t="shared" si="308"/>
        <v>1035.245752</v>
      </c>
      <c r="K3285" s="14">
        <f t="shared" si="309"/>
        <v>1084.4199252199999</v>
      </c>
      <c r="L3285">
        <v>1455138000</v>
      </c>
      <c r="M3285">
        <v>1452448298</v>
      </c>
      <c r="N3285" t="b">
        <v>0</v>
      </c>
      <c r="O3285">
        <v>47</v>
      </c>
      <c r="P3285" t="b">
        <v>1</v>
      </c>
      <c r="Q3285" t="s">
        <v>8271</v>
      </c>
      <c r="R3285" s="9">
        <f t="shared" si="310"/>
        <v>1.0475000000000001</v>
      </c>
      <c r="S3285" s="14">
        <f t="shared" si="311"/>
        <v>23.072764366382977</v>
      </c>
      <c r="T3285" t="s">
        <v>9224</v>
      </c>
      <c r="U3285" t="s">
        <v>9225</v>
      </c>
      <c r="V3285" s="16">
        <f t="shared" si="312"/>
        <v>42379.74418981481</v>
      </c>
      <c r="W3285" s="16">
        <f t="shared" si="313"/>
        <v>42410.875</v>
      </c>
    </row>
    <row r="3286" spans="1:23" ht="30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2">
        <f>IF(H3286="USD", 1, VLOOKUP(H3286,usd[[#All],[targetCurrency]:[inverseRate]],4,FALSE))</f>
        <v>1</v>
      </c>
      <c r="J3286" s="14">
        <f t="shared" si="308"/>
        <v>3000</v>
      </c>
      <c r="K3286" s="14">
        <f t="shared" si="309"/>
        <v>3048</v>
      </c>
      <c r="L3286">
        <v>1454047140</v>
      </c>
      <c r="M3286">
        <v>1452546853</v>
      </c>
      <c r="N3286" t="b">
        <v>0</v>
      </c>
      <c r="O3286">
        <v>15</v>
      </c>
      <c r="P3286" t="b">
        <v>1</v>
      </c>
      <c r="Q3286" t="s">
        <v>8271</v>
      </c>
      <c r="R3286" s="9">
        <f t="shared" si="310"/>
        <v>1.016</v>
      </c>
      <c r="S3286" s="14">
        <f t="shared" si="311"/>
        <v>203.2</v>
      </c>
      <c r="T3286" t="s">
        <v>9224</v>
      </c>
      <c r="U3286" t="s">
        <v>9225</v>
      </c>
      <c r="V3286" s="16">
        <f t="shared" si="312"/>
        <v>42380.884872685187</v>
      </c>
      <c r="W3286" s="16">
        <f t="shared" si="313"/>
        <v>42398.249305555553</v>
      </c>
    </row>
    <row r="3287" spans="1:23" ht="30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2">
        <f>IF(H3287="USD", 1, VLOOKUP(H3287,usd[[#All],[targetCurrency]:[inverseRate]],4,FALSE))</f>
        <v>1</v>
      </c>
      <c r="J3287" s="14">
        <f t="shared" si="308"/>
        <v>4999</v>
      </c>
      <c r="K3287" s="14">
        <f t="shared" si="309"/>
        <v>5604</v>
      </c>
      <c r="L3287">
        <v>1488258000</v>
      </c>
      <c r="M3287">
        <v>1485556626</v>
      </c>
      <c r="N3287" t="b">
        <v>0</v>
      </c>
      <c r="O3287">
        <v>81</v>
      </c>
      <c r="P3287" t="b">
        <v>1</v>
      </c>
      <c r="Q3287" t="s">
        <v>8271</v>
      </c>
      <c r="R3287" s="9">
        <f t="shared" si="310"/>
        <v>1.1210242048409682</v>
      </c>
      <c r="S3287" s="14">
        <f t="shared" si="311"/>
        <v>69.18518518518519</v>
      </c>
      <c r="T3287" t="s">
        <v>9224</v>
      </c>
      <c r="U3287" t="s">
        <v>9225</v>
      </c>
      <c r="V3287" s="16">
        <f t="shared" si="312"/>
        <v>42762.942430555559</v>
      </c>
      <c r="W3287" s="16">
        <f t="shared" si="313"/>
        <v>42794.208333333328</v>
      </c>
    </row>
    <row r="3288" spans="1:23" ht="30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2">
        <f>IF(H3288="USD", 1, VLOOKUP(H3288,usd[[#All],[targetCurrency]:[inverseRate]],4,FALSE))</f>
        <v>1</v>
      </c>
      <c r="J3288" s="14">
        <f t="shared" si="308"/>
        <v>15000</v>
      </c>
      <c r="K3288" s="14">
        <f t="shared" si="309"/>
        <v>15265</v>
      </c>
      <c r="L3288">
        <v>1471291782</v>
      </c>
      <c r="M3288">
        <v>1468699782</v>
      </c>
      <c r="N3288" t="b">
        <v>0</v>
      </c>
      <c r="O3288">
        <v>122</v>
      </c>
      <c r="P3288" t="b">
        <v>1</v>
      </c>
      <c r="Q3288" t="s">
        <v>8271</v>
      </c>
      <c r="R3288" s="9">
        <f t="shared" si="310"/>
        <v>1.0176666666666667</v>
      </c>
      <c r="S3288" s="14">
        <f t="shared" si="311"/>
        <v>125.12295081967213</v>
      </c>
      <c r="T3288" t="s">
        <v>9224</v>
      </c>
      <c r="U3288" t="s">
        <v>9225</v>
      </c>
      <c r="V3288" s="16">
        <f t="shared" si="312"/>
        <v>42567.840069444443</v>
      </c>
      <c r="W3288" s="16">
        <f t="shared" si="313"/>
        <v>42597.840069444443</v>
      </c>
    </row>
    <row r="3289" spans="1:23" ht="30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2">
        <f>IF(H3289="USD", 1, VLOOKUP(H3289,usd[[#All],[targetCurrency]:[inverseRate]],4,FALSE))</f>
        <v>0.75062424999999999</v>
      </c>
      <c r="J3289" s="14">
        <f t="shared" si="308"/>
        <v>1876.5606250000001</v>
      </c>
      <c r="K3289" s="14">
        <f t="shared" si="309"/>
        <v>1876.5606250000001</v>
      </c>
      <c r="L3289">
        <v>1448733628</v>
      </c>
      <c r="M3289">
        <v>1446573628</v>
      </c>
      <c r="N3289" t="b">
        <v>0</v>
      </c>
      <c r="O3289">
        <v>34</v>
      </c>
      <c r="P3289" t="b">
        <v>1</v>
      </c>
      <c r="Q3289" t="s">
        <v>8271</v>
      </c>
      <c r="R3289" s="9">
        <f t="shared" si="310"/>
        <v>1</v>
      </c>
      <c r="S3289" s="14">
        <f t="shared" si="311"/>
        <v>55.192959558823532</v>
      </c>
      <c r="T3289" t="s">
        <v>9224</v>
      </c>
      <c r="U3289" t="s">
        <v>9225</v>
      </c>
      <c r="V3289" s="16">
        <f t="shared" si="312"/>
        <v>42311.750324074077</v>
      </c>
      <c r="W3289" s="16">
        <f t="shared" si="313"/>
        <v>42336.750324074077</v>
      </c>
    </row>
    <row r="3290" spans="1:23" ht="30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2">
        <f>IF(H3290="USD", 1, VLOOKUP(H3290,usd[[#All],[targetCurrency]:[inverseRate]],4,FALSE))</f>
        <v>1.29405719</v>
      </c>
      <c r="J3290" s="14">
        <f t="shared" si="308"/>
        <v>12940.571899999999</v>
      </c>
      <c r="K3290" s="14">
        <f t="shared" si="309"/>
        <v>12974.851474963099</v>
      </c>
      <c r="L3290">
        <v>1466463600</v>
      </c>
      <c r="M3290">
        <v>1463337315</v>
      </c>
      <c r="N3290" t="b">
        <v>0</v>
      </c>
      <c r="O3290">
        <v>207</v>
      </c>
      <c r="P3290" t="b">
        <v>1</v>
      </c>
      <c r="Q3290" t="s">
        <v>8271</v>
      </c>
      <c r="R3290" s="9">
        <f t="shared" si="310"/>
        <v>1.0026489999999999</v>
      </c>
      <c r="S3290" s="14">
        <f t="shared" si="311"/>
        <v>62.680441908034297</v>
      </c>
      <c r="T3290" t="s">
        <v>9224</v>
      </c>
      <c r="U3290" t="s">
        <v>9225</v>
      </c>
      <c r="V3290" s="16">
        <f t="shared" si="312"/>
        <v>42505.774479166663</v>
      </c>
      <c r="W3290" s="16">
        <f t="shared" si="313"/>
        <v>42541.958333333328</v>
      </c>
    </row>
    <row r="3291" spans="1:23" ht="30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2">
        <f>IF(H3291="USD", 1, VLOOKUP(H3291,usd[[#All],[targetCurrency]:[inverseRate]],4,FALSE))</f>
        <v>1.29405719</v>
      </c>
      <c r="J3291" s="14">
        <f t="shared" si="308"/>
        <v>647.028595</v>
      </c>
      <c r="K3291" s="14">
        <f t="shared" si="309"/>
        <v>860.81978335990004</v>
      </c>
      <c r="L3291">
        <v>1487580602</v>
      </c>
      <c r="M3291">
        <v>1485161402</v>
      </c>
      <c r="N3291" t="b">
        <v>0</v>
      </c>
      <c r="O3291">
        <v>25</v>
      </c>
      <c r="P3291" t="b">
        <v>1</v>
      </c>
      <c r="Q3291" t="s">
        <v>8271</v>
      </c>
      <c r="R3291" s="9">
        <f t="shared" si="310"/>
        <v>1.3304200000000002</v>
      </c>
      <c r="S3291" s="14">
        <f t="shared" si="311"/>
        <v>34.432791334396001</v>
      </c>
      <c r="T3291" t="s">
        <v>9224</v>
      </c>
      <c r="U3291" t="s">
        <v>9225</v>
      </c>
      <c r="V3291" s="16">
        <f t="shared" si="312"/>
        <v>42758.368078703701</v>
      </c>
      <c r="W3291" s="16">
        <f t="shared" si="313"/>
        <v>42786.368078703701</v>
      </c>
    </row>
    <row r="3292" spans="1:23" ht="30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2">
        <f>IF(H3292="USD", 1, VLOOKUP(H3292,usd[[#All],[targetCurrency]:[inverseRate]],4,FALSE))</f>
        <v>1.29405719</v>
      </c>
      <c r="J3292" s="14">
        <f t="shared" si="308"/>
        <v>2588.11438</v>
      </c>
      <c r="K3292" s="14">
        <f t="shared" si="309"/>
        <v>3136.7946285600001</v>
      </c>
      <c r="L3292">
        <v>1489234891</v>
      </c>
      <c r="M3292">
        <v>1486642891</v>
      </c>
      <c r="N3292" t="b">
        <v>0</v>
      </c>
      <c r="O3292">
        <v>72</v>
      </c>
      <c r="P3292" t="b">
        <v>1</v>
      </c>
      <c r="Q3292" t="s">
        <v>8271</v>
      </c>
      <c r="R3292" s="9">
        <f t="shared" si="310"/>
        <v>1.212</v>
      </c>
      <c r="S3292" s="14">
        <f t="shared" si="311"/>
        <v>43.566592063333331</v>
      </c>
      <c r="T3292" t="s">
        <v>9224</v>
      </c>
      <c r="U3292" t="s">
        <v>9225</v>
      </c>
      <c r="V3292" s="16">
        <f t="shared" si="312"/>
        <v>42775.51494212963</v>
      </c>
      <c r="W3292" s="16">
        <f t="shared" si="313"/>
        <v>42805.51494212963</v>
      </c>
    </row>
    <row r="3293" spans="1:23" ht="30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2">
        <f>IF(H3293="USD", 1, VLOOKUP(H3293,usd[[#All],[targetCurrency]:[inverseRate]],4,FALSE))</f>
        <v>1</v>
      </c>
      <c r="J3293" s="14">
        <f t="shared" si="308"/>
        <v>500</v>
      </c>
      <c r="K3293" s="14">
        <f t="shared" si="309"/>
        <v>570</v>
      </c>
      <c r="L3293">
        <v>1442462340</v>
      </c>
      <c r="M3293">
        <v>1439743900</v>
      </c>
      <c r="N3293" t="b">
        <v>0</v>
      </c>
      <c r="O3293">
        <v>14</v>
      </c>
      <c r="P3293" t="b">
        <v>1</v>
      </c>
      <c r="Q3293" t="s">
        <v>8271</v>
      </c>
      <c r="R3293" s="9">
        <f t="shared" si="310"/>
        <v>1.1399999999999999</v>
      </c>
      <c r="S3293" s="14">
        <f t="shared" si="311"/>
        <v>40.714285714285715</v>
      </c>
      <c r="T3293" t="s">
        <v>9224</v>
      </c>
      <c r="U3293" t="s">
        <v>9225</v>
      </c>
      <c r="V3293" s="16">
        <f t="shared" si="312"/>
        <v>42232.702546296292</v>
      </c>
      <c r="W3293" s="16">
        <f t="shared" si="313"/>
        <v>42264.165972222225</v>
      </c>
    </row>
    <row r="3294" spans="1:23" ht="30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2">
        <f>IF(H3294="USD", 1, VLOOKUP(H3294,usd[[#All],[targetCurrency]:[inverseRate]],4,FALSE))</f>
        <v>1.29405719</v>
      </c>
      <c r="J3294" s="14">
        <f t="shared" si="308"/>
        <v>130.69977618999999</v>
      </c>
      <c r="K3294" s="14">
        <f t="shared" si="309"/>
        <v>373.98252790999999</v>
      </c>
      <c r="L3294">
        <v>1449257348</v>
      </c>
      <c r="M3294">
        <v>1444069748</v>
      </c>
      <c r="N3294" t="b">
        <v>0</v>
      </c>
      <c r="O3294">
        <v>15</v>
      </c>
      <c r="P3294" t="b">
        <v>1</v>
      </c>
      <c r="Q3294" t="s">
        <v>8271</v>
      </c>
      <c r="R3294" s="9">
        <f t="shared" si="310"/>
        <v>2.8613861386138613</v>
      </c>
      <c r="S3294" s="14">
        <f t="shared" si="311"/>
        <v>24.932168527333332</v>
      </c>
      <c r="T3294" t="s">
        <v>9224</v>
      </c>
      <c r="U3294" t="s">
        <v>9225</v>
      </c>
      <c r="V3294" s="16">
        <f t="shared" si="312"/>
        <v>42282.770231481481</v>
      </c>
      <c r="W3294" s="16">
        <f t="shared" si="313"/>
        <v>42342.811898148153</v>
      </c>
    </row>
    <row r="3295" spans="1:23" ht="30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2">
        <f>IF(H3295="USD", 1, VLOOKUP(H3295,usd[[#All],[targetCurrency]:[inverseRate]],4,FALSE))</f>
        <v>0.66289350000000002</v>
      </c>
      <c r="J3295" s="14">
        <f t="shared" si="308"/>
        <v>2983.0207500000001</v>
      </c>
      <c r="K3295" s="14">
        <f t="shared" si="309"/>
        <v>5084.393145</v>
      </c>
      <c r="L3295">
        <v>1488622352</v>
      </c>
      <c r="M3295">
        <v>1486030352</v>
      </c>
      <c r="N3295" t="b">
        <v>0</v>
      </c>
      <c r="O3295">
        <v>91</v>
      </c>
      <c r="P3295" t="b">
        <v>1</v>
      </c>
      <c r="Q3295" t="s">
        <v>8271</v>
      </c>
      <c r="R3295" s="9">
        <f t="shared" si="310"/>
        <v>1.7044444444444444</v>
      </c>
      <c r="S3295" s="14">
        <f t="shared" si="311"/>
        <v>55.872452142857142</v>
      </c>
      <c r="T3295" t="s">
        <v>9224</v>
      </c>
      <c r="U3295" t="s">
        <v>9225</v>
      </c>
      <c r="V3295" s="16">
        <f t="shared" si="312"/>
        <v>42768.425370370373</v>
      </c>
      <c r="W3295" s="16">
        <f t="shared" si="313"/>
        <v>42798.425370370373</v>
      </c>
    </row>
    <row r="3296" spans="1:23" ht="30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2">
        <f>IF(H3296="USD", 1, VLOOKUP(H3296,usd[[#All],[targetCurrency]:[inverseRate]],4,FALSE))</f>
        <v>1.29405719</v>
      </c>
      <c r="J3296" s="14">
        <f t="shared" si="308"/>
        <v>776.43431399999997</v>
      </c>
      <c r="K3296" s="14">
        <f t="shared" si="309"/>
        <v>918.78060489999996</v>
      </c>
      <c r="L3296">
        <v>1434459554</v>
      </c>
      <c r="M3296">
        <v>1431867554</v>
      </c>
      <c r="N3296" t="b">
        <v>0</v>
      </c>
      <c r="O3296">
        <v>24</v>
      </c>
      <c r="P3296" t="b">
        <v>1</v>
      </c>
      <c r="Q3296" t="s">
        <v>8271</v>
      </c>
      <c r="R3296" s="9">
        <f t="shared" si="310"/>
        <v>1.1833333333333333</v>
      </c>
      <c r="S3296" s="14">
        <f t="shared" si="311"/>
        <v>38.282525204166667</v>
      </c>
      <c r="T3296" t="s">
        <v>9224</v>
      </c>
      <c r="U3296" t="s">
        <v>9225</v>
      </c>
      <c r="V3296" s="16">
        <f t="shared" si="312"/>
        <v>42141.541134259256</v>
      </c>
      <c r="W3296" s="16">
        <f t="shared" si="313"/>
        <v>42171.541134259256</v>
      </c>
    </row>
    <row r="3297" spans="1:23" ht="30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2">
        <f>IF(H3297="USD", 1, VLOOKUP(H3297,usd[[#All],[targetCurrency]:[inverseRate]],4,FALSE))</f>
        <v>1.29405719</v>
      </c>
      <c r="J3297" s="14">
        <f t="shared" si="308"/>
        <v>905.84003299999995</v>
      </c>
      <c r="K3297" s="14">
        <f t="shared" si="309"/>
        <v>931.73411737189997</v>
      </c>
      <c r="L3297">
        <v>1474886229</v>
      </c>
      <c r="M3297">
        <v>1472294229</v>
      </c>
      <c r="N3297" t="b">
        <v>0</v>
      </c>
      <c r="O3297">
        <v>27</v>
      </c>
      <c r="P3297" t="b">
        <v>1</v>
      </c>
      <c r="Q3297" t="s">
        <v>8271</v>
      </c>
      <c r="R3297" s="9">
        <f t="shared" si="310"/>
        <v>1.0285857142857142</v>
      </c>
      <c r="S3297" s="14">
        <f t="shared" si="311"/>
        <v>34.50867101377407</v>
      </c>
      <c r="T3297" t="s">
        <v>9224</v>
      </c>
      <c r="U3297" t="s">
        <v>9225</v>
      </c>
      <c r="V3297" s="16">
        <f t="shared" si="312"/>
        <v>42609.442465277782</v>
      </c>
      <c r="W3297" s="16">
        <f t="shared" si="313"/>
        <v>42639.442465277782</v>
      </c>
    </row>
    <row r="3298" spans="1:23" ht="30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2">
        <f>IF(H3298="USD", 1, VLOOKUP(H3298,usd[[#All],[targetCurrency]:[inverseRate]],4,FALSE))</f>
        <v>1.29405719</v>
      </c>
      <c r="J3298" s="14">
        <f t="shared" si="308"/>
        <v>1941.085785</v>
      </c>
      <c r="K3298" s="14">
        <f t="shared" si="309"/>
        <v>2796.45758759</v>
      </c>
      <c r="L3298">
        <v>1448229600</v>
      </c>
      <c r="M3298">
        <v>1446401372</v>
      </c>
      <c r="N3298" t="b">
        <v>0</v>
      </c>
      <c r="O3298">
        <v>47</v>
      </c>
      <c r="P3298" t="b">
        <v>1</v>
      </c>
      <c r="Q3298" t="s">
        <v>8271</v>
      </c>
      <c r="R3298" s="9">
        <f t="shared" si="310"/>
        <v>1.4406666666666668</v>
      </c>
      <c r="S3298" s="14">
        <f t="shared" si="311"/>
        <v>59.499097608297873</v>
      </c>
      <c r="T3298" t="s">
        <v>9224</v>
      </c>
      <c r="U3298" t="s">
        <v>9225</v>
      </c>
      <c r="V3298" s="16">
        <f t="shared" si="312"/>
        <v>42309.756620370375</v>
      </c>
      <c r="W3298" s="16">
        <f t="shared" si="313"/>
        <v>42330.916666666672</v>
      </c>
    </row>
    <row r="3299" spans="1:23" ht="30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2">
        <f>IF(H3299="USD", 1, VLOOKUP(H3299,usd[[#All],[targetCurrency]:[inverseRate]],4,FALSE))</f>
        <v>1.29405719</v>
      </c>
      <c r="J3299" s="14">
        <f t="shared" si="308"/>
        <v>7117.3145450000002</v>
      </c>
      <c r="K3299" s="14">
        <f t="shared" si="309"/>
        <v>7122.4907737599997</v>
      </c>
      <c r="L3299">
        <v>1438037940</v>
      </c>
      <c r="M3299">
        <v>1436380256</v>
      </c>
      <c r="N3299" t="b">
        <v>0</v>
      </c>
      <c r="O3299">
        <v>44</v>
      </c>
      <c r="P3299" t="b">
        <v>1</v>
      </c>
      <c r="Q3299" t="s">
        <v>8271</v>
      </c>
      <c r="R3299" s="9">
        <f t="shared" si="310"/>
        <v>1.0007272727272727</v>
      </c>
      <c r="S3299" s="14">
        <f t="shared" si="311"/>
        <v>161.87479031272727</v>
      </c>
      <c r="T3299" t="s">
        <v>9224</v>
      </c>
      <c r="U3299" t="s">
        <v>9225</v>
      </c>
      <c r="V3299" s="16">
        <f t="shared" si="312"/>
        <v>42193.771481481483</v>
      </c>
      <c r="W3299" s="16">
        <f t="shared" si="313"/>
        <v>42212.957638888889</v>
      </c>
    </row>
    <row r="3300" spans="1:23" ht="30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2">
        <f>IF(H3300="USD", 1, VLOOKUP(H3300,usd[[#All],[targetCurrency]:[inverseRate]],4,FALSE))</f>
        <v>1</v>
      </c>
      <c r="J3300" s="14">
        <f t="shared" si="308"/>
        <v>10000</v>
      </c>
      <c r="K3300" s="14">
        <f t="shared" si="309"/>
        <v>10173</v>
      </c>
      <c r="L3300">
        <v>1442102400</v>
      </c>
      <c r="M3300">
        <v>1440370768</v>
      </c>
      <c r="N3300" t="b">
        <v>0</v>
      </c>
      <c r="O3300">
        <v>72</v>
      </c>
      <c r="P3300" t="b">
        <v>1</v>
      </c>
      <c r="Q3300" t="s">
        <v>8271</v>
      </c>
      <c r="R3300" s="9">
        <f t="shared" si="310"/>
        <v>1.0173000000000001</v>
      </c>
      <c r="S3300" s="14">
        <f t="shared" si="311"/>
        <v>141.29166666666666</v>
      </c>
      <c r="T3300" t="s">
        <v>9224</v>
      </c>
      <c r="U3300" t="s">
        <v>9225</v>
      </c>
      <c r="V3300" s="16">
        <f t="shared" si="312"/>
        <v>42239.957962962959</v>
      </c>
      <c r="W3300" s="16">
        <f t="shared" si="313"/>
        <v>42260</v>
      </c>
    </row>
    <row r="3301" spans="1:23" ht="30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2">
        <f>IF(H3301="USD", 1, VLOOKUP(H3301,usd[[#All],[targetCurrency]:[inverseRate]],4,FALSE))</f>
        <v>1</v>
      </c>
      <c r="J3301" s="14">
        <f t="shared" si="308"/>
        <v>3000</v>
      </c>
      <c r="K3301" s="14">
        <f t="shared" si="309"/>
        <v>3486</v>
      </c>
      <c r="L3301">
        <v>1444860063</v>
      </c>
      <c r="M3301">
        <v>1442268063</v>
      </c>
      <c r="N3301" t="b">
        <v>0</v>
      </c>
      <c r="O3301">
        <v>63</v>
      </c>
      <c r="P3301" t="b">
        <v>1</v>
      </c>
      <c r="Q3301" t="s">
        <v>8271</v>
      </c>
      <c r="R3301" s="9">
        <f t="shared" si="310"/>
        <v>1.1619999999999999</v>
      </c>
      <c r="S3301" s="14">
        <f t="shared" si="311"/>
        <v>55.333333333333336</v>
      </c>
      <c r="T3301" t="s">
        <v>9224</v>
      </c>
      <c r="U3301" t="s">
        <v>9225</v>
      </c>
      <c r="V3301" s="16">
        <f t="shared" si="312"/>
        <v>42261.917395833334</v>
      </c>
      <c r="W3301" s="16">
        <f t="shared" si="313"/>
        <v>42291.917395833334</v>
      </c>
    </row>
    <row r="3302" spans="1:23" ht="30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2">
        <f>IF(H3302="USD", 1, VLOOKUP(H3302,usd[[#All],[targetCurrency]:[inverseRate]],4,FALSE))</f>
        <v>1</v>
      </c>
      <c r="J3302" s="14">
        <f t="shared" si="308"/>
        <v>3000</v>
      </c>
      <c r="K3302" s="14">
        <f t="shared" si="309"/>
        <v>4085</v>
      </c>
      <c r="L3302">
        <v>1430329862</v>
      </c>
      <c r="M3302">
        <v>1428515462</v>
      </c>
      <c r="N3302" t="b">
        <v>0</v>
      </c>
      <c r="O3302">
        <v>88</v>
      </c>
      <c r="P3302" t="b">
        <v>1</v>
      </c>
      <c r="Q3302" t="s">
        <v>8271</v>
      </c>
      <c r="R3302" s="9">
        <f t="shared" si="310"/>
        <v>1.3616666666666666</v>
      </c>
      <c r="S3302" s="14">
        <f t="shared" si="311"/>
        <v>46.420454545454547</v>
      </c>
      <c r="T3302" t="s">
        <v>9224</v>
      </c>
      <c r="U3302" t="s">
        <v>9225</v>
      </c>
      <c r="V3302" s="16">
        <f t="shared" si="312"/>
        <v>42102.743773148148</v>
      </c>
      <c r="W3302" s="16">
        <f t="shared" si="313"/>
        <v>42123.743773148148</v>
      </c>
    </row>
    <row r="3303" spans="1:23" ht="30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2">
        <f>IF(H3303="USD", 1, VLOOKUP(H3303,usd[[#All],[targetCurrency]:[inverseRate]],4,FALSE))</f>
        <v>1</v>
      </c>
      <c r="J3303" s="14">
        <f t="shared" si="308"/>
        <v>3000</v>
      </c>
      <c r="K3303" s="14">
        <f t="shared" si="309"/>
        <v>4004</v>
      </c>
      <c r="L3303">
        <v>1470034740</v>
      </c>
      <c r="M3303">
        <v>1466185176</v>
      </c>
      <c r="N3303" t="b">
        <v>0</v>
      </c>
      <c r="O3303">
        <v>70</v>
      </c>
      <c r="P3303" t="b">
        <v>1</v>
      </c>
      <c r="Q3303" t="s">
        <v>8271</v>
      </c>
      <c r="R3303" s="9">
        <f t="shared" si="310"/>
        <v>1.3346666666666667</v>
      </c>
      <c r="S3303" s="14">
        <f t="shared" si="311"/>
        <v>57.2</v>
      </c>
      <c r="T3303" t="s">
        <v>9224</v>
      </c>
      <c r="U3303" t="s">
        <v>9225</v>
      </c>
      <c r="V3303" s="16">
        <f t="shared" si="312"/>
        <v>42538.735833333332</v>
      </c>
      <c r="W3303" s="16">
        <f t="shared" si="313"/>
        <v>42583.290972222225</v>
      </c>
    </row>
    <row r="3304" spans="1:23" ht="30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2">
        <f>IF(H3304="USD", 1, VLOOKUP(H3304,usd[[#All],[targetCurrency]:[inverseRate]],4,FALSE))</f>
        <v>1.1666915600000001</v>
      </c>
      <c r="J3304" s="14">
        <f t="shared" si="308"/>
        <v>9800.2091040000014</v>
      </c>
      <c r="K3304" s="14">
        <f t="shared" si="309"/>
        <v>10132.716198600001</v>
      </c>
      <c r="L3304">
        <v>1481099176</v>
      </c>
      <c r="M3304">
        <v>1478507176</v>
      </c>
      <c r="N3304" t="b">
        <v>0</v>
      </c>
      <c r="O3304">
        <v>50</v>
      </c>
      <c r="P3304" t="b">
        <v>1</v>
      </c>
      <c r="Q3304" t="s">
        <v>8271</v>
      </c>
      <c r="R3304" s="9">
        <f t="shared" si="310"/>
        <v>1.0339285714285715</v>
      </c>
      <c r="S3304" s="14">
        <f t="shared" si="311"/>
        <v>202.65432397200001</v>
      </c>
      <c r="T3304" t="s">
        <v>9224</v>
      </c>
      <c r="U3304" t="s">
        <v>9225</v>
      </c>
      <c r="V3304" s="16">
        <f t="shared" si="312"/>
        <v>42681.35157407407</v>
      </c>
      <c r="W3304" s="16">
        <f t="shared" si="313"/>
        <v>42711.35157407407</v>
      </c>
    </row>
    <row r="3305" spans="1:23" ht="30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2">
        <f>IF(H3305="USD", 1, VLOOKUP(H3305,usd[[#All],[targetCurrency]:[inverseRate]],4,FALSE))</f>
        <v>1</v>
      </c>
      <c r="J3305" s="14">
        <f t="shared" si="308"/>
        <v>1800</v>
      </c>
      <c r="K3305" s="14">
        <f t="shared" si="309"/>
        <v>2086</v>
      </c>
      <c r="L3305">
        <v>1427553484</v>
      </c>
      <c r="M3305">
        <v>1424533084</v>
      </c>
      <c r="N3305" t="b">
        <v>0</v>
      </c>
      <c r="O3305">
        <v>35</v>
      </c>
      <c r="P3305" t="b">
        <v>1</v>
      </c>
      <c r="Q3305" t="s">
        <v>8271</v>
      </c>
      <c r="R3305" s="9">
        <f t="shared" si="310"/>
        <v>1.1588888888888889</v>
      </c>
      <c r="S3305" s="14">
        <f t="shared" si="311"/>
        <v>59.6</v>
      </c>
      <c r="T3305" t="s">
        <v>9224</v>
      </c>
      <c r="U3305" t="s">
        <v>9225</v>
      </c>
      <c r="V3305" s="16">
        <f t="shared" si="312"/>
        <v>42056.65143518518</v>
      </c>
      <c r="W3305" s="16">
        <f t="shared" si="313"/>
        <v>42091.609768518523</v>
      </c>
    </row>
    <row r="3306" spans="1:23" ht="30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2">
        <f>IF(H3306="USD", 1, VLOOKUP(H3306,usd[[#All],[targetCurrency]:[inverseRate]],4,FALSE))</f>
        <v>1</v>
      </c>
      <c r="J3306" s="14">
        <f t="shared" si="308"/>
        <v>15000</v>
      </c>
      <c r="K3306" s="14">
        <f t="shared" si="309"/>
        <v>15677.5</v>
      </c>
      <c r="L3306">
        <v>1482418752</v>
      </c>
      <c r="M3306">
        <v>1479826752</v>
      </c>
      <c r="N3306" t="b">
        <v>0</v>
      </c>
      <c r="O3306">
        <v>175</v>
      </c>
      <c r="P3306" t="b">
        <v>1</v>
      </c>
      <c r="Q3306" t="s">
        <v>8271</v>
      </c>
      <c r="R3306" s="9">
        <f t="shared" si="310"/>
        <v>1.0451666666666666</v>
      </c>
      <c r="S3306" s="14">
        <f t="shared" si="311"/>
        <v>89.585714285714289</v>
      </c>
      <c r="T3306" t="s">
        <v>9224</v>
      </c>
      <c r="U3306" t="s">
        <v>9225</v>
      </c>
      <c r="V3306" s="16">
        <f t="shared" si="312"/>
        <v>42696.624444444446</v>
      </c>
      <c r="W3306" s="16">
        <f t="shared" si="313"/>
        <v>42726.624444444446</v>
      </c>
    </row>
    <row r="3307" spans="1:23" ht="30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2">
        <f>IF(H3307="USD", 1, VLOOKUP(H3307,usd[[#All],[targetCurrency]:[inverseRate]],4,FALSE))</f>
        <v>1</v>
      </c>
      <c r="J3307" s="14">
        <f t="shared" si="308"/>
        <v>4000</v>
      </c>
      <c r="K3307" s="14">
        <f t="shared" si="309"/>
        <v>4081</v>
      </c>
      <c r="L3307">
        <v>1438374748</v>
      </c>
      <c r="M3307">
        <v>1435782748</v>
      </c>
      <c r="N3307" t="b">
        <v>0</v>
      </c>
      <c r="O3307">
        <v>20</v>
      </c>
      <c r="P3307" t="b">
        <v>1</v>
      </c>
      <c r="Q3307" t="s">
        <v>8271</v>
      </c>
      <c r="R3307" s="9">
        <f t="shared" si="310"/>
        <v>1.0202500000000001</v>
      </c>
      <c r="S3307" s="14">
        <f t="shared" si="311"/>
        <v>204.05</v>
      </c>
      <c r="T3307" t="s">
        <v>9224</v>
      </c>
      <c r="U3307" t="s">
        <v>9225</v>
      </c>
      <c r="V3307" s="16">
        <f t="shared" si="312"/>
        <v>42186.855879629627</v>
      </c>
      <c r="W3307" s="16">
        <f t="shared" si="313"/>
        <v>42216.855879629627</v>
      </c>
    </row>
    <row r="3308" spans="1:23" ht="30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2">
        <f>IF(H3308="USD", 1, VLOOKUP(H3308,usd[[#All],[targetCurrency]:[inverseRate]],4,FALSE))</f>
        <v>1</v>
      </c>
      <c r="J3308" s="14">
        <f t="shared" si="308"/>
        <v>1500</v>
      </c>
      <c r="K3308" s="14">
        <f t="shared" si="309"/>
        <v>2630</v>
      </c>
      <c r="L3308">
        <v>1465527600</v>
      </c>
      <c r="M3308">
        <v>1462252542</v>
      </c>
      <c r="N3308" t="b">
        <v>0</v>
      </c>
      <c r="O3308">
        <v>54</v>
      </c>
      <c r="P3308" t="b">
        <v>1</v>
      </c>
      <c r="Q3308" t="s">
        <v>8271</v>
      </c>
      <c r="R3308" s="9">
        <f t="shared" si="310"/>
        <v>1.7533333333333334</v>
      </c>
      <c r="S3308" s="14">
        <f t="shared" si="311"/>
        <v>48.703703703703702</v>
      </c>
      <c r="T3308" t="s">
        <v>9224</v>
      </c>
      <c r="U3308" t="s">
        <v>9225</v>
      </c>
      <c r="V3308" s="16">
        <f t="shared" si="312"/>
        <v>42493.219236111108</v>
      </c>
      <c r="W3308" s="16">
        <f t="shared" si="313"/>
        <v>42531.125</v>
      </c>
    </row>
    <row r="3309" spans="1:23" ht="30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2">
        <f>IF(H3309="USD", 1, VLOOKUP(H3309,usd[[#All],[targetCurrency]:[inverseRate]],4,FALSE))</f>
        <v>1</v>
      </c>
      <c r="J3309" s="14">
        <f t="shared" si="308"/>
        <v>1000</v>
      </c>
      <c r="K3309" s="14">
        <f t="shared" si="309"/>
        <v>1066.8</v>
      </c>
      <c r="L3309">
        <v>1463275339</v>
      </c>
      <c r="M3309">
        <v>1460683339</v>
      </c>
      <c r="N3309" t="b">
        <v>0</v>
      </c>
      <c r="O3309">
        <v>20</v>
      </c>
      <c r="P3309" t="b">
        <v>1</v>
      </c>
      <c r="Q3309" t="s">
        <v>8271</v>
      </c>
      <c r="R3309" s="9">
        <f t="shared" si="310"/>
        <v>1.0668</v>
      </c>
      <c r="S3309" s="14">
        <f t="shared" si="311"/>
        <v>53.339999999999996</v>
      </c>
      <c r="T3309" t="s">
        <v>9224</v>
      </c>
      <c r="U3309" t="s">
        <v>9225</v>
      </c>
      <c r="V3309" s="16">
        <f t="shared" si="312"/>
        <v>42475.057164351849</v>
      </c>
      <c r="W3309" s="16">
        <f t="shared" si="313"/>
        <v>42505.057164351849</v>
      </c>
    </row>
    <row r="3310" spans="1:23" ht="30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2">
        <f>IF(H3310="USD", 1, VLOOKUP(H3310,usd[[#All],[targetCurrency]:[inverseRate]],4,FALSE))</f>
        <v>1</v>
      </c>
      <c r="J3310" s="14">
        <f t="shared" si="308"/>
        <v>3500</v>
      </c>
      <c r="K3310" s="14">
        <f t="shared" si="309"/>
        <v>4280</v>
      </c>
      <c r="L3310">
        <v>1460581365</v>
      </c>
      <c r="M3310">
        <v>1458766965</v>
      </c>
      <c r="N3310" t="b">
        <v>0</v>
      </c>
      <c r="O3310">
        <v>57</v>
      </c>
      <c r="P3310" t="b">
        <v>1</v>
      </c>
      <c r="Q3310" t="s">
        <v>8271</v>
      </c>
      <c r="R3310" s="9">
        <f t="shared" si="310"/>
        <v>1.2228571428571429</v>
      </c>
      <c r="S3310" s="14">
        <f t="shared" si="311"/>
        <v>75.087719298245617</v>
      </c>
      <c r="T3310" t="s">
        <v>9224</v>
      </c>
      <c r="U3310" t="s">
        <v>9225</v>
      </c>
      <c r="V3310" s="16">
        <f t="shared" si="312"/>
        <v>42452.876909722225</v>
      </c>
      <c r="W3310" s="16">
        <f t="shared" si="313"/>
        <v>42473.876909722225</v>
      </c>
    </row>
    <row r="3311" spans="1:23" ht="30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2">
        <f>IF(H3311="USD", 1, VLOOKUP(H3311,usd[[#All],[targetCurrency]:[inverseRate]],4,FALSE))</f>
        <v>1.29405719</v>
      </c>
      <c r="J3311" s="14">
        <f t="shared" si="308"/>
        <v>452.92001649999997</v>
      </c>
      <c r="K3311" s="14">
        <f t="shared" si="309"/>
        <v>722.08391201999996</v>
      </c>
      <c r="L3311">
        <v>1476632178</v>
      </c>
      <c r="M3311">
        <v>1473953778</v>
      </c>
      <c r="N3311" t="b">
        <v>0</v>
      </c>
      <c r="O3311">
        <v>31</v>
      </c>
      <c r="P3311" t="b">
        <v>1</v>
      </c>
      <c r="Q3311" t="s">
        <v>8271</v>
      </c>
      <c r="R3311" s="9">
        <f t="shared" si="310"/>
        <v>1.5942857142857143</v>
      </c>
      <c r="S3311" s="14">
        <f t="shared" si="311"/>
        <v>23.29302942</v>
      </c>
      <c r="T3311" t="s">
        <v>9224</v>
      </c>
      <c r="U3311" t="s">
        <v>9225</v>
      </c>
      <c r="V3311" s="16">
        <f t="shared" si="312"/>
        <v>42628.650208333333</v>
      </c>
      <c r="W3311" s="16">
        <f t="shared" si="313"/>
        <v>42659.650208333333</v>
      </c>
    </row>
    <row r="3312" spans="1:23" ht="30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2">
        <f>IF(H3312="USD", 1, VLOOKUP(H3312,usd[[#All],[targetCurrency]:[inverseRate]],4,FALSE))</f>
        <v>1</v>
      </c>
      <c r="J3312" s="14">
        <f t="shared" si="308"/>
        <v>6500</v>
      </c>
      <c r="K3312" s="14">
        <f t="shared" si="309"/>
        <v>6505</v>
      </c>
      <c r="L3312">
        <v>1444169825</v>
      </c>
      <c r="M3312">
        <v>1441577825</v>
      </c>
      <c r="N3312" t="b">
        <v>0</v>
      </c>
      <c r="O3312">
        <v>31</v>
      </c>
      <c r="P3312" t="b">
        <v>1</v>
      </c>
      <c r="Q3312" t="s">
        <v>8271</v>
      </c>
      <c r="R3312" s="9">
        <f t="shared" si="310"/>
        <v>1.0007692307692309</v>
      </c>
      <c r="S3312" s="14">
        <f t="shared" si="311"/>
        <v>209.83870967741936</v>
      </c>
      <c r="T3312" t="s">
        <v>9224</v>
      </c>
      <c r="U3312" t="s">
        <v>9225</v>
      </c>
      <c r="V3312" s="16">
        <f t="shared" si="312"/>
        <v>42253.928530092591</v>
      </c>
      <c r="W3312" s="16">
        <f t="shared" si="313"/>
        <v>42283.928530092591</v>
      </c>
    </row>
    <row r="3313" spans="1:23" ht="30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2">
        <f>IF(H3313="USD", 1, VLOOKUP(H3313,usd[[#All],[targetCurrency]:[inverseRate]],4,FALSE))</f>
        <v>1</v>
      </c>
      <c r="J3313" s="14">
        <f t="shared" si="308"/>
        <v>2500</v>
      </c>
      <c r="K3313" s="14">
        <f t="shared" si="309"/>
        <v>2746</v>
      </c>
      <c r="L3313">
        <v>1445065210</v>
      </c>
      <c r="M3313">
        <v>1442473210</v>
      </c>
      <c r="N3313" t="b">
        <v>0</v>
      </c>
      <c r="O3313">
        <v>45</v>
      </c>
      <c r="P3313" t="b">
        <v>1</v>
      </c>
      <c r="Q3313" t="s">
        <v>8271</v>
      </c>
      <c r="R3313" s="9">
        <f t="shared" si="310"/>
        <v>1.0984</v>
      </c>
      <c r="S3313" s="14">
        <f t="shared" si="311"/>
        <v>61.022222222222226</v>
      </c>
      <c r="T3313" t="s">
        <v>9224</v>
      </c>
      <c r="U3313" t="s">
        <v>9225</v>
      </c>
      <c r="V3313" s="16">
        <f t="shared" si="312"/>
        <v>42264.29178240741</v>
      </c>
      <c r="W3313" s="16">
        <f t="shared" si="313"/>
        <v>42294.29178240741</v>
      </c>
    </row>
    <row r="3314" spans="1:23" ht="30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2">
        <f>IF(H3314="USD", 1, VLOOKUP(H3314,usd[[#All],[targetCurrency]:[inverseRate]],4,FALSE))</f>
        <v>1</v>
      </c>
      <c r="J3314" s="14">
        <f t="shared" si="308"/>
        <v>2500</v>
      </c>
      <c r="K3314" s="14">
        <f t="shared" si="309"/>
        <v>2501</v>
      </c>
      <c r="L3314">
        <v>1478901600</v>
      </c>
      <c r="M3314">
        <v>1477077946</v>
      </c>
      <c r="N3314" t="b">
        <v>0</v>
      </c>
      <c r="O3314">
        <v>41</v>
      </c>
      <c r="P3314" t="b">
        <v>1</v>
      </c>
      <c r="Q3314" t="s">
        <v>8271</v>
      </c>
      <c r="R3314" s="9">
        <f t="shared" si="310"/>
        <v>1.0004</v>
      </c>
      <c r="S3314" s="14">
        <f t="shared" si="311"/>
        <v>61</v>
      </c>
      <c r="T3314" t="s">
        <v>9224</v>
      </c>
      <c r="U3314" t="s">
        <v>9225</v>
      </c>
      <c r="V3314" s="16">
        <f t="shared" si="312"/>
        <v>42664.809560185182</v>
      </c>
      <c r="W3314" s="16">
        <f t="shared" si="313"/>
        <v>42685.916666666672</v>
      </c>
    </row>
    <row r="3315" spans="1:23" ht="30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2">
        <f>IF(H3315="USD", 1, VLOOKUP(H3315,usd[[#All],[targetCurrency]:[inverseRate]],4,FALSE))</f>
        <v>1</v>
      </c>
      <c r="J3315" s="14">
        <f t="shared" si="308"/>
        <v>2000</v>
      </c>
      <c r="K3315" s="14">
        <f t="shared" si="309"/>
        <v>2321</v>
      </c>
      <c r="L3315">
        <v>1453856400</v>
      </c>
      <c r="M3315">
        <v>1452664317</v>
      </c>
      <c r="N3315" t="b">
        <v>0</v>
      </c>
      <c r="O3315">
        <v>29</v>
      </c>
      <c r="P3315" t="b">
        <v>1</v>
      </c>
      <c r="Q3315" t="s">
        <v>8271</v>
      </c>
      <c r="R3315" s="9">
        <f t="shared" si="310"/>
        <v>1.1605000000000001</v>
      </c>
      <c r="S3315" s="14">
        <f t="shared" si="311"/>
        <v>80.034482758620683</v>
      </c>
      <c r="T3315" t="s">
        <v>9224</v>
      </c>
      <c r="U3315" t="s">
        <v>9225</v>
      </c>
      <c r="V3315" s="16">
        <f t="shared" si="312"/>
        <v>42382.244409722218</v>
      </c>
      <c r="W3315" s="16">
        <f t="shared" si="313"/>
        <v>42396.041666666672</v>
      </c>
    </row>
    <row r="3316" spans="1:23" ht="30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2">
        <f>IF(H3316="USD", 1, VLOOKUP(H3316,usd[[#All],[targetCurrency]:[inverseRate]],4,FALSE))</f>
        <v>1.29405719</v>
      </c>
      <c r="J3316" s="14">
        <f t="shared" si="308"/>
        <v>1035.245752</v>
      </c>
      <c r="K3316" s="14">
        <f t="shared" si="309"/>
        <v>2181.7804223399999</v>
      </c>
      <c r="L3316">
        <v>1431115500</v>
      </c>
      <c r="M3316">
        <v>1428733511</v>
      </c>
      <c r="N3316" t="b">
        <v>0</v>
      </c>
      <c r="O3316">
        <v>58</v>
      </c>
      <c r="P3316" t="b">
        <v>1</v>
      </c>
      <c r="Q3316" t="s">
        <v>8271</v>
      </c>
      <c r="R3316" s="9">
        <f t="shared" si="310"/>
        <v>2.1074999999999999</v>
      </c>
      <c r="S3316" s="14">
        <f t="shared" si="311"/>
        <v>37.616903833448276</v>
      </c>
      <c r="T3316" t="s">
        <v>9224</v>
      </c>
      <c r="U3316" t="s">
        <v>9225</v>
      </c>
      <c r="V3316" s="16">
        <f t="shared" si="312"/>
        <v>42105.267488425925</v>
      </c>
      <c r="W3316" s="16">
        <f t="shared" si="313"/>
        <v>42132.836805555555</v>
      </c>
    </row>
    <row r="3317" spans="1:23" ht="30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2">
        <f>IF(H3317="USD", 1, VLOOKUP(H3317,usd[[#All],[targetCurrency]:[inverseRate]],4,FALSE))</f>
        <v>1.29405719</v>
      </c>
      <c r="J3317" s="14">
        <f t="shared" si="308"/>
        <v>5176.22876</v>
      </c>
      <c r="K3317" s="14">
        <f t="shared" si="309"/>
        <v>5693.8516359999994</v>
      </c>
      <c r="L3317">
        <v>1462519041</v>
      </c>
      <c r="M3317">
        <v>1459927041</v>
      </c>
      <c r="N3317" t="b">
        <v>0</v>
      </c>
      <c r="O3317">
        <v>89</v>
      </c>
      <c r="P3317" t="b">
        <v>1</v>
      </c>
      <c r="Q3317" t="s">
        <v>8271</v>
      </c>
      <c r="R3317" s="9">
        <f t="shared" si="310"/>
        <v>1.1000000000000001</v>
      </c>
      <c r="S3317" s="14">
        <f t="shared" si="311"/>
        <v>63.975861078651675</v>
      </c>
      <c r="T3317" t="s">
        <v>9224</v>
      </c>
      <c r="U3317" t="s">
        <v>9225</v>
      </c>
      <c r="V3317" s="16">
        <f t="shared" si="312"/>
        <v>42466.303715277776</v>
      </c>
      <c r="W3317" s="16">
        <f t="shared" si="313"/>
        <v>42496.303715277776</v>
      </c>
    </row>
    <row r="3318" spans="1:23" ht="30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2">
        <f>IF(H3318="USD", 1, VLOOKUP(H3318,usd[[#All],[targetCurrency]:[inverseRate]],4,FALSE))</f>
        <v>1</v>
      </c>
      <c r="J3318" s="14">
        <f t="shared" si="308"/>
        <v>11737</v>
      </c>
      <c r="K3318" s="14">
        <f t="shared" si="309"/>
        <v>11747.18</v>
      </c>
      <c r="L3318">
        <v>1407506040</v>
      </c>
      <c r="M3318">
        <v>1404680075</v>
      </c>
      <c r="N3318" t="b">
        <v>0</v>
      </c>
      <c r="O3318">
        <v>125</v>
      </c>
      <c r="P3318" t="b">
        <v>1</v>
      </c>
      <c r="Q3318" t="s">
        <v>8271</v>
      </c>
      <c r="R3318" s="9">
        <f t="shared" si="310"/>
        <v>1.0008673425918038</v>
      </c>
      <c r="S3318" s="14">
        <f t="shared" si="311"/>
        <v>93.977440000000001</v>
      </c>
      <c r="T3318" t="s">
        <v>9224</v>
      </c>
      <c r="U3318" t="s">
        <v>9225</v>
      </c>
      <c r="V3318" s="16">
        <f t="shared" si="312"/>
        <v>41826.871238425927</v>
      </c>
      <c r="W3318" s="16">
        <f t="shared" si="313"/>
        <v>41859.579166666663</v>
      </c>
    </row>
    <row r="3319" spans="1:23" ht="30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2">
        <f>IF(H3319="USD", 1, VLOOKUP(H3319,usd[[#All],[targetCurrency]:[inverseRate]],4,FALSE))</f>
        <v>1</v>
      </c>
      <c r="J3319" s="14">
        <f t="shared" si="308"/>
        <v>1050</v>
      </c>
      <c r="K3319" s="14">
        <f t="shared" si="309"/>
        <v>1115</v>
      </c>
      <c r="L3319">
        <v>1465347424</v>
      </c>
      <c r="M3319">
        <v>1462755424</v>
      </c>
      <c r="N3319" t="b">
        <v>0</v>
      </c>
      <c r="O3319">
        <v>18</v>
      </c>
      <c r="P3319" t="b">
        <v>1</v>
      </c>
      <c r="Q3319" t="s">
        <v>8271</v>
      </c>
      <c r="R3319" s="9">
        <f t="shared" si="310"/>
        <v>1.0619047619047619</v>
      </c>
      <c r="S3319" s="14">
        <f t="shared" si="311"/>
        <v>61.944444444444443</v>
      </c>
      <c r="T3319" t="s">
        <v>9224</v>
      </c>
      <c r="U3319" t="s">
        <v>9225</v>
      </c>
      <c r="V3319" s="16">
        <f t="shared" si="312"/>
        <v>42499.039629629631</v>
      </c>
      <c r="W3319" s="16">
        <f t="shared" si="313"/>
        <v>42529.039629629631</v>
      </c>
    </row>
    <row r="3320" spans="1:23" ht="30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2">
        <f>IF(H3320="USD", 1, VLOOKUP(H3320,usd[[#All],[targetCurrency]:[inverseRate]],4,FALSE))</f>
        <v>0.75062424999999999</v>
      </c>
      <c r="J3320" s="14">
        <f t="shared" si="308"/>
        <v>1501.2484999999999</v>
      </c>
      <c r="K3320" s="14">
        <f t="shared" si="309"/>
        <v>1885.5681159999999</v>
      </c>
      <c r="L3320">
        <v>1460341800</v>
      </c>
      <c r="M3320">
        <v>1456902893</v>
      </c>
      <c r="N3320" t="b">
        <v>0</v>
      </c>
      <c r="O3320">
        <v>32</v>
      </c>
      <c r="P3320" t="b">
        <v>1</v>
      </c>
      <c r="Q3320" t="s">
        <v>8271</v>
      </c>
      <c r="R3320" s="9">
        <f t="shared" si="310"/>
        <v>1.256</v>
      </c>
      <c r="S3320" s="14">
        <f t="shared" si="311"/>
        <v>58.924003624999997</v>
      </c>
      <c r="T3320" t="s">
        <v>9224</v>
      </c>
      <c r="U3320" t="s">
        <v>9225</v>
      </c>
      <c r="V3320" s="16">
        <f t="shared" si="312"/>
        <v>42431.302002314813</v>
      </c>
      <c r="W3320" s="16">
        <f t="shared" si="313"/>
        <v>42471.104166666672</v>
      </c>
    </row>
    <row r="3321" spans="1:23" ht="30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2">
        <f>IF(H3321="USD", 1, VLOOKUP(H3321,usd[[#All],[targetCurrency]:[inverseRate]],4,FALSE))</f>
        <v>1.29405719</v>
      </c>
      <c r="J3321" s="14">
        <f t="shared" si="308"/>
        <v>647.028595</v>
      </c>
      <c r="K3321" s="14">
        <f t="shared" si="309"/>
        <v>698.79088260000003</v>
      </c>
      <c r="L3321">
        <v>1422712986</v>
      </c>
      <c r="M3321">
        <v>1418824986</v>
      </c>
      <c r="N3321" t="b">
        <v>0</v>
      </c>
      <c r="O3321">
        <v>16</v>
      </c>
      <c r="P3321" t="b">
        <v>1</v>
      </c>
      <c r="Q3321" t="s">
        <v>8271</v>
      </c>
      <c r="R3321" s="9">
        <f t="shared" si="310"/>
        <v>1.08</v>
      </c>
      <c r="S3321" s="14">
        <f t="shared" si="311"/>
        <v>43.674430162500002</v>
      </c>
      <c r="T3321" t="s">
        <v>9224</v>
      </c>
      <c r="U3321" t="s">
        <v>9225</v>
      </c>
      <c r="V3321" s="16">
        <f t="shared" si="312"/>
        <v>41990.585486111115</v>
      </c>
      <c r="W3321" s="16">
        <f t="shared" si="313"/>
        <v>42035.585486111115</v>
      </c>
    </row>
    <row r="3322" spans="1:23" ht="30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2">
        <f>IF(H3322="USD", 1, VLOOKUP(H3322,usd[[#All],[targetCurrency]:[inverseRate]],4,FALSE))</f>
        <v>1</v>
      </c>
      <c r="J3322" s="14">
        <f t="shared" si="308"/>
        <v>2500</v>
      </c>
      <c r="K3322" s="14">
        <f t="shared" si="309"/>
        <v>2525</v>
      </c>
      <c r="L3322">
        <v>1466557557</v>
      </c>
      <c r="M3322">
        <v>1463965557</v>
      </c>
      <c r="N3322" t="b">
        <v>0</v>
      </c>
      <c r="O3322">
        <v>38</v>
      </c>
      <c r="P3322" t="b">
        <v>1</v>
      </c>
      <c r="Q3322" t="s">
        <v>8271</v>
      </c>
      <c r="R3322" s="9">
        <f t="shared" si="310"/>
        <v>1.01</v>
      </c>
      <c r="S3322" s="14">
        <f t="shared" si="311"/>
        <v>66.44736842105263</v>
      </c>
      <c r="T3322" t="s">
        <v>9224</v>
      </c>
      <c r="U3322" t="s">
        <v>9225</v>
      </c>
      <c r="V3322" s="16">
        <f t="shared" si="312"/>
        <v>42513.045798611114</v>
      </c>
      <c r="W3322" s="16">
        <f t="shared" si="313"/>
        <v>42543.045798611114</v>
      </c>
    </row>
    <row r="3323" spans="1:23" ht="30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2">
        <f>IF(H3323="USD", 1, VLOOKUP(H3323,usd[[#All],[targetCurrency]:[inverseRate]],4,FALSE))</f>
        <v>1</v>
      </c>
      <c r="J3323" s="14">
        <f t="shared" si="308"/>
        <v>500</v>
      </c>
      <c r="K3323" s="14">
        <f t="shared" si="309"/>
        <v>537</v>
      </c>
      <c r="L3323">
        <v>1413431940</v>
      </c>
      <c r="M3323">
        <v>1412216665</v>
      </c>
      <c r="N3323" t="b">
        <v>0</v>
      </c>
      <c r="O3323">
        <v>15</v>
      </c>
      <c r="P3323" t="b">
        <v>1</v>
      </c>
      <c r="Q3323" t="s">
        <v>8271</v>
      </c>
      <c r="R3323" s="9">
        <f t="shared" si="310"/>
        <v>1.0740000000000001</v>
      </c>
      <c r="S3323" s="14">
        <f t="shared" si="311"/>
        <v>35.799999999999997</v>
      </c>
      <c r="T3323" t="s">
        <v>9224</v>
      </c>
      <c r="U3323" t="s">
        <v>9225</v>
      </c>
      <c r="V3323" s="16">
        <f t="shared" si="312"/>
        <v>41914.100289351853</v>
      </c>
      <c r="W3323" s="16">
        <f t="shared" si="313"/>
        <v>41928.165972222225</v>
      </c>
    </row>
    <row r="3324" spans="1:23" ht="30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2">
        <f>IF(H3324="USD", 1, VLOOKUP(H3324,usd[[#All],[targetCurrency]:[inverseRate]],4,FALSE))</f>
        <v>1</v>
      </c>
      <c r="J3324" s="14">
        <f t="shared" si="308"/>
        <v>3300</v>
      </c>
      <c r="K3324" s="14">
        <f t="shared" si="309"/>
        <v>3350</v>
      </c>
      <c r="L3324">
        <v>1466567700</v>
      </c>
      <c r="M3324">
        <v>1464653696</v>
      </c>
      <c r="N3324" t="b">
        <v>0</v>
      </c>
      <c r="O3324">
        <v>23</v>
      </c>
      <c r="P3324" t="b">
        <v>1</v>
      </c>
      <c r="Q3324" t="s">
        <v>8271</v>
      </c>
      <c r="R3324" s="9">
        <f t="shared" si="310"/>
        <v>1.0151515151515151</v>
      </c>
      <c r="S3324" s="14">
        <f t="shared" si="311"/>
        <v>145.65217391304347</v>
      </c>
      <c r="T3324" t="s">
        <v>9224</v>
      </c>
      <c r="U3324" t="s">
        <v>9225</v>
      </c>
      <c r="V3324" s="16">
        <f t="shared" si="312"/>
        <v>42521.010370370372</v>
      </c>
      <c r="W3324" s="16">
        <f t="shared" si="313"/>
        <v>42543.163194444445</v>
      </c>
    </row>
    <row r="3325" spans="1:23" ht="30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2">
        <f>IF(H3325="USD", 1, VLOOKUP(H3325,usd[[#All],[targetCurrency]:[inverseRate]],4,FALSE))</f>
        <v>1.29405719</v>
      </c>
      <c r="J3325" s="14">
        <f t="shared" si="308"/>
        <v>1294.05719</v>
      </c>
      <c r="K3325" s="14">
        <f t="shared" si="309"/>
        <v>1629.2180022099999</v>
      </c>
      <c r="L3325">
        <v>1474793208</v>
      </c>
      <c r="M3325">
        <v>1472201208</v>
      </c>
      <c r="N3325" t="b">
        <v>0</v>
      </c>
      <c r="O3325">
        <v>49</v>
      </c>
      <c r="P3325" t="b">
        <v>1</v>
      </c>
      <c r="Q3325" t="s">
        <v>8271</v>
      </c>
      <c r="R3325" s="9">
        <f t="shared" si="310"/>
        <v>1.2589999999999999</v>
      </c>
      <c r="S3325" s="14">
        <f t="shared" si="311"/>
        <v>33.249346983877551</v>
      </c>
      <c r="T3325" t="s">
        <v>9224</v>
      </c>
      <c r="U3325" t="s">
        <v>9225</v>
      </c>
      <c r="V3325" s="16">
        <f t="shared" si="312"/>
        <v>42608.36583333333</v>
      </c>
      <c r="W3325" s="16">
        <f t="shared" si="313"/>
        <v>42638.36583333333</v>
      </c>
    </row>
    <row r="3326" spans="1:23" ht="30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2">
        <f>IF(H3326="USD", 1, VLOOKUP(H3326,usd[[#All],[targetCurrency]:[inverseRate]],4,FALSE))</f>
        <v>1.1666915600000001</v>
      </c>
      <c r="J3326" s="14">
        <f t="shared" si="308"/>
        <v>1750.0373400000001</v>
      </c>
      <c r="K3326" s="14">
        <f t="shared" si="309"/>
        <v>1779.2046290000001</v>
      </c>
      <c r="L3326">
        <v>1465135190</v>
      </c>
      <c r="M3326">
        <v>1463925590</v>
      </c>
      <c r="N3326" t="b">
        <v>0</v>
      </c>
      <c r="O3326">
        <v>10</v>
      </c>
      <c r="P3326" t="b">
        <v>1</v>
      </c>
      <c r="Q3326" t="s">
        <v>8271</v>
      </c>
      <c r="R3326" s="9">
        <f t="shared" si="310"/>
        <v>1.0166666666666666</v>
      </c>
      <c r="S3326" s="14">
        <f t="shared" si="311"/>
        <v>177.92046290000002</v>
      </c>
      <c r="T3326" t="s">
        <v>9224</v>
      </c>
      <c r="U3326" t="s">
        <v>9225</v>
      </c>
      <c r="V3326" s="16">
        <f t="shared" si="312"/>
        <v>42512.58321759259</v>
      </c>
      <c r="W3326" s="16">
        <f t="shared" si="313"/>
        <v>42526.58321759259</v>
      </c>
    </row>
    <row r="3327" spans="1:23" ht="30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2">
        <f>IF(H3327="USD", 1, VLOOKUP(H3327,usd[[#All],[targetCurrency]:[inverseRate]],4,FALSE))</f>
        <v>1.29405719</v>
      </c>
      <c r="J3327" s="14">
        <f t="shared" si="308"/>
        <v>517.62287600000002</v>
      </c>
      <c r="K3327" s="14">
        <f t="shared" si="309"/>
        <v>582.32573549999995</v>
      </c>
      <c r="L3327">
        <v>1428256277</v>
      </c>
      <c r="M3327">
        <v>1425235877</v>
      </c>
      <c r="N3327" t="b">
        <v>0</v>
      </c>
      <c r="O3327">
        <v>15</v>
      </c>
      <c r="P3327" t="b">
        <v>1</v>
      </c>
      <c r="Q3327" t="s">
        <v>8271</v>
      </c>
      <c r="R3327" s="9">
        <f t="shared" si="310"/>
        <v>1.125</v>
      </c>
      <c r="S3327" s="14">
        <f t="shared" si="311"/>
        <v>38.821715699999999</v>
      </c>
      <c r="T3327" t="s">
        <v>9224</v>
      </c>
      <c r="U3327" t="s">
        <v>9225</v>
      </c>
      <c r="V3327" s="16">
        <f t="shared" si="312"/>
        <v>42064.785613425927</v>
      </c>
      <c r="W3327" s="16">
        <f t="shared" si="313"/>
        <v>42099.743946759263</v>
      </c>
    </row>
    <row r="3328" spans="1:23" ht="30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2">
        <f>IF(H3328="USD", 1, VLOOKUP(H3328,usd[[#All],[targetCurrency]:[inverseRate]],4,FALSE))</f>
        <v>1</v>
      </c>
      <c r="J3328" s="14">
        <f t="shared" si="308"/>
        <v>8000</v>
      </c>
      <c r="K3328" s="14">
        <f t="shared" si="309"/>
        <v>8110</v>
      </c>
      <c r="L3328">
        <v>1425830905</v>
      </c>
      <c r="M3328">
        <v>1423242505</v>
      </c>
      <c r="N3328" t="b">
        <v>0</v>
      </c>
      <c r="O3328">
        <v>57</v>
      </c>
      <c r="P3328" t="b">
        <v>1</v>
      </c>
      <c r="Q3328" t="s">
        <v>8271</v>
      </c>
      <c r="R3328" s="9">
        <f t="shared" si="310"/>
        <v>1.0137499999999999</v>
      </c>
      <c r="S3328" s="14">
        <f t="shared" si="311"/>
        <v>142.28070175438597</v>
      </c>
      <c r="T3328" t="s">
        <v>9224</v>
      </c>
      <c r="U3328" t="s">
        <v>9225</v>
      </c>
      <c r="V3328" s="16">
        <f t="shared" si="312"/>
        <v>42041.714178240742</v>
      </c>
      <c r="W3328" s="16">
        <f t="shared" si="313"/>
        <v>42071.67251157407</v>
      </c>
    </row>
    <row r="3329" spans="1:23" ht="30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2">
        <f>IF(H3329="USD", 1, VLOOKUP(H3329,usd[[#All],[targetCurrency]:[inverseRate]],4,FALSE))</f>
        <v>1.29405719</v>
      </c>
      <c r="J3329" s="14">
        <f t="shared" si="308"/>
        <v>1035.245752</v>
      </c>
      <c r="K3329" s="14">
        <f t="shared" si="309"/>
        <v>1048.1863238999999</v>
      </c>
      <c r="L3329">
        <v>1462697966</v>
      </c>
      <c r="M3329">
        <v>1460105966</v>
      </c>
      <c r="N3329" t="b">
        <v>0</v>
      </c>
      <c r="O3329">
        <v>33</v>
      </c>
      <c r="P3329" t="b">
        <v>1</v>
      </c>
      <c r="Q3329" t="s">
        <v>8271</v>
      </c>
      <c r="R3329" s="9">
        <f t="shared" si="310"/>
        <v>1.0125</v>
      </c>
      <c r="S3329" s="14">
        <f t="shared" si="311"/>
        <v>31.763221936363635</v>
      </c>
      <c r="T3329" t="s">
        <v>9224</v>
      </c>
      <c r="U3329" t="s">
        <v>9225</v>
      </c>
      <c r="V3329" s="16">
        <f t="shared" si="312"/>
        <v>42468.374606481477</v>
      </c>
      <c r="W3329" s="16">
        <f t="shared" si="313"/>
        <v>42498.374606481477</v>
      </c>
    </row>
    <row r="3330" spans="1:23" ht="30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2">
        <f>IF(H3330="USD", 1, VLOOKUP(H3330,usd[[#All],[targetCurrency]:[inverseRate]],4,FALSE))</f>
        <v>1</v>
      </c>
      <c r="J3330" s="14">
        <f t="shared" si="308"/>
        <v>1800</v>
      </c>
      <c r="K3330" s="14">
        <f t="shared" si="309"/>
        <v>2635</v>
      </c>
      <c r="L3330">
        <v>1404522000</v>
      </c>
      <c r="M3330">
        <v>1404308883</v>
      </c>
      <c r="N3330" t="b">
        <v>0</v>
      </c>
      <c r="O3330">
        <v>9</v>
      </c>
      <c r="P3330" t="b">
        <v>1</v>
      </c>
      <c r="Q3330" t="s">
        <v>8271</v>
      </c>
      <c r="R3330" s="9">
        <f t="shared" si="310"/>
        <v>1.4638888888888888</v>
      </c>
      <c r="S3330" s="14">
        <f t="shared" si="311"/>
        <v>292.77777777777777</v>
      </c>
      <c r="T3330" t="s">
        <v>9224</v>
      </c>
      <c r="U3330" t="s">
        <v>9225</v>
      </c>
      <c r="V3330" s="16">
        <f t="shared" si="312"/>
        <v>41822.57503472222</v>
      </c>
      <c r="W3330" s="16">
        <f t="shared" si="313"/>
        <v>41825.041666666664</v>
      </c>
    </row>
    <row r="3331" spans="1:23" ht="30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2">
        <f>IF(H3331="USD", 1, VLOOKUP(H3331,usd[[#All],[targetCurrency]:[inverseRate]],4,FALSE))</f>
        <v>1.29405719</v>
      </c>
      <c r="J3331" s="14">
        <f t="shared" ref="J3331:J3394" si="314">$I3331*D3331</f>
        <v>1294.05719</v>
      </c>
      <c r="K3331" s="14">
        <f t="shared" ref="K3331:K3394" si="315">$I3331*E3331</f>
        <v>1511.4587979200001</v>
      </c>
      <c r="L3331">
        <v>1406502000</v>
      </c>
      <c r="M3331">
        <v>1405583108</v>
      </c>
      <c r="N3331" t="b">
        <v>0</v>
      </c>
      <c r="O3331">
        <v>26</v>
      </c>
      <c r="P3331" t="b">
        <v>1</v>
      </c>
      <c r="Q3331" t="s">
        <v>8271</v>
      </c>
      <c r="R3331" s="9">
        <f t="shared" ref="R3331:R3394" si="316">E3331/D3331</f>
        <v>1.1679999999999999</v>
      </c>
      <c r="S3331" s="14">
        <f t="shared" ref="S3331:S3394" si="317">IFERROR(K3331/O3331, "")</f>
        <v>58.133030689230772</v>
      </c>
      <c r="T3331" t="s">
        <v>9224</v>
      </c>
      <c r="U3331" t="s">
        <v>9225</v>
      </c>
      <c r="V3331" s="16">
        <f t="shared" si="312"/>
        <v>41837.323009259257</v>
      </c>
      <c r="W3331" s="16">
        <f t="shared" si="313"/>
        <v>41847.958333333336</v>
      </c>
    </row>
    <row r="3332" spans="1:23" ht="30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2">
        <f>IF(H3332="USD", 1, VLOOKUP(H3332,usd[[#All],[targetCurrency]:[inverseRate]],4,FALSE))</f>
        <v>1.29405719</v>
      </c>
      <c r="J3332" s="14">
        <f t="shared" si="314"/>
        <v>1941.085785</v>
      </c>
      <c r="K3332" s="14">
        <f t="shared" si="315"/>
        <v>2062.7271608599999</v>
      </c>
      <c r="L3332">
        <v>1427919468</v>
      </c>
      <c r="M3332">
        <v>1425331068</v>
      </c>
      <c r="N3332" t="b">
        <v>0</v>
      </c>
      <c r="O3332">
        <v>69</v>
      </c>
      <c r="P3332" t="b">
        <v>1</v>
      </c>
      <c r="Q3332" t="s">
        <v>8271</v>
      </c>
      <c r="R3332" s="9">
        <f t="shared" si="316"/>
        <v>1.0626666666666666</v>
      </c>
      <c r="S3332" s="14">
        <f t="shared" si="317"/>
        <v>29.894596534202897</v>
      </c>
      <c r="T3332" t="s">
        <v>9224</v>
      </c>
      <c r="U3332" t="s">
        <v>9225</v>
      </c>
      <c r="V3332" s="16">
        <f t="shared" si="312"/>
        <v>42065.887361111112</v>
      </c>
      <c r="W3332" s="16">
        <f t="shared" si="313"/>
        <v>42095.845694444448</v>
      </c>
    </row>
    <row r="3333" spans="1:23" ht="30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2">
        <f>IF(H3333="USD", 1, VLOOKUP(H3333,usd[[#All],[targetCurrency]:[inverseRate]],4,FALSE))</f>
        <v>1</v>
      </c>
      <c r="J3333" s="14">
        <f t="shared" si="314"/>
        <v>5000</v>
      </c>
      <c r="K3333" s="14">
        <f t="shared" si="315"/>
        <v>5226</v>
      </c>
      <c r="L3333">
        <v>1444149886</v>
      </c>
      <c r="M3333">
        <v>1441125886</v>
      </c>
      <c r="N3333" t="b">
        <v>0</v>
      </c>
      <c r="O3333">
        <v>65</v>
      </c>
      <c r="P3333" t="b">
        <v>1</v>
      </c>
      <c r="Q3333" t="s">
        <v>8271</v>
      </c>
      <c r="R3333" s="9">
        <f t="shared" si="316"/>
        <v>1.0451999999999999</v>
      </c>
      <c r="S3333" s="14">
        <f t="shared" si="317"/>
        <v>80.400000000000006</v>
      </c>
      <c r="T3333" t="s">
        <v>9224</v>
      </c>
      <c r="U3333" t="s">
        <v>9225</v>
      </c>
      <c r="V3333" s="16">
        <f t="shared" si="312"/>
        <v>42248.697754629626</v>
      </c>
      <c r="W3333" s="16">
        <f t="shared" si="313"/>
        <v>42283.697754629626</v>
      </c>
    </row>
    <row r="3334" spans="1:23" ht="30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2">
        <f>IF(H3334="USD", 1, VLOOKUP(H3334,usd[[#All],[targetCurrency]:[inverseRate]],4,FALSE))</f>
        <v>1</v>
      </c>
      <c r="J3334" s="14">
        <f t="shared" si="314"/>
        <v>6000</v>
      </c>
      <c r="K3334" s="14">
        <f t="shared" si="315"/>
        <v>6000</v>
      </c>
      <c r="L3334">
        <v>1405802330</v>
      </c>
      <c r="M3334">
        <v>1403210330</v>
      </c>
      <c r="N3334" t="b">
        <v>0</v>
      </c>
      <c r="O3334">
        <v>83</v>
      </c>
      <c r="P3334" t="b">
        <v>1</v>
      </c>
      <c r="Q3334" t="s">
        <v>8271</v>
      </c>
      <c r="R3334" s="9">
        <f t="shared" si="316"/>
        <v>1</v>
      </c>
      <c r="S3334" s="14">
        <f t="shared" si="317"/>
        <v>72.289156626506028</v>
      </c>
      <c r="T3334" t="s">
        <v>9224</v>
      </c>
      <c r="U3334" t="s">
        <v>9225</v>
      </c>
      <c r="V3334" s="16">
        <f t="shared" si="312"/>
        <v>41809.860300925924</v>
      </c>
      <c r="W3334" s="16">
        <f t="shared" si="313"/>
        <v>41839.860300925924</v>
      </c>
    </row>
    <row r="3335" spans="1:23" ht="30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2">
        <f>IF(H3335="USD", 1, VLOOKUP(H3335,usd[[#All],[targetCurrency]:[inverseRate]],4,FALSE))</f>
        <v>1</v>
      </c>
      <c r="J3335" s="14">
        <f t="shared" si="314"/>
        <v>3500</v>
      </c>
      <c r="K3335" s="14">
        <f t="shared" si="315"/>
        <v>3660</v>
      </c>
      <c r="L3335">
        <v>1434384880</v>
      </c>
      <c r="M3335">
        <v>1432484080</v>
      </c>
      <c r="N3335" t="b">
        <v>0</v>
      </c>
      <c r="O3335">
        <v>111</v>
      </c>
      <c r="P3335" t="b">
        <v>1</v>
      </c>
      <c r="Q3335" t="s">
        <v>8271</v>
      </c>
      <c r="R3335" s="9">
        <f t="shared" si="316"/>
        <v>1.0457142857142858</v>
      </c>
      <c r="S3335" s="14">
        <f t="shared" si="317"/>
        <v>32.972972972972975</v>
      </c>
      <c r="T3335" t="s">
        <v>9224</v>
      </c>
      <c r="U3335" t="s">
        <v>9225</v>
      </c>
      <c r="V3335" s="16">
        <f t="shared" si="312"/>
        <v>42148.676851851851</v>
      </c>
      <c r="W3335" s="16">
        <f t="shared" si="313"/>
        <v>42170.676851851851</v>
      </c>
    </row>
    <row r="3336" spans="1:23" ht="30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2">
        <f>IF(H3336="USD", 1, VLOOKUP(H3336,usd[[#All],[targetCurrency]:[inverseRate]],4,FALSE))</f>
        <v>1</v>
      </c>
      <c r="J3336" s="14">
        <f t="shared" si="314"/>
        <v>3871</v>
      </c>
      <c r="K3336" s="14">
        <f t="shared" si="315"/>
        <v>5366</v>
      </c>
      <c r="L3336">
        <v>1438259422</v>
      </c>
      <c r="M3336">
        <v>1435667422</v>
      </c>
      <c r="N3336" t="b">
        <v>0</v>
      </c>
      <c r="O3336">
        <v>46</v>
      </c>
      <c r="P3336" t="b">
        <v>1</v>
      </c>
      <c r="Q3336" t="s">
        <v>8271</v>
      </c>
      <c r="R3336" s="9">
        <f t="shared" si="316"/>
        <v>1.3862051149573753</v>
      </c>
      <c r="S3336" s="14">
        <f t="shared" si="317"/>
        <v>116.65217391304348</v>
      </c>
      <c r="T3336" t="s">
        <v>9224</v>
      </c>
      <c r="U3336" t="s">
        <v>9225</v>
      </c>
      <c r="V3336" s="16">
        <f t="shared" si="312"/>
        <v>42185.521087962959</v>
      </c>
      <c r="W3336" s="16">
        <f t="shared" si="313"/>
        <v>42215.521087962959</v>
      </c>
    </row>
    <row r="3337" spans="1:23" ht="30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2">
        <f>IF(H3337="USD", 1, VLOOKUP(H3337,usd[[#All],[targetCurrency]:[inverseRate]],4,FALSE))</f>
        <v>1.29405719</v>
      </c>
      <c r="J3337" s="14">
        <f t="shared" si="314"/>
        <v>6470.2859499999995</v>
      </c>
      <c r="K3337" s="14">
        <f t="shared" si="315"/>
        <v>6490.9908650400002</v>
      </c>
      <c r="L3337">
        <v>1407106800</v>
      </c>
      <c r="M3337">
        <v>1404749446</v>
      </c>
      <c r="N3337" t="b">
        <v>0</v>
      </c>
      <c r="O3337">
        <v>63</v>
      </c>
      <c r="P3337" t="b">
        <v>1</v>
      </c>
      <c r="Q3337" t="s">
        <v>8271</v>
      </c>
      <c r="R3337" s="9">
        <f t="shared" si="316"/>
        <v>1.0032000000000001</v>
      </c>
      <c r="S3337" s="14">
        <f t="shared" si="317"/>
        <v>103.03160103238096</v>
      </c>
      <c r="T3337" t="s">
        <v>9224</v>
      </c>
      <c r="U3337" t="s">
        <v>9225</v>
      </c>
      <c r="V3337" s="16">
        <f t="shared" si="312"/>
        <v>41827.674143518518</v>
      </c>
      <c r="W3337" s="16">
        <f t="shared" si="313"/>
        <v>41854.958333333336</v>
      </c>
    </row>
    <row r="3338" spans="1:23" ht="30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2">
        <f>IF(H3338="USD", 1, VLOOKUP(H3338,usd[[#All],[targetCurrency]:[inverseRate]],4,FALSE))</f>
        <v>1.29405719</v>
      </c>
      <c r="J3338" s="14">
        <f t="shared" si="314"/>
        <v>323.5142975</v>
      </c>
      <c r="K3338" s="14">
        <f t="shared" si="315"/>
        <v>323.5142975</v>
      </c>
      <c r="L3338">
        <v>1459845246</v>
      </c>
      <c r="M3338">
        <v>1457429646</v>
      </c>
      <c r="N3338" t="b">
        <v>0</v>
      </c>
      <c r="O3338">
        <v>9</v>
      </c>
      <c r="P3338" t="b">
        <v>1</v>
      </c>
      <c r="Q3338" t="s">
        <v>8271</v>
      </c>
      <c r="R3338" s="9">
        <f t="shared" si="316"/>
        <v>1</v>
      </c>
      <c r="S3338" s="14">
        <f t="shared" si="317"/>
        <v>35.946033055555553</v>
      </c>
      <c r="T3338" t="s">
        <v>9224</v>
      </c>
      <c r="U3338" t="s">
        <v>9225</v>
      </c>
      <c r="V3338" s="16">
        <f t="shared" si="312"/>
        <v>42437.398680555554</v>
      </c>
      <c r="W3338" s="16">
        <f t="shared" si="313"/>
        <v>42465.35701388889</v>
      </c>
    </row>
    <row r="3339" spans="1:23" ht="30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2">
        <f>IF(H3339="USD", 1, VLOOKUP(H3339,usd[[#All],[targetCurrency]:[inverseRate]],4,FALSE))</f>
        <v>1.29405719</v>
      </c>
      <c r="J3339" s="14">
        <f t="shared" si="314"/>
        <v>3235.1429749999998</v>
      </c>
      <c r="K3339" s="14">
        <f t="shared" si="315"/>
        <v>3565.1275584499999</v>
      </c>
      <c r="L3339">
        <v>1412974800</v>
      </c>
      <c r="M3339">
        <v>1411109167</v>
      </c>
      <c r="N3339" t="b">
        <v>0</v>
      </c>
      <c r="O3339">
        <v>34</v>
      </c>
      <c r="P3339" t="b">
        <v>1</v>
      </c>
      <c r="Q3339" t="s">
        <v>8271</v>
      </c>
      <c r="R3339" s="9">
        <f t="shared" si="316"/>
        <v>1.1020000000000001</v>
      </c>
      <c r="S3339" s="14">
        <f t="shared" si="317"/>
        <v>104.85669289558824</v>
      </c>
      <c r="T3339" t="s">
        <v>9224</v>
      </c>
      <c r="U3339" t="s">
        <v>9225</v>
      </c>
      <c r="V3339" s="16">
        <f t="shared" si="312"/>
        <v>41901.282025462962</v>
      </c>
      <c r="W3339" s="16">
        <f t="shared" si="313"/>
        <v>41922.875</v>
      </c>
    </row>
    <row r="3340" spans="1:23" ht="30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2">
        <f>IF(H3340="USD", 1, VLOOKUP(H3340,usd[[#All],[targetCurrency]:[inverseRate]],4,FALSE))</f>
        <v>1</v>
      </c>
      <c r="J3340" s="14">
        <f t="shared" si="314"/>
        <v>15000</v>
      </c>
      <c r="K3340" s="14">
        <f t="shared" si="315"/>
        <v>15327</v>
      </c>
      <c r="L3340">
        <v>1487944080</v>
      </c>
      <c r="M3340">
        <v>1486129680</v>
      </c>
      <c r="N3340" t="b">
        <v>0</v>
      </c>
      <c r="O3340">
        <v>112</v>
      </c>
      <c r="P3340" t="b">
        <v>1</v>
      </c>
      <c r="Q3340" t="s">
        <v>8271</v>
      </c>
      <c r="R3340" s="9">
        <f t="shared" si="316"/>
        <v>1.0218</v>
      </c>
      <c r="S3340" s="14">
        <f t="shared" si="317"/>
        <v>136.84821428571428</v>
      </c>
      <c r="T3340" t="s">
        <v>9224</v>
      </c>
      <c r="U3340" t="s">
        <v>9225</v>
      </c>
      <c r="V3340" s="16">
        <f t="shared" si="312"/>
        <v>42769.574999999997</v>
      </c>
      <c r="W3340" s="16">
        <f t="shared" si="313"/>
        <v>42790.574999999997</v>
      </c>
    </row>
    <row r="3341" spans="1:23" ht="30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2">
        <f>IF(H3341="USD", 1, VLOOKUP(H3341,usd[[#All],[targetCurrency]:[inverseRate]],4,FALSE))</f>
        <v>1</v>
      </c>
      <c r="J3341" s="14">
        <f t="shared" si="314"/>
        <v>8000</v>
      </c>
      <c r="K3341" s="14">
        <f t="shared" si="315"/>
        <v>8348</v>
      </c>
      <c r="L3341">
        <v>1469721518</v>
      </c>
      <c r="M3341">
        <v>1467129518</v>
      </c>
      <c r="N3341" t="b">
        <v>0</v>
      </c>
      <c r="O3341">
        <v>47</v>
      </c>
      <c r="P3341" t="b">
        <v>1</v>
      </c>
      <c r="Q3341" t="s">
        <v>8271</v>
      </c>
      <c r="R3341" s="9">
        <f t="shared" si="316"/>
        <v>1.0435000000000001</v>
      </c>
      <c r="S3341" s="14">
        <f t="shared" si="317"/>
        <v>177.61702127659575</v>
      </c>
      <c r="T3341" t="s">
        <v>9224</v>
      </c>
      <c r="U3341" t="s">
        <v>9225</v>
      </c>
      <c r="V3341" s="16">
        <f t="shared" si="312"/>
        <v>42549.665717592594</v>
      </c>
      <c r="W3341" s="16">
        <f t="shared" si="313"/>
        <v>42579.665717592594</v>
      </c>
    </row>
    <row r="3342" spans="1:23" ht="30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2">
        <f>IF(H3342="USD", 1, VLOOKUP(H3342,usd[[#All],[targetCurrency]:[inverseRate]],4,FALSE))</f>
        <v>1</v>
      </c>
      <c r="J3342" s="14">
        <f t="shared" si="314"/>
        <v>3000</v>
      </c>
      <c r="K3342" s="14">
        <f t="shared" si="315"/>
        <v>4145</v>
      </c>
      <c r="L3342">
        <v>1481066554</v>
      </c>
      <c r="M3342">
        <v>1478906554</v>
      </c>
      <c r="N3342" t="b">
        <v>0</v>
      </c>
      <c r="O3342">
        <v>38</v>
      </c>
      <c r="P3342" t="b">
        <v>1</v>
      </c>
      <c r="Q3342" t="s">
        <v>8271</v>
      </c>
      <c r="R3342" s="9">
        <f t="shared" si="316"/>
        <v>1.3816666666666666</v>
      </c>
      <c r="S3342" s="14">
        <f t="shared" si="317"/>
        <v>109.07894736842105</v>
      </c>
      <c r="T3342" t="s">
        <v>9224</v>
      </c>
      <c r="U3342" t="s">
        <v>9225</v>
      </c>
      <c r="V3342" s="16">
        <f t="shared" si="312"/>
        <v>42685.974004629628</v>
      </c>
      <c r="W3342" s="16">
        <f t="shared" si="313"/>
        <v>42710.974004629628</v>
      </c>
    </row>
    <row r="3343" spans="1:23" ht="30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2">
        <f>IF(H3343="USD", 1, VLOOKUP(H3343,usd[[#All],[targetCurrency]:[inverseRate]],4,FALSE))</f>
        <v>1.29405719</v>
      </c>
      <c r="J3343" s="14">
        <f t="shared" si="314"/>
        <v>4335.0915864999997</v>
      </c>
      <c r="K3343" s="14">
        <f t="shared" si="315"/>
        <v>4335.0915864999997</v>
      </c>
      <c r="L3343">
        <v>1465750800</v>
      </c>
      <c r="M3343">
        <v>1463771421</v>
      </c>
      <c r="N3343" t="b">
        <v>0</v>
      </c>
      <c r="O3343">
        <v>28</v>
      </c>
      <c r="P3343" t="b">
        <v>1</v>
      </c>
      <c r="Q3343" t="s">
        <v>8271</v>
      </c>
      <c r="R3343" s="9">
        <f t="shared" si="316"/>
        <v>1</v>
      </c>
      <c r="S3343" s="14">
        <f t="shared" si="317"/>
        <v>154.82469951785714</v>
      </c>
      <c r="T3343" t="s">
        <v>9224</v>
      </c>
      <c r="U3343" t="s">
        <v>9225</v>
      </c>
      <c r="V3343" s="16">
        <f t="shared" si="312"/>
        <v>42510.798854166671</v>
      </c>
      <c r="W3343" s="16">
        <f t="shared" si="313"/>
        <v>42533.708333333328</v>
      </c>
    </row>
    <row r="3344" spans="1:23" ht="30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2">
        <f>IF(H3344="USD", 1, VLOOKUP(H3344,usd[[#All],[targetCurrency]:[inverseRate]],4,FALSE))</f>
        <v>1</v>
      </c>
      <c r="J3344" s="14">
        <f t="shared" si="314"/>
        <v>6000</v>
      </c>
      <c r="K3344" s="14">
        <f t="shared" si="315"/>
        <v>6100</v>
      </c>
      <c r="L3344">
        <v>1427864340</v>
      </c>
      <c r="M3344">
        <v>1425020810</v>
      </c>
      <c r="N3344" t="b">
        <v>0</v>
      </c>
      <c r="O3344">
        <v>78</v>
      </c>
      <c r="P3344" t="b">
        <v>1</v>
      </c>
      <c r="Q3344" t="s">
        <v>8271</v>
      </c>
      <c r="R3344" s="9">
        <f t="shared" si="316"/>
        <v>1.0166666666666666</v>
      </c>
      <c r="S3344" s="14">
        <f t="shared" si="317"/>
        <v>78.205128205128204</v>
      </c>
      <c r="T3344" t="s">
        <v>9224</v>
      </c>
      <c r="U3344" t="s">
        <v>9225</v>
      </c>
      <c r="V3344" s="16">
        <f t="shared" ref="V3344:V3407" si="318">(M3344/86400)+DATE(1970,1,1)</f>
        <v>42062.296412037038</v>
      </c>
      <c r="W3344" s="16">
        <f t="shared" ref="W3344:W3407" si="319">(L3344/86400)+DATE(1970,1,1)</f>
        <v>42095.207638888889</v>
      </c>
    </row>
    <row r="3345" spans="1:23" ht="30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2">
        <f>IF(H3345="USD", 1, VLOOKUP(H3345,usd[[#All],[targetCurrency]:[inverseRate]],4,FALSE))</f>
        <v>1.29405719</v>
      </c>
      <c r="J3345" s="14">
        <f t="shared" si="314"/>
        <v>905.84003299999995</v>
      </c>
      <c r="K3345" s="14">
        <f t="shared" si="315"/>
        <v>1552.8686279999999</v>
      </c>
      <c r="L3345">
        <v>1460553480</v>
      </c>
      <c r="M3345">
        <v>1458770384</v>
      </c>
      <c r="N3345" t="b">
        <v>0</v>
      </c>
      <c r="O3345">
        <v>23</v>
      </c>
      <c r="P3345" t="b">
        <v>1</v>
      </c>
      <c r="Q3345" t="s">
        <v>8271</v>
      </c>
      <c r="R3345" s="9">
        <f t="shared" si="316"/>
        <v>1.7142857142857142</v>
      </c>
      <c r="S3345" s="14">
        <f t="shared" si="317"/>
        <v>67.51602730434783</v>
      </c>
      <c r="T3345" t="s">
        <v>9224</v>
      </c>
      <c r="U3345" t="s">
        <v>9225</v>
      </c>
      <c r="V3345" s="16">
        <f t="shared" si="318"/>
        <v>42452.916481481487</v>
      </c>
      <c r="W3345" s="16">
        <f t="shared" si="319"/>
        <v>42473.554166666669</v>
      </c>
    </row>
    <row r="3346" spans="1:23" ht="30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2">
        <f>IF(H3346="USD", 1, VLOOKUP(H3346,usd[[#All],[targetCurrency]:[inverseRate]],4,FALSE))</f>
        <v>1</v>
      </c>
      <c r="J3346" s="14">
        <f t="shared" si="314"/>
        <v>4500</v>
      </c>
      <c r="K3346" s="14">
        <f t="shared" si="315"/>
        <v>4565</v>
      </c>
      <c r="L3346">
        <v>1409374093</v>
      </c>
      <c r="M3346">
        <v>1406782093</v>
      </c>
      <c r="N3346" t="b">
        <v>0</v>
      </c>
      <c r="O3346">
        <v>40</v>
      </c>
      <c r="P3346" t="b">
        <v>1</v>
      </c>
      <c r="Q3346" t="s">
        <v>8271</v>
      </c>
      <c r="R3346" s="9">
        <f t="shared" si="316"/>
        <v>1.0144444444444445</v>
      </c>
      <c r="S3346" s="14">
        <f t="shared" si="317"/>
        <v>114.125</v>
      </c>
      <c r="T3346" t="s">
        <v>9224</v>
      </c>
      <c r="U3346" t="s">
        <v>9225</v>
      </c>
      <c r="V3346" s="16">
        <f t="shared" si="318"/>
        <v>41851.200150462959</v>
      </c>
      <c r="W3346" s="16">
        <f t="shared" si="319"/>
        <v>41881.200150462959</v>
      </c>
    </row>
    <row r="3347" spans="1:23" ht="30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2">
        <f>IF(H3347="USD", 1, VLOOKUP(H3347,usd[[#All],[targetCurrency]:[inverseRate]],4,FALSE))</f>
        <v>1</v>
      </c>
      <c r="J3347" s="14">
        <f t="shared" si="314"/>
        <v>500</v>
      </c>
      <c r="K3347" s="14">
        <f t="shared" si="315"/>
        <v>650</v>
      </c>
      <c r="L3347">
        <v>1429317420</v>
      </c>
      <c r="M3347">
        <v>1424226768</v>
      </c>
      <c r="N3347" t="b">
        <v>0</v>
      </c>
      <c r="O3347">
        <v>13</v>
      </c>
      <c r="P3347" t="b">
        <v>1</v>
      </c>
      <c r="Q3347" t="s">
        <v>8271</v>
      </c>
      <c r="R3347" s="9">
        <f t="shared" si="316"/>
        <v>1.3</v>
      </c>
      <c r="S3347" s="14">
        <f t="shared" si="317"/>
        <v>50</v>
      </c>
      <c r="T3347" t="s">
        <v>9224</v>
      </c>
      <c r="U3347" t="s">
        <v>9225</v>
      </c>
      <c r="V3347" s="16">
        <f t="shared" si="318"/>
        <v>42053.106111111112</v>
      </c>
      <c r="W3347" s="16">
        <f t="shared" si="319"/>
        <v>42112.025694444441</v>
      </c>
    </row>
    <row r="3348" spans="1:23" ht="30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2">
        <f>IF(H3348="USD", 1, VLOOKUP(H3348,usd[[#All],[targetCurrency]:[inverseRate]],4,FALSE))</f>
        <v>1</v>
      </c>
      <c r="J3348" s="14">
        <f t="shared" si="314"/>
        <v>1500</v>
      </c>
      <c r="K3348" s="14">
        <f t="shared" si="315"/>
        <v>1650</v>
      </c>
      <c r="L3348">
        <v>1424910910</v>
      </c>
      <c r="M3348">
        <v>1424306110</v>
      </c>
      <c r="N3348" t="b">
        <v>0</v>
      </c>
      <c r="O3348">
        <v>18</v>
      </c>
      <c r="P3348" t="b">
        <v>1</v>
      </c>
      <c r="Q3348" t="s">
        <v>8271</v>
      </c>
      <c r="R3348" s="9">
        <f t="shared" si="316"/>
        <v>1.1000000000000001</v>
      </c>
      <c r="S3348" s="14">
        <f t="shared" si="317"/>
        <v>91.666666666666671</v>
      </c>
      <c r="T3348" t="s">
        <v>9224</v>
      </c>
      <c r="U3348" t="s">
        <v>9225</v>
      </c>
      <c r="V3348" s="16">
        <f t="shared" si="318"/>
        <v>42054.024421296301</v>
      </c>
      <c r="W3348" s="16">
        <f t="shared" si="319"/>
        <v>42061.024421296301</v>
      </c>
    </row>
    <row r="3349" spans="1:23" ht="30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2">
        <f>IF(H3349="USD", 1, VLOOKUP(H3349,usd[[#All],[targetCurrency]:[inverseRate]],4,FALSE))</f>
        <v>1.29405719</v>
      </c>
      <c r="J3349" s="14">
        <f t="shared" si="314"/>
        <v>2588.11438</v>
      </c>
      <c r="K3349" s="14">
        <f t="shared" si="315"/>
        <v>3091.5026269099999</v>
      </c>
      <c r="L3349">
        <v>1462741200</v>
      </c>
      <c r="M3349">
        <v>1461503654</v>
      </c>
      <c r="N3349" t="b">
        <v>0</v>
      </c>
      <c r="O3349">
        <v>22</v>
      </c>
      <c r="P3349" t="b">
        <v>1</v>
      </c>
      <c r="Q3349" t="s">
        <v>8271</v>
      </c>
      <c r="R3349" s="9">
        <f t="shared" si="316"/>
        <v>1.1944999999999999</v>
      </c>
      <c r="S3349" s="14">
        <f t="shared" si="317"/>
        <v>140.52284667772727</v>
      </c>
      <c r="T3349" t="s">
        <v>9224</v>
      </c>
      <c r="U3349" t="s">
        <v>9225</v>
      </c>
      <c r="V3349" s="16">
        <f t="shared" si="318"/>
        <v>42484.551550925928</v>
      </c>
      <c r="W3349" s="16">
        <f t="shared" si="319"/>
        <v>42498.875</v>
      </c>
    </row>
    <row r="3350" spans="1:23" ht="30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2">
        <f>IF(H3350="USD", 1, VLOOKUP(H3350,usd[[#All],[targetCurrency]:[inverseRate]],4,FALSE))</f>
        <v>1</v>
      </c>
      <c r="J3350" s="14">
        <f t="shared" si="314"/>
        <v>5500</v>
      </c>
      <c r="K3350" s="14">
        <f t="shared" si="315"/>
        <v>5516</v>
      </c>
      <c r="L3350">
        <v>1461988740</v>
      </c>
      <c r="M3350">
        <v>1459949080</v>
      </c>
      <c r="N3350" t="b">
        <v>0</v>
      </c>
      <c r="O3350">
        <v>79</v>
      </c>
      <c r="P3350" t="b">
        <v>1</v>
      </c>
      <c r="Q3350" t="s">
        <v>8271</v>
      </c>
      <c r="R3350" s="9">
        <f t="shared" si="316"/>
        <v>1.002909090909091</v>
      </c>
      <c r="S3350" s="14">
        <f t="shared" si="317"/>
        <v>69.822784810126578</v>
      </c>
      <c r="T3350" t="s">
        <v>9224</v>
      </c>
      <c r="U3350" t="s">
        <v>9225</v>
      </c>
      <c r="V3350" s="16">
        <f t="shared" si="318"/>
        <v>42466.558796296296</v>
      </c>
      <c r="W3350" s="16">
        <f t="shared" si="319"/>
        <v>42490.165972222225</v>
      </c>
    </row>
    <row r="3351" spans="1:23" ht="30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2">
        <f>IF(H3351="USD", 1, VLOOKUP(H3351,usd[[#All],[targetCurrency]:[inverseRate]],4,FALSE))</f>
        <v>1</v>
      </c>
      <c r="J3351" s="14">
        <f t="shared" si="314"/>
        <v>1000</v>
      </c>
      <c r="K3351" s="14">
        <f t="shared" si="315"/>
        <v>1534</v>
      </c>
      <c r="L3351">
        <v>1465837200</v>
      </c>
      <c r="M3351">
        <v>1463971172</v>
      </c>
      <c r="N3351" t="b">
        <v>0</v>
      </c>
      <c r="O3351">
        <v>14</v>
      </c>
      <c r="P3351" t="b">
        <v>1</v>
      </c>
      <c r="Q3351" t="s">
        <v>8271</v>
      </c>
      <c r="R3351" s="9">
        <f t="shared" si="316"/>
        <v>1.534</v>
      </c>
      <c r="S3351" s="14">
        <f t="shared" si="317"/>
        <v>109.57142857142857</v>
      </c>
      <c r="T3351" t="s">
        <v>9224</v>
      </c>
      <c r="U3351" t="s">
        <v>9225</v>
      </c>
      <c r="V3351" s="16">
        <f t="shared" si="318"/>
        <v>42513.110787037032</v>
      </c>
      <c r="W3351" s="16">
        <f t="shared" si="319"/>
        <v>42534.708333333328</v>
      </c>
    </row>
    <row r="3352" spans="1:23" ht="30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2">
        <f>IF(H3352="USD", 1, VLOOKUP(H3352,usd[[#All],[targetCurrency]:[inverseRate]],4,FALSE))</f>
        <v>1.1666915600000001</v>
      </c>
      <c r="J3352" s="14">
        <f t="shared" si="314"/>
        <v>4083.4204600000003</v>
      </c>
      <c r="K3352" s="14">
        <f t="shared" si="315"/>
        <v>4264.2576518000005</v>
      </c>
      <c r="L3352">
        <v>1448838000</v>
      </c>
      <c r="M3352">
        <v>1445791811</v>
      </c>
      <c r="N3352" t="b">
        <v>0</v>
      </c>
      <c r="O3352">
        <v>51</v>
      </c>
      <c r="P3352" t="b">
        <v>1</v>
      </c>
      <c r="Q3352" t="s">
        <v>8271</v>
      </c>
      <c r="R3352" s="9">
        <f t="shared" si="316"/>
        <v>1.0442857142857143</v>
      </c>
      <c r="S3352" s="14">
        <f t="shared" si="317"/>
        <v>83.612895133333339</v>
      </c>
      <c r="T3352" t="s">
        <v>9224</v>
      </c>
      <c r="U3352" t="s">
        <v>9225</v>
      </c>
      <c r="V3352" s="16">
        <f t="shared" si="318"/>
        <v>42302.701516203699</v>
      </c>
      <c r="W3352" s="16">
        <f t="shared" si="319"/>
        <v>42337.958333333328</v>
      </c>
    </row>
    <row r="3353" spans="1:23" ht="30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2">
        <f>IF(H3353="USD", 1, VLOOKUP(H3353,usd[[#All],[targetCurrency]:[inverseRate]],4,FALSE))</f>
        <v>1.29405719</v>
      </c>
      <c r="J3353" s="14">
        <f t="shared" si="314"/>
        <v>6470.2859499999995</v>
      </c>
      <c r="K3353" s="14">
        <f t="shared" si="315"/>
        <v>6541.4590954499999</v>
      </c>
      <c r="L3353">
        <v>1406113200</v>
      </c>
      <c r="M3353">
        <v>1402910965</v>
      </c>
      <c r="N3353" t="b">
        <v>0</v>
      </c>
      <c r="O3353">
        <v>54</v>
      </c>
      <c r="P3353" t="b">
        <v>1</v>
      </c>
      <c r="Q3353" t="s">
        <v>8271</v>
      </c>
      <c r="R3353" s="9">
        <f t="shared" si="316"/>
        <v>1.0109999999999999</v>
      </c>
      <c r="S3353" s="14">
        <f t="shared" si="317"/>
        <v>121.13813139722222</v>
      </c>
      <c r="T3353" t="s">
        <v>9224</v>
      </c>
      <c r="U3353" t="s">
        <v>9225</v>
      </c>
      <c r="V3353" s="16">
        <f t="shared" si="318"/>
        <v>41806.395428240743</v>
      </c>
      <c r="W3353" s="16">
        <f t="shared" si="319"/>
        <v>41843.458333333336</v>
      </c>
    </row>
    <row r="3354" spans="1:23" ht="30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2">
        <f>IF(H3354="USD", 1, VLOOKUP(H3354,usd[[#All],[targetCurrency]:[inverseRate]],4,FALSE))</f>
        <v>1.29405719</v>
      </c>
      <c r="J3354" s="14">
        <f t="shared" si="314"/>
        <v>6470.2859499999995</v>
      </c>
      <c r="K3354" s="14">
        <f t="shared" si="315"/>
        <v>6956.8514534400001</v>
      </c>
      <c r="L3354">
        <v>1467414000</v>
      </c>
      <c r="M3354">
        <v>1462492178</v>
      </c>
      <c r="N3354" t="b">
        <v>0</v>
      </c>
      <c r="O3354">
        <v>70</v>
      </c>
      <c r="P3354" t="b">
        <v>1</v>
      </c>
      <c r="Q3354" t="s">
        <v>8271</v>
      </c>
      <c r="R3354" s="9">
        <f t="shared" si="316"/>
        <v>1.0751999999999999</v>
      </c>
      <c r="S3354" s="14">
        <f t="shared" si="317"/>
        <v>99.383592191999995</v>
      </c>
      <c r="T3354" t="s">
        <v>9224</v>
      </c>
      <c r="U3354" t="s">
        <v>9225</v>
      </c>
      <c r="V3354" s="16">
        <f t="shared" si="318"/>
        <v>42495.992800925931</v>
      </c>
      <c r="W3354" s="16">
        <f t="shared" si="319"/>
        <v>42552.958333333328</v>
      </c>
    </row>
    <row r="3355" spans="1:23" ht="30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2">
        <f>IF(H3355="USD", 1, VLOOKUP(H3355,usd[[#All],[targetCurrency]:[inverseRate]],4,FALSE))</f>
        <v>1.29405719</v>
      </c>
      <c r="J3355" s="14">
        <f t="shared" si="314"/>
        <v>647.028595</v>
      </c>
      <c r="K3355" s="14">
        <f t="shared" si="315"/>
        <v>2038.14007425</v>
      </c>
      <c r="L3355">
        <v>1462230000</v>
      </c>
      <c r="M3355">
        <v>1461061350</v>
      </c>
      <c r="N3355" t="b">
        <v>0</v>
      </c>
      <c r="O3355">
        <v>44</v>
      </c>
      <c r="P3355" t="b">
        <v>1</v>
      </c>
      <c r="Q3355" t="s">
        <v>8271</v>
      </c>
      <c r="R3355" s="9">
        <f t="shared" si="316"/>
        <v>3.15</v>
      </c>
      <c r="S3355" s="14">
        <f t="shared" si="317"/>
        <v>46.321365323863638</v>
      </c>
      <c r="T3355" t="s">
        <v>9224</v>
      </c>
      <c r="U3355" t="s">
        <v>9225</v>
      </c>
      <c r="V3355" s="16">
        <f t="shared" si="318"/>
        <v>42479.432291666672</v>
      </c>
      <c r="W3355" s="16">
        <f t="shared" si="319"/>
        <v>42492.958333333328</v>
      </c>
    </row>
    <row r="3356" spans="1:23" ht="30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2">
        <f>IF(H3356="USD", 1, VLOOKUP(H3356,usd[[#All],[targetCurrency]:[inverseRate]],4,FALSE))</f>
        <v>1</v>
      </c>
      <c r="J3356" s="14">
        <f t="shared" si="314"/>
        <v>3000</v>
      </c>
      <c r="K3356" s="14">
        <f t="shared" si="315"/>
        <v>3058</v>
      </c>
      <c r="L3356">
        <v>1446091260</v>
      </c>
      <c r="M3356">
        <v>1443029206</v>
      </c>
      <c r="N3356" t="b">
        <v>0</v>
      </c>
      <c r="O3356">
        <v>55</v>
      </c>
      <c r="P3356" t="b">
        <v>1</v>
      </c>
      <c r="Q3356" t="s">
        <v>8271</v>
      </c>
      <c r="R3356" s="9">
        <f t="shared" si="316"/>
        <v>1.0193333333333334</v>
      </c>
      <c r="S3356" s="14">
        <f t="shared" si="317"/>
        <v>55.6</v>
      </c>
      <c r="T3356" t="s">
        <v>9224</v>
      </c>
      <c r="U3356" t="s">
        <v>9225</v>
      </c>
      <c r="V3356" s="16">
        <f t="shared" si="318"/>
        <v>42270.7269212963</v>
      </c>
      <c r="W3356" s="16">
        <f t="shared" si="319"/>
        <v>42306.167361111111</v>
      </c>
    </row>
    <row r="3357" spans="1:23" ht="30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2">
        <f>IF(H3357="USD", 1, VLOOKUP(H3357,usd[[#All],[targetCurrency]:[inverseRate]],4,FALSE))</f>
        <v>1.29405719</v>
      </c>
      <c r="J3357" s="14">
        <f t="shared" si="314"/>
        <v>2264.6000825000001</v>
      </c>
      <c r="K3357" s="14">
        <f t="shared" si="315"/>
        <v>2859.8663898999998</v>
      </c>
      <c r="L3357">
        <v>1462879020</v>
      </c>
      <c r="M3357">
        <v>1461941527</v>
      </c>
      <c r="N3357" t="b">
        <v>0</v>
      </c>
      <c r="O3357">
        <v>15</v>
      </c>
      <c r="P3357" t="b">
        <v>1</v>
      </c>
      <c r="Q3357" t="s">
        <v>8271</v>
      </c>
      <c r="R3357" s="9">
        <f t="shared" si="316"/>
        <v>1.2628571428571429</v>
      </c>
      <c r="S3357" s="14">
        <f t="shared" si="317"/>
        <v>190.65775932666665</v>
      </c>
      <c r="T3357" t="s">
        <v>9224</v>
      </c>
      <c r="U3357" t="s">
        <v>9225</v>
      </c>
      <c r="V3357" s="16">
        <f t="shared" si="318"/>
        <v>42489.619525462964</v>
      </c>
      <c r="W3357" s="16">
        <f t="shared" si="319"/>
        <v>42500.470138888893</v>
      </c>
    </row>
    <row r="3358" spans="1:23" ht="30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2">
        <f>IF(H3358="USD", 1, VLOOKUP(H3358,usd[[#All],[targetCurrency]:[inverseRate]],4,FALSE))</f>
        <v>1.29405719</v>
      </c>
      <c r="J3358" s="14">
        <f t="shared" si="314"/>
        <v>1941.085785</v>
      </c>
      <c r="K3358" s="14">
        <f t="shared" si="315"/>
        <v>1968.2609859899999</v>
      </c>
      <c r="L3358">
        <v>1468611272</v>
      </c>
      <c r="M3358">
        <v>1466019272</v>
      </c>
      <c r="N3358" t="b">
        <v>0</v>
      </c>
      <c r="O3358">
        <v>27</v>
      </c>
      <c r="P3358" t="b">
        <v>1</v>
      </c>
      <c r="Q3358" t="s">
        <v>8271</v>
      </c>
      <c r="R3358" s="9">
        <f t="shared" si="316"/>
        <v>1.014</v>
      </c>
      <c r="S3358" s="14">
        <f t="shared" si="317"/>
        <v>72.898555036666664</v>
      </c>
      <c r="T3358" t="s">
        <v>9224</v>
      </c>
      <c r="U3358" t="s">
        <v>9225</v>
      </c>
      <c r="V3358" s="16">
        <f t="shared" si="318"/>
        <v>42536.815648148149</v>
      </c>
      <c r="W3358" s="16">
        <f t="shared" si="319"/>
        <v>42566.815648148149</v>
      </c>
    </row>
    <row r="3359" spans="1:23" ht="30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2">
        <f>IF(H3359="USD", 1, VLOOKUP(H3359,usd[[#All],[targetCurrency]:[inverseRate]],4,FALSE))</f>
        <v>1.29405719</v>
      </c>
      <c r="J3359" s="14">
        <f t="shared" si="314"/>
        <v>2588.11438</v>
      </c>
      <c r="K3359" s="14">
        <f t="shared" si="315"/>
        <v>2613.9955237999998</v>
      </c>
      <c r="L3359">
        <v>1406887310</v>
      </c>
      <c r="M3359">
        <v>1404295310</v>
      </c>
      <c r="N3359" t="b">
        <v>0</v>
      </c>
      <c r="O3359">
        <v>21</v>
      </c>
      <c r="P3359" t="b">
        <v>1</v>
      </c>
      <c r="Q3359" t="s">
        <v>8271</v>
      </c>
      <c r="R3359" s="9">
        <f t="shared" si="316"/>
        <v>1.01</v>
      </c>
      <c r="S3359" s="14">
        <f t="shared" si="317"/>
        <v>124.47597732380952</v>
      </c>
      <c r="T3359" t="s">
        <v>9224</v>
      </c>
      <c r="U3359" t="s">
        <v>9225</v>
      </c>
      <c r="V3359" s="16">
        <f t="shared" si="318"/>
        <v>41822.417939814812</v>
      </c>
      <c r="W3359" s="16">
        <f t="shared" si="319"/>
        <v>41852.417939814812</v>
      </c>
    </row>
    <row r="3360" spans="1:23" ht="30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2">
        <f>IF(H3360="USD", 1, VLOOKUP(H3360,usd[[#All],[targetCurrency]:[inverseRate]],4,FALSE))</f>
        <v>1</v>
      </c>
      <c r="J3360" s="14">
        <f t="shared" si="314"/>
        <v>10000</v>
      </c>
      <c r="K3360" s="14">
        <f t="shared" si="315"/>
        <v>10299</v>
      </c>
      <c r="L3360">
        <v>1416385679</v>
      </c>
      <c r="M3360">
        <v>1413790079</v>
      </c>
      <c r="N3360" t="b">
        <v>0</v>
      </c>
      <c r="O3360">
        <v>162</v>
      </c>
      <c r="P3360" t="b">
        <v>1</v>
      </c>
      <c r="Q3360" t="s">
        <v>8271</v>
      </c>
      <c r="R3360" s="9">
        <f t="shared" si="316"/>
        <v>1.0299</v>
      </c>
      <c r="S3360" s="14">
        <f t="shared" si="317"/>
        <v>63.574074074074076</v>
      </c>
      <c r="T3360" t="s">
        <v>9224</v>
      </c>
      <c r="U3360" t="s">
        <v>9225</v>
      </c>
      <c r="V3360" s="16">
        <f t="shared" si="318"/>
        <v>41932.311099537037</v>
      </c>
      <c r="W3360" s="16">
        <f t="shared" si="319"/>
        <v>41962.352766203709</v>
      </c>
    </row>
    <row r="3361" spans="1:23" ht="30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2">
        <f>IF(H3361="USD", 1, VLOOKUP(H3361,usd[[#All],[targetCurrency]:[inverseRate]],4,FALSE))</f>
        <v>1</v>
      </c>
      <c r="J3361" s="14">
        <f t="shared" si="314"/>
        <v>4000</v>
      </c>
      <c r="K3361" s="14">
        <f t="shared" si="315"/>
        <v>4250</v>
      </c>
      <c r="L3361">
        <v>1487985734</v>
      </c>
      <c r="M3361">
        <v>1484097734</v>
      </c>
      <c r="N3361" t="b">
        <v>0</v>
      </c>
      <c r="O3361">
        <v>23</v>
      </c>
      <c r="P3361" t="b">
        <v>1</v>
      </c>
      <c r="Q3361" t="s">
        <v>8271</v>
      </c>
      <c r="R3361" s="9">
        <f t="shared" si="316"/>
        <v>1.0625</v>
      </c>
      <c r="S3361" s="14">
        <f t="shared" si="317"/>
        <v>184.78260869565219</v>
      </c>
      <c r="T3361" t="s">
        <v>9224</v>
      </c>
      <c r="U3361" t="s">
        <v>9225</v>
      </c>
      <c r="V3361" s="16">
        <f t="shared" si="318"/>
        <v>42746.057106481487</v>
      </c>
      <c r="W3361" s="16">
        <f t="shared" si="319"/>
        <v>42791.057106481487</v>
      </c>
    </row>
    <row r="3362" spans="1:23" ht="30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2">
        <f>IF(H3362="USD", 1, VLOOKUP(H3362,usd[[#All],[targetCurrency]:[inverseRate]],4,FALSE))</f>
        <v>0.73235612000000005</v>
      </c>
      <c r="J3362" s="14">
        <f t="shared" si="314"/>
        <v>6591.2050800000006</v>
      </c>
      <c r="K3362" s="14">
        <f t="shared" si="315"/>
        <v>6682.0172388800001</v>
      </c>
      <c r="L3362">
        <v>1481731140</v>
      </c>
      <c r="M3362">
        <v>1479866343</v>
      </c>
      <c r="N3362" t="b">
        <v>0</v>
      </c>
      <c r="O3362">
        <v>72</v>
      </c>
      <c r="P3362" t="b">
        <v>1</v>
      </c>
      <c r="Q3362" t="s">
        <v>8271</v>
      </c>
      <c r="R3362" s="9">
        <f t="shared" si="316"/>
        <v>1.0137777777777779</v>
      </c>
      <c r="S3362" s="14">
        <f t="shared" si="317"/>
        <v>92.805794984444447</v>
      </c>
      <c r="T3362" t="s">
        <v>9224</v>
      </c>
      <c r="U3362" t="s">
        <v>9225</v>
      </c>
      <c r="V3362" s="16">
        <f t="shared" si="318"/>
        <v>42697.082673611112</v>
      </c>
      <c r="W3362" s="16">
        <f t="shared" si="319"/>
        <v>42718.665972222225</v>
      </c>
    </row>
    <row r="3363" spans="1:23" ht="30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2">
        <f>IF(H3363="USD", 1, VLOOKUP(H3363,usd[[#All],[targetCurrency]:[inverseRate]],4,FALSE))</f>
        <v>1</v>
      </c>
      <c r="J3363" s="14">
        <f t="shared" si="314"/>
        <v>5000</v>
      </c>
      <c r="K3363" s="14">
        <f t="shared" si="315"/>
        <v>5673</v>
      </c>
      <c r="L3363">
        <v>1409587140</v>
      </c>
      <c r="M3363">
        <v>1408062990</v>
      </c>
      <c r="N3363" t="b">
        <v>0</v>
      </c>
      <c r="O3363">
        <v>68</v>
      </c>
      <c r="P3363" t="b">
        <v>1</v>
      </c>
      <c r="Q3363" t="s">
        <v>8271</v>
      </c>
      <c r="R3363" s="9">
        <f t="shared" si="316"/>
        <v>1.1346000000000001</v>
      </c>
      <c r="S3363" s="14">
        <f t="shared" si="317"/>
        <v>83.42647058823529</v>
      </c>
      <c r="T3363" t="s">
        <v>9224</v>
      </c>
      <c r="U3363" t="s">
        <v>9225</v>
      </c>
      <c r="V3363" s="16">
        <f t="shared" si="318"/>
        <v>41866.025347222225</v>
      </c>
      <c r="W3363" s="16">
        <f t="shared" si="319"/>
        <v>41883.665972222225</v>
      </c>
    </row>
    <row r="3364" spans="1:23" ht="30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2">
        <f>IF(H3364="USD", 1, VLOOKUP(H3364,usd[[#All],[targetCurrency]:[inverseRate]],4,FALSE))</f>
        <v>1</v>
      </c>
      <c r="J3364" s="14">
        <f t="shared" si="314"/>
        <v>500</v>
      </c>
      <c r="K3364" s="14">
        <f t="shared" si="315"/>
        <v>1090</v>
      </c>
      <c r="L3364">
        <v>1425704100</v>
      </c>
      <c r="M3364">
        <v>1424484717</v>
      </c>
      <c r="N3364" t="b">
        <v>0</v>
      </c>
      <c r="O3364">
        <v>20</v>
      </c>
      <c r="P3364" t="b">
        <v>1</v>
      </c>
      <c r="Q3364" t="s">
        <v>8271</v>
      </c>
      <c r="R3364" s="9">
        <f t="shared" si="316"/>
        <v>2.1800000000000002</v>
      </c>
      <c r="S3364" s="14">
        <f t="shared" si="317"/>
        <v>54.5</v>
      </c>
      <c r="T3364" t="s">
        <v>9224</v>
      </c>
      <c r="U3364" t="s">
        <v>9225</v>
      </c>
      <c r="V3364" s="16">
        <f t="shared" si="318"/>
        <v>42056.091631944444</v>
      </c>
      <c r="W3364" s="16">
        <f t="shared" si="319"/>
        <v>42070.204861111109</v>
      </c>
    </row>
    <row r="3365" spans="1:23" ht="30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2">
        <f>IF(H3365="USD", 1, VLOOKUP(H3365,usd[[#All],[targetCurrency]:[inverseRate]],4,FALSE))</f>
        <v>1</v>
      </c>
      <c r="J3365" s="14">
        <f t="shared" si="314"/>
        <v>7750</v>
      </c>
      <c r="K3365" s="14">
        <f t="shared" si="315"/>
        <v>7860</v>
      </c>
      <c r="L3365">
        <v>1408464000</v>
      </c>
      <c r="M3365">
        <v>1406831445</v>
      </c>
      <c r="N3365" t="b">
        <v>0</v>
      </c>
      <c r="O3365">
        <v>26</v>
      </c>
      <c r="P3365" t="b">
        <v>1</v>
      </c>
      <c r="Q3365" t="s">
        <v>8271</v>
      </c>
      <c r="R3365" s="9">
        <f t="shared" si="316"/>
        <v>1.0141935483870967</v>
      </c>
      <c r="S3365" s="14">
        <f t="shared" si="317"/>
        <v>302.30769230769232</v>
      </c>
      <c r="T3365" t="s">
        <v>9224</v>
      </c>
      <c r="U3365" t="s">
        <v>9225</v>
      </c>
      <c r="V3365" s="16">
        <f t="shared" si="318"/>
        <v>41851.771354166667</v>
      </c>
      <c r="W3365" s="16">
        <f t="shared" si="319"/>
        <v>41870.666666666664</v>
      </c>
    </row>
    <row r="3366" spans="1:23" ht="30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2">
        <f>IF(H3366="USD", 1, VLOOKUP(H3366,usd[[#All],[targetCurrency]:[inverseRate]],4,FALSE))</f>
        <v>1.29405719</v>
      </c>
      <c r="J3366" s="14">
        <f t="shared" si="314"/>
        <v>3882.17157</v>
      </c>
      <c r="K3366" s="14">
        <f t="shared" si="315"/>
        <v>4112.5137498200002</v>
      </c>
      <c r="L3366">
        <v>1458075600</v>
      </c>
      <c r="M3366">
        <v>1456183649</v>
      </c>
      <c r="N3366" t="b">
        <v>0</v>
      </c>
      <c r="O3366">
        <v>72</v>
      </c>
      <c r="P3366" t="b">
        <v>1</v>
      </c>
      <c r="Q3366" t="s">
        <v>8271</v>
      </c>
      <c r="R3366" s="9">
        <f t="shared" si="316"/>
        <v>1.0593333333333332</v>
      </c>
      <c r="S3366" s="14">
        <f t="shared" si="317"/>
        <v>57.118246525277783</v>
      </c>
      <c r="T3366" t="s">
        <v>9224</v>
      </c>
      <c r="U3366" t="s">
        <v>9225</v>
      </c>
      <c r="V3366" s="16">
        <f t="shared" si="318"/>
        <v>42422.977418981478</v>
      </c>
      <c r="W3366" s="16">
        <f t="shared" si="319"/>
        <v>42444.875</v>
      </c>
    </row>
    <row r="3367" spans="1:23" ht="30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2">
        <f>IF(H3367="USD", 1, VLOOKUP(H3367,usd[[#All],[targetCurrency]:[inverseRate]],4,FALSE))</f>
        <v>1</v>
      </c>
      <c r="J3367" s="14">
        <f t="shared" si="314"/>
        <v>2500</v>
      </c>
      <c r="K3367" s="14">
        <f t="shared" si="315"/>
        <v>2600</v>
      </c>
      <c r="L3367">
        <v>1449973592</v>
      </c>
      <c r="M3367">
        <v>1447381592</v>
      </c>
      <c r="N3367" t="b">
        <v>0</v>
      </c>
      <c r="O3367">
        <v>3</v>
      </c>
      <c r="P3367" t="b">
        <v>1</v>
      </c>
      <c r="Q3367" t="s">
        <v>8271</v>
      </c>
      <c r="R3367" s="9">
        <f t="shared" si="316"/>
        <v>1.04</v>
      </c>
      <c r="S3367" s="14">
        <f t="shared" si="317"/>
        <v>866.66666666666663</v>
      </c>
      <c r="T3367" t="s">
        <v>9224</v>
      </c>
      <c r="U3367" t="s">
        <v>9225</v>
      </c>
      <c r="V3367" s="16">
        <f t="shared" si="318"/>
        <v>42321.101759259254</v>
      </c>
      <c r="W3367" s="16">
        <f t="shared" si="319"/>
        <v>42351.101759259254</v>
      </c>
    </row>
    <row r="3368" spans="1:23" ht="30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2">
        <f>IF(H3368="USD", 1, VLOOKUP(H3368,usd[[#All],[targetCurrency]:[inverseRate]],4,FALSE))</f>
        <v>1</v>
      </c>
      <c r="J3368" s="14">
        <f t="shared" si="314"/>
        <v>500</v>
      </c>
      <c r="K3368" s="14">
        <f t="shared" si="315"/>
        <v>1105</v>
      </c>
      <c r="L3368">
        <v>1431481037</v>
      </c>
      <c r="M3368">
        <v>1428889037</v>
      </c>
      <c r="N3368" t="b">
        <v>0</v>
      </c>
      <c r="O3368">
        <v>18</v>
      </c>
      <c r="P3368" t="b">
        <v>1</v>
      </c>
      <c r="Q3368" t="s">
        <v>8271</v>
      </c>
      <c r="R3368" s="9">
        <f t="shared" si="316"/>
        <v>2.21</v>
      </c>
      <c r="S3368" s="14">
        <f t="shared" si="317"/>
        <v>61.388888888888886</v>
      </c>
      <c r="T3368" t="s">
        <v>9224</v>
      </c>
      <c r="U3368" t="s">
        <v>9225</v>
      </c>
      <c r="V3368" s="16">
        <f t="shared" si="318"/>
        <v>42107.067557870367</v>
      </c>
      <c r="W3368" s="16">
        <f t="shared" si="319"/>
        <v>42137.067557870367</v>
      </c>
    </row>
    <row r="3369" spans="1:23" ht="30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2">
        <f>IF(H3369="USD", 1, VLOOKUP(H3369,usd[[#All],[targetCurrency]:[inverseRate]],4,FALSE))</f>
        <v>1.29405719</v>
      </c>
      <c r="J3369" s="14">
        <f t="shared" si="314"/>
        <v>970.54289249999999</v>
      </c>
      <c r="K3369" s="14">
        <f t="shared" si="315"/>
        <v>1151.7108991</v>
      </c>
      <c r="L3369">
        <v>1438467894</v>
      </c>
      <c r="M3369">
        <v>1436307894</v>
      </c>
      <c r="N3369" t="b">
        <v>0</v>
      </c>
      <c r="O3369">
        <v>30</v>
      </c>
      <c r="P3369" t="b">
        <v>1</v>
      </c>
      <c r="Q3369" t="s">
        <v>8271</v>
      </c>
      <c r="R3369" s="9">
        <f t="shared" si="316"/>
        <v>1.1866666666666668</v>
      </c>
      <c r="S3369" s="14">
        <f t="shared" si="317"/>
        <v>38.390363303333331</v>
      </c>
      <c r="T3369" t="s">
        <v>9224</v>
      </c>
      <c r="U3369" t="s">
        <v>9225</v>
      </c>
      <c r="V3369" s="16">
        <f t="shared" si="318"/>
        <v>42192.933958333335</v>
      </c>
      <c r="W3369" s="16">
        <f t="shared" si="319"/>
        <v>42217.933958333335</v>
      </c>
    </row>
    <row r="3370" spans="1:23" ht="30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2">
        <f>IF(H3370="USD", 1, VLOOKUP(H3370,usd[[#All],[targetCurrency]:[inverseRate]],4,FALSE))</f>
        <v>1</v>
      </c>
      <c r="J3370" s="14">
        <f t="shared" si="314"/>
        <v>1000</v>
      </c>
      <c r="K3370" s="14">
        <f t="shared" si="315"/>
        <v>1046</v>
      </c>
      <c r="L3370">
        <v>1420088400</v>
      </c>
      <c r="M3370">
        <v>1416977259</v>
      </c>
      <c r="N3370" t="b">
        <v>0</v>
      </c>
      <c r="O3370">
        <v>23</v>
      </c>
      <c r="P3370" t="b">
        <v>1</v>
      </c>
      <c r="Q3370" t="s">
        <v>8271</v>
      </c>
      <c r="R3370" s="9">
        <f t="shared" si="316"/>
        <v>1.046</v>
      </c>
      <c r="S3370" s="14">
        <f t="shared" si="317"/>
        <v>45.478260869565219</v>
      </c>
      <c r="T3370" t="s">
        <v>9224</v>
      </c>
      <c r="U3370" t="s">
        <v>9225</v>
      </c>
      <c r="V3370" s="16">
        <f t="shared" si="318"/>
        <v>41969.199756944443</v>
      </c>
      <c r="W3370" s="16">
        <f t="shared" si="319"/>
        <v>42005.208333333328</v>
      </c>
    </row>
    <row r="3371" spans="1:23" ht="30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2">
        <f>IF(H3371="USD", 1, VLOOKUP(H3371,usd[[#All],[targetCurrency]:[inverseRate]],4,FALSE))</f>
        <v>1.1666915600000001</v>
      </c>
      <c r="J3371" s="14">
        <f t="shared" si="314"/>
        <v>5833.4578000000001</v>
      </c>
      <c r="K3371" s="14">
        <f t="shared" si="315"/>
        <v>6060.9626542000005</v>
      </c>
      <c r="L3371">
        <v>1484441980</v>
      </c>
      <c r="M3371">
        <v>1479257980</v>
      </c>
      <c r="N3371" t="b">
        <v>0</v>
      </c>
      <c r="O3371">
        <v>54</v>
      </c>
      <c r="P3371" t="b">
        <v>1</v>
      </c>
      <c r="Q3371" t="s">
        <v>8271</v>
      </c>
      <c r="R3371" s="9">
        <f t="shared" si="316"/>
        <v>1.0389999999999999</v>
      </c>
      <c r="S3371" s="14">
        <f t="shared" si="317"/>
        <v>112.24004915185186</v>
      </c>
      <c r="T3371" t="s">
        <v>9224</v>
      </c>
      <c r="U3371" t="s">
        <v>9225</v>
      </c>
      <c r="V3371" s="16">
        <f t="shared" si="318"/>
        <v>42690.041435185187</v>
      </c>
      <c r="W3371" s="16">
        <f t="shared" si="319"/>
        <v>42750.041435185187</v>
      </c>
    </row>
    <row r="3372" spans="1:23" ht="30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2">
        <f>IF(H3372="USD", 1, VLOOKUP(H3372,usd[[#All],[targetCurrency]:[inverseRate]],4,FALSE))</f>
        <v>1</v>
      </c>
      <c r="J3372" s="14">
        <f t="shared" si="314"/>
        <v>1500</v>
      </c>
      <c r="K3372" s="14">
        <f t="shared" si="315"/>
        <v>1766</v>
      </c>
      <c r="L3372">
        <v>1481961600</v>
      </c>
      <c r="M3372">
        <v>1479283285</v>
      </c>
      <c r="N3372" t="b">
        <v>0</v>
      </c>
      <c r="O3372">
        <v>26</v>
      </c>
      <c r="P3372" t="b">
        <v>1</v>
      </c>
      <c r="Q3372" t="s">
        <v>8271</v>
      </c>
      <c r="R3372" s="9">
        <f t="shared" si="316"/>
        <v>1.1773333333333333</v>
      </c>
      <c r="S3372" s="14">
        <f t="shared" si="317"/>
        <v>67.92307692307692</v>
      </c>
      <c r="T3372" t="s">
        <v>9224</v>
      </c>
      <c r="U3372" t="s">
        <v>9225</v>
      </c>
      <c r="V3372" s="16">
        <f t="shared" si="318"/>
        <v>42690.334317129629</v>
      </c>
      <c r="W3372" s="16">
        <f t="shared" si="319"/>
        <v>42721.333333333328</v>
      </c>
    </row>
    <row r="3373" spans="1:23" ht="30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2">
        <f>IF(H3373="USD", 1, VLOOKUP(H3373,usd[[#All],[targetCurrency]:[inverseRate]],4,FALSE))</f>
        <v>1</v>
      </c>
      <c r="J3373" s="14">
        <f t="shared" si="314"/>
        <v>200</v>
      </c>
      <c r="K3373" s="14">
        <f t="shared" si="315"/>
        <v>277</v>
      </c>
      <c r="L3373">
        <v>1449089965</v>
      </c>
      <c r="M3373">
        <v>1446670765</v>
      </c>
      <c r="N3373" t="b">
        <v>0</v>
      </c>
      <c r="O3373">
        <v>9</v>
      </c>
      <c r="P3373" t="b">
        <v>1</v>
      </c>
      <c r="Q3373" t="s">
        <v>8271</v>
      </c>
      <c r="R3373" s="9">
        <f t="shared" si="316"/>
        <v>1.385</v>
      </c>
      <c r="S3373" s="14">
        <f t="shared" si="317"/>
        <v>30.777777777777779</v>
      </c>
      <c r="T3373" t="s">
        <v>9224</v>
      </c>
      <c r="U3373" t="s">
        <v>9225</v>
      </c>
      <c r="V3373" s="16">
        <f t="shared" si="318"/>
        <v>42312.874594907407</v>
      </c>
      <c r="W3373" s="16">
        <f t="shared" si="319"/>
        <v>42340.874594907407</v>
      </c>
    </row>
    <row r="3374" spans="1:23" ht="30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2">
        <f>IF(H3374="USD", 1, VLOOKUP(H3374,usd[[#All],[targetCurrency]:[inverseRate]],4,FALSE))</f>
        <v>1</v>
      </c>
      <c r="J3374" s="14">
        <f t="shared" si="314"/>
        <v>1000</v>
      </c>
      <c r="K3374" s="14">
        <f t="shared" si="315"/>
        <v>1035</v>
      </c>
      <c r="L3374">
        <v>1408942740</v>
      </c>
      <c r="M3374">
        <v>1407157756</v>
      </c>
      <c r="N3374" t="b">
        <v>0</v>
      </c>
      <c r="O3374">
        <v>27</v>
      </c>
      <c r="P3374" t="b">
        <v>1</v>
      </c>
      <c r="Q3374" t="s">
        <v>8271</v>
      </c>
      <c r="R3374" s="9">
        <f t="shared" si="316"/>
        <v>1.0349999999999999</v>
      </c>
      <c r="S3374" s="14">
        <f t="shared" si="317"/>
        <v>38.333333333333336</v>
      </c>
      <c r="T3374" t="s">
        <v>9224</v>
      </c>
      <c r="U3374" t="s">
        <v>9225</v>
      </c>
      <c r="V3374" s="16">
        <f t="shared" si="318"/>
        <v>41855.548101851848</v>
      </c>
      <c r="W3374" s="16">
        <f t="shared" si="319"/>
        <v>41876.207638888889</v>
      </c>
    </row>
    <row r="3375" spans="1:23" ht="30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2">
        <f>IF(H3375="USD", 1, VLOOKUP(H3375,usd[[#All],[targetCurrency]:[inverseRate]],4,FALSE))</f>
        <v>1.29405719</v>
      </c>
      <c r="J3375" s="14">
        <f t="shared" si="314"/>
        <v>2588.11438</v>
      </c>
      <c r="K3375" s="14">
        <f t="shared" si="315"/>
        <v>2594.5846659499998</v>
      </c>
      <c r="L3375">
        <v>1437235200</v>
      </c>
      <c r="M3375">
        <v>1435177840</v>
      </c>
      <c r="N3375" t="b">
        <v>0</v>
      </c>
      <c r="O3375">
        <v>30</v>
      </c>
      <c r="P3375" t="b">
        <v>1</v>
      </c>
      <c r="Q3375" t="s">
        <v>8271</v>
      </c>
      <c r="R3375" s="9">
        <f t="shared" si="316"/>
        <v>1.0024999999999999</v>
      </c>
      <c r="S3375" s="14">
        <f t="shared" si="317"/>
        <v>86.486155531666654</v>
      </c>
      <c r="T3375" t="s">
        <v>9224</v>
      </c>
      <c r="U3375" t="s">
        <v>9225</v>
      </c>
      <c r="V3375" s="16">
        <f t="shared" si="318"/>
        <v>42179.854629629626</v>
      </c>
      <c r="W3375" s="16">
        <f t="shared" si="319"/>
        <v>42203.666666666672</v>
      </c>
    </row>
    <row r="3376" spans="1:23" ht="30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2">
        <f>IF(H3376="USD", 1, VLOOKUP(H3376,usd[[#All],[targetCurrency]:[inverseRate]],4,FALSE))</f>
        <v>0.75062424999999999</v>
      </c>
      <c r="J3376" s="14">
        <f t="shared" si="314"/>
        <v>2627.1848749999999</v>
      </c>
      <c r="K3376" s="14">
        <f t="shared" si="315"/>
        <v>2799.8284524999999</v>
      </c>
      <c r="L3376">
        <v>1446053616</v>
      </c>
      <c r="M3376">
        <v>1443461616</v>
      </c>
      <c r="N3376" t="b">
        <v>0</v>
      </c>
      <c r="O3376">
        <v>52</v>
      </c>
      <c r="P3376" t="b">
        <v>1</v>
      </c>
      <c r="Q3376" t="s">
        <v>8271</v>
      </c>
      <c r="R3376" s="9">
        <f t="shared" si="316"/>
        <v>1.0657142857142856</v>
      </c>
      <c r="S3376" s="14">
        <f t="shared" si="317"/>
        <v>53.842854855769232</v>
      </c>
      <c r="T3376" t="s">
        <v>9224</v>
      </c>
      <c r="U3376" t="s">
        <v>9225</v>
      </c>
      <c r="V3376" s="16">
        <f t="shared" si="318"/>
        <v>42275.731666666667</v>
      </c>
      <c r="W3376" s="16">
        <f t="shared" si="319"/>
        <v>42305.731666666667</v>
      </c>
    </row>
    <row r="3377" spans="1:23" ht="30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2">
        <f>IF(H3377="USD", 1, VLOOKUP(H3377,usd[[#All],[targetCurrency]:[inverseRate]],4,FALSE))</f>
        <v>1.29405719</v>
      </c>
      <c r="J3377" s="14">
        <f t="shared" si="314"/>
        <v>3882.17157</v>
      </c>
      <c r="K3377" s="14">
        <f t="shared" si="315"/>
        <v>3882.17157</v>
      </c>
      <c r="L3377">
        <v>1400423973</v>
      </c>
      <c r="M3377">
        <v>1399387173</v>
      </c>
      <c r="N3377" t="b">
        <v>0</v>
      </c>
      <c r="O3377">
        <v>17</v>
      </c>
      <c r="P3377" t="b">
        <v>1</v>
      </c>
      <c r="Q3377" t="s">
        <v>8271</v>
      </c>
      <c r="R3377" s="9">
        <f t="shared" si="316"/>
        <v>1</v>
      </c>
      <c r="S3377" s="14">
        <f t="shared" si="317"/>
        <v>228.36303352941175</v>
      </c>
      <c r="T3377" t="s">
        <v>9224</v>
      </c>
      <c r="U3377" t="s">
        <v>9225</v>
      </c>
      <c r="V3377" s="16">
        <f t="shared" si="318"/>
        <v>41765.610798611109</v>
      </c>
      <c r="W3377" s="16">
        <f t="shared" si="319"/>
        <v>41777.610798611109</v>
      </c>
    </row>
    <row r="3378" spans="1:23" ht="30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2">
        <f>IF(H3378="USD", 1, VLOOKUP(H3378,usd[[#All],[targetCurrency]:[inverseRate]],4,FALSE))</f>
        <v>1</v>
      </c>
      <c r="J3378" s="14">
        <f t="shared" si="314"/>
        <v>8000</v>
      </c>
      <c r="K3378" s="14">
        <f t="shared" si="315"/>
        <v>8001</v>
      </c>
      <c r="L3378">
        <v>1429976994</v>
      </c>
      <c r="M3378">
        <v>1424796594</v>
      </c>
      <c r="N3378" t="b">
        <v>0</v>
      </c>
      <c r="O3378">
        <v>19</v>
      </c>
      <c r="P3378" t="b">
        <v>1</v>
      </c>
      <c r="Q3378" t="s">
        <v>8271</v>
      </c>
      <c r="R3378" s="9">
        <f t="shared" si="316"/>
        <v>1.0001249999999999</v>
      </c>
      <c r="S3378" s="14">
        <f t="shared" si="317"/>
        <v>421.10526315789474</v>
      </c>
      <c r="T3378" t="s">
        <v>9224</v>
      </c>
      <c r="U3378" t="s">
        <v>9225</v>
      </c>
      <c r="V3378" s="16">
        <f t="shared" si="318"/>
        <v>42059.701319444444</v>
      </c>
      <c r="W3378" s="16">
        <f t="shared" si="319"/>
        <v>42119.659652777773</v>
      </c>
    </row>
    <row r="3379" spans="1:23" ht="30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2">
        <f>IF(H3379="USD", 1, VLOOKUP(H3379,usd[[#All],[targetCurrency]:[inverseRate]],4,FALSE))</f>
        <v>1.29405719</v>
      </c>
      <c r="J3379" s="14">
        <f t="shared" si="314"/>
        <v>10352.45752</v>
      </c>
      <c r="K3379" s="14">
        <f t="shared" si="315"/>
        <v>10461.15832396</v>
      </c>
      <c r="L3379">
        <v>1426870560</v>
      </c>
      <c r="M3379">
        <v>1424280899</v>
      </c>
      <c r="N3379" t="b">
        <v>0</v>
      </c>
      <c r="O3379">
        <v>77</v>
      </c>
      <c r="P3379" t="b">
        <v>1</v>
      </c>
      <c r="Q3379" t="s">
        <v>8271</v>
      </c>
      <c r="R3379" s="9">
        <f t="shared" si="316"/>
        <v>1.0105</v>
      </c>
      <c r="S3379" s="14">
        <f t="shared" si="317"/>
        <v>135.85919901246754</v>
      </c>
      <c r="T3379" t="s">
        <v>9224</v>
      </c>
      <c r="U3379" t="s">
        <v>9225</v>
      </c>
      <c r="V3379" s="16">
        <f t="shared" si="318"/>
        <v>42053.732627314814</v>
      </c>
      <c r="W3379" s="16">
        <f t="shared" si="319"/>
        <v>42083.705555555556</v>
      </c>
    </row>
    <row r="3380" spans="1:23" ht="30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2">
        <f>IF(H3380="USD", 1, VLOOKUP(H3380,usd[[#All],[targetCurrency]:[inverseRate]],4,FALSE))</f>
        <v>1.29405719</v>
      </c>
      <c r="J3380" s="14">
        <f t="shared" si="314"/>
        <v>711.73145449999993</v>
      </c>
      <c r="K3380" s="14">
        <f t="shared" si="315"/>
        <v>766.08185647999994</v>
      </c>
      <c r="L3380">
        <v>1409490480</v>
      </c>
      <c r="M3380">
        <v>1407400306</v>
      </c>
      <c r="N3380" t="b">
        <v>0</v>
      </c>
      <c r="O3380">
        <v>21</v>
      </c>
      <c r="P3380" t="b">
        <v>1</v>
      </c>
      <c r="Q3380" t="s">
        <v>8271</v>
      </c>
      <c r="R3380" s="9">
        <f t="shared" si="316"/>
        <v>1.0763636363636364</v>
      </c>
      <c r="S3380" s="14">
        <f t="shared" si="317"/>
        <v>36.480088403809518</v>
      </c>
      <c r="T3380" t="s">
        <v>9224</v>
      </c>
      <c r="U3380" t="s">
        <v>9225</v>
      </c>
      <c r="V3380" s="16">
        <f t="shared" si="318"/>
        <v>41858.355393518519</v>
      </c>
      <c r="W3380" s="16">
        <f t="shared" si="319"/>
        <v>41882.547222222223</v>
      </c>
    </row>
    <row r="3381" spans="1:23" ht="30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2">
        <f>IF(H3381="USD", 1, VLOOKUP(H3381,usd[[#All],[targetCurrency]:[inverseRate]],4,FALSE))</f>
        <v>1.29405719</v>
      </c>
      <c r="J3381" s="14">
        <f t="shared" si="314"/>
        <v>2588.11438</v>
      </c>
      <c r="K3381" s="14">
        <f t="shared" si="315"/>
        <v>2682.58055487</v>
      </c>
      <c r="L3381">
        <v>1440630000</v>
      </c>
      <c r="M3381">
        <v>1439122800</v>
      </c>
      <c r="N3381" t="b">
        <v>0</v>
      </c>
      <c r="O3381">
        <v>38</v>
      </c>
      <c r="P3381" t="b">
        <v>1</v>
      </c>
      <c r="Q3381" t="s">
        <v>8271</v>
      </c>
      <c r="R3381" s="9">
        <f t="shared" si="316"/>
        <v>1.0365</v>
      </c>
      <c r="S3381" s="14">
        <f t="shared" si="317"/>
        <v>70.594225128157902</v>
      </c>
      <c r="T3381" t="s">
        <v>9224</v>
      </c>
      <c r="U3381" t="s">
        <v>9225</v>
      </c>
      <c r="V3381" s="16">
        <f t="shared" si="318"/>
        <v>42225.513888888891</v>
      </c>
      <c r="W3381" s="16">
        <f t="shared" si="319"/>
        <v>42242.958333333328</v>
      </c>
    </row>
    <row r="3382" spans="1:23" ht="30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2">
        <f>IF(H3382="USD", 1, VLOOKUP(H3382,usd[[#All],[targetCurrency]:[inverseRate]],4,FALSE))</f>
        <v>1</v>
      </c>
      <c r="J3382" s="14">
        <f t="shared" si="314"/>
        <v>3000</v>
      </c>
      <c r="K3382" s="14">
        <f t="shared" si="315"/>
        <v>3133</v>
      </c>
      <c r="L3382">
        <v>1417305178</v>
      </c>
      <c r="M3382">
        <v>1414277578</v>
      </c>
      <c r="N3382" t="b">
        <v>0</v>
      </c>
      <c r="O3382">
        <v>28</v>
      </c>
      <c r="P3382" t="b">
        <v>1</v>
      </c>
      <c r="Q3382" t="s">
        <v>8271</v>
      </c>
      <c r="R3382" s="9">
        <f t="shared" si="316"/>
        <v>1.0443333333333333</v>
      </c>
      <c r="S3382" s="14">
        <f t="shared" si="317"/>
        <v>111.89285714285714</v>
      </c>
      <c r="T3382" t="s">
        <v>9224</v>
      </c>
      <c r="U3382" t="s">
        <v>9225</v>
      </c>
      <c r="V3382" s="16">
        <f t="shared" si="318"/>
        <v>41937.953449074077</v>
      </c>
      <c r="W3382" s="16">
        <f t="shared" si="319"/>
        <v>41972.995115740741</v>
      </c>
    </row>
    <row r="3383" spans="1:23" ht="30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2">
        <f>IF(H3383="USD", 1, VLOOKUP(H3383,usd[[#All],[targetCurrency]:[inverseRate]],4,FALSE))</f>
        <v>1</v>
      </c>
      <c r="J3383" s="14">
        <f t="shared" si="314"/>
        <v>4000</v>
      </c>
      <c r="K3383" s="14">
        <f t="shared" si="315"/>
        <v>4090</v>
      </c>
      <c r="L3383">
        <v>1426044383</v>
      </c>
      <c r="M3383">
        <v>1423455983</v>
      </c>
      <c r="N3383" t="b">
        <v>0</v>
      </c>
      <c r="O3383">
        <v>48</v>
      </c>
      <c r="P3383" t="b">
        <v>1</v>
      </c>
      <c r="Q3383" t="s">
        <v>8271</v>
      </c>
      <c r="R3383" s="9">
        <f t="shared" si="316"/>
        <v>1.0225</v>
      </c>
      <c r="S3383" s="14">
        <f t="shared" si="317"/>
        <v>85.208333333333329</v>
      </c>
      <c r="T3383" t="s">
        <v>9224</v>
      </c>
      <c r="U3383" t="s">
        <v>9225</v>
      </c>
      <c r="V3383" s="16">
        <f t="shared" si="318"/>
        <v>42044.184988425928</v>
      </c>
      <c r="W3383" s="16">
        <f t="shared" si="319"/>
        <v>42074.143321759257</v>
      </c>
    </row>
    <row r="3384" spans="1:23" ht="30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2">
        <f>IF(H3384="USD", 1, VLOOKUP(H3384,usd[[#All],[targetCurrency]:[inverseRate]],4,FALSE))</f>
        <v>1.29405719</v>
      </c>
      <c r="J3384" s="14">
        <f t="shared" si="314"/>
        <v>4529.2001650000002</v>
      </c>
      <c r="K3384" s="14">
        <f t="shared" si="315"/>
        <v>4562.8456519399997</v>
      </c>
      <c r="L3384">
        <v>1470092340</v>
      </c>
      <c r="M3384">
        <v>1467973256</v>
      </c>
      <c r="N3384" t="b">
        <v>0</v>
      </c>
      <c r="O3384">
        <v>46</v>
      </c>
      <c r="P3384" t="b">
        <v>1</v>
      </c>
      <c r="Q3384" t="s">
        <v>8271</v>
      </c>
      <c r="R3384" s="9">
        <f t="shared" si="316"/>
        <v>1.0074285714285713</v>
      </c>
      <c r="S3384" s="14">
        <f t="shared" si="317"/>
        <v>99.192296781304336</v>
      </c>
      <c r="T3384" t="s">
        <v>9224</v>
      </c>
      <c r="U3384" t="s">
        <v>9225</v>
      </c>
      <c r="V3384" s="16">
        <f t="shared" si="318"/>
        <v>42559.431203703702</v>
      </c>
      <c r="W3384" s="16">
        <f t="shared" si="319"/>
        <v>42583.957638888889</v>
      </c>
    </row>
    <row r="3385" spans="1:23" ht="30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2">
        <f>IF(H3385="USD", 1, VLOOKUP(H3385,usd[[#All],[targetCurrency]:[inverseRate]],4,FALSE))</f>
        <v>1</v>
      </c>
      <c r="J3385" s="14">
        <f t="shared" si="314"/>
        <v>1750</v>
      </c>
      <c r="K3385" s="14">
        <f t="shared" si="315"/>
        <v>1955</v>
      </c>
      <c r="L3385">
        <v>1466707620</v>
      </c>
      <c r="M3385">
        <v>1464979620</v>
      </c>
      <c r="N3385" t="b">
        <v>0</v>
      </c>
      <c r="O3385">
        <v>30</v>
      </c>
      <c r="P3385" t="b">
        <v>1</v>
      </c>
      <c r="Q3385" t="s">
        <v>8271</v>
      </c>
      <c r="R3385" s="9">
        <f t="shared" si="316"/>
        <v>1.1171428571428572</v>
      </c>
      <c r="S3385" s="14">
        <f t="shared" si="317"/>
        <v>65.166666666666671</v>
      </c>
      <c r="T3385" t="s">
        <v>9224</v>
      </c>
      <c r="U3385" t="s">
        <v>9225</v>
      </c>
      <c r="V3385" s="16">
        <f t="shared" si="318"/>
        <v>42524.782638888893</v>
      </c>
      <c r="W3385" s="16">
        <f t="shared" si="319"/>
        <v>42544.782638888893</v>
      </c>
    </row>
    <row r="3386" spans="1:23" ht="30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2">
        <f>IF(H3386="USD", 1, VLOOKUP(H3386,usd[[#All],[targetCurrency]:[inverseRate]],4,FALSE))</f>
        <v>1</v>
      </c>
      <c r="J3386" s="14">
        <f t="shared" si="314"/>
        <v>6000</v>
      </c>
      <c r="K3386" s="14">
        <f t="shared" si="315"/>
        <v>6000.66</v>
      </c>
      <c r="L3386">
        <v>1448074800</v>
      </c>
      <c r="M3386">
        <v>1444874768</v>
      </c>
      <c r="N3386" t="b">
        <v>0</v>
      </c>
      <c r="O3386">
        <v>64</v>
      </c>
      <c r="P3386" t="b">
        <v>1</v>
      </c>
      <c r="Q3386" t="s">
        <v>8271</v>
      </c>
      <c r="R3386" s="9">
        <f t="shared" si="316"/>
        <v>1.0001100000000001</v>
      </c>
      <c r="S3386" s="14">
        <f t="shared" si="317"/>
        <v>93.760312499999998</v>
      </c>
      <c r="T3386" t="s">
        <v>9224</v>
      </c>
      <c r="U3386" t="s">
        <v>9225</v>
      </c>
      <c r="V3386" s="16">
        <f t="shared" si="318"/>
        <v>42292.087592592594</v>
      </c>
      <c r="W3386" s="16">
        <f t="shared" si="319"/>
        <v>42329.125</v>
      </c>
    </row>
    <row r="3387" spans="1:23" ht="30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2">
        <f>IF(H3387="USD", 1, VLOOKUP(H3387,usd[[#All],[targetCurrency]:[inverseRate]],4,FALSE))</f>
        <v>1</v>
      </c>
      <c r="J3387" s="14">
        <f t="shared" si="314"/>
        <v>2000</v>
      </c>
      <c r="K3387" s="14">
        <f t="shared" si="315"/>
        <v>2000</v>
      </c>
      <c r="L3387">
        <v>1418244552</v>
      </c>
      <c r="M3387">
        <v>1415652552</v>
      </c>
      <c r="N3387" t="b">
        <v>0</v>
      </c>
      <c r="O3387">
        <v>15</v>
      </c>
      <c r="P3387" t="b">
        <v>1</v>
      </c>
      <c r="Q3387" t="s">
        <v>8271</v>
      </c>
      <c r="R3387" s="9">
        <f t="shared" si="316"/>
        <v>1</v>
      </c>
      <c r="S3387" s="14">
        <f t="shared" si="317"/>
        <v>133.33333333333334</v>
      </c>
      <c r="T3387" t="s">
        <v>9224</v>
      </c>
      <c r="U3387" t="s">
        <v>9225</v>
      </c>
      <c r="V3387" s="16">
        <f t="shared" si="318"/>
        <v>41953.8675</v>
      </c>
      <c r="W3387" s="16">
        <f t="shared" si="319"/>
        <v>41983.8675</v>
      </c>
    </row>
    <row r="3388" spans="1:23" ht="30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2">
        <f>IF(H3388="USD", 1, VLOOKUP(H3388,usd[[#All],[targetCurrency]:[inverseRate]],4,FALSE))</f>
        <v>1</v>
      </c>
      <c r="J3388" s="14">
        <f t="shared" si="314"/>
        <v>2000</v>
      </c>
      <c r="K3388" s="14">
        <f t="shared" si="315"/>
        <v>2100</v>
      </c>
      <c r="L3388">
        <v>1417620506</v>
      </c>
      <c r="M3388">
        <v>1415028506</v>
      </c>
      <c r="N3388" t="b">
        <v>0</v>
      </c>
      <c r="O3388">
        <v>41</v>
      </c>
      <c r="P3388" t="b">
        <v>1</v>
      </c>
      <c r="Q3388" t="s">
        <v>8271</v>
      </c>
      <c r="R3388" s="9">
        <f t="shared" si="316"/>
        <v>1.05</v>
      </c>
      <c r="S3388" s="14">
        <f t="shared" si="317"/>
        <v>51.219512195121951</v>
      </c>
      <c r="T3388" t="s">
        <v>9224</v>
      </c>
      <c r="U3388" t="s">
        <v>9225</v>
      </c>
      <c r="V3388" s="16">
        <f t="shared" si="318"/>
        <v>41946.644745370373</v>
      </c>
      <c r="W3388" s="16">
        <f t="shared" si="319"/>
        <v>41976.644745370373</v>
      </c>
    </row>
    <row r="3389" spans="1:23" ht="30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2">
        <f>IF(H3389="USD", 1, VLOOKUP(H3389,usd[[#All],[targetCurrency]:[inverseRate]],4,FALSE))</f>
        <v>1</v>
      </c>
      <c r="J3389" s="14">
        <f t="shared" si="314"/>
        <v>3000</v>
      </c>
      <c r="K3389" s="14">
        <f t="shared" si="315"/>
        <v>3506</v>
      </c>
      <c r="L3389">
        <v>1418581088</v>
      </c>
      <c r="M3389">
        <v>1415125088</v>
      </c>
      <c r="N3389" t="b">
        <v>0</v>
      </c>
      <c r="O3389">
        <v>35</v>
      </c>
      <c r="P3389" t="b">
        <v>1</v>
      </c>
      <c r="Q3389" t="s">
        <v>8271</v>
      </c>
      <c r="R3389" s="9">
        <f t="shared" si="316"/>
        <v>1.1686666666666667</v>
      </c>
      <c r="S3389" s="14">
        <f t="shared" si="317"/>
        <v>100.17142857142858</v>
      </c>
      <c r="T3389" t="s">
        <v>9224</v>
      </c>
      <c r="U3389" t="s">
        <v>9225</v>
      </c>
      <c r="V3389" s="16">
        <f t="shared" si="318"/>
        <v>41947.762592592597</v>
      </c>
      <c r="W3389" s="16">
        <f t="shared" si="319"/>
        <v>41987.762592592597</v>
      </c>
    </row>
    <row r="3390" spans="1:23" ht="30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2">
        <f>IF(H3390="USD", 1, VLOOKUP(H3390,usd[[#All],[targetCurrency]:[inverseRate]],4,FALSE))</f>
        <v>1.29405719</v>
      </c>
      <c r="J3390" s="14">
        <f t="shared" si="314"/>
        <v>1941.085785</v>
      </c>
      <c r="K3390" s="14">
        <f t="shared" si="315"/>
        <v>2014.84704483</v>
      </c>
      <c r="L3390">
        <v>1434625441</v>
      </c>
      <c r="M3390">
        <v>1432033441</v>
      </c>
      <c r="N3390" t="b">
        <v>0</v>
      </c>
      <c r="O3390">
        <v>45</v>
      </c>
      <c r="P3390" t="b">
        <v>1</v>
      </c>
      <c r="Q3390" t="s">
        <v>8271</v>
      </c>
      <c r="R3390" s="9">
        <f t="shared" si="316"/>
        <v>1.038</v>
      </c>
      <c r="S3390" s="14">
        <f t="shared" si="317"/>
        <v>44.774378773999999</v>
      </c>
      <c r="T3390" t="s">
        <v>9224</v>
      </c>
      <c r="U3390" t="s">
        <v>9225</v>
      </c>
      <c r="V3390" s="16">
        <f t="shared" si="318"/>
        <v>42143.461122685185</v>
      </c>
      <c r="W3390" s="16">
        <f t="shared" si="319"/>
        <v>42173.461122685185</v>
      </c>
    </row>
    <row r="3391" spans="1:23" ht="30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2">
        <f>IF(H3391="USD", 1, VLOOKUP(H3391,usd[[#All],[targetCurrency]:[inverseRate]],4,FALSE))</f>
        <v>1</v>
      </c>
      <c r="J3391" s="14">
        <f t="shared" si="314"/>
        <v>10000</v>
      </c>
      <c r="K3391" s="14">
        <f t="shared" si="315"/>
        <v>11450</v>
      </c>
      <c r="L3391">
        <v>1464960682</v>
      </c>
      <c r="M3391">
        <v>1462368682</v>
      </c>
      <c r="N3391" t="b">
        <v>0</v>
      </c>
      <c r="O3391">
        <v>62</v>
      </c>
      <c r="P3391" t="b">
        <v>1</v>
      </c>
      <c r="Q3391" t="s">
        <v>8271</v>
      </c>
      <c r="R3391" s="9">
        <f t="shared" si="316"/>
        <v>1.145</v>
      </c>
      <c r="S3391" s="14">
        <f t="shared" si="317"/>
        <v>184.67741935483872</v>
      </c>
      <c r="T3391" t="s">
        <v>9224</v>
      </c>
      <c r="U3391" t="s">
        <v>9225</v>
      </c>
      <c r="V3391" s="16">
        <f t="shared" si="318"/>
        <v>42494.563449074078</v>
      </c>
      <c r="W3391" s="16">
        <f t="shared" si="319"/>
        <v>42524.563449074078</v>
      </c>
    </row>
    <row r="3392" spans="1:23" ht="30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2">
        <f>IF(H3392="USD", 1, VLOOKUP(H3392,usd[[#All],[targetCurrency]:[inverseRate]],4,FALSE))</f>
        <v>1</v>
      </c>
      <c r="J3392" s="14">
        <f t="shared" si="314"/>
        <v>1500</v>
      </c>
      <c r="K3392" s="14">
        <f t="shared" si="315"/>
        <v>1536</v>
      </c>
      <c r="L3392">
        <v>1405017345</v>
      </c>
      <c r="M3392">
        <v>1403721345</v>
      </c>
      <c r="N3392" t="b">
        <v>0</v>
      </c>
      <c r="O3392">
        <v>22</v>
      </c>
      <c r="P3392" t="b">
        <v>1</v>
      </c>
      <c r="Q3392" t="s">
        <v>8271</v>
      </c>
      <c r="R3392" s="9">
        <f t="shared" si="316"/>
        <v>1.024</v>
      </c>
      <c r="S3392" s="14">
        <f t="shared" si="317"/>
        <v>69.818181818181813</v>
      </c>
      <c r="T3392" t="s">
        <v>9224</v>
      </c>
      <c r="U3392" t="s">
        <v>9225</v>
      </c>
      <c r="V3392" s="16">
        <f t="shared" si="318"/>
        <v>41815.774826388893</v>
      </c>
      <c r="W3392" s="16">
        <f t="shared" si="319"/>
        <v>41830.774826388893</v>
      </c>
    </row>
    <row r="3393" spans="1:23" ht="30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2">
        <f>IF(H3393="USD", 1, VLOOKUP(H3393,usd[[#All],[targetCurrency]:[inverseRate]],4,FALSE))</f>
        <v>1</v>
      </c>
      <c r="J3393" s="14">
        <f t="shared" si="314"/>
        <v>500</v>
      </c>
      <c r="K3393" s="14">
        <f t="shared" si="315"/>
        <v>1115</v>
      </c>
      <c r="L3393">
        <v>1407536880</v>
      </c>
      <c r="M3393">
        <v>1404997548</v>
      </c>
      <c r="N3393" t="b">
        <v>0</v>
      </c>
      <c r="O3393">
        <v>18</v>
      </c>
      <c r="P3393" t="b">
        <v>1</v>
      </c>
      <c r="Q3393" t="s">
        <v>8271</v>
      </c>
      <c r="R3393" s="9">
        <f t="shared" si="316"/>
        <v>2.23</v>
      </c>
      <c r="S3393" s="14">
        <f t="shared" si="317"/>
        <v>61.944444444444443</v>
      </c>
      <c r="T3393" t="s">
        <v>9224</v>
      </c>
      <c r="U3393" t="s">
        <v>9225</v>
      </c>
      <c r="V3393" s="16">
        <f t="shared" si="318"/>
        <v>41830.545694444445</v>
      </c>
      <c r="W3393" s="16">
        <f t="shared" si="319"/>
        <v>41859.936111111107</v>
      </c>
    </row>
    <row r="3394" spans="1:23" ht="30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2">
        <f>IF(H3394="USD", 1, VLOOKUP(H3394,usd[[#All],[targetCurrency]:[inverseRate]],4,FALSE))</f>
        <v>1.29405719</v>
      </c>
      <c r="J3394" s="14">
        <f t="shared" si="314"/>
        <v>647.028595</v>
      </c>
      <c r="K3394" s="14">
        <f t="shared" si="315"/>
        <v>647.028595</v>
      </c>
      <c r="L3394">
        <v>1462565855</v>
      </c>
      <c r="M3394">
        <v>1458245855</v>
      </c>
      <c r="N3394" t="b">
        <v>0</v>
      </c>
      <c r="O3394">
        <v>12</v>
      </c>
      <c r="P3394" t="b">
        <v>1</v>
      </c>
      <c r="Q3394" t="s">
        <v>8271</v>
      </c>
      <c r="R3394" s="9">
        <f t="shared" si="316"/>
        <v>1</v>
      </c>
      <c r="S3394" s="14">
        <f t="shared" si="317"/>
        <v>53.919049583333333</v>
      </c>
      <c r="T3394" t="s">
        <v>9224</v>
      </c>
      <c r="U3394" t="s">
        <v>9225</v>
      </c>
      <c r="V3394" s="16">
        <f t="shared" si="318"/>
        <v>42446.845543981486</v>
      </c>
      <c r="W3394" s="16">
        <f t="shared" si="319"/>
        <v>42496.845543981486</v>
      </c>
    </row>
    <row r="3395" spans="1:23" ht="30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2">
        <f>IF(H3395="USD", 1, VLOOKUP(H3395,usd[[#All],[targetCurrency]:[inverseRate]],4,FALSE))</f>
        <v>1</v>
      </c>
      <c r="J3395" s="14">
        <f t="shared" ref="J3395:J3458" si="320">$I3395*D3395</f>
        <v>1500</v>
      </c>
      <c r="K3395" s="14">
        <f t="shared" ref="K3395:K3458" si="321">$I3395*E3395</f>
        <v>1587</v>
      </c>
      <c r="L3395">
        <v>1415234760</v>
      </c>
      <c r="M3395">
        <v>1413065230</v>
      </c>
      <c r="N3395" t="b">
        <v>0</v>
      </c>
      <c r="O3395">
        <v>44</v>
      </c>
      <c r="P3395" t="b">
        <v>1</v>
      </c>
      <c r="Q3395" t="s">
        <v>8271</v>
      </c>
      <c r="R3395" s="9">
        <f t="shared" ref="R3395:R3458" si="322">E3395/D3395</f>
        <v>1.0580000000000001</v>
      </c>
      <c r="S3395" s="14">
        <f t="shared" ref="S3395:S3458" si="323">IFERROR(K3395/O3395, "")</f>
        <v>36.06818181818182</v>
      </c>
      <c r="T3395" t="s">
        <v>9224</v>
      </c>
      <c r="U3395" t="s">
        <v>9225</v>
      </c>
      <c r="V3395" s="16">
        <f t="shared" si="318"/>
        <v>41923.921643518523</v>
      </c>
      <c r="W3395" s="16">
        <f t="shared" si="319"/>
        <v>41949.031944444447</v>
      </c>
    </row>
    <row r="3396" spans="1:23" ht="30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2">
        <f>IF(H3396="USD", 1, VLOOKUP(H3396,usd[[#All],[targetCurrency]:[inverseRate]],4,FALSE))</f>
        <v>1.29405719</v>
      </c>
      <c r="J3396" s="14">
        <f t="shared" si="320"/>
        <v>711.73145449999993</v>
      </c>
      <c r="K3396" s="14">
        <f t="shared" si="321"/>
        <v>1013.24677977</v>
      </c>
      <c r="L3396">
        <v>1406470645</v>
      </c>
      <c r="M3396">
        <v>1403878645</v>
      </c>
      <c r="N3396" t="b">
        <v>0</v>
      </c>
      <c r="O3396">
        <v>27</v>
      </c>
      <c r="P3396" t="b">
        <v>1</v>
      </c>
      <c r="Q3396" t="s">
        <v>8271</v>
      </c>
      <c r="R3396" s="9">
        <f t="shared" si="322"/>
        <v>1.4236363636363636</v>
      </c>
      <c r="S3396" s="14">
        <f t="shared" si="323"/>
        <v>37.527658510000002</v>
      </c>
      <c r="T3396" t="s">
        <v>9224</v>
      </c>
      <c r="U3396" t="s">
        <v>9225</v>
      </c>
      <c r="V3396" s="16">
        <f t="shared" si="318"/>
        <v>41817.59542824074</v>
      </c>
      <c r="W3396" s="16">
        <f t="shared" si="319"/>
        <v>41847.59542824074</v>
      </c>
    </row>
    <row r="3397" spans="1:23" ht="30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2">
        <f>IF(H3397="USD", 1, VLOOKUP(H3397,usd[[#All],[targetCurrency]:[inverseRate]],4,FALSE))</f>
        <v>1.29405719</v>
      </c>
      <c r="J3397" s="14">
        <f t="shared" si="320"/>
        <v>647.028595</v>
      </c>
      <c r="K3397" s="14">
        <f t="shared" si="321"/>
        <v>1190.5326147999999</v>
      </c>
      <c r="L3397">
        <v>1433009400</v>
      </c>
      <c r="M3397">
        <v>1431795944</v>
      </c>
      <c r="N3397" t="b">
        <v>0</v>
      </c>
      <c r="O3397">
        <v>38</v>
      </c>
      <c r="P3397" t="b">
        <v>1</v>
      </c>
      <c r="Q3397" t="s">
        <v>8271</v>
      </c>
      <c r="R3397" s="9">
        <f t="shared" si="322"/>
        <v>1.84</v>
      </c>
      <c r="S3397" s="14">
        <f t="shared" si="323"/>
        <v>31.329805652631578</v>
      </c>
      <c r="T3397" t="s">
        <v>9224</v>
      </c>
      <c r="U3397" t="s">
        <v>9225</v>
      </c>
      <c r="V3397" s="16">
        <f t="shared" si="318"/>
        <v>42140.712314814809</v>
      </c>
      <c r="W3397" s="16">
        <f t="shared" si="319"/>
        <v>42154.756944444445</v>
      </c>
    </row>
    <row r="3398" spans="1:23" ht="30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2">
        <f>IF(H3398="USD", 1, VLOOKUP(H3398,usd[[#All],[targetCurrency]:[inverseRate]],4,FALSE))</f>
        <v>1</v>
      </c>
      <c r="J3398" s="14">
        <f t="shared" si="320"/>
        <v>1500</v>
      </c>
      <c r="K3398" s="14">
        <f t="shared" si="321"/>
        <v>1565</v>
      </c>
      <c r="L3398">
        <v>1401595140</v>
      </c>
      <c r="M3398">
        <v>1399286589</v>
      </c>
      <c r="N3398" t="b">
        <v>0</v>
      </c>
      <c r="O3398">
        <v>28</v>
      </c>
      <c r="P3398" t="b">
        <v>1</v>
      </c>
      <c r="Q3398" t="s">
        <v>8271</v>
      </c>
      <c r="R3398" s="9">
        <f t="shared" si="322"/>
        <v>1.0433333333333332</v>
      </c>
      <c r="S3398" s="14">
        <f t="shared" si="323"/>
        <v>55.892857142857146</v>
      </c>
      <c r="T3398" t="s">
        <v>9224</v>
      </c>
      <c r="U3398" t="s">
        <v>9225</v>
      </c>
      <c r="V3398" s="16">
        <f t="shared" si="318"/>
        <v>41764.446631944447</v>
      </c>
      <c r="W3398" s="16">
        <f t="shared" si="319"/>
        <v>41791.165972222225</v>
      </c>
    </row>
    <row r="3399" spans="1:23" ht="30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2">
        <f>IF(H3399="USD", 1, VLOOKUP(H3399,usd[[#All],[targetCurrency]:[inverseRate]],4,FALSE))</f>
        <v>1.29405719</v>
      </c>
      <c r="J3399" s="14">
        <f t="shared" si="320"/>
        <v>323.5142975</v>
      </c>
      <c r="K3399" s="14">
        <f t="shared" si="321"/>
        <v>362.33601319999997</v>
      </c>
      <c r="L3399">
        <v>1455832800</v>
      </c>
      <c r="M3399">
        <v>1452338929</v>
      </c>
      <c r="N3399" t="b">
        <v>0</v>
      </c>
      <c r="O3399">
        <v>24</v>
      </c>
      <c r="P3399" t="b">
        <v>1</v>
      </c>
      <c r="Q3399" t="s">
        <v>8271</v>
      </c>
      <c r="R3399" s="9">
        <f t="shared" si="322"/>
        <v>1.1200000000000001</v>
      </c>
      <c r="S3399" s="14">
        <f t="shared" si="323"/>
        <v>15.097333883333333</v>
      </c>
      <c r="T3399" t="s">
        <v>9224</v>
      </c>
      <c r="U3399" t="s">
        <v>9225</v>
      </c>
      <c r="V3399" s="16">
        <f t="shared" si="318"/>
        <v>42378.478344907402</v>
      </c>
      <c r="W3399" s="16">
        <f t="shared" si="319"/>
        <v>42418.916666666672</v>
      </c>
    </row>
    <row r="3400" spans="1:23" ht="30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2">
        <f>IF(H3400="USD", 1, VLOOKUP(H3400,usd[[#All],[targetCurrency]:[inverseRate]],4,FALSE))</f>
        <v>1</v>
      </c>
      <c r="J3400" s="14">
        <f t="shared" si="320"/>
        <v>4000</v>
      </c>
      <c r="K3400" s="14">
        <f t="shared" si="321"/>
        <v>4443</v>
      </c>
      <c r="L3400">
        <v>1416589200</v>
      </c>
      <c r="M3400">
        <v>1414605776</v>
      </c>
      <c r="N3400" t="b">
        <v>0</v>
      </c>
      <c r="O3400">
        <v>65</v>
      </c>
      <c r="P3400" t="b">
        <v>1</v>
      </c>
      <c r="Q3400" t="s">
        <v>8271</v>
      </c>
      <c r="R3400" s="9">
        <f t="shared" si="322"/>
        <v>1.1107499999999999</v>
      </c>
      <c r="S3400" s="14">
        <f t="shared" si="323"/>
        <v>68.353846153846149</v>
      </c>
      <c r="T3400" t="s">
        <v>9224</v>
      </c>
      <c r="U3400" t="s">
        <v>9225</v>
      </c>
      <c r="V3400" s="16">
        <f t="shared" si="318"/>
        <v>41941.752037037033</v>
      </c>
      <c r="W3400" s="16">
        <f t="shared" si="319"/>
        <v>41964.708333333328</v>
      </c>
    </row>
    <row r="3401" spans="1:23" ht="30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2">
        <f>IF(H3401="USD", 1, VLOOKUP(H3401,usd[[#All],[targetCurrency]:[inverseRate]],4,FALSE))</f>
        <v>1.29405719</v>
      </c>
      <c r="J3401" s="14">
        <f t="shared" si="320"/>
        <v>1552.8686279999999</v>
      </c>
      <c r="K3401" s="14">
        <f t="shared" si="321"/>
        <v>1611.10120155</v>
      </c>
      <c r="L3401">
        <v>1424556325</v>
      </c>
      <c r="M3401">
        <v>1421964325</v>
      </c>
      <c r="N3401" t="b">
        <v>0</v>
      </c>
      <c r="O3401">
        <v>46</v>
      </c>
      <c r="P3401" t="b">
        <v>1</v>
      </c>
      <c r="Q3401" t="s">
        <v>8271</v>
      </c>
      <c r="R3401" s="9">
        <f t="shared" si="322"/>
        <v>1.0375000000000001</v>
      </c>
      <c r="S3401" s="14">
        <f t="shared" si="323"/>
        <v>35.023939164130432</v>
      </c>
      <c r="T3401" t="s">
        <v>9224</v>
      </c>
      <c r="U3401" t="s">
        <v>9225</v>
      </c>
      <c r="V3401" s="16">
        <f t="shared" si="318"/>
        <v>42026.920428240745</v>
      </c>
      <c r="W3401" s="16">
        <f t="shared" si="319"/>
        <v>42056.920428240745</v>
      </c>
    </row>
    <row r="3402" spans="1:23" ht="30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2">
        <f>IF(H3402="USD", 1, VLOOKUP(H3402,usd[[#All],[targetCurrency]:[inverseRate]],4,FALSE))</f>
        <v>1</v>
      </c>
      <c r="J3402" s="14">
        <f t="shared" si="320"/>
        <v>10000</v>
      </c>
      <c r="K3402" s="14">
        <f t="shared" si="321"/>
        <v>10041</v>
      </c>
      <c r="L3402">
        <v>1409266414</v>
      </c>
      <c r="M3402">
        <v>1405378414</v>
      </c>
      <c r="N3402" t="b">
        <v>0</v>
      </c>
      <c r="O3402">
        <v>85</v>
      </c>
      <c r="P3402" t="b">
        <v>1</v>
      </c>
      <c r="Q3402" t="s">
        <v>8271</v>
      </c>
      <c r="R3402" s="9">
        <f t="shared" si="322"/>
        <v>1.0041</v>
      </c>
      <c r="S3402" s="14">
        <f t="shared" si="323"/>
        <v>118.12941176470588</v>
      </c>
      <c r="T3402" t="s">
        <v>9224</v>
      </c>
      <c r="U3402" t="s">
        <v>9225</v>
      </c>
      <c r="V3402" s="16">
        <f t="shared" si="318"/>
        <v>41834.953865740739</v>
      </c>
      <c r="W3402" s="16">
        <f t="shared" si="319"/>
        <v>41879.953865740739</v>
      </c>
    </row>
    <row r="3403" spans="1:23" ht="30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2">
        <f>IF(H3403="USD", 1, VLOOKUP(H3403,usd[[#All],[targetCurrency]:[inverseRate]],4,FALSE))</f>
        <v>1.29405719</v>
      </c>
      <c r="J3403" s="14">
        <f t="shared" si="320"/>
        <v>3752.7658510000001</v>
      </c>
      <c r="K3403" s="14">
        <f t="shared" si="321"/>
        <v>3822.6449392599998</v>
      </c>
      <c r="L3403">
        <v>1438968146</v>
      </c>
      <c r="M3403">
        <v>1436376146</v>
      </c>
      <c r="N3403" t="b">
        <v>0</v>
      </c>
      <c r="O3403">
        <v>66</v>
      </c>
      <c r="P3403" t="b">
        <v>1</v>
      </c>
      <c r="Q3403" t="s">
        <v>8271</v>
      </c>
      <c r="R3403" s="9">
        <f t="shared" si="322"/>
        <v>1.0186206896551724</v>
      </c>
      <c r="S3403" s="14">
        <f t="shared" si="323"/>
        <v>57.918862716060602</v>
      </c>
      <c r="T3403" t="s">
        <v>9224</v>
      </c>
      <c r="U3403" t="s">
        <v>9225</v>
      </c>
      <c r="V3403" s="16">
        <f t="shared" si="318"/>
        <v>42193.723912037036</v>
      </c>
      <c r="W3403" s="16">
        <f t="shared" si="319"/>
        <v>42223.723912037036</v>
      </c>
    </row>
    <row r="3404" spans="1:23" ht="30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2">
        <f>IF(H3404="USD", 1, VLOOKUP(H3404,usd[[#All],[targetCurrency]:[inverseRate]],4,FALSE))</f>
        <v>1</v>
      </c>
      <c r="J3404" s="14">
        <f t="shared" si="320"/>
        <v>15000</v>
      </c>
      <c r="K3404" s="14">
        <f t="shared" si="321"/>
        <v>16465</v>
      </c>
      <c r="L3404">
        <v>1447295460</v>
      </c>
      <c r="M3404">
        <v>1444747843</v>
      </c>
      <c r="N3404" t="b">
        <v>0</v>
      </c>
      <c r="O3404">
        <v>165</v>
      </c>
      <c r="P3404" t="b">
        <v>1</v>
      </c>
      <c r="Q3404" t="s">
        <v>8271</v>
      </c>
      <c r="R3404" s="9">
        <f t="shared" si="322"/>
        <v>1.0976666666666666</v>
      </c>
      <c r="S3404" s="14">
        <f t="shared" si="323"/>
        <v>99.787878787878782</v>
      </c>
      <c r="T3404" t="s">
        <v>9224</v>
      </c>
      <c r="U3404" t="s">
        <v>9225</v>
      </c>
      <c r="V3404" s="16">
        <f t="shared" si="318"/>
        <v>42290.61855324074</v>
      </c>
      <c r="W3404" s="16">
        <f t="shared" si="319"/>
        <v>42320.104861111111</v>
      </c>
    </row>
    <row r="3405" spans="1:23" ht="30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2">
        <f>IF(H3405="USD", 1, VLOOKUP(H3405,usd[[#All],[targetCurrency]:[inverseRate]],4,FALSE))</f>
        <v>1.29405719</v>
      </c>
      <c r="J3405" s="14">
        <f t="shared" si="320"/>
        <v>2588.11438</v>
      </c>
      <c r="K3405" s="14">
        <f t="shared" si="321"/>
        <v>2588.11438</v>
      </c>
      <c r="L3405">
        <v>1435230324</v>
      </c>
      <c r="M3405">
        <v>1432638324</v>
      </c>
      <c r="N3405" t="b">
        <v>0</v>
      </c>
      <c r="O3405">
        <v>17</v>
      </c>
      <c r="P3405" t="b">
        <v>1</v>
      </c>
      <c r="Q3405" t="s">
        <v>8271</v>
      </c>
      <c r="R3405" s="9">
        <f t="shared" si="322"/>
        <v>1</v>
      </c>
      <c r="S3405" s="14">
        <f t="shared" si="323"/>
        <v>152.24202235294118</v>
      </c>
      <c r="T3405" t="s">
        <v>9224</v>
      </c>
      <c r="U3405" t="s">
        <v>9225</v>
      </c>
      <c r="V3405" s="16">
        <f t="shared" si="318"/>
        <v>42150.462083333332</v>
      </c>
      <c r="W3405" s="16">
        <f t="shared" si="319"/>
        <v>42180.462083333332</v>
      </c>
    </row>
    <row r="3406" spans="1:23" ht="30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2">
        <f>IF(H3406="USD", 1, VLOOKUP(H3406,usd[[#All],[targetCurrency]:[inverseRate]],4,FALSE))</f>
        <v>1</v>
      </c>
      <c r="J3406" s="14">
        <f t="shared" si="320"/>
        <v>500</v>
      </c>
      <c r="K3406" s="14">
        <f t="shared" si="321"/>
        <v>610</v>
      </c>
      <c r="L3406">
        <v>1434542702</v>
      </c>
      <c r="M3406">
        <v>1432814702</v>
      </c>
      <c r="N3406" t="b">
        <v>0</v>
      </c>
      <c r="O3406">
        <v>3</v>
      </c>
      <c r="P3406" t="b">
        <v>1</v>
      </c>
      <c r="Q3406" t="s">
        <v>8271</v>
      </c>
      <c r="R3406" s="9">
        <f t="shared" si="322"/>
        <v>1.22</v>
      </c>
      <c r="S3406" s="14">
        <f t="shared" si="323"/>
        <v>203.33333333333334</v>
      </c>
      <c r="T3406" t="s">
        <v>9224</v>
      </c>
      <c r="U3406" t="s">
        <v>9225</v>
      </c>
      <c r="V3406" s="16">
        <f t="shared" si="318"/>
        <v>42152.503495370373</v>
      </c>
      <c r="W3406" s="16">
        <f t="shared" si="319"/>
        <v>42172.503495370373</v>
      </c>
    </row>
    <row r="3407" spans="1:23" ht="30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2">
        <f>IF(H3407="USD", 1, VLOOKUP(H3407,usd[[#All],[targetCurrency]:[inverseRate]],4,FALSE))</f>
        <v>1.29405719</v>
      </c>
      <c r="J3407" s="14">
        <f t="shared" si="320"/>
        <v>452.92001649999997</v>
      </c>
      <c r="K3407" s="14">
        <f t="shared" si="321"/>
        <v>623.08853698500002</v>
      </c>
      <c r="L3407">
        <v>1456876740</v>
      </c>
      <c r="M3407">
        <v>1455063886</v>
      </c>
      <c r="N3407" t="b">
        <v>0</v>
      </c>
      <c r="O3407">
        <v>17</v>
      </c>
      <c r="P3407" t="b">
        <v>1</v>
      </c>
      <c r="Q3407" t="s">
        <v>8271</v>
      </c>
      <c r="R3407" s="9">
        <f t="shared" si="322"/>
        <v>1.3757142857142857</v>
      </c>
      <c r="S3407" s="14">
        <f t="shared" si="323"/>
        <v>36.652266881470588</v>
      </c>
      <c r="T3407" t="s">
        <v>9224</v>
      </c>
      <c r="U3407" t="s">
        <v>9225</v>
      </c>
      <c r="V3407" s="16">
        <f t="shared" si="318"/>
        <v>42410.017199074078</v>
      </c>
      <c r="W3407" s="16">
        <f t="shared" si="319"/>
        <v>42430.999305555553</v>
      </c>
    </row>
    <row r="3408" spans="1:23" ht="30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2">
        <f>IF(H3408="USD", 1, VLOOKUP(H3408,usd[[#All],[targetCurrency]:[inverseRate]],4,FALSE))</f>
        <v>1</v>
      </c>
      <c r="J3408" s="14">
        <f t="shared" si="320"/>
        <v>10000</v>
      </c>
      <c r="K3408" s="14">
        <f t="shared" si="321"/>
        <v>10031</v>
      </c>
      <c r="L3408">
        <v>1405511376</v>
      </c>
      <c r="M3408">
        <v>1401623376</v>
      </c>
      <c r="N3408" t="b">
        <v>0</v>
      </c>
      <c r="O3408">
        <v>91</v>
      </c>
      <c r="P3408" t="b">
        <v>1</v>
      </c>
      <c r="Q3408" t="s">
        <v>8271</v>
      </c>
      <c r="R3408" s="9">
        <f t="shared" si="322"/>
        <v>1.0031000000000001</v>
      </c>
      <c r="S3408" s="14">
        <f t="shared" si="323"/>
        <v>110.23076923076923</v>
      </c>
      <c r="T3408" t="s">
        <v>9224</v>
      </c>
      <c r="U3408" t="s">
        <v>9225</v>
      </c>
      <c r="V3408" s="16">
        <f t="shared" ref="V3408:V3471" si="324">(M3408/86400)+DATE(1970,1,1)</f>
        <v>41791.492777777778</v>
      </c>
      <c r="W3408" s="16">
        <f t="shared" ref="W3408:W3471" si="325">(L3408/86400)+DATE(1970,1,1)</f>
        <v>41836.492777777778</v>
      </c>
    </row>
    <row r="3409" spans="1:23" ht="30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2">
        <f>IF(H3409="USD", 1, VLOOKUP(H3409,usd[[#All],[targetCurrency]:[inverseRate]],4,FALSE))</f>
        <v>1.29405719</v>
      </c>
      <c r="J3409" s="14">
        <f t="shared" si="320"/>
        <v>2588.11438</v>
      </c>
      <c r="K3409" s="14">
        <f t="shared" si="321"/>
        <v>2771.8705009800001</v>
      </c>
      <c r="L3409">
        <v>1404641289</v>
      </c>
      <c r="M3409">
        <v>1402049289</v>
      </c>
      <c r="N3409" t="b">
        <v>0</v>
      </c>
      <c r="O3409">
        <v>67</v>
      </c>
      <c r="P3409" t="b">
        <v>1</v>
      </c>
      <c r="Q3409" t="s">
        <v>8271</v>
      </c>
      <c r="R3409" s="9">
        <f t="shared" si="322"/>
        <v>1.071</v>
      </c>
      <c r="S3409" s="14">
        <f t="shared" si="323"/>
        <v>41.37120150716418</v>
      </c>
      <c r="T3409" t="s">
        <v>9224</v>
      </c>
      <c r="U3409" t="s">
        <v>9225</v>
      </c>
      <c r="V3409" s="16">
        <f t="shared" si="324"/>
        <v>41796.422326388885</v>
      </c>
      <c r="W3409" s="16">
        <f t="shared" si="325"/>
        <v>41826.422326388885</v>
      </c>
    </row>
    <row r="3410" spans="1:23" ht="30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2">
        <f>IF(H3410="USD", 1, VLOOKUP(H3410,usd[[#All],[targetCurrency]:[inverseRate]],4,FALSE))</f>
        <v>1</v>
      </c>
      <c r="J3410" s="14">
        <f t="shared" si="320"/>
        <v>500</v>
      </c>
      <c r="K3410" s="14">
        <f t="shared" si="321"/>
        <v>1055</v>
      </c>
      <c r="L3410">
        <v>1405727304</v>
      </c>
      <c r="M3410">
        <v>1403135304</v>
      </c>
      <c r="N3410" t="b">
        <v>0</v>
      </c>
      <c r="O3410">
        <v>18</v>
      </c>
      <c r="P3410" t="b">
        <v>1</v>
      </c>
      <c r="Q3410" t="s">
        <v>8271</v>
      </c>
      <c r="R3410" s="9">
        <f t="shared" si="322"/>
        <v>2.11</v>
      </c>
      <c r="S3410" s="14">
        <f t="shared" si="323"/>
        <v>58.611111111111114</v>
      </c>
      <c r="T3410" t="s">
        <v>9224</v>
      </c>
      <c r="U3410" t="s">
        <v>9225</v>
      </c>
      <c r="V3410" s="16">
        <f t="shared" si="324"/>
        <v>41808.991944444446</v>
      </c>
      <c r="W3410" s="16">
        <f t="shared" si="325"/>
        <v>41838.991944444446</v>
      </c>
    </row>
    <row r="3411" spans="1:23" ht="30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2">
        <f>IF(H3411="USD", 1, VLOOKUP(H3411,usd[[#All],[targetCurrency]:[inverseRate]],4,FALSE))</f>
        <v>1.29405719</v>
      </c>
      <c r="J3411" s="14">
        <f t="shared" si="320"/>
        <v>647.028595</v>
      </c>
      <c r="K3411" s="14">
        <f t="shared" si="321"/>
        <v>799.72734342000001</v>
      </c>
      <c r="L3411">
        <v>1469998680</v>
      </c>
      <c r="M3411">
        <v>1466710358</v>
      </c>
      <c r="N3411" t="b">
        <v>0</v>
      </c>
      <c r="O3411">
        <v>21</v>
      </c>
      <c r="P3411" t="b">
        <v>1</v>
      </c>
      <c r="Q3411" t="s">
        <v>8271</v>
      </c>
      <c r="R3411" s="9">
        <f t="shared" si="322"/>
        <v>1.236</v>
      </c>
      <c r="S3411" s="14">
        <f t="shared" si="323"/>
        <v>38.082254448571426</v>
      </c>
      <c r="T3411" t="s">
        <v>9224</v>
      </c>
      <c r="U3411" t="s">
        <v>9225</v>
      </c>
      <c r="V3411" s="16">
        <f t="shared" si="324"/>
        <v>42544.814328703702</v>
      </c>
      <c r="W3411" s="16">
        <f t="shared" si="325"/>
        <v>42582.873611111107</v>
      </c>
    </row>
    <row r="3412" spans="1:23" ht="30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2">
        <f>IF(H3412="USD", 1, VLOOKUP(H3412,usd[[#All],[targetCurrency]:[inverseRate]],4,FALSE))</f>
        <v>1</v>
      </c>
      <c r="J3412" s="14">
        <f t="shared" si="320"/>
        <v>3000</v>
      </c>
      <c r="K3412" s="14">
        <f t="shared" si="321"/>
        <v>3255</v>
      </c>
      <c r="L3412">
        <v>1465196400</v>
      </c>
      <c r="M3412">
        <v>1462841990</v>
      </c>
      <c r="N3412" t="b">
        <v>0</v>
      </c>
      <c r="O3412">
        <v>40</v>
      </c>
      <c r="P3412" t="b">
        <v>1</v>
      </c>
      <c r="Q3412" t="s">
        <v>8271</v>
      </c>
      <c r="R3412" s="9">
        <f t="shared" si="322"/>
        <v>1.085</v>
      </c>
      <c r="S3412" s="14">
        <f t="shared" si="323"/>
        <v>81.375</v>
      </c>
      <c r="T3412" t="s">
        <v>9224</v>
      </c>
      <c r="U3412" t="s">
        <v>9225</v>
      </c>
      <c r="V3412" s="16">
        <f t="shared" si="324"/>
        <v>42500.041550925926</v>
      </c>
      <c r="W3412" s="16">
        <f t="shared" si="325"/>
        <v>42527.291666666672</v>
      </c>
    </row>
    <row r="3413" spans="1:23" ht="30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2">
        <f>IF(H3413="USD", 1, VLOOKUP(H3413,usd[[#All],[targetCurrency]:[inverseRate]],4,FALSE))</f>
        <v>1</v>
      </c>
      <c r="J3413" s="14">
        <f t="shared" si="320"/>
        <v>15000</v>
      </c>
      <c r="K3413" s="14">
        <f t="shared" si="321"/>
        <v>15535</v>
      </c>
      <c r="L3413">
        <v>1444264372</v>
      </c>
      <c r="M3413">
        <v>1442536372</v>
      </c>
      <c r="N3413" t="b">
        <v>0</v>
      </c>
      <c r="O3413">
        <v>78</v>
      </c>
      <c r="P3413" t="b">
        <v>1</v>
      </c>
      <c r="Q3413" t="s">
        <v>8271</v>
      </c>
      <c r="R3413" s="9">
        <f t="shared" si="322"/>
        <v>1.0356666666666667</v>
      </c>
      <c r="S3413" s="14">
        <f t="shared" si="323"/>
        <v>199.16666666666666</v>
      </c>
      <c r="T3413" t="s">
        <v>9224</v>
      </c>
      <c r="U3413" t="s">
        <v>9225</v>
      </c>
      <c r="V3413" s="16">
        <f t="shared" si="324"/>
        <v>42265.022824074069</v>
      </c>
      <c r="W3413" s="16">
        <f t="shared" si="325"/>
        <v>42285.022824074069</v>
      </c>
    </row>
    <row r="3414" spans="1:23" ht="30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2">
        <f>IF(H3414="USD", 1, VLOOKUP(H3414,usd[[#All],[targetCurrency]:[inverseRate]],4,FALSE))</f>
        <v>1.29405719</v>
      </c>
      <c r="J3414" s="14">
        <f t="shared" si="320"/>
        <v>3882.17157</v>
      </c>
      <c r="K3414" s="14">
        <f t="shared" si="321"/>
        <v>3882.17157</v>
      </c>
      <c r="L3414">
        <v>1411858862</v>
      </c>
      <c r="M3414">
        <v>1409266862</v>
      </c>
      <c r="N3414" t="b">
        <v>0</v>
      </c>
      <c r="O3414">
        <v>26</v>
      </c>
      <c r="P3414" t="b">
        <v>1</v>
      </c>
      <c r="Q3414" t="s">
        <v>8271</v>
      </c>
      <c r="R3414" s="9">
        <f t="shared" si="322"/>
        <v>1</v>
      </c>
      <c r="S3414" s="14">
        <f t="shared" si="323"/>
        <v>149.31429115384614</v>
      </c>
      <c r="T3414" t="s">
        <v>9224</v>
      </c>
      <c r="U3414" t="s">
        <v>9225</v>
      </c>
      <c r="V3414" s="16">
        <f t="shared" si="324"/>
        <v>41879.959050925929</v>
      </c>
      <c r="W3414" s="16">
        <f t="shared" si="325"/>
        <v>41909.959050925929</v>
      </c>
    </row>
    <row r="3415" spans="1:23" ht="30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2">
        <f>IF(H3415="USD", 1, VLOOKUP(H3415,usd[[#All],[targetCurrency]:[inverseRate]],4,FALSE))</f>
        <v>1</v>
      </c>
      <c r="J3415" s="14">
        <f t="shared" si="320"/>
        <v>500</v>
      </c>
      <c r="K3415" s="14">
        <f t="shared" si="321"/>
        <v>650</v>
      </c>
      <c r="L3415">
        <v>1425099540</v>
      </c>
      <c r="M3415">
        <v>1424280938</v>
      </c>
      <c r="N3415" t="b">
        <v>0</v>
      </c>
      <c r="O3415">
        <v>14</v>
      </c>
      <c r="P3415" t="b">
        <v>1</v>
      </c>
      <c r="Q3415" t="s">
        <v>8271</v>
      </c>
      <c r="R3415" s="9">
        <f t="shared" si="322"/>
        <v>1.3</v>
      </c>
      <c r="S3415" s="14">
        <f t="shared" si="323"/>
        <v>46.428571428571431</v>
      </c>
      <c r="T3415" t="s">
        <v>9224</v>
      </c>
      <c r="U3415" t="s">
        <v>9225</v>
      </c>
      <c r="V3415" s="16">
        <f t="shared" si="324"/>
        <v>42053.733078703706</v>
      </c>
      <c r="W3415" s="16">
        <f t="shared" si="325"/>
        <v>42063.207638888889</v>
      </c>
    </row>
    <row r="3416" spans="1:23" ht="30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2">
        <f>IF(H3416="USD", 1, VLOOKUP(H3416,usd[[#All],[targetCurrency]:[inverseRate]],4,FALSE))</f>
        <v>1</v>
      </c>
      <c r="J3416" s="14">
        <f t="shared" si="320"/>
        <v>3000</v>
      </c>
      <c r="K3416" s="14">
        <f t="shared" si="321"/>
        <v>3105</v>
      </c>
      <c r="L3416">
        <v>1480579140</v>
      </c>
      <c r="M3416">
        <v>1478030325</v>
      </c>
      <c r="N3416" t="b">
        <v>0</v>
      </c>
      <c r="O3416">
        <v>44</v>
      </c>
      <c r="P3416" t="b">
        <v>1</v>
      </c>
      <c r="Q3416" t="s">
        <v>8271</v>
      </c>
      <c r="R3416" s="9">
        <f t="shared" si="322"/>
        <v>1.0349999999999999</v>
      </c>
      <c r="S3416" s="14">
        <f t="shared" si="323"/>
        <v>70.568181818181813</v>
      </c>
      <c r="T3416" t="s">
        <v>9224</v>
      </c>
      <c r="U3416" t="s">
        <v>9225</v>
      </c>
      <c r="V3416" s="16">
        <f t="shared" si="324"/>
        <v>42675.832465277781</v>
      </c>
      <c r="W3416" s="16">
        <f t="shared" si="325"/>
        <v>42705.332638888889</v>
      </c>
    </row>
    <row r="3417" spans="1:23" ht="30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2">
        <f>IF(H3417="USD", 1, VLOOKUP(H3417,usd[[#All],[targetCurrency]:[inverseRate]],4,FALSE))</f>
        <v>1</v>
      </c>
      <c r="J3417" s="14">
        <f t="shared" si="320"/>
        <v>200</v>
      </c>
      <c r="K3417" s="14">
        <f t="shared" si="321"/>
        <v>200</v>
      </c>
      <c r="L3417">
        <v>1460935800</v>
      </c>
      <c r="M3417">
        <v>1459999656</v>
      </c>
      <c r="N3417" t="b">
        <v>0</v>
      </c>
      <c r="O3417">
        <v>9</v>
      </c>
      <c r="P3417" t="b">
        <v>1</v>
      </c>
      <c r="Q3417" t="s">
        <v>8271</v>
      </c>
      <c r="R3417" s="9">
        <f t="shared" si="322"/>
        <v>1</v>
      </c>
      <c r="S3417" s="14">
        <f t="shared" si="323"/>
        <v>22.222222222222221</v>
      </c>
      <c r="T3417" t="s">
        <v>9224</v>
      </c>
      <c r="U3417" t="s">
        <v>9225</v>
      </c>
      <c r="V3417" s="16">
        <f t="shared" si="324"/>
        <v>42467.144166666665</v>
      </c>
      <c r="W3417" s="16">
        <f t="shared" si="325"/>
        <v>42477.979166666672</v>
      </c>
    </row>
    <row r="3418" spans="1:23" ht="30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2">
        <f>IF(H3418="USD", 1, VLOOKUP(H3418,usd[[#All],[targetCurrency]:[inverseRate]],4,FALSE))</f>
        <v>1.29405719</v>
      </c>
      <c r="J3418" s="14">
        <f t="shared" si="320"/>
        <v>5176.22876</v>
      </c>
      <c r="K3418" s="14">
        <f t="shared" si="321"/>
        <v>6190.7695969599999</v>
      </c>
      <c r="L3418">
        <v>1429813800</v>
      </c>
      <c r="M3418">
        <v>1427363645</v>
      </c>
      <c r="N3418" t="b">
        <v>0</v>
      </c>
      <c r="O3418">
        <v>30</v>
      </c>
      <c r="P3418" t="b">
        <v>1</v>
      </c>
      <c r="Q3418" t="s">
        <v>8271</v>
      </c>
      <c r="R3418" s="9">
        <f t="shared" si="322"/>
        <v>1.196</v>
      </c>
      <c r="S3418" s="14">
        <f t="shared" si="323"/>
        <v>206.35898656533334</v>
      </c>
      <c r="T3418" t="s">
        <v>9224</v>
      </c>
      <c r="U3418" t="s">
        <v>9225</v>
      </c>
      <c r="V3418" s="16">
        <f t="shared" si="324"/>
        <v>42089.412557870368</v>
      </c>
      <c r="W3418" s="16">
        <f t="shared" si="325"/>
        <v>42117.770833333328</v>
      </c>
    </row>
    <row r="3419" spans="1:23" ht="30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2">
        <f>IF(H3419="USD", 1, VLOOKUP(H3419,usd[[#All],[targetCurrency]:[inverseRate]],4,FALSE))</f>
        <v>1</v>
      </c>
      <c r="J3419" s="14">
        <f t="shared" si="320"/>
        <v>1700</v>
      </c>
      <c r="K3419" s="14">
        <f t="shared" si="321"/>
        <v>1700.01</v>
      </c>
      <c r="L3419">
        <v>1414284180</v>
      </c>
      <c r="M3419">
        <v>1410558948</v>
      </c>
      <c r="N3419" t="b">
        <v>0</v>
      </c>
      <c r="O3419">
        <v>45</v>
      </c>
      <c r="P3419" t="b">
        <v>1</v>
      </c>
      <c r="Q3419" t="s">
        <v>8271</v>
      </c>
      <c r="R3419" s="9">
        <f t="shared" si="322"/>
        <v>1.0000058823529412</v>
      </c>
      <c r="S3419" s="14">
        <f t="shared" si="323"/>
        <v>37.777999999999999</v>
      </c>
      <c r="T3419" t="s">
        <v>9224</v>
      </c>
      <c r="U3419" t="s">
        <v>9225</v>
      </c>
      <c r="V3419" s="16">
        <f t="shared" si="324"/>
        <v>41894.91375</v>
      </c>
      <c r="W3419" s="16">
        <f t="shared" si="325"/>
        <v>41938.029861111107</v>
      </c>
    </row>
    <row r="3420" spans="1:23" ht="30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2">
        <f>IF(H3420="USD", 1, VLOOKUP(H3420,usd[[#All],[targetCurrency]:[inverseRate]],4,FALSE))</f>
        <v>1</v>
      </c>
      <c r="J3420" s="14">
        <f t="shared" si="320"/>
        <v>4000</v>
      </c>
      <c r="K3420" s="14">
        <f t="shared" si="321"/>
        <v>4035</v>
      </c>
      <c r="L3420">
        <v>1400875307</v>
      </c>
      <c r="M3420">
        <v>1398283307</v>
      </c>
      <c r="N3420" t="b">
        <v>0</v>
      </c>
      <c r="O3420">
        <v>56</v>
      </c>
      <c r="P3420" t="b">
        <v>1</v>
      </c>
      <c r="Q3420" t="s">
        <v>8271</v>
      </c>
      <c r="R3420" s="9">
        <f t="shared" si="322"/>
        <v>1.00875</v>
      </c>
      <c r="S3420" s="14">
        <f t="shared" si="323"/>
        <v>72.053571428571431</v>
      </c>
      <c r="T3420" t="s">
        <v>9224</v>
      </c>
      <c r="U3420" t="s">
        <v>9225</v>
      </c>
      <c r="V3420" s="16">
        <f t="shared" si="324"/>
        <v>41752.83457175926</v>
      </c>
      <c r="W3420" s="16">
        <f t="shared" si="325"/>
        <v>41782.83457175926</v>
      </c>
    </row>
    <row r="3421" spans="1:23" ht="30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2">
        <f>IF(H3421="USD", 1, VLOOKUP(H3421,usd[[#All],[targetCurrency]:[inverseRate]],4,FALSE))</f>
        <v>1.1666915600000001</v>
      </c>
      <c r="J3421" s="14">
        <f t="shared" si="320"/>
        <v>3208.4017900000003</v>
      </c>
      <c r="K3421" s="14">
        <f t="shared" si="321"/>
        <v>3418.4062708000001</v>
      </c>
      <c r="L3421">
        <v>1459978200</v>
      </c>
      <c r="M3421">
        <v>1458416585</v>
      </c>
      <c r="N3421" t="b">
        <v>0</v>
      </c>
      <c r="O3421">
        <v>46</v>
      </c>
      <c r="P3421" t="b">
        <v>1</v>
      </c>
      <c r="Q3421" t="s">
        <v>8271</v>
      </c>
      <c r="R3421" s="9">
        <f t="shared" si="322"/>
        <v>1.0654545454545454</v>
      </c>
      <c r="S3421" s="14">
        <f t="shared" si="323"/>
        <v>74.3131798</v>
      </c>
      <c r="T3421" t="s">
        <v>9224</v>
      </c>
      <c r="U3421" t="s">
        <v>9225</v>
      </c>
      <c r="V3421" s="16">
        <f t="shared" si="324"/>
        <v>42448.821585648147</v>
      </c>
      <c r="W3421" s="16">
        <f t="shared" si="325"/>
        <v>42466.895833333328</v>
      </c>
    </row>
    <row r="3422" spans="1:23" ht="30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2">
        <f>IF(H3422="USD", 1, VLOOKUP(H3422,usd[[#All],[targetCurrency]:[inverseRate]],4,FALSE))</f>
        <v>1.29405719</v>
      </c>
      <c r="J3422" s="14">
        <f t="shared" si="320"/>
        <v>905.84003299999995</v>
      </c>
      <c r="K3422" s="14">
        <f t="shared" si="321"/>
        <v>1250.0592455399999</v>
      </c>
      <c r="L3422">
        <v>1455408000</v>
      </c>
      <c r="M3422">
        <v>1454638202</v>
      </c>
      <c r="N3422" t="b">
        <v>0</v>
      </c>
      <c r="O3422">
        <v>34</v>
      </c>
      <c r="P3422" t="b">
        <v>1</v>
      </c>
      <c r="Q3422" t="s">
        <v>8271</v>
      </c>
      <c r="R3422" s="9">
        <f t="shared" si="322"/>
        <v>1.38</v>
      </c>
      <c r="S3422" s="14">
        <f t="shared" si="323"/>
        <v>36.766448398235291</v>
      </c>
      <c r="T3422" t="s">
        <v>9224</v>
      </c>
      <c r="U3422" t="s">
        <v>9225</v>
      </c>
      <c r="V3422" s="16">
        <f t="shared" si="324"/>
        <v>42405.090300925927</v>
      </c>
      <c r="W3422" s="16">
        <f t="shared" si="325"/>
        <v>42414</v>
      </c>
    </row>
    <row r="3423" spans="1:23" ht="30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2">
        <f>IF(H3423="USD", 1, VLOOKUP(H3423,usd[[#All],[targetCurrency]:[inverseRate]],4,FALSE))</f>
        <v>1</v>
      </c>
      <c r="J3423" s="14">
        <f t="shared" si="320"/>
        <v>10000</v>
      </c>
      <c r="K3423" s="14">
        <f t="shared" si="321"/>
        <v>10115</v>
      </c>
      <c r="L3423">
        <v>1425495563</v>
      </c>
      <c r="M3423">
        <v>1422903563</v>
      </c>
      <c r="N3423" t="b">
        <v>0</v>
      </c>
      <c r="O3423">
        <v>98</v>
      </c>
      <c r="P3423" t="b">
        <v>1</v>
      </c>
      <c r="Q3423" t="s">
        <v>8271</v>
      </c>
      <c r="R3423" s="9">
        <f t="shared" si="322"/>
        <v>1.0115000000000001</v>
      </c>
      <c r="S3423" s="14">
        <f t="shared" si="323"/>
        <v>103.21428571428571</v>
      </c>
      <c r="T3423" t="s">
        <v>9224</v>
      </c>
      <c r="U3423" t="s">
        <v>9225</v>
      </c>
      <c r="V3423" s="16">
        <f t="shared" si="324"/>
        <v>42037.791238425925</v>
      </c>
      <c r="W3423" s="16">
        <f t="shared" si="325"/>
        <v>42067.791238425925</v>
      </c>
    </row>
    <row r="3424" spans="1:23" ht="30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2">
        <f>IF(H3424="USD", 1, VLOOKUP(H3424,usd[[#All],[targetCurrency]:[inverseRate]],4,FALSE))</f>
        <v>1.29405719</v>
      </c>
      <c r="J3424" s="14">
        <f t="shared" si="320"/>
        <v>3882.17157</v>
      </c>
      <c r="K3424" s="14">
        <f t="shared" si="321"/>
        <v>4235.4491828700002</v>
      </c>
      <c r="L3424">
        <v>1450051200</v>
      </c>
      <c r="M3424">
        <v>1447594176</v>
      </c>
      <c r="N3424" t="b">
        <v>0</v>
      </c>
      <c r="O3424">
        <v>46</v>
      </c>
      <c r="P3424" t="b">
        <v>1</v>
      </c>
      <c r="Q3424" t="s">
        <v>8271</v>
      </c>
      <c r="R3424" s="9">
        <f t="shared" si="322"/>
        <v>1.091</v>
      </c>
      <c r="S3424" s="14">
        <f t="shared" si="323"/>
        <v>92.074982236304351</v>
      </c>
      <c r="T3424" t="s">
        <v>9224</v>
      </c>
      <c r="U3424" t="s">
        <v>9225</v>
      </c>
      <c r="V3424" s="16">
        <f t="shared" si="324"/>
        <v>42323.562222222223</v>
      </c>
      <c r="W3424" s="16">
        <f t="shared" si="325"/>
        <v>42352</v>
      </c>
    </row>
    <row r="3425" spans="1:23" ht="30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2">
        <f>IF(H3425="USD", 1, VLOOKUP(H3425,usd[[#All],[targetCurrency]:[inverseRate]],4,FALSE))</f>
        <v>1</v>
      </c>
      <c r="J3425" s="14">
        <f t="shared" si="320"/>
        <v>250</v>
      </c>
      <c r="K3425" s="14">
        <f t="shared" si="321"/>
        <v>350</v>
      </c>
      <c r="L3425">
        <v>1429912341</v>
      </c>
      <c r="M3425">
        <v>1427320341</v>
      </c>
      <c r="N3425" t="b">
        <v>0</v>
      </c>
      <c r="O3425">
        <v>10</v>
      </c>
      <c r="P3425" t="b">
        <v>1</v>
      </c>
      <c r="Q3425" t="s">
        <v>8271</v>
      </c>
      <c r="R3425" s="9">
        <f t="shared" si="322"/>
        <v>1.4</v>
      </c>
      <c r="S3425" s="14">
        <f t="shared" si="323"/>
        <v>35</v>
      </c>
      <c r="T3425" t="s">
        <v>9224</v>
      </c>
      <c r="U3425" t="s">
        <v>9225</v>
      </c>
      <c r="V3425" s="16">
        <f t="shared" si="324"/>
        <v>42088.911354166667</v>
      </c>
      <c r="W3425" s="16">
        <f t="shared" si="325"/>
        <v>42118.911354166667</v>
      </c>
    </row>
    <row r="3426" spans="1:23" ht="30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2">
        <f>IF(H3426="USD", 1, VLOOKUP(H3426,usd[[#All],[targetCurrency]:[inverseRate]],4,FALSE))</f>
        <v>1</v>
      </c>
      <c r="J3426" s="14">
        <f t="shared" si="320"/>
        <v>6000</v>
      </c>
      <c r="K3426" s="14">
        <f t="shared" si="321"/>
        <v>6215</v>
      </c>
      <c r="L3426">
        <v>1423119540</v>
      </c>
      <c r="M3426">
        <v>1421252084</v>
      </c>
      <c r="N3426" t="b">
        <v>0</v>
      </c>
      <c r="O3426">
        <v>76</v>
      </c>
      <c r="P3426" t="b">
        <v>1</v>
      </c>
      <c r="Q3426" t="s">
        <v>8271</v>
      </c>
      <c r="R3426" s="9">
        <f t="shared" si="322"/>
        <v>1.0358333333333334</v>
      </c>
      <c r="S3426" s="14">
        <f t="shared" si="323"/>
        <v>81.776315789473685</v>
      </c>
      <c r="T3426" t="s">
        <v>9224</v>
      </c>
      <c r="U3426" t="s">
        <v>9225</v>
      </c>
      <c r="V3426" s="16">
        <f t="shared" si="324"/>
        <v>42018.676898148144</v>
      </c>
      <c r="W3426" s="16">
        <f t="shared" si="325"/>
        <v>42040.290972222225</v>
      </c>
    </row>
    <row r="3427" spans="1:23" ht="30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2">
        <f>IF(H3427="USD", 1, VLOOKUP(H3427,usd[[#All],[targetCurrency]:[inverseRate]],4,FALSE))</f>
        <v>1</v>
      </c>
      <c r="J3427" s="14">
        <f t="shared" si="320"/>
        <v>30000</v>
      </c>
      <c r="K3427" s="14">
        <f t="shared" si="321"/>
        <v>30891.1</v>
      </c>
      <c r="L3427">
        <v>1412434136</v>
      </c>
      <c r="M3427">
        <v>1409669336</v>
      </c>
      <c r="N3427" t="b">
        <v>0</v>
      </c>
      <c r="O3427">
        <v>104</v>
      </c>
      <c r="P3427" t="b">
        <v>1</v>
      </c>
      <c r="Q3427" t="s">
        <v>8271</v>
      </c>
      <c r="R3427" s="9">
        <f t="shared" si="322"/>
        <v>1.0297033333333332</v>
      </c>
      <c r="S3427" s="14">
        <f t="shared" si="323"/>
        <v>297.02980769230766</v>
      </c>
      <c r="T3427" t="s">
        <v>9224</v>
      </c>
      <c r="U3427" t="s">
        <v>9225</v>
      </c>
      <c r="V3427" s="16">
        <f t="shared" si="324"/>
        <v>41884.617314814815</v>
      </c>
      <c r="W3427" s="16">
        <f t="shared" si="325"/>
        <v>41916.617314814815</v>
      </c>
    </row>
    <row r="3428" spans="1:23" ht="30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2">
        <f>IF(H3428="USD", 1, VLOOKUP(H3428,usd[[#All],[targetCurrency]:[inverseRate]],4,FALSE))</f>
        <v>1</v>
      </c>
      <c r="J3428" s="14">
        <f t="shared" si="320"/>
        <v>3750</v>
      </c>
      <c r="K3428" s="14">
        <f t="shared" si="321"/>
        <v>4055</v>
      </c>
      <c r="L3428">
        <v>1411264800</v>
      </c>
      <c r="M3428">
        <v>1409620903</v>
      </c>
      <c r="N3428" t="b">
        <v>0</v>
      </c>
      <c r="O3428">
        <v>87</v>
      </c>
      <c r="P3428" t="b">
        <v>1</v>
      </c>
      <c r="Q3428" t="s">
        <v>8271</v>
      </c>
      <c r="R3428" s="9">
        <f t="shared" si="322"/>
        <v>1.0813333333333333</v>
      </c>
      <c r="S3428" s="14">
        <f t="shared" si="323"/>
        <v>46.609195402298852</v>
      </c>
      <c r="T3428" t="s">
        <v>9224</v>
      </c>
      <c r="U3428" t="s">
        <v>9225</v>
      </c>
      <c r="V3428" s="16">
        <f t="shared" si="324"/>
        <v>41884.056747685187</v>
      </c>
      <c r="W3428" s="16">
        <f t="shared" si="325"/>
        <v>41903.083333333336</v>
      </c>
    </row>
    <row r="3429" spans="1:23" ht="30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2">
        <f>IF(H3429="USD", 1, VLOOKUP(H3429,usd[[#All],[targetCurrency]:[inverseRate]],4,FALSE))</f>
        <v>1.29405719</v>
      </c>
      <c r="J3429" s="14">
        <f t="shared" si="320"/>
        <v>1941.085785</v>
      </c>
      <c r="K3429" s="14">
        <f t="shared" si="321"/>
        <v>1941.085785</v>
      </c>
      <c r="L3429">
        <v>1404314952</v>
      </c>
      <c r="M3429">
        <v>1401722952</v>
      </c>
      <c r="N3429" t="b">
        <v>0</v>
      </c>
      <c r="O3429">
        <v>29</v>
      </c>
      <c r="P3429" t="b">
        <v>1</v>
      </c>
      <c r="Q3429" t="s">
        <v>8271</v>
      </c>
      <c r="R3429" s="9">
        <f t="shared" si="322"/>
        <v>1</v>
      </c>
      <c r="S3429" s="14">
        <f t="shared" si="323"/>
        <v>66.933992586206898</v>
      </c>
      <c r="T3429" t="s">
        <v>9224</v>
      </c>
      <c r="U3429" t="s">
        <v>9225</v>
      </c>
      <c r="V3429" s="16">
        <f t="shared" si="324"/>
        <v>41792.645277777774</v>
      </c>
      <c r="W3429" s="16">
        <f t="shared" si="325"/>
        <v>41822.645277777774</v>
      </c>
    </row>
    <row r="3430" spans="1:23" ht="30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2">
        <f>IF(H3430="USD", 1, VLOOKUP(H3430,usd[[#All],[targetCurrency]:[inverseRate]],4,FALSE))</f>
        <v>1.29405719</v>
      </c>
      <c r="J3430" s="14">
        <f t="shared" si="320"/>
        <v>2588.11438</v>
      </c>
      <c r="K3430" s="14">
        <f t="shared" si="321"/>
        <v>2659.28752545</v>
      </c>
      <c r="L3430">
        <v>1425142800</v>
      </c>
      <c r="M3430">
        <v>1422983847</v>
      </c>
      <c r="N3430" t="b">
        <v>0</v>
      </c>
      <c r="O3430">
        <v>51</v>
      </c>
      <c r="P3430" t="b">
        <v>1</v>
      </c>
      <c r="Q3430" t="s">
        <v>8271</v>
      </c>
      <c r="R3430" s="9">
        <f t="shared" si="322"/>
        <v>1.0275000000000001</v>
      </c>
      <c r="S3430" s="14">
        <f t="shared" si="323"/>
        <v>52.142892655882349</v>
      </c>
      <c r="T3430" t="s">
        <v>9224</v>
      </c>
      <c r="U3430" t="s">
        <v>9225</v>
      </c>
      <c r="V3430" s="16">
        <f t="shared" si="324"/>
        <v>42038.720451388886</v>
      </c>
      <c r="W3430" s="16">
        <f t="shared" si="325"/>
        <v>42063.708333333328</v>
      </c>
    </row>
    <row r="3431" spans="1:23" ht="30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2">
        <f>IF(H3431="USD", 1, VLOOKUP(H3431,usd[[#All],[targetCurrency]:[inverseRate]],4,FALSE))</f>
        <v>1.29405719</v>
      </c>
      <c r="J3431" s="14">
        <f t="shared" si="320"/>
        <v>194.10857849999999</v>
      </c>
      <c r="K3431" s="14">
        <f t="shared" si="321"/>
        <v>252.34115205000001</v>
      </c>
      <c r="L3431">
        <v>1478046661</v>
      </c>
      <c r="M3431">
        <v>1476837061</v>
      </c>
      <c r="N3431" t="b">
        <v>0</v>
      </c>
      <c r="O3431">
        <v>12</v>
      </c>
      <c r="P3431" t="b">
        <v>1</v>
      </c>
      <c r="Q3431" t="s">
        <v>8271</v>
      </c>
      <c r="R3431" s="9">
        <f t="shared" si="322"/>
        <v>1.3</v>
      </c>
      <c r="S3431" s="14">
        <f t="shared" si="323"/>
        <v>21.0284293375</v>
      </c>
      <c r="T3431" t="s">
        <v>9224</v>
      </c>
      <c r="U3431" t="s">
        <v>9225</v>
      </c>
      <c r="V3431" s="16">
        <f t="shared" si="324"/>
        <v>42662.021539351852</v>
      </c>
      <c r="W3431" s="16">
        <f t="shared" si="325"/>
        <v>42676.021539351852</v>
      </c>
    </row>
    <row r="3432" spans="1:23" ht="30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2">
        <f>IF(H3432="USD", 1, VLOOKUP(H3432,usd[[#All],[targetCurrency]:[inverseRate]],4,FALSE))</f>
        <v>1.29405719</v>
      </c>
      <c r="J3432" s="14">
        <f t="shared" si="320"/>
        <v>2588.11438</v>
      </c>
      <c r="K3432" s="14">
        <f t="shared" si="321"/>
        <v>2809.3852189180998</v>
      </c>
      <c r="L3432">
        <v>1406760101</v>
      </c>
      <c r="M3432">
        <v>1404168101</v>
      </c>
      <c r="N3432" t="b">
        <v>0</v>
      </c>
      <c r="O3432">
        <v>72</v>
      </c>
      <c r="P3432" t="b">
        <v>1</v>
      </c>
      <c r="Q3432" t="s">
        <v>8271</v>
      </c>
      <c r="R3432" s="9">
        <f t="shared" si="322"/>
        <v>1.0854949999999999</v>
      </c>
      <c r="S3432" s="14">
        <f t="shared" si="323"/>
        <v>39.019239151640278</v>
      </c>
      <c r="T3432" t="s">
        <v>9224</v>
      </c>
      <c r="U3432" t="s">
        <v>9225</v>
      </c>
      <c r="V3432" s="16">
        <f t="shared" si="324"/>
        <v>41820.945613425924</v>
      </c>
      <c r="W3432" s="16">
        <f t="shared" si="325"/>
        <v>41850.945613425924</v>
      </c>
    </row>
    <row r="3433" spans="1:23" ht="30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2">
        <f>IF(H3433="USD", 1, VLOOKUP(H3433,usd[[#All],[targetCurrency]:[inverseRate]],4,FALSE))</f>
        <v>1</v>
      </c>
      <c r="J3433" s="14">
        <f t="shared" si="320"/>
        <v>2000</v>
      </c>
      <c r="K3433" s="14">
        <f t="shared" si="321"/>
        <v>2000</v>
      </c>
      <c r="L3433">
        <v>1408383153</v>
      </c>
      <c r="M3433">
        <v>1405791153</v>
      </c>
      <c r="N3433" t="b">
        <v>0</v>
      </c>
      <c r="O3433">
        <v>21</v>
      </c>
      <c r="P3433" t="b">
        <v>1</v>
      </c>
      <c r="Q3433" t="s">
        <v>8271</v>
      </c>
      <c r="R3433" s="9">
        <f t="shared" si="322"/>
        <v>1</v>
      </c>
      <c r="S3433" s="14">
        <f t="shared" si="323"/>
        <v>95.238095238095241</v>
      </c>
      <c r="T3433" t="s">
        <v>9224</v>
      </c>
      <c r="U3433" t="s">
        <v>9225</v>
      </c>
      <c r="V3433" s="16">
        <f t="shared" si="324"/>
        <v>41839.730937500004</v>
      </c>
      <c r="W3433" s="16">
        <f t="shared" si="325"/>
        <v>41869.730937500004</v>
      </c>
    </row>
    <row r="3434" spans="1:23" ht="30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2">
        <f>IF(H3434="USD", 1, VLOOKUP(H3434,usd[[#All],[targetCurrency]:[inverseRate]],4,FALSE))</f>
        <v>1</v>
      </c>
      <c r="J3434" s="14">
        <f t="shared" si="320"/>
        <v>2000</v>
      </c>
      <c r="K3434" s="14">
        <f t="shared" si="321"/>
        <v>2193</v>
      </c>
      <c r="L3434">
        <v>1454709600</v>
      </c>
      <c r="M3434">
        <v>1452520614</v>
      </c>
      <c r="N3434" t="b">
        <v>0</v>
      </c>
      <c r="O3434">
        <v>42</v>
      </c>
      <c r="P3434" t="b">
        <v>1</v>
      </c>
      <c r="Q3434" t="s">
        <v>8271</v>
      </c>
      <c r="R3434" s="9">
        <f t="shared" si="322"/>
        <v>1.0965</v>
      </c>
      <c r="S3434" s="14">
        <f t="shared" si="323"/>
        <v>52.214285714285715</v>
      </c>
      <c r="T3434" t="s">
        <v>9224</v>
      </c>
      <c r="U3434" t="s">
        <v>9225</v>
      </c>
      <c r="V3434" s="16">
        <f t="shared" si="324"/>
        <v>42380.581180555557</v>
      </c>
      <c r="W3434" s="16">
        <f t="shared" si="325"/>
        <v>42405.916666666672</v>
      </c>
    </row>
    <row r="3435" spans="1:23" ht="30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2">
        <f>IF(H3435="USD", 1, VLOOKUP(H3435,usd[[#All],[targetCurrency]:[inverseRate]],4,FALSE))</f>
        <v>1</v>
      </c>
      <c r="J3435" s="14">
        <f t="shared" si="320"/>
        <v>9500</v>
      </c>
      <c r="K3435" s="14">
        <f t="shared" si="321"/>
        <v>9525</v>
      </c>
      <c r="L3435">
        <v>1402974000</v>
      </c>
      <c r="M3435">
        <v>1400290255</v>
      </c>
      <c r="N3435" t="b">
        <v>0</v>
      </c>
      <c r="O3435">
        <v>71</v>
      </c>
      <c r="P3435" t="b">
        <v>1</v>
      </c>
      <c r="Q3435" t="s">
        <v>8271</v>
      </c>
      <c r="R3435" s="9">
        <f t="shared" si="322"/>
        <v>1.0026315789473683</v>
      </c>
      <c r="S3435" s="14">
        <f t="shared" si="323"/>
        <v>134.1549295774648</v>
      </c>
      <c r="T3435" t="s">
        <v>9224</v>
      </c>
      <c r="U3435" t="s">
        <v>9225</v>
      </c>
      <c r="V3435" s="16">
        <f t="shared" si="324"/>
        <v>41776.06313657407</v>
      </c>
      <c r="W3435" s="16">
        <f t="shared" si="325"/>
        <v>41807.125</v>
      </c>
    </row>
    <row r="3436" spans="1:23" ht="30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2">
        <f>IF(H3436="USD", 1, VLOOKUP(H3436,usd[[#All],[targetCurrency]:[inverseRate]],4,FALSE))</f>
        <v>1</v>
      </c>
      <c r="J3436" s="14">
        <f t="shared" si="320"/>
        <v>10000</v>
      </c>
      <c r="K3436" s="14">
        <f t="shared" si="321"/>
        <v>10555</v>
      </c>
      <c r="L3436">
        <v>1404983269</v>
      </c>
      <c r="M3436">
        <v>1402391269</v>
      </c>
      <c r="N3436" t="b">
        <v>0</v>
      </c>
      <c r="O3436">
        <v>168</v>
      </c>
      <c r="P3436" t="b">
        <v>1</v>
      </c>
      <c r="Q3436" t="s">
        <v>8271</v>
      </c>
      <c r="R3436" s="9">
        <f t="shared" si="322"/>
        <v>1.0555000000000001</v>
      </c>
      <c r="S3436" s="14">
        <f t="shared" si="323"/>
        <v>62.827380952380949</v>
      </c>
      <c r="T3436" t="s">
        <v>9224</v>
      </c>
      <c r="U3436" t="s">
        <v>9225</v>
      </c>
      <c r="V3436" s="16">
        <f t="shared" si="324"/>
        <v>41800.380428240736</v>
      </c>
      <c r="W3436" s="16">
        <f t="shared" si="325"/>
        <v>41830.380428240736</v>
      </c>
    </row>
    <row r="3437" spans="1:23" ht="30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2">
        <f>IF(H3437="USD", 1, VLOOKUP(H3437,usd[[#All],[targetCurrency]:[inverseRate]],4,FALSE))</f>
        <v>1</v>
      </c>
      <c r="J3437" s="14">
        <f t="shared" si="320"/>
        <v>1000</v>
      </c>
      <c r="K3437" s="14">
        <f t="shared" si="321"/>
        <v>1120</v>
      </c>
      <c r="L3437">
        <v>1470538800</v>
      </c>
      <c r="M3437">
        <v>1469112493</v>
      </c>
      <c r="N3437" t="b">
        <v>0</v>
      </c>
      <c r="O3437">
        <v>19</v>
      </c>
      <c r="P3437" t="b">
        <v>1</v>
      </c>
      <c r="Q3437" t="s">
        <v>8271</v>
      </c>
      <c r="R3437" s="9">
        <f t="shared" si="322"/>
        <v>1.1200000000000001</v>
      </c>
      <c r="S3437" s="14">
        <f t="shared" si="323"/>
        <v>58.94736842105263</v>
      </c>
      <c r="T3437" t="s">
        <v>9224</v>
      </c>
      <c r="U3437" t="s">
        <v>9225</v>
      </c>
      <c r="V3437" s="16">
        <f t="shared" si="324"/>
        <v>42572.61681712963</v>
      </c>
      <c r="W3437" s="16">
        <f t="shared" si="325"/>
        <v>42589.125</v>
      </c>
    </row>
    <row r="3438" spans="1:23" ht="30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2">
        <f>IF(H3438="USD", 1, VLOOKUP(H3438,usd[[#All],[targetCurrency]:[inverseRate]],4,FALSE))</f>
        <v>1</v>
      </c>
      <c r="J3438" s="14">
        <f t="shared" si="320"/>
        <v>5000</v>
      </c>
      <c r="K3438" s="14">
        <f t="shared" si="321"/>
        <v>5295</v>
      </c>
      <c r="L3438">
        <v>1408638480</v>
      </c>
      <c r="M3438">
        <v>1406811593</v>
      </c>
      <c r="N3438" t="b">
        <v>0</v>
      </c>
      <c r="O3438">
        <v>37</v>
      </c>
      <c r="P3438" t="b">
        <v>1</v>
      </c>
      <c r="Q3438" t="s">
        <v>8271</v>
      </c>
      <c r="R3438" s="9">
        <f t="shared" si="322"/>
        <v>1.0589999999999999</v>
      </c>
      <c r="S3438" s="14">
        <f t="shared" si="323"/>
        <v>143.1081081081081</v>
      </c>
      <c r="T3438" t="s">
        <v>9224</v>
      </c>
      <c r="U3438" t="s">
        <v>9225</v>
      </c>
      <c r="V3438" s="16">
        <f t="shared" si="324"/>
        <v>41851.541585648149</v>
      </c>
      <c r="W3438" s="16">
        <f t="shared" si="325"/>
        <v>41872.686111111107</v>
      </c>
    </row>
    <row r="3439" spans="1:23" ht="30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2">
        <f>IF(H3439="USD", 1, VLOOKUP(H3439,usd[[#All],[targetCurrency]:[inverseRate]],4,FALSE))</f>
        <v>1</v>
      </c>
      <c r="J3439" s="14">
        <f t="shared" si="320"/>
        <v>3000</v>
      </c>
      <c r="K3439" s="14">
        <f t="shared" si="321"/>
        <v>3030</v>
      </c>
      <c r="L3439">
        <v>1440003820</v>
      </c>
      <c r="M3439">
        <v>1437411820</v>
      </c>
      <c r="N3439" t="b">
        <v>0</v>
      </c>
      <c r="O3439">
        <v>36</v>
      </c>
      <c r="P3439" t="b">
        <v>1</v>
      </c>
      <c r="Q3439" t="s">
        <v>8271</v>
      </c>
      <c r="R3439" s="9">
        <f t="shared" si="322"/>
        <v>1.01</v>
      </c>
      <c r="S3439" s="14">
        <f t="shared" si="323"/>
        <v>84.166666666666671</v>
      </c>
      <c r="T3439" t="s">
        <v>9224</v>
      </c>
      <c r="U3439" t="s">
        <v>9225</v>
      </c>
      <c r="V3439" s="16">
        <f t="shared" si="324"/>
        <v>42205.710879629631</v>
      </c>
      <c r="W3439" s="16">
        <f t="shared" si="325"/>
        <v>42235.710879629631</v>
      </c>
    </row>
    <row r="3440" spans="1:23" ht="30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2">
        <f>IF(H3440="USD", 1, VLOOKUP(H3440,usd[[#All],[targetCurrency]:[inverseRate]],4,FALSE))</f>
        <v>1.29405719</v>
      </c>
      <c r="J3440" s="14">
        <f t="shared" si="320"/>
        <v>3235.1429749999998</v>
      </c>
      <c r="K3440" s="14">
        <f t="shared" si="321"/>
        <v>3371.0189799499999</v>
      </c>
      <c r="L3440">
        <v>1430600400</v>
      </c>
      <c r="M3440">
        <v>1428358567</v>
      </c>
      <c r="N3440" t="b">
        <v>0</v>
      </c>
      <c r="O3440">
        <v>14</v>
      </c>
      <c r="P3440" t="b">
        <v>1</v>
      </c>
      <c r="Q3440" t="s">
        <v>8271</v>
      </c>
      <c r="R3440" s="9">
        <f t="shared" si="322"/>
        <v>1.042</v>
      </c>
      <c r="S3440" s="14">
        <f t="shared" si="323"/>
        <v>240.78706999642856</v>
      </c>
      <c r="T3440" t="s">
        <v>9224</v>
      </c>
      <c r="U3440" t="s">
        <v>9225</v>
      </c>
      <c r="V3440" s="16">
        <f t="shared" si="324"/>
        <v>42100.927858796298</v>
      </c>
      <c r="W3440" s="16">
        <f t="shared" si="325"/>
        <v>42126.875</v>
      </c>
    </row>
    <row r="3441" spans="1:23" ht="30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2">
        <f>IF(H3441="USD", 1, VLOOKUP(H3441,usd[[#All],[targetCurrency]:[inverseRate]],4,FALSE))</f>
        <v>1</v>
      </c>
      <c r="J3441" s="14">
        <f t="shared" si="320"/>
        <v>1200</v>
      </c>
      <c r="K3441" s="14">
        <f t="shared" si="321"/>
        <v>1616.14</v>
      </c>
      <c r="L3441">
        <v>1453179540</v>
      </c>
      <c r="M3441">
        <v>1452030730</v>
      </c>
      <c r="N3441" t="b">
        <v>0</v>
      </c>
      <c r="O3441">
        <v>18</v>
      </c>
      <c r="P3441" t="b">
        <v>1</v>
      </c>
      <c r="Q3441" t="s">
        <v>8271</v>
      </c>
      <c r="R3441" s="9">
        <f t="shared" si="322"/>
        <v>1.3467833333333334</v>
      </c>
      <c r="S3441" s="14">
        <f t="shared" si="323"/>
        <v>89.785555555555561</v>
      </c>
      <c r="T3441" t="s">
        <v>9224</v>
      </c>
      <c r="U3441" t="s">
        <v>9225</v>
      </c>
      <c r="V3441" s="16">
        <f t="shared" si="324"/>
        <v>42374.911226851851</v>
      </c>
      <c r="W3441" s="16">
        <f t="shared" si="325"/>
        <v>42388.207638888889</v>
      </c>
    </row>
    <row r="3442" spans="1:23" ht="30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2">
        <f>IF(H3442="USD", 1, VLOOKUP(H3442,usd[[#All],[targetCurrency]:[inverseRate]],4,FALSE))</f>
        <v>1</v>
      </c>
      <c r="J3442" s="14">
        <f t="shared" si="320"/>
        <v>5000</v>
      </c>
      <c r="K3442" s="14">
        <f t="shared" si="321"/>
        <v>5260.92</v>
      </c>
      <c r="L3442">
        <v>1405095300</v>
      </c>
      <c r="M3442">
        <v>1403146628</v>
      </c>
      <c r="N3442" t="b">
        <v>0</v>
      </c>
      <c r="O3442">
        <v>82</v>
      </c>
      <c r="P3442" t="b">
        <v>1</v>
      </c>
      <c r="Q3442" t="s">
        <v>8271</v>
      </c>
      <c r="R3442" s="9">
        <f t="shared" si="322"/>
        <v>1.052184</v>
      </c>
      <c r="S3442" s="14">
        <f t="shared" si="323"/>
        <v>64.157560975609755</v>
      </c>
      <c r="T3442" t="s">
        <v>9224</v>
      </c>
      <c r="U3442" t="s">
        <v>9225</v>
      </c>
      <c r="V3442" s="16">
        <f t="shared" si="324"/>
        <v>41809.12300925926</v>
      </c>
      <c r="W3442" s="16">
        <f t="shared" si="325"/>
        <v>41831.677083333336</v>
      </c>
    </row>
    <row r="3443" spans="1:23" ht="30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2">
        <f>IF(H3443="USD", 1, VLOOKUP(H3443,usd[[#All],[targetCurrency]:[inverseRate]],4,FALSE))</f>
        <v>1</v>
      </c>
      <c r="J3443" s="14">
        <f t="shared" si="320"/>
        <v>2500</v>
      </c>
      <c r="K3443" s="14">
        <f t="shared" si="321"/>
        <v>2565</v>
      </c>
      <c r="L3443">
        <v>1447445820</v>
      </c>
      <c r="M3443">
        <v>1445077121</v>
      </c>
      <c r="N3443" t="b">
        <v>0</v>
      </c>
      <c r="O3443">
        <v>43</v>
      </c>
      <c r="P3443" t="b">
        <v>1</v>
      </c>
      <c r="Q3443" t="s">
        <v>8271</v>
      </c>
      <c r="R3443" s="9">
        <f t="shared" si="322"/>
        <v>1.026</v>
      </c>
      <c r="S3443" s="14">
        <f t="shared" si="323"/>
        <v>59.651162790697676</v>
      </c>
      <c r="T3443" t="s">
        <v>9224</v>
      </c>
      <c r="U3443" t="s">
        <v>9225</v>
      </c>
      <c r="V3443" s="16">
        <f t="shared" si="324"/>
        <v>42294.429641203707</v>
      </c>
      <c r="W3443" s="16">
        <f t="shared" si="325"/>
        <v>42321.845138888893</v>
      </c>
    </row>
    <row r="3444" spans="1:23" ht="30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2">
        <f>IF(H3444="USD", 1, VLOOKUP(H3444,usd[[#All],[targetCurrency]:[inverseRate]],4,FALSE))</f>
        <v>1</v>
      </c>
      <c r="J3444" s="14">
        <f t="shared" si="320"/>
        <v>250</v>
      </c>
      <c r="K3444" s="14">
        <f t="shared" si="321"/>
        <v>250</v>
      </c>
      <c r="L3444">
        <v>1433016672</v>
      </c>
      <c r="M3444">
        <v>1430424672</v>
      </c>
      <c r="N3444" t="b">
        <v>0</v>
      </c>
      <c r="O3444">
        <v>8</v>
      </c>
      <c r="P3444" t="b">
        <v>1</v>
      </c>
      <c r="Q3444" t="s">
        <v>8271</v>
      </c>
      <c r="R3444" s="9">
        <f t="shared" si="322"/>
        <v>1</v>
      </c>
      <c r="S3444" s="14">
        <f t="shared" si="323"/>
        <v>31.25</v>
      </c>
      <c r="T3444" t="s">
        <v>9224</v>
      </c>
      <c r="U3444" t="s">
        <v>9225</v>
      </c>
      <c r="V3444" s="16">
        <f t="shared" si="324"/>
        <v>42124.841111111113</v>
      </c>
      <c r="W3444" s="16">
        <f t="shared" si="325"/>
        <v>42154.841111111113</v>
      </c>
    </row>
    <row r="3445" spans="1:23" ht="30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2">
        <f>IF(H3445="USD", 1, VLOOKUP(H3445,usd[[#All],[targetCurrency]:[inverseRate]],4,FALSE))</f>
        <v>1</v>
      </c>
      <c r="J3445" s="14">
        <f t="shared" si="320"/>
        <v>1000</v>
      </c>
      <c r="K3445" s="14">
        <f t="shared" si="321"/>
        <v>1855</v>
      </c>
      <c r="L3445">
        <v>1410266146</v>
      </c>
      <c r="M3445">
        <v>1407674146</v>
      </c>
      <c r="N3445" t="b">
        <v>0</v>
      </c>
      <c r="O3445">
        <v>45</v>
      </c>
      <c r="P3445" t="b">
        <v>1</v>
      </c>
      <c r="Q3445" t="s">
        <v>8271</v>
      </c>
      <c r="R3445" s="9">
        <f t="shared" si="322"/>
        <v>1.855</v>
      </c>
      <c r="S3445" s="14">
        <f t="shared" si="323"/>
        <v>41.222222222222221</v>
      </c>
      <c r="T3445" t="s">
        <v>9224</v>
      </c>
      <c r="U3445" t="s">
        <v>9225</v>
      </c>
      <c r="V3445" s="16">
        <f t="shared" si="324"/>
        <v>41861.524837962963</v>
      </c>
      <c r="W3445" s="16">
        <f t="shared" si="325"/>
        <v>41891.524837962963</v>
      </c>
    </row>
    <row r="3446" spans="1:23" ht="30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2">
        <f>IF(H3446="USD", 1, VLOOKUP(H3446,usd[[#All],[targetCurrency]:[inverseRate]],4,FALSE))</f>
        <v>0.70296422999999997</v>
      </c>
      <c r="J3446" s="14">
        <f t="shared" si="320"/>
        <v>210.88926899999998</v>
      </c>
      <c r="K3446" s="14">
        <f t="shared" si="321"/>
        <v>609.46998740999993</v>
      </c>
      <c r="L3446">
        <v>1465394340</v>
      </c>
      <c r="M3446">
        <v>1464677986</v>
      </c>
      <c r="N3446" t="b">
        <v>0</v>
      </c>
      <c r="O3446">
        <v>20</v>
      </c>
      <c r="P3446" t="b">
        <v>1</v>
      </c>
      <c r="Q3446" t="s">
        <v>8271</v>
      </c>
      <c r="R3446" s="9">
        <f t="shared" si="322"/>
        <v>2.89</v>
      </c>
      <c r="S3446" s="14">
        <f t="shared" si="323"/>
        <v>30.473499370499997</v>
      </c>
      <c r="T3446" t="s">
        <v>9224</v>
      </c>
      <c r="U3446" t="s">
        <v>9225</v>
      </c>
      <c r="V3446" s="16">
        <f t="shared" si="324"/>
        <v>42521.291504629626</v>
      </c>
      <c r="W3446" s="16">
        <f t="shared" si="325"/>
        <v>42529.582638888889</v>
      </c>
    </row>
    <row r="3447" spans="1:23" ht="30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2">
        <f>IF(H3447="USD", 1, VLOOKUP(H3447,usd[[#All],[targetCurrency]:[inverseRate]],4,FALSE))</f>
        <v>1.29405719</v>
      </c>
      <c r="J3447" s="14">
        <f t="shared" si="320"/>
        <v>2588.11438</v>
      </c>
      <c r="K3447" s="14">
        <f t="shared" si="321"/>
        <v>2588.11438</v>
      </c>
      <c r="L3447">
        <v>1445604236</v>
      </c>
      <c r="M3447">
        <v>1443185036</v>
      </c>
      <c r="N3447" t="b">
        <v>0</v>
      </c>
      <c r="O3447">
        <v>31</v>
      </c>
      <c r="P3447" t="b">
        <v>1</v>
      </c>
      <c r="Q3447" t="s">
        <v>8271</v>
      </c>
      <c r="R3447" s="9">
        <f t="shared" si="322"/>
        <v>1</v>
      </c>
      <c r="S3447" s="14">
        <f t="shared" si="323"/>
        <v>83.487560645161295</v>
      </c>
      <c r="T3447" t="s">
        <v>9224</v>
      </c>
      <c r="U3447" t="s">
        <v>9225</v>
      </c>
      <c r="V3447" s="16">
        <f t="shared" si="324"/>
        <v>42272.530509259261</v>
      </c>
      <c r="W3447" s="16">
        <f t="shared" si="325"/>
        <v>42300.530509259261</v>
      </c>
    </row>
    <row r="3448" spans="1:23" ht="30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2">
        <f>IF(H3448="USD", 1, VLOOKUP(H3448,usd[[#All],[targetCurrency]:[inverseRate]],4,FALSE))</f>
        <v>1.29405719</v>
      </c>
      <c r="J3448" s="14">
        <f t="shared" si="320"/>
        <v>1294.05719</v>
      </c>
      <c r="K3448" s="14">
        <f t="shared" si="321"/>
        <v>1400.16987958</v>
      </c>
      <c r="L3448">
        <v>1423138800</v>
      </c>
      <c r="M3448">
        <v>1421092725</v>
      </c>
      <c r="N3448" t="b">
        <v>0</v>
      </c>
      <c r="O3448">
        <v>25</v>
      </c>
      <c r="P3448" t="b">
        <v>1</v>
      </c>
      <c r="Q3448" t="s">
        <v>8271</v>
      </c>
      <c r="R3448" s="9">
        <f t="shared" si="322"/>
        <v>1.0820000000000001</v>
      </c>
      <c r="S3448" s="14">
        <f t="shared" si="323"/>
        <v>56.006795183200005</v>
      </c>
      <c r="T3448" t="s">
        <v>9224</v>
      </c>
      <c r="U3448" t="s">
        <v>9225</v>
      </c>
      <c r="V3448" s="16">
        <f t="shared" si="324"/>
        <v>42016.832465277781</v>
      </c>
      <c r="W3448" s="16">
        <f t="shared" si="325"/>
        <v>42040.513888888891</v>
      </c>
    </row>
    <row r="3449" spans="1:23" ht="30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2">
        <f>IF(H3449="USD", 1, VLOOKUP(H3449,usd[[#All],[targetCurrency]:[inverseRate]],4,FALSE))</f>
        <v>1</v>
      </c>
      <c r="J3449" s="14">
        <f t="shared" si="320"/>
        <v>1000</v>
      </c>
      <c r="K3449" s="14">
        <f t="shared" si="321"/>
        <v>1078</v>
      </c>
      <c r="L3449">
        <v>1458332412</v>
      </c>
      <c r="M3449">
        <v>1454448012</v>
      </c>
      <c r="N3449" t="b">
        <v>0</v>
      </c>
      <c r="O3449">
        <v>14</v>
      </c>
      <c r="P3449" t="b">
        <v>1</v>
      </c>
      <c r="Q3449" t="s">
        <v>8271</v>
      </c>
      <c r="R3449" s="9">
        <f t="shared" si="322"/>
        <v>1.0780000000000001</v>
      </c>
      <c r="S3449" s="14">
        <f t="shared" si="323"/>
        <v>77</v>
      </c>
      <c r="T3449" t="s">
        <v>9224</v>
      </c>
      <c r="U3449" t="s">
        <v>9225</v>
      </c>
      <c r="V3449" s="16">
        <f t="shared" si="324"/>
        <v>42402.889027777783</v>
      </c>
      <c r="W3449" s="16">
        <f t="shared" si="325"/>
        <v>42447.847361111111</v>
      </c>
    </row>
    <row r="3450" spans="1:23" ht="30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2">
        <f>IF(H3450="USD", 1, VLOOKUP(H3450,usd[[#All],[targetCurrency]:[inverseRate]],4,FALSE))</f>
        <v>1</v>
      </c>
      <c r="J3450" s="14">
        <f t="shared" si="320"/>
        <v>2100</v>
      </c>
      <c r="K3450" s="14">
        <f t="shared" si="321"/>
        <v>2305</v>
      </c>
      <c r="L3450">
        <v>1418784689</v>
      </c>
      <c r="M3450">
        <v>1416192689</v>
      </c>
      <c r="N3450" t="b">
        <v>0</v>
      </c>
      <c r="O3450">
        <v>45</v>
      </c>
      <c r="P3450" t="b">
        <v>1</v>
      </c>
      <c r="Q3450" t="s">
        <v>8271</v>
      </c>
      <c r="R3450" s="9">
        <f t="shared" si="322"/>
        <v>1.0976190476190477</v>
      </c>
      <c r="S3450" s="14">
        <f t="shared" si="323"/>
        <v>51.222222222222221</v>
      </c>
      <c r="T3450" t="s">
        <v>9224</v>
      </c>
      <c r="U3450" t="s">
        <v>9225</v>
      </c>
      <c r="V3450" s="16">
        <f t="shared" si="324"/>
        <v>41960.119085648148</v>
      </c>
      <c r="W3450" s="16">
        <f t="shared" si="325"/>
        <v>41990.119085648148</v>
      </c>
    </row>
    <row r="3451" spans="1:23" ht="30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2">
        <f>IF(H3451="USD", 1, VLOOKUP(H3451,usd[[#All],[targetCurrency]:[inverseRate]],4,FALSE))</f>
        <v>1</v>
      </c>
      <c r="J3451" s="14">
        <f t="shared" si="320"/>
        <v>800</v>
      </c>
      <c r="K3451" s="14">
        <f t="shared" si="321"/>
        <v>1365</v>
      </c>
      <c r="L3451">
        <v>1468036800</v>
      </c>
      <c r="M3451">
        <v>1465607738</v>
      </c>
      <c r="N3451" t="b">
        <v>0</v>
      </c>
      <c r="O3451">
        <v>20</v>
      </c>
      <c r="P3451" t="b">
        <v>1</v>
      </c>
      <c r="Q3451" t="s">
        <v>8271</v>
      </c>
      <c r="R3451" s="9">
        <f t="shared" si="322"/>
        <v>1.70625</v>
      </c>
      <c r="S3451" s="14">
        <f t="shared" si="323"/>
        <v>68.25</v>
      </c>
      <c r="T3451" t="s">
        <v>9224</v>
      </c>
      <c r="U3451" t="s">
        <v>9225</v>
      </c>
      <c r="V3451" s="16">
        <f t="shared" si="324"/>
        <v>42532.052523148144</v>
      </c>
      <c r="W3451" s="16">
        <f t="shared" si="325"/>
        <v>42560.166666666672</v>
      </c>
    </row>
    <row r="3452" spans="1:23" ht="30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2">
        <f>IF(H3452="USD", 1, VLOOKUP(H3452,usd[[#All],[targetCurrency]:[inverseRate]],4,FALSE))</f>
        <v>1.29405719</v>
      </c>
      <c r="J3452" s="14">
        <f t="shared" si="320"/>
        <v>647.028595</v>
      </c>
      <c r="K3452" s="14">
        <f t="shared" si="321"/>
        <v>983.4834644</v>
      </c>
      <c r="L3452">
        <v>1427990071</v>
      </c>
      <c r="M3452">
        <v>1422809671</v>
      </c>
      <c r="N3452" t="b">
        <v>0</v>
      </c>
      <c r="O3452">
        <v>39</v>
      </c>
      <c r="P3452" t="b">
        <v>1</v>
      </c>
      <c r="Q3452" t="s">
        <v>8271</v>
      </c>
      <c r="R3452" s="9">
        <f t="shared" si="322"/>
        <v>1.52</v>
      </c>
      <c r="S3452" s="14">
        <f t="shared" si="323"/>
        <v>25.217524728205127</v>
      </c>
      <c r="T3452" t="s">
        <v>9224</v>
      </c>
      <c r="U3452" t="s">
        <v>9225</v>
      </c>
      <c r="V3452" s="16">
        <f t="shared" si="324"/>
        <v>42036.704525462963</v>
      </c>
      <c r="W3452" s="16">
        <f t="shared" si="325"/>
        <v>42096.662858796291</v>
      </c>
    </row>
    <row r="3453" spans="1:23" ht="30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2">
        <f>IF(H3453="USD", 1, VLOOKUP(H3453,usd[[#All],[targetCurrency]:[inverseRate]],4,FALSE))</f>
        <v>1</v>
      </c>
      <c r="J3453" s="14">
        <f t="shared" si="320"/>
        <v>650</v>
      </c>
      <c r="K3453" s="14">
        <f t="shared" si="321"/>
        <v>658</v>
      </c>
      <c r="L3453">
        <v>1429636927</v>
      </c>
      <c r="M3453">
        <v>1427304127</v>
      </c>
      <c r="N3453" t="b">
        <v>0</v>
      </c>
      <c r="O3453">
        <v>16</v>
      </c>
      <c r="P3453" t="b">
        <v>1</v>
      </c>
      <c r="Q3453" t="s">
        <v>8271</v>
      </c>
      <c r="R3453" s="9">
        <f t="shared" si="322"/>
        <v>1.0123076923076924</v>
      </c>
      <c r="S3453" s="14">
        <f t="shared" si="323"/>
        <v>41.125</v>
      </c>
      <c r="T3453" t="s">
        <v>9224</v>
      </c>
      <c r="U3453" t="s">
        <v>9225</v>
      </c>
      <c r="V3453" s="16">
        <f t="shared" si="324"/>
        <v>42088.723692129628</v>
      </c>
      <c r="W3453" s="16">
        <f t="shared" si="325"/>
        <v>42115.723692129628</v>
      </c>
    </row>
    <row r="3454" spans="1:23" ht="30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2">
        <f>IF(H3454="USD", 1, VLOOKUP(H3454,usd[[#All],[targetCurrency]:[inverseRate]],4,FALSE))</f>
        <v>1</v>
      </c>
      <c r="J3454" s="14">
        <f t="shared" si="320"/>
        <v>1000</v>
      </c>
      <c r="K3454" s="14">
        <f t="shared" si="321"/>
        <v>1532</v>
      </c>
      <c r="L3454">
        <v>1406087940</v>
      </c>
      <c r="M3454">
        <v>1404141626</v>
      </c>
      <c r="N3454" t="b">
        <v>0</v>
      </c>
      <c r="O3454">
        <v>37</v>
      </c>
      <c r="P3454" t="b">
        <v>1</v>
      </c>
      <c r="Q3454" t="s">
        <v>8271</v>
      </c>
      <c r="R3454" s="9">
        <f t="shared" si="322"/>
        <v>1.532</v>
      </c>
      <c r="S3454" s="14">
        <f t="shared" si="323"/>
        <v>41.405405405405403</v>
      </c>
      <c r="T3454" t="s">
        <v>9224</v>
      </c>
      <c r="U3454" t="s">
        <v>9225</v>
      </c>
      <c r="V3454" s="16">
        <f t="shared" si="324"/>
        <v>41820.639189814814</v>
      </c>
      <c r="W3454" s="16">
        <f t="shared" si="325"/>
        <v>41843.165972222225</v>
      </c>
    </row>
    <row r="3455" spans="1:23" ht="30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2">
        <f>IF(H3455="USD", 1, VLOOKUP(H3455,usd[[#All],[targetCurrency]:[inverseRate]],4,FALSE))</f>
        <v>1.29405719</v>
      </c>
      <c r="J3455" s="14">
        <f t="shared" si="320"/>
        <v>388.21715699999999</v>
      </c>
      <c r="K3455" s="14">
        <f t="shared" si="321"/>
        <v>498.21201815000001</v>
      </c>
      <c r="L3455">
        <v>1471130956</v>
      </c>
      <c r="M3455">
        <v>1465946956</v>
      </c>
      <c r="N3455" t="b">
        <v>0</v>
      </c>
      <c r="O3455">
        <v>14</v>
      </c>
      <c r="P3455" t="b">
        <v>1</v>
      </c>
      <c r="Q3455" t="s">
        <v>8271</v>
      </c>
      <c r="R3455" s="9">
        <f t="shared" si="322"/>
        <v>1.2833333333333334</v>
      </c>
      <c r="S3455" s="14">
        <f t="shared" si="323"/>
        <v>35.586572725000003</v>
      </c>
      <c r="T3455" t="s">
        <v>9224</v>
      </c>
      <c r="U3455" t="s">
        <v>9225</v>
      </c>
      <c r="V3455" s="16">
        <f t="shared" si="324"/>
        <v>42535.97865740741</v>
      </c>
      <c r="W3455" s="16">
        <f t="shared" si="325"/>
        <v>42595.97865740741</v>
      </c>
    </row>
    <row r="3456" spans="1:23" ht="30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2">
        <f>IF(H3456="USD", 1, VLOOKUP(H3456,usd[[#All],[targetCurrency]:[inverseRate]],4,FALSE))</f>
        <v>1.29405719</v>
      </c>
      <c r="J3456" s="14">
        <f t="shared" si="320"/>
        <v>905.84003299999995</v>
      </c>
      <c r="K3456" s="14">
        <f t="shared" si="321"/>
        <v>912.31031895000001</v>
      </c>
      <c r="L3456">
        <v>1406825159</v>
      </c>
      <c r="M3456">
        <v>1404233159</v>
      </c>
      <c r="N3456" t="b">
        <v>0</v>
      </c>
      <c r="O3456">
        <v>21</v>
      </c>
      <c r="P3456" t="b">
        <v>1</v>
      </c>
      <c r="Q3456" t="s">
        <v>8271</v>
      </c>
      <c r="R3456" s="9">
        <f t="shared" si="322"/>
        <v>1.0071428571428571</v>
      </c>
      <c r="S3456" s="14">
        <f t="shared" si="323"/>
        <v>43.443348521428575</v>
      </c>
      <c r="T3456" t="s">
        <v>9224</v>
      </c>
      <c r="U3456" t="s">
        <v>9225</v>
      </c>
      <c r="V3456" s="16">
        <f t="shared" si="324"/>
        <v>41821.698599537034</v>
      </c>
      <c r="W3456" s="16">
        <f t="shared" si="325"/>
        <v>41851.698599537034</v>
      </c>
    </row>
    <row r="3457" spans="1:23" ht="30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2">
        <f>IF(H3457="USD", 1, VLOOKUP(H3457,usd[[#All],[targetCurrency]:[inverseRate]],4,FALSE))</f>
        <v>1</v>
      </c>
      <c r="J3457" s="14">
        <f t="shared" si="320"/>
        <v>10000</v>
      </c>
      <c r="K3457" s="14">
        <f t="shared" si="321"/>
        <v>10065</v>
      </c>
      <c r="L3457">
        <v>1476381627</v>
      </c>
      <c r="M3457">
        <v>1473789627</v>
      </c>
      <c r="N3457" t="b">
        <v>0</v>
      </c>
      <c r="O3457">
        <v>69</v>
      </c>
      <c r="P3457" t="b">
        <v>1</v>
      </c>
      <c r="Q3457" t="s">
        <v>8271</v>
      </c>
      <c r="R3457" s="9">
        <f t="shared" si="322"/>
        <v>1.0065</v>
      </c>
      <c r="S3457" s="14">
        <f t="shared" si="323"/>
        <v>145.86956521739131</v>
      </c>
      <c r="T3457" t="s">
        <v>9224</v>
      </c>
      <c r="U3457" t="s">
        <v>9225</v>
      </c>
      <c r="V3457" s="16">
        <f t="shared" si="324"/>
        <v>42626.7503125</v>
      </c>
      <c r="W3457" s="16">
        <f t="shared" si="325"/>
        <v>42656.7503125</v>
      </c>
    </row>
    <row r="3458" spans="1:23" ht="30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2">
        <f>IF(H3458="USD", 1, VLOOKUP(H3458,usd[[#All],[targetCurrency]:[inverseRate]],4,FALSE))</f>
        <v>1</v>
      </c>
      <c r="J3458" s="14">
        <f t="shared" si="320"/>
        <v>3000</v>
      </c>
      <c r="K3458" s="14">
        <f t="shared" si="321"/>
        <v>5739</v>
      </c>
      <c r="L3458">
        <v>1406876340</v>
      </c>
      <c r="M3458">
        <v>1404190567</v>
      </c>
      <c r="N3458" t="b">
        <v>0</v>
      </c>
      <c r="O3458">
        <v>16</v>
      </c>
      <c r="P3458" t="b">
        <v>1</v>
      </c>
      <c r="Q3458" t="s">
        <v>8271</v>
      </c>
      <c r="R3458" s="9">
        <f t="shared" si="322"/>
        <v>1.913</v>
      </c>
      <c r="S3458" s="14">
        <f t="shared" si="323"/>
        <v>358.6875</v>
      </c>
      <c r="T3458" t="s">
        <v>9224</v>
      </c>
      <c r="U3458" t="s">
        <v>9225</v>
      </c>
      <c r="V3458" s="16">
        <f t="shared" si="324"/>
        <v>41821.205636574072</v>
      </c>
      <c r="W3458" s="16">
        <f t="shared" si="325"/>
        <v>41852.290972222225</v>
      </c>
    </row>
    <row r="3459" spans="1:23" ht="30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2">
        <f>IF(H3459="USD", 1, VLOOKUP(H3459,usd[[#All],[targetCurrency]:[inverseRate]],4,FALSE))</f>
        <v>1</v>
      </c>
      <c r="J3459" s="14">
        <f t="shared" ref="J3459:J3522" si="326">$I3459*D3459</f>
        <v>2000</v>
      </c>
      <c r="K3459" s="14">
        <f t="shared" ref="K3459:K3522" si="327">$I3459*E3459</f>
        <v>2804</v>
      </c>
      <c r="L3459">
        <v>1423720740</v>
      </c>
      <c r="M3459">
        <v>1421081857</v>
      </c>
      <c r="N3459" t="b">
        <v>0</v>
      </c>
      <c r="O3459">
        <v>55</v>
      </c>
      <c r="P3459" t="b">
        <v>1</v>
      </c>
      <c r="Q3459" t="s">
        <v>8271</v>
      </c>
      <c r="R3459" s="9">
        <f t="shared" ref="R3459:R3522" si="328">E3459/D3459</f>
        <v>1.4019999999999999</v>
      </c>
      <c r="S3459" s="14">
        <f t="shared" ref="S3459:S3522" si="329">IFERROR(K3459/O3459, "")</f>
        <v>50.981818181818184</v>
      </c>
      <c r="T3459" t="s">
        <v>9224</v>
      </c>
      <c r="U3459" t="s">
        <v>9225</v>
      </c>
      <c r="V3459" s="16">
        <f t="shared" si="324"/>
        <v>42016.706678240742</v>
      </c>
      <c r="W3459" s="16">
        <f t="shared" si="325"/>
        <v>42047.249305555553</v>
      </c>
    </row>
    <row r="3460" spans="1:23" ht="30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2">
        <f>IF(H3460="USD", 1, VLOOKUP(H3460,usd[[#All],[targetCurrency]:[inverseRate]],4,FALSE))</f>
        <v>1</v>
      </c>
      <c r="J3460" s="14">
        <f t="shared" si="326"/>
        <v>978</v>
      </c>
      <c r="K3460" s="14">
        <f t="shared" si="327"/>
        <v>1216</v>
      </c>
      <c r="L3460">
        <v>1422937620</v>
      </c>
      <c r="M3460">
        <v>1420606303</v>
      </c>
      <c r="N3460" t="b">
        <v>0</v>
      </c>
      <c r="O3460">
        <v>27</v>
      </c>
      <c r="P3460" t="b">
        <v>1</v>
      </c>
      <c r="Q3460" t="s">
        <v>8271</v>
      </c>
      <c r="R3460" s="9">
        <f t="shared" si="328"/>
        <v>1.2433537832310839</v>
      </c>
      <c r="S3460" s="14">
        <f t="shared" si="329"/>
        <v>45.037037037037038</v>
      </c>
      <c r="T3460" t="s">
        <v>9224</v>
      </c>
      <c r="U3460" t="s">
        <v>9225</v>
      </c>
      <c r="V3460" s="16">
        <f t="shared" si="324"/>
        <v>42011.202581018515</v>
      </c>
      <c r="W3460" s="16">
        <f t="shared" si="325"/>
        <v>42038.185416666667</v>
      </c>
    </row>
    <row r="3461" spans="1:23" ht="30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2">
        <f>IF(H3461="USD", 1, VLOOKUP(H3461,usd[[#All],[targetCurrency]:[inverseRate]],4,FALSE))</f>
        <v>1.29405719</v>
      </c>
      <c r="J3461" s="14">
        <f t="shared" si="326"/>
        <v>647.028595</v>
      </c>
      <c r="K3461" s="14">
        <f t="shared" si="327"/>
        <v>816.55008688999999</v>
      </c>
      <c r="L3461">
        <v>1463743860</v>
      </c>
      <c r="M3461">
        <v>1461151860</v>
      </c>
      <c r="N3461" t="b">
        <v>0</v>
      </c>
      <c r="O3461">
        <v>36</v>
      </c>
      <c r="P3461" t="b">
        <v>1</v>
      </c>
      <c r="Q3461" t="s">
        <v>8271</v>
      </c>
      <c r="R3461" s="9">
        <f t="shared" si="328"/>
        <v>1.262</v>
      </c>
      <c r="S3461" s="14">
        <f t="shared" si="329"/>
        <v>22.681946858055554</v>
      </c>
      <c r="T3461" t="s">
        <v>9224</v>
      </c>
      <c r="U3461" t="s">
        <v>9225</v>
      </c>
      <c r="V3461" s="16">
        <f t="shared" si="324"/>
        <v>42480.479861111111</v>
      </c>
      <c r="W3461" s="16">
        <f t="shared" si="325"/>
        <v>42510.479861111111</v>
      </c>
    </row>
    <row r="3462" spans="1:23" ht="30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2">
        <f>IF(H3462="USD", 1, VLOOKUP(H3462,usd[[#All],[targetCurrency]:[inverseRate]],4,FALSE))</f>
        <v>1.29405719</v>
      </c>
      <c r="J3462" s="14">
        <f t="shared" si="326"/>
        <v>647.028595</v>
      </c>
      <c r="K3462" s="14">
        <f t="shared" si="327"/>
        <v>1229.3543305000001</v>
      </c>
      <c r="L3462">
        <v>1408106352</v>
      </c>
      <c r="M3462">
        <v>1406896752</v>
      </c>
      <c r="N3462" t="b">
        <v>0</v>
      </c>
      <c r="O3462">
        <v>19</v>
      </c>
      <c r="P3462" t="b">
        <v>1</v>
      </c>
      <c r="Q3462" t="s">
        <v>8271</v>
      </c>
      <c r="R3462" s="9">
        <f t="shared" si="328"/>
        <v>1.9</v>
      </c>
      <c r="S3462" s="14">
        <f t="shared" si="329"/>
        <v>64.702859500000002</v>
      </c>
      <c r="T3462" t="s">
        <v>9224</v>
      </c>
      <c r="U3462" t="s">
        <v>9225</v>
      </c>
      <c r="V3462" s="16">
        <f t="shared" si="324"/>
        <v>41852.527222222227</v>
      </c>
      <c r="W3462" s="16">
        <f t="shared" si="325"/>
        <v>41866.527222222227</v>
      </c>
    </row>
    <row r="3463" spans="1:23" ht="30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2">
        <f>IF(H3463="USD", 1, VLOOKUP(H3463,usd[[#All],[targetCurrency]:[inverseRate]],4,FALSE))</f>
        <v>1</v>
      </c>
      <c r="J3463" s="14">
        <f t="shared" si="326"/>
        <v>500</v>
      </c>
      <c r="K3463" s="14">
        <f t="shared" si="327"/>
        <v>695</v>
      </c>
      <c r="L3463">
        <v>1477710000</v>
      </c>
      <c r="M3463">
        <v>1475248279</v>
      </c>
      <c r="N3463" t="b">
        <v>0</v>
      </c>
      <c r="O3463">
        <v>12</v>
      </c>
      <c r="P3463" t="b">
        <v>1</v>
      </c>
      <c r="Q3463" t="s">
        <v>8271</v>
      </c>
      <c r="R3463" s="9">
        <f t="shared" si="328"/>
        <v>1.39</v>
      </c>
      <c r="S3463" s="14">
        <f t="shared" si="329"/>
        <v>57.916666666666664</v>
      </c>
      <c r="T3463" t="s">
        <v>9224</v>
      </c>
      <c r="U3463" t="s">
        <v>9225</v>
      </c>
      <c r="V3463" s="16">
        <f t="shared" si="324"/>
        <v>42643.632858796293</v>
      </c>
      <c r="W3463" s="16">
        <f t="shared" si="325"/>
        <v>42672.125</v>
      </c>
    </row>
    <row r="3464" spans="1:23" ht="30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2">
        <f>IF(H3464="USD", 1, VLOOKUP(H3464,usd[[#All],[targetCurrency]:[inverseRate]],4,FALSE))</f>
        <v>1</v>
      </c>
      <c r="J3464" s="14">
        <f t="shared" si="326"/>
        <v>250</v>
      </c>
      <c r="K3464" s="14">
        <f t="shared" si="327"/>
        <v>505</v>
      </c>
      <c r="L3464">
        <v>1436551200</v>
      </c>
      <c r="M3464">
        <v>1435181628</v>
      </c>
      <c r="N3464" t="b">
        <v>0</v>
      </c>
      <c r="O3464">
        <v>17</v>
      </c>
      <c r="P3464" t="b">
        <v>1</v>
      </c>
      <c r="Q3464" t="s">
        <v>8271</v>
      </c>
      <c r="R3464" s="9">
        <f t="shared" si="328"/>
        <v>2.02</v>
      </c>
      <c r="S3464" s="14">
        <f t="shared" si="329"/>
        <v>29.705882352941178</v>
      </c>
      <c r="T3464" t="s">
        <v>9224</v>
      </c>
      <c r="U3464" t="s">
        <v>9225</v>
      </c>
      <c r="V3464" s="16">
        <f t="shared" si="324"/>
        <v>42179.898472222223</v>
      </c>
      <c r="W3464" s="16">
        <f t="shared" si="325"/>
        <v>42195.75</v>
      </c>
    </row>
    <row r="3465" spans="1:23" ht="30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2">
        <f>IF(H3465="USD", 1, VLOOKUP(H3465,usd[[#All],[targetCurrency]:[inverseRate]],4,FALSE))</f>
        <v>0.75062424999999999</v>
      </c>
      <c r="J3465" s="14">
        <f t="shared" si="326"/>
        <v>7506.2425000000003</v>
      </c>
      <c r="K3465" s="14">
        <f t="shared" si="327"/>
        <v>7759.9534965000003</v>
      </c>
      <c r="L3465">
        <v>1476158340</v>
      </c>
      <c r="M3465">
        <v>1472594585</v>
      </c>
      <c r="N3465" t="b">
        <v>0</v>
      </c>
      <c r="O3465">
        <v>114</v>
      </c>
      <c r="P3465" t="b">
        <v>1</v>
      </c>
      <c r="Q3465" t="s">
        <v>8271</v>
      </c>
      <c r="R3465" s="9">
        <f t="shared" si="328"/>
        <v>1.0338000000000001</v>
      </c>
      <c r="S3465" s="14">
        <f t="shared" si="329"/>
        <v>68.069767513157899</v>
      </c>
      <c r="T3465" t="s">
        <v>9224</v>
      </c>
      <c r="U3465" t="s">
        <v>9225</v>
      </c>
      <c r="V3465" s="16">
        <f t="shared" si="324"/>
        <v>42612.918807870374</v>
      </c>
      <c r="W3465" s="16">
        <f t="shared" si="325"/>
        <v>42654.165972222225</v>
      </c>
    </row>
    <row r="3466" spans="1:23" ht="30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2">
        <f>IF(H3466="USD", 1, VLOOKUP(H3466,usd[[#All],[targetCurrency]:[inverseRate]],4,FALSE))</f>
        <v>1</v>
      </c>
      <c r="J3466" s="14">
        <f t="shared" si="326"/>
        <v>5000</v>
      </c>
      <c r="K3466" s="14">
        <f t="shared" si="327"/>
        <v>5116.18</v>
      </c>
      <c r="L3466">
        <v>1471921637</v>
      </c>
      <c r="M3466">
        <v>1469329637</v>
      </c>
      <c r="N3466" t="b">
        <v>0</v>
      </c>
      <c r="O3466">
        <v>93</v>
      </c>
      <c r="P3466" t="b">
        <v>1</v>
      </c>
      <c r="Q3466" t="s">
        <v>8271</v>
      </c>
      <c r="R3466" s="9">
        <f t="shared" si="328"/>
        <v>1.023236</v>
      </c>
      <c r="S3466" s="14">
        <f t="shared" si="329"/>
        <v>55.012688172043013</v>
      </c>
      <c r="T3466" t="s">
        <v>9224</v>
      </c>
      <c r="U3466" t="s">
        <v>9225</v>
      </c>
      <c r="V3466" s="16">
        <f t="shared" si="324"/>
        <v>42575.130057870367</v>
      </c>
      <c r="W3466" s="16">
        <f t="shared" si="325"/>
        <v>42605.130057870367</v>
      </c>
    </row>
    <row r="3467" spans="1:23" ht="30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2">
        <f>IF(H3467="USD", 1, VLOOKUP(H3467,usd[[#All],[targetCurrency]:[inverseRate]],4,FALSE))</f>
        <v>1.29405719</v>
      </c>
      <c r="J3467" s="14">
        <f t="shared" si="326"/>
        <v>2588.11438</v>
      </c>
      <c r="K3467" s="14">
        <f t="shared" si="327"/>
        <v>2665.7578113999998</v>
      </c>
      <c r="L3467">
        <v>1439136000</v>
      </c>
      <c r="M3467">
        <v>1436972472</v>
      </c>
      <c r="N3467" t="b">
        <v>0</v>
      </c>
      <c r="O3467">
        <v>36</v>
      </c>
      <c r="P3467" t="b">
        <v>1</v>
      </c>
      <c r="Q3467" t="s">
        <v>8271</v>
      </c>
      <c r="R3467" s="9">
        <f t="shared" si="328"/>
        <v>1.03</v>
      </c>
      <c r="S3467" s="14">
        <f t="shared" si="329"/>
        <v>74.048828094444445</v>
      </c>
      <c r="T3467" t="s">
        <v>9224</v>
      </c>
      <c r="U3467" t="s">
        <v>9225</v>
      </c>
      <c r="V3467" s="16">
        <f t="shared" si="324"/>
        <v>42200.625833333332</v>
      </c>
      <c r="W3467" s="16">
        <f t="shared" si="325"/>
        <v>42225.666666666672</v>
      </c>
    </row>
    <row r="3468" spans="1:23" ht="30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2">
        <f>IF(H3468="USD", 1, VLOOKUP(H3468,usd[[#All],[targetCurrency]:[inverseRate]],4,FALSE))</f>
        <v>1</v>
      </c>
      <c r="J3468" s="14">
        <f t="shared" si="326"/>
        <v>3500</v>
      </c>
      <c r="K3468" s="14">
        <f t="shared" si="327"/>
        <v>4450</v>
      </c>
      <c r="L3468">
        <v>1461108450</v>
      </c>
      <c r="M3468">
        <v>1455928050</v>
      </c>
      <c r="N3468" t="b">
        <v>0</v>
      </c>
      <c r="O3468">
        <v>61</v>
      </c>
      <c r="P3468" t="b">
        <v>1</v>
      </c>
      <c r="Q3468" t="s">
        <v>8271</v>
      </c>
      <c r="R3468" s="9">
        <f t="shared" si="328"/>
        <v>1.2714285714285714</v>
      </c>
      <c r="S3468" s="14">
        <f t="shared" si="329"/>
        <v>72.950819672131146</v>
      </c>
      <c r="T3468" t="s">
        <v>9224</v>
      </c>
      <c r="U3468" t="s">
        <v>9225</v>
      </c>
      <c r="V3468" s="16">
        <f t="shared" si="324"/>
        <v>42420.019097222219</v>
      </c>
      <c r="W3468" s="16">
        <f t="shared" si="325"/>
        <v>42479.977430555555</v>
      </c>
    </row>
    <row r="3469" spans="1:23" ht="30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2">
        <f>IF(H3469="USD", 1, VLOOKUP(H3469,usd[[#All],[targetCurrency]:[inverseRate]],4,FALSE))</f>
        <v>1</v>
      </c>
      <c r="J3469" s="14">
        <f t="shared" si="326"/>
        <v>3000</v>
      </c>
      <c r="K3469" s="14">
        <f t="shared" si="327"/>
        <v>3030</v>
      </c>
      <c r="L3469">
        <v>1426864032</v>
      </c>
      <c r="M3469">
        <v>1424275632</v>
      </c>
      <c r="N3469" t="b">
        <v>0</v>
      </c>
      <c r="O3469">
        <v>47</v>
      </c>
      <c r="P3469" t="b">
        <v>1</v>
      </c>
      <c r="Q3469" t="s">
        <v>8271</v>
      </c>
      <c r="R3469" s="9">
        <f t="shared" si="328"/>
        <v>1.01</v>
      </c>
      <c r="S3469" s="14">
        <f t="shared" si="329"/>
        <v>64.468085106382972</v>
      </c>
      <c r="T3469" t="s">
        <v>9224</v>
      </c>
      <c r="U3469" t="s">
        <v>9225</v>
      </c>
      <c r="V3469" s="16">
        <f t="shared" si="324"/>
        <v>42053.671666666662</v>
      </c>
      <c r="W3469" s="16">
        <f t="shared" si="325"/>
        <v>42083.630000000005</v>
      </c>
    </row>
    <row r="3470" spans="1:23" ht="30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2">
        <f>IF(H3470="USD", 1, VLOOKUP(H3470,usd[[#All],[targetCurrency]:[inverseRate]],4,FALSE))</f>
        <v>1</v>
      </c>
      <c r="J3470" s="14">
        <f t="shared" si="326"/>
        <v>10000</v>
      </c>
      <c r="K3470" s="14">
        <f t="shared" si="327"/>
        <v>12178</v>
      </c>
      <c r="L3470">
        <v>1474426800</v>
      </c>
      <c r="M3470">
        <v>1471976529</v>
      </c>
      <c r="N3470" t="b">
        <v>0</v>
      </c>
      <c r="O3470">
        <v>17</v>
      </c>
      <c r="P3470" t="b">
        <v>1</v>
      </c>
      <c r="Q3470" t="s">
        <v>8271</v>
      </c>
      <c r="R3470" s="9">
        <f t="shared" si="328"/>
        <v>1.2178</v>
      </c>
      <c r="S3470" s="14">
        <f t="shared" si="329"/>
        <v>716.35294117647061</v>
      </c>
      <c r="T3470" t="s">
        <v>9224</v>
      </c>
      <c r="U3470" t="s">
        <v>9225</v>
      </c>
      <c r="V3470" s="16">
        <f t="shared" si="324"/>
        <v>42605.765381944446</v>
      </c>
      <c r="W3470" s="16">
        <f t="shared" si="325"/>
        <v>42634.125</v>
      </c>
    </row>
    <row r="3471" spans="1:23" ht="30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2">
        <f>IF(H3471="USD", 1, VLOOKUP(H3471,usd[[#All],[targetCurrency]:[inverseRate]],4,FALSE))</f>
        <v>1</v>
      </c>
      <c r="J3471" s="14">
        <f t="shared" si="326"/>
        <v>2800</v>
      </c>
      <c r="K3471" s="14">
        <f t="shared" si="327"/>
        <v>3175</v>
      </c>
      <c r="L3471">
        <v>1461857045</v>
      </c>
      <c r="M3471">
        <v>1459265045</v>
      </c>
      <c r="N3471" t="b">
        <v>0</v>
      </c>
      <c r="O3471">
        <v>63</v>
      </c>
      <c r="P3471" t="b">
        <v>1</v>
      </c>
      <c r="Q3471" t="s">
        <v>8271</v>
      </c>
      <c r="R3471" s="9">
        <f t="shared" si="328"/>
        <v>1.1339285714285714</v>
      </c>
      <c r="S3471" s="14">
        <f t="shared" si="329"/>
        <v>50.396825396825399</v>
      </c>
      <c r="T3471" t="s">
        <v>9224</v>
      </c>
      <c r="U3471" t="s">
        <v>9225</v>
      </c>
      <c r="V3471" s="16">
        <f t="shared" si="324"/>
        <v>42458.641724537039</v>
      </c>
      <c r="W3471" s="16">
        <f t="shared" si="325"/>
        <v>42488.641724537039</v>
      </c>
    </row>
    <row r="3472" spans="1:23" ht="30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2">
        <f>IF(H3472="USD", 1, VLOOKUP(H3472,usd[[#All],[targetCurrency]:[inverseRate]],4,FALSE))</f>
        <v>1</v>
      </c>
      <c r="J3472" s="14">
        <f t="shared" si="326"/>
        <v>250</v>
      </c>
      <c r="K3472" s="14">
        <f t="shared" si="327"/>
        <v>375</v>
      </c>
      <c r="L3472">
        <v>1468618680</v>
      </c>
      <c r="M3472">
        <v>1465345902</v>
      </c>
      <c r="N3472" t="b">
        <v>0</v>
      </c>
      <c r="O3472">
        <v>9</v>
      </c>
      <c r="P3472" t="b">
        <v>1</v>
      </c>
      <c r="Q3472" t="s">
        <v>8271</v>
      </c>
      <c r="R3472" s="9">
        <f t="shared" si="328"/>
        <v>1.5</v>
      </c>
      <c r="S3472" s="14">
        <f t="shared" si="329"/>
        <v>41.666666666666664</v>
      </c>
      <c r="T3472" t="s">
        <v>9224</v>
      </c>
      <c r="U3472" t="s">
        <v>9225</v>
      </c>
      <c r="V3472" s="16">
        <f t="shared" ref="V3472:V3535" si="330">(M3472/86400)+DATE(1970,1,1)</f>
        <v>42529.022013888884</v>
      </c>
      <c r="W3472" s="16">
        <f t="shared" ref="W3472:W3535" si="331">(L3472/86400)+DATE(1970,1,1)</f>
        <v>42566.901388888888</v>
      </c>
    </row>
    <row r="3473" spans="1:23" ht="30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2">
        <f>IF(H3473="USD", 1, VLOOKUP(H3473,usd[[#All],[targetCurrency]:[inverseRate]],4,FALSE))</f>
        <v>1.29405719</v>
      </c>
      <c r="J3473" s="14">
        <f t="shared" si="326"/>
        <v>647.028595</v>
      </c>
      <c r="K3473" s="14">
        <f t="shared" si="327"/>
        <v>1388.52336487</v>
      </c>
      <c r="L3473">
        <v>1409515200</v>
      </c>
      <c r="M3473">
        <v>1405971690</v>
      </c>
      <c r="N3473" t="b">
        <v>0</v>
      </c>
      <c r="O3473">
        <v>30</v>
      </c>
      <c r="P3473" t="b">
        <v>1</v>
      </c>
      <c r="Q3473" t="s">
        <v>8271</v>
      </c>
      <c r="R3473" s="9">
        <f t="shared" si="328"/>
        <v>2.1459999999999999</v>
      </c>
      <c r="S3473" s="14">
        <f t="shared" si="329"/>
        <v>46.284112162333336</v>
      </c>
      <c r="T3473" t="s">
        <v>9224</v>
      </c>
      <c r="U3473" t="s">
        <v>9225</v>
      </c>
      <c r="V3473" s="16">
        <f t="shared" si="330"/>
        <v>41841.820486111115</v>
      </c>
      <c r="W3473" s="16">
        <f t="shared" si="331"/>
        <v>41882.833333333336</v>
      </c>
    </row>
    <row r="3474" spans="1:23" ht="30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2">
        <f>IF(H3474="USD", 1, VLOOKUP(H3474,usd[[#All],[targetCurrency]:[inverseRate]],4,FALSE))</f>
        <v>1</v>
      </c>
      <c r="J3474" s="14">
        <f t="shared" si="326"/>
        <v>2000</v>
      </c>
      <c r="K3474" s="14">
        <f t="shared" si="327"/>
        <v>2041</v>
      </c>
      <c r="L3474">
        <v>1415253540</v>
      </c>
      <c r="M3474">
        <v>1413432331</v>
      </c>
      <c r="N3474" t="b">
        <v>0</v>
      </c>
      <c r="O3474">
        <v>23</v>
      </c>
      <c r="P3474" t="b">
        <v>1</v>
      </c>
      <c r="Q3474" t="s">
        <v>8271</v>
      </c>
      <c r="R3474" s="9">
        <f t="shared" si="328"/>
        <v>1.0205</v>
      </c>
      <c r="S3474" s="14">
        <f t="shared" si="329"/>
        <v>88.739130434782609</v>
      </c>
      <c r="T3474" t="s">
        <v>9224</v>
      </c>
      <c r="U3474" t="s">
        <v>9225</v>
      </c>
      <c r="V3474" s="16">
        <f t="shared" si="330"/>
        <v>41928.170497685183</v>
      </c>
      <c r="W3474" s="16">
        <f t="shared" si="331"/>
        <v>41949.249305555553</v>
      </c>
    </row>
    <row r="3475" spans="1:23" ht="30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2">
        <f>IF(H3475="USD", 1, VLOOKUP(H3475,usd[[#All],[targetCurrency]:[inverseRate]],4,FALSE))</f>
        <v>1</v>
      </c>
      <c r="J3475" s="14">
        <f t="shared" si="326"/>
        <v>4900</v>
      </c>
      <c r="K3475" s="14">
        <f t="shared" si="327"/>
        <v>4900</v>
      </c>
      <c r="L3475">
        <v>1426883220</v>
      </c>
      <c r="M3475">
        <v>1425067296</v>
      </c>
      <c r="N3475" t="b">
        <v>0</v>
      </c>
      <c r="O3475">
        <v>33</v>
      </c>
      <c r="P3475" t="b">
        <v>1</v>
      </c>
      <c r="Q3475" t="s">
        <v>8271</v>
      </c>
      <c r="R3475" s="9">
        <f t="shared" si="328"/>
        <v>1</v>
      </c>
      <c r="S3475" s="14">
        <f t="shared" si="329"/>
        <v>148.4848484848485</v>
      </c>
      <c r="T3475" t="s">
        <v>9224</v>
      </c>
      <c r="U3475" t="s">
        <v>9225</v>
      </c>
      <c r="V3475" s="16">
        <f t="shared" si="330"/>
        <v>42062.834444444445</v>
      </c>
      <c r="W3475" s="16">
        <f t="shared" si="331"/>
        <v>42083.852083333331</v>
      </c>
    </row>
    <row r="3476" spans="1:23" ht="30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2">
        <f>IF(H3476="USD", 1, VLOOKUP(H3476,usd[[#All],[targetCurrency]:[inverseRate]],4,FALSE))</f>
        <v>1.29405719</v>
      </c>
      <c r="J3476" s="14">
        <f t="shared" si="326"/>
        <v>2588.11438</v>
      </c>
      <c r="K3476" s="14">
        <f t="shared" si="327"/>
        <v>2613.9955237999998</v>
      </c>
      <c r="L3476">
        <v>1469016131</v>
      </c>
      <c r="M3476">
        <v>1466424131</v>
      </c>
      <c r="N3476" t="b">
        <v>0</v>
      </c>
      <c r="O3476">
        <v>39</v>
      </c>
      <c r="P3476" t="b">
        <v>1</v>
      </c>
      <c r="Q3476" t="s">
        <v>8271</v>
      </c>
      <c r="R3476" s="9">
        <f t="shared" si="328"/>
        <v>1.01</v>
      </c>
      <c r="S3476" s="14">
        <f t="shared" si="329"/>
        <v>67.025526251282045</v>
      </c>
      <c r="T3476" t="s">
        <v>9224</v>
      </c>
      <c r="U3476" t="s">
        <v>9225</v>
      </c>
      <c r="V3476" s="16">
        <f t="shared" si="330"/>
        <v>42541.501516203702</v>
      </c>
      <c r="W3476" s="16">
        <f t="shared" si="331"/>
        <v>42571.501516203702</v>
      </c>
    </row>
    <row r="3477" spans="1:23" ht="30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2">
        <f>IF(H3477="USD", 1, VLOOKUP(H3477,usd[[#All],[targetCurrency]:[inverseRate]],4,FALSE))</f>
        <v>1.29405719</v>
      </c>
      <c r="J3477" s="14">
        <f t="shared" si="326"/>
        <v>388.21715699999999</v>
      </c>
      <c r="K3477" s="14">
        <f t="shared" si="327"/>
        <v>439.97944459999997</v>
      </c>
      <c r="L3477">
        <v>1414972800</v>
      </c>
      <c r="M3477">
        <v>1412629704</v>
      </c>
      <c r="N3477" t="b">
        <v>0</v>
      </c>
      <c r="O3477">
        <v>17</v>
      </c>
      <c r="P3477" t="b">
        <v>1</v>
      </c>
      <c r="Q3477" t="s">
        <v>8271</v>
      </c>
      <c r="R3477" s="9">
        <f t="shared" si="328"/>
        <v>1.1333333333333333</v>
      </c>
      <c r="S3477" s="14">
        <f t="shared" si="329"/>
        <v>25.881143799999997</v>
      </c>
      <c r="T3477" t="s">
        <v>9224</v>
      </c>
      <c r="U3477" t="s">
        <v>9225</v>
      </c>
      <c r="V3477" s="16">
        <f t="shared" si="330"/>
        <v>41918.880833333329</v>
      </c>
      <c r="W3477" s="16">
        <f t="shared" si="331"/>
        <v>41946</v>
      </c>
    </row>
    <row r="3478" spans="1:23" ht="30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2">
        <f>IF(H3478="USD", 1, VLOOKUP(H3478,usd[[#All],[targetCurrency]:[inverseRate]],4,FALSE))</f>
        <v>1</v>
      </c>
      <c r="J3478" s="14">
        <f t="shared" si="326"/>
        <v>300</v>
      </c>
      <c r="K3478" s="14">
        <f t="shared" si="327"/>
        <v>312</v>
      </c>
      <c r="L3478">
        <v>1414378800</v>
      </c>
      <c r="M3478">
        <v>1412836990</v>
      </c>
      <c r="N3478" t="b">
        <v>0</v>
      </c>
      <c r="O3478">
        <v>6</v>
      </c>
      <c r="P3478" t="b">
        <v>1</v>
      </c>
      <c r="Q3478" t="s">
        <v>8271</v>
      </c>
      <c r="R3478" s="9">
        <f t="shared" si="328"/>
        <v>1.04</v>
      </c>
      <c r="S3478" s="14">
        <f t="shared" si="329"/>
        <v>52</v>
      </c>
      <c r="T3478" t="s">
        <v>9224</v>
      </c>
      <c r="U3478" t="s">
        <v>9225</v>
      </c>
      <c r="V3478" s="16">
        <f t="shared" si="330"/>
        <v>41921.279976851853</v>
      </c>
      <c r="W3478" s="16">
        <f t="shared" si="331"/>
        <v>41939.125</v>
      </c>
    </row>
    <row r="3479" spans="1:23" ht="30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2">
        <f>IF(H3479="USD", 1, VLOOKUP(H3479,usd[[#All],[targetCurrency]:[inverseRate]],4,FALSE))</f>
        <v>1</v>
      </c>
      <c r="J3479" s="14">
        <f t="shared" si="326"/>
        <v>1800</v>
      </c>
      <c r="K3479" s="14">
        <f t="shared" si="327"/>
        <v>2076</v>
      </c>
      <c r="L3479">
        <v>1431831600</v>
      </c>
      <c r="M3479">
        <v>1430761243</v>
      </c>
      <c r="N3479" t="b">
        <v>0</v>
      </c>
      <c r="O3479">
        <v>39</v>
      </c>
      <c r="P3479" t="b">
        <v>1</v>
      </c>
      <c r="Q3479" t="s">
        <v>8271</v>
      </c>
      <c r="R3479" s="9">
        <f t="shared" si="328"/>
        <v>1.1533333333333333</v>
      </c>
      <c r="S3479" s="14">
        <f t="shared" si="329"/>
        <v>53.230769230769234</v>
      </c>
      <c r="T3479" t="s">
        <v>9224</v>
      </c>
      <c r="U3479" t="s">
        <v>9225</v>
      </c>
      <c r="V3479" s="16">
        <f t="shared" si="330"/>
        <v>42128.736608796295</v>
      </c>
      <c r="W3479" s="16">
        <f t="shared" si="331"/>
        <v>42141.125</v>
      </c>
    </row>
    <row r="3480" spans="1:23" ht="30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2">
        <f>IF(H3480="USD", 1, VLOOKUP(H3480,usd[[#All],[targetCurrency]:[inverseRate]],4,FALSE))</f>
        <v>1</v>
      </c>
      <c r="J3480" s="14">
        <f t="shared" si="326"/>
        <v>2000</v>
      </c>
      <c r="K3480" s="14">
        <f t="shared" si="327"/>
        <v>2257</v>
      </c>
      <c r="L3480">
        <v>1426539600</v>
      </c>
      <c r="M3480">
        <v>1424296822</v>
      </c>
      <c r="N3480" t="b">
        <v>0</v>
      </c>
      <c r="O3480">
        <v>57</v>
      </c>
      <c r="P3480" t="b">
        <v>1</v>
      </c>
      <c r="Q3480" t="s">
        <v>8271</v>
      </c>
      <c r="R3480" s="9">
        <f t="shared" si="328"/>
        <v>1.1285000000000001</v>
      </c>
      <c r="S3480" s="14">
        <f t="shared" si="329"/>
        <v>39.596491228070178</v>
      </c>
      <c r="T3480" t="s">
        <v>9224</v>
      </c>
      <c r="U3480" t="s">
        <v>9225</v>
      </c>
      <c r="V3480" s="16">
        <f t="shared" si="330"/>
        <v>42053.916921296295</v>
      </c>
      <c r="W3480" s="16">
        <f t="shared" si="331"/>
        <v>42079.875</v>
      </c>
    </row>
    <row r="3481" spans="1:23" ht="30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2">
        <f>IF(H3481="USD", 1, VLOOKUP(H3481,usd[[#All],[targetCurrency]:[inverseRate]],4,FALSE))</f>
        <v>1.29405719</v>
      </c>
      <c r="J3481" s="14">
        <f t="shared" si="326"/>
        <v>1941.085785</v>
      </c>
      <c r="K3481" s="14">
        <f t="shared" si="327"/>
        <v>2482.0016904200002</v>
      </c>
      <c r="L3481">
        <v>1403382680</v>
      </c>
      <c r="M3481">
        <v>1400790680</v>
      </c>
      <c r="N3481" t="b">
        <v>0</v>
      </c>
      <c r="O3481">
        <v>56</v>
      </c>
      <c r="P3481" t="b">
        <v>1</v>
      </c>
      <c r="Q3481" t="s">
        <v>8271</v>
      </c>
      <c r="R3481" s="9">
        <f t="shared" si="328"/>
        <v>1.2786666666666666</v>
      </c>
      <c r="S3481" s="14">
        <f t="shared" si="329"/>
        <v>44.321458757500004</v>
      </c>
      <c r="T3481" t="s">
        <v>9224</v>
      </c>
      <c r="U3481" t="s">
        <v>9225</v>
      </c>
      <c r="V3481" s="16">
        <f t="shared" si="330"/>
        <v>41781.855092592596</v>
      </c>
      <c r="W3481" s="16">
        <f t="shared" si="331"/>
        <v>41811.855092592596</v>
      </c>
    </row>
    <row r="3482" spans="1:23" ht="30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2">
        <f>IF(H3482="USD", 1, VLOOKUP(H3482,usd[[#All],[targetCurrency]:[inverseRate]],4,FALSE))</f>
        <v>1</v>
      </c>
      <c r="J3482" s="14">
        <f t="shared" si="326"/>
        <v>1500</v>
      </c>
      <c r="K3482" s="14">
        <f t="shared" si="327"/>
        <v>2140</v>
      </c>
      <c r="L3482">
        <v>1436562000</v>
      </c>
      <c r="M3482">
        <v>1434440227</v>
      </c>
      <c r="N3482" t="b">
        <v>0</v>
      </c>
      <c r="O3482">
        <v>13</v>
      </c>
      <c r="P3482" t="b">
        <v>1</v>
      </c>
      <c r="Q3482" t="s">
        <v>8271</v>
      </c>
      <c r="R3482" s="9">
        <f t="shared" si="328"/>
        <v>1.4266666666666667</v>
      </c>
      <c r="S3482" s="14">
        <f t="shared" si="329"/>
        <v>164.61538461538461</v>
      </c>
      <c r="T3482" t="s">
        <v>9224</v>
      </c>
      <c r="U3482" t="s">
        <v>9225</v>
      </c>
      <c r="V3482" s="16">
        <f t="shared" si="330"/>
        <v>42171.317442129628</v>
      </c>
      <c r="W3482" s="16">
        <f t="shared" si="331"/>
        <v>42195.875</v>
      </c>
    </row>
    <row r="3483" spans="1:23" ht="30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2">
        <f>IF(H3483="USD", 1, VLOOKUP(H3483,usd[[#All],[targetCurrency]:[inverseRate]],4,FALSE))</f>
        <v>0.70296422999999997</v>
      </c>
      <c r="J3483" s="14">
        <f t="shared" si="326"/>
        <v>7029.6422999999995</v>
      </c>
      <c r="K3483" s="14">
        <f t="shared" si="327"/>
        <v>8351.215052399999</v>
      </c>
      <c r="L3483">
        <v>1420178188</v>
      </c>
      <c r="M3483">
        <v>1418709388</v>
      </c>
      <c r="N3483" t="b">
        <v>0</v>
      </c>
      <c r="O3483">
        <v>95</v>
      </c>
      <c r="P3483" t="b">
        <v>1</v>
      </c>
      <c r="Q3483" t="s">
        <v>8271</v>
      </c>
      <c r="R3483" s="9">
        <f t="shared" si="328"/>
        <v>1.1879999999999999</v>
      </c>
      <c r="S3483" s="14">
        <f t="shared" si="329"/>
        <v>87.907526867368404</v>
      </c>
      <c r="T3483" t="s">
        <v>9224</v>
      </c>
      <c r="U3483" t="s">
        <v>9225</v>
      </c>
      <c r="V3483" s="16">
        <f t="shared" si="330"/>
        <v>41989.247546296298</v>
      </c>
      <c r="W3483" s="16">
        <f t="shared" si="331"/>
        <v>42006.247546296298</v>
      </c>
    </row>
    <row r="3484" spans="1:23" ht="30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2">
        <f>IF(H3484="USD", 1, VLOOKUP(H3484,usd[[#All],[targetCurrency]:[inverseRate]],4,FALSE))</f>
        <v>1.29405719</v>
      </c>
      <c r="J3484" s="14">
        <f t="shared" si="326"/>
        <v>3882.17157</v>
      </c>
      <c r="K3484" s="14">
        <f t="shared" si="327"/>
        <v>5370.3373384999995</v>
      </c>
      <c r="L3484">
        <v>1404671466</v>
      </c>
      <c r="M3484">
        <v>1402079466</v>
      </c>
      <c r="N3484" t="b">
        <v>0</v>
      </c>
      <c r="O3484">
        <v>80</v>
      </c>
      <c r="P3484" t="b">
        <v>1</v>
      </c>
      <c r="Q3484" t="s">
        <v>8271</v>
      </c>
      <c r="R3484" s="9">
        <f t="shared" si="328"/>
        <v>1.3833333333333333</v>
      </c>
      <c r="S3484" s="14">
        <f t="shared" si="329"/>
        <v>67.129216731249997</v>
      </c>
      <c r="T3484" t="s">
        <v>9224</v>
      </c>
      <c r="U3484" t="s">
        <v>9225</v>
      </c>
      <c r="V3484" s="16">
        <f t="shared" si="330"/>
        <v>41796.771597222221</v>
      </c>
      <c r="W3484" s="16">
        <f t="shared" si="331"/>
        <v>41826.771597222221</v>
      </c>
    </row>
    <row r="3485" spans="1:23" ht="30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2">
        <f>IF(H3485="USD", 1, VLOOKUP(H3485,usd[[#All],[targetCurrency]:[inverseRate]],4,FALSE))</f>
        <v>1</v>
      </c>
      <c r="J3485" s="14">
        <f t="shared" si="326"/>
        <v>3350</v>
      </c>
      <c r="K3485" s="14">
        <f t="shared" si="327"/>
        <v>5358</v>
      </c>
      <c r="L3485">
        <v>1404403381</v>
      </c>
      <c r="M3485">
        <v>1401811381</v>
      </c>
      <c r="N3485" t="b">
        <v>0</v>
      </c>
      <c r="O3485">
        <v>133</v>
      </c>
      <c r="P3485" t="b">
        <v>1</v>
      </c>
      <c r="Q3485" t="s">
        <v>8271</v>
      </c>
      <c r="R3485" s="9">
        <f t="shared" si="328"/>
        <v>1.599402985074627</v>
      </c>
      <c r="S3485" s="14">
        <f t="shared" si="329"/>
        <v>40.285714285714285</v>
      </c>
      <c r="T3485" t="s">
        <v>9224</v>
      </c>
      <c r="U3485" t="s">
        <v>9225</v>
      </c>
      <c r="V3485" s="16">
        <f t="shared" si="330"/>
        <v>41793.668761574074</v>
      </c>
      <c r="W3485" s="16">
        <f t="shared" si="331"/>
        <v>41823.668761574074</v>
      </c>
    </row>
    <row r="3486" spans="1:23" ht="30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2">
        <f>IF(H3486="USD", 1, VLOOKUP(H3486,usd[[#All],[targetCurrency]:[inverseRate]],4,FALSE))</f>
        <v>1</v>
      </c>
      <c r="J3486" s="14">
        <f t="shared" si="326"/>
        <v>2500</v>
      </c>
      <c r="K3486" s="14">
        <f t="shared" si="327"/>
        <v>2856</v>
      </c>
      <c r="L3486">
        <v>1466014499</v>
      </c>
      <c r="M3486">
        <v>1463422499</v>
      </c>
      <c r="N3486" t="b">
        <v>0</v>
      </c>
      <c r="O3486">
        <v>44</v>
      </c>
      <c r="P3486" t="b">
        <v>1</v>
      </c>
      <c r="Q3486" t="s">
        <v>8271</v>
      </c>
      <c r="R3486" s="9">
        <f t="shared" si="328"/>
        <v>1.1424000000000001</v>
      </c>
      <c r="S3486" s="14">
        <f t="shared" si="329"/>
        <v>64.909090909090907</v>
      </c>
      <c r="T3486" t="s">
        <v>9224</v>
      </c>
      <c r="U3486" t="s">
        <v>9225</v>
      </c>
      <c r="V3486" s="16">
        <f t="shared" si="330"/>
        <v>42506.760405092587</v>
      </c>
      <c r="W3486" s="16">
        <f t="shared" si="331"/>
        <v>42536.760405092587</v>
      </c>
    </row>
    <row r="3487" spans="1:23" ht="30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2">
        <f>IF(H3487="USD", 1, VLOOKUP(H3487,usd[[#All],[targetCurrency]:[inverseRate]],4,FALSE))</f>
        <v>1</v>
      </c>
      <c r="J3487" s="14">
        <f t="shared" si="326"/>
        <v>1650</v>
      </c>
      <c r="K3487" s="14">
        <f t="shared" si="327"/>
        <v>1660</v>
      </c>
      <c r="L3487">
        <v>1454431080</v>
      </c>
      <c r="M3487">
        <v>1451839080</v>
      </c>
      <c r="N3487" t="b">
        <v>0</v>
      </c>
      <c r="O3487">
        <v>30</v>
      </c>
      <c r="P3487" t="b">
        <v>1</v>
      </c>
      <c r="Q3487" t="s">
        <v>8271</v>
      </c>
      <c r="R3487" s="9">
        <f t="shared" si="328"/>
        <v>1.0060606060606061</v>
      </c>
      <c r="S3487" s="14">
        <f t="shared" si="329"/>
        <v>55.333333333333336</v>
      </c>
      <c r="T3487" t="s">
        <v>9224</v>
      </c>
      <c r="U3487" t="s">
        <v>9225</v>
      </c>
      <c r="V3487" s="16">
        <f t="shared" si="330"/>
        <v>42372.693055555559</v>
      </c>
      <c r="W3487" s="16">
        <f t="shared" si="331"/>
        <v>42402.693055555559</v>
      </c>
    </row>
    <row r="3488" spans="1:23" ht="30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2">
        <f>IF(H3488="USD", 1, VLOOKUP(H3488,usd[[#All],[targetCurrency]:[inverseRate]],4,FALSE))</f>
        <v>1</v>
      </c>
      <c r="J3488" s="14">
        <f t="shared" si="326"/>
        <v>3000</v>
      </c>
      <c r="K3488" s="14">
        <f t="shared" si="327"/>
        <v>4656</v>
      </c>
      <c r="L3488">
        <v>1433314740</v>
      </c>
      <c r="M3488">
        <v>1430600401</v>
      </c>
      <c r="N3488" t="b">
        <v>0</v>
      </c>
      <c r="O3488">
        <v>56</v>
      </c>
      <c r="P3488" t="b">
        <v>1</v>
      </c>
      <c r="Q3488" t="s">
        <v>8271</v>
      </c>
      <c r="R3488" s="9">
        <f t="shared" si="328"/>
        <v>1.552</v>
      </c>
      <c r="S3488" s="14">
        <f t="shared" si="329"/>
        <v>83.142857142857139</v>
      </c>
      <c r="T3488" t="s">
        <v>9224</v>
      </c>
      <c r="U3488" t="s">
        <v>9225</v>
      </c>
      <c r="V3488" s="16">
        <f t="shared" si="330"/>
        <v>42126.87501157407</v>
      </c>
      <c r="W3488" s="16">
        <f t="shared" si="331"/>
        <v>42158.290972222225</v>
      </c>
    </row>
    <row r="3489" spans="1:23" ht="30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2">
        <f>IF(H3489="USD", 1, VLOOKUP(H3489,usd[[#All],[targetCurrency]:[inverseRate]],4,FALSE))</f>
        <v>1.29405719</v>
      </c>
      <c r="J3489" s="14">
        <f t="shared" si="326"/>
        <v>2588.11438</v>
      </c>
      <c r="K3489" s="14">
        <f t="shared" si="327"/>
        <v>3306.3161204499997</v>
      </c>
      <c r="L3489">
        <v>1435185252</v>
      </c>
      <c r="M3489">
        <v>1432593252</v>
      </c>
      <c r="N3489" t="b">
        <v>0</v>
      </c>
      <c r="O3489">
        <v>66</v>
      </c>
      <c r="P3489" t="b">
        <v>1</v>
      </c>
      <c r="Q3489" t="s">
        <v>8271</v>
      </c>
      <c r="R3489" s="9">
        <f t="shared" si="328"/>
        <v>1.2775000000000001</v>
      </c>
      <c r="S3489" s="14">
        <f t="shared" si="329"/>
        <v>50.095698794696965</v>
      </c>
      <c r="T3489" t="s">
        <v>9224</v>
      </c>
      <c r="U3489" t="s">
        <v>9225</v>
      </c>
      <c r="V3489" s="16">
        <f t="shared" si="330"/>
        <v>42149.940416666665</v>
      </c>
      <c r="W3489" s="16">
        <f t="shared" si="331"/>
        <v>42179.940416666665</v>
      </c>
    </row>
    <row r="3490" spans="1:23" ht="30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2">
        <f>IF(H3490="USD", 1, VLOOKUP(H3490,usd[[#All],[targetCurrency]:[inverseRate]],4,FALSE))</f>
        <v>1</v>
      </c>
      <c r="J3490" s="14">
        <f t="shared" si="326"/>
        <v>3000</v>
      </c>
      <c r="K3490" s="14">
        <f t="shared" si="327"/>
        <v>3636</v>
      </c>
      <c r="L3490">
        <v>1429286400</v>
      </c>
      <c r="M3490">
        <v>1427221560</v>
      </c>
      <c r="N3490" t="b">
        <v>0</v>
      </c>
      <c r="O3490">
        <v>29</v>
      </c>
      <c r="P3490" t="b">
        <v>1</v>
      </c>
      <c r="Q3490" t="s">
        <v>8271</v>
      </c>
      <c r="R3490" s="9">
        <f t="shared" si="328"/>
        <v>1.212</v>
      </c>
      <c r="S3490" s="14">
        <f t="shared" si="329"/>
        <v>125.37931034482759</v>
      </c>
      <c r="T3490" t="s">
        <v>9224</v>
      </c>
      <c r="U3490" t="s">
        <v>9225</v>
      </c>
      <c r="V3490" s="16">
        <f t="shared" si="330"/>
        <v>42087.768055555556</v>
      </c>
      <c r="W3490" s="16">
        <f t="shared" si="331"/>
        <v>42111.666666666672</v>
      </c>
    </row>
    <row r="3491" spans="1:23" ht="30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2">
        <f>IF(H3491="USD", 1, VLOOKUP(H3491,usd[[#All],[targetCurrency]:[inverseRate]],4,FALSE))</f>
        <v>1.29405719</v>
      </c>
      <c r="J3491" s="14">
        <f t="shared" si="326"/>
        <v>6470.2859499999995</v>
      </c>
      <c r="K3491" s="14">
        <f t="shared" si="327"/>
        <v>7292.0122656499998</v>
      </c>
      <c r="L3491">
        <v>1400965200</v>
      </c>
      <c r="M3491">
        <v>1398352531</v>
      </c>
      <c r="N3491" t="b">
        <v>0</v>
      </c>
      <c r="O3491">
        <v>72</v>
      </c>
      <c r="P3491" t="b">
        <v>1</v>
      </c>
      <c r="Q3491" t="s">
        <v>8271</v>
      </c>
      <c r="R3491" s="9">
        <f t="shared" si="328"/>
        <v>1.127</v>
      </c>
      <c r="S3491" s="14">
        <f t="shared" si="329"/>
        <v>101.27794813402778</v>
      </c>
      <c r="T3491" t="s">
        <v>9224</v>
      </c>
      <c r="U3491" t="s">
        <v>9225</v>
      </c>
      <c r="V3491" s="16">
        <f t="shared" si="330"/>
        <v>41753.635775462964</v>
      </c>
      <c r="W3491" s="16">
        <f t="shared" si="331"/>
        <v>41783.875</v>
      </c>
    </row>
    <row r="3492" spans="1:23" ht="30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2">
        <f>IF(H3492="USD", 1, VLOOKUP(H3492,usd[[#All],[targetCurrency]:[inverseRate]],4,FALSE))</f>
        <v>1</v>
      </c>
      <c r="J3492" s="14">
        <f t="shared" si="326"/>
        <v>1000</v>
      </c>
      <c r="K3492" s="14">
        <f t="shared" si="327"/>
        <v>1275</v>
      </c>
      <c r="L3492">
        <v>1460574924</v>
      </c>
      <c r="M3492">
        <v>1457982924</v>
      </c>
      <c r="N3492" t="b">
        <v>0</v>
      </c>
      <c r="O3492">
        <v>27</v>
      </c>
      <c r="P3492" t="b">
        <v>1</v>
      </c>
      <c r="Q3492" t="s">
        <v>8271</v>
      </c>
      <c r="R3492" s="9">
        <f t="shared" si="328"/>
        <v>1.2749999999999999</v>
      </c>
      <c r="S3492" s="14">
        <f t="shared" si="329"/>
        <v>47.222222222222221</v>
      </c>
      <c r="T3492" t="s">
        <v>9224</v>
      </c>
      <c r="U3492" t="s">
        <v>9225</v>
      </c>
      <c r="V3492" s="16">
        <f t="shared" si="330"/>
        <v>42443.802361111113</v>
      </c>
      <c r="W3492" s="16">
        <f t="shared" si="331"/>
        <v>42473.802361111113</v>
      </c>
    </row>
    <row r="3493" spans="1:23" ht="30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2">
        <f>IF(H3493="USD", 1, VLOOKUP(H3493,usd[[#All],[targetCurrency]:[inverseRate]],4,FALSE))</f>
        <v>1</v>
      </c>
      <c r="J3493" s="14">
        <f t="shared" si="326"/>
        <v>500</v>
      </c>
      <c r="K3493" s="14">
        <f t="shared" si="327"/>
        <v>791</v>
      </c>
      <c r="L3493">
        <v>1431928784</v>
      </c>
      <c r="M3493">
        <v>1430114384</v>
      </c>
      <c r="N3493" t="b">
        <v>0</v>
      </c>
      <c r="O3493">
        <v>10</v>
      </c>
      <c r="P3493" t="b">
        <v>1</v>
      </c>
      <c r="Q3493" t="s">
        <v>8271</v>
      </c>
      <c r="R3493" s="9">
        <f t="shared" si="328"/>
        <v>1.5820000000000001</v>
      </c>
      <c r="S3493" s="14">
        <f t="shared" si="329"/>
        <v>79.099999999999994</v>
      </c>
      <c r="T3493" t="s">
        <v>9224</v>
      </c>
      <c r="U3493" t="s">
        <v>9225</v>
      </c>
      <c r="V3493" s="16">
        <f t="shared" si="330"/>
        <v>42121.249814814815</v>
      </c>
      <c r="W3493" s="16">
        <f t="shared" si="331"/>
        <v>42142.249814814815</v>
      </c>
    </row>
    <row r="3494" spans="1:23" ht="30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2">
        <f>IF(H3494="USD", 1, VLOOKUP(H3494,usd[[#All],[targetCurrency]:[inverseRate]],4,FALSE))</f>
        <v>1</v>
      </c>
      <c r="J3494" s="14">
        <f t="shared" si="326"/>
        <v>3800</v>
      </c>
      <c r="K3494" s="14">
        <f t="shared" si="327"/>
        <v>4000.22</v>
      </c>
      <c r="L3494">
        <v>1445818397</v>
      </c>
      <c r="M3494">
        <v>1442794397</v>
      </c>
      <c r="N3494" t="b">
        <v>0</v>
      </c>
      <c r="O3494">
        <v>35</v>
      </c>
      <c r="P3494" t="b">
        <v>1</v>
      </c>
      <c r="Q3494" t="s">
        <v>8271</v>
      </c>
      <c r="R3494" s="9">
        <f t="shared" si="328"/>
        <v>1.0526894736842105</v>
      </c>
      <c r="S3494" s="14">
        <f t="shared" si="329"/>
        <v>114.29199999999999</v>
      </c>
      <c r="T3494" t="s">
        <v>9224</v>
      </c>
      <c r="U3494" t="s">
        <v>9225</v>
      </c>
      <c r="V3494" s="16">
        <f t="shared" si="330"/>
        <v>42268.009224537032</v>
      </c>
      <c r="W3494" s="16">
        <f t="shared" si="331"/>
        <v>42303.009224537032</v>
      </c>
    </row>
    <row r="3495" spans="1:23" ht="30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2">
        <f>IF(H3495="USD", 1, VLOOKUP(H3495,usd[[#All],[targetCurrency]:[inverseRate]],4,FALSE))</f>
        <v>1</v>
      </c>
      <c r="J3495" s="14">
        <f t="shared" si="326"/>
        <v>1500</v>
      </c>
      <c r="K3495" s="14">
        <f t="shared" si="327"/>
        <v>1500</v>
      </c>
      <c r="L3495">
        <v>1408252260</v>
      </c>
      <c r="M3495">
        <v>1406580436</v>
      </c>
      <c r="N3495" t="b">
        <v>0</v>
      </c>
      <c r="O3495">
        <v>29</v>
      </c>
      <c r="P3495" t="b">
        <v>1</v>
      </c>
      <c r="Q3495" t="s">
        <v>8271</v>
      </c>
      <c r="R3495" s="9">
        <f t="shared" si="328"/>
        <v>1</v>
      </c>
      <c r="S3495" s="14">
        <f t="shared" si="329"/>
        <v>51.724137931034484</v>
      </c>
      <c r="T3495" t="s">
        <v>9224</v>
      </c>
      <c r="U3495" t="s">
        <v>9225</v>
      </c>
      <c r="V3495" s="16">
        <f t="shared" si="330"/>
        <v>41848.866157407407</v>
      </c>
      <c r="W3495" s="16">
        <f t="shared" si="331"/>
        <v>41868.21597222222</v>
      </c>
    </row>
    <row r="3496" spans="1:23" ht="30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2">
        <f>IF(H3496="USD", 1, VLOOKUP(H3496,usd[[#All],[targetCurrency]:[inverseRate]],4,FALSE))</f>
        <v>1</v>
      </c>
      <c r="J3496" s="14">
        <f t="shared" si="326"/>
        <v>400</v>
      </c>
      <c r="K3496" s="14">
        <f t="shared" si="327"/>
        <v>400</v>
      </c>
      <c r="L3496">
        <v>1480140000</v>
      </c>
      <c r="M3496">
        <v>1479186575</v>
      </c>
      <c r="N3496" t="b">
        <v>0</v>
      </c>
      <c r="O3496">
        <v>13</v>
      </c>
      <c r="P3496" t="b">
        <v>1</v>
      </c>
      <c r="Q3496" t="s">
        <v>8271</v>
      </c>
      <c r="R3496" s="9">
        <f t="shared" si="328"/>
        <v>1</v>
      </c>
      <c r="S3496" s="14">
        <f t="shared" si="329"/>
        <v>30.76923076923077</v>
      </c>
      <c r="T3496" t="s">
        <v>9224</v>
      </c>
      <c r="U3496" t="s">
        <v>9225</v>
      </c>
      <c r="V3496" s="16">
        <f t="shared" si="330"/>
        <v>42689.214988425927</v>
      </c>
      <c r="W3496" s="16">
        <f t="shared" si="331"/>
        <v>42700.25</v>
      </c>
    </row>
    <row r="3497" spans="1:23" ht="30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2">
        <f>IF(H3497="USD", 1, VLOOKUP(H3497,usd[[#All],[targetCurrency]:[inverseRate]],4,FALSE))</f>
        <v>0.75062424999999999</v>
      </c>
      <c r="J3497" s="14">
        <f t="shared" si="326"/>
        <v>3753.1212500000001</v>
      </c>
      <c r="K3497" s="14">
        <f t="shared" si="327"/>
        <v>4010.5853677499999</v>
      </c>
      <c r="L3497">
        <v>1414862280</v>
      </c>
      <c r="M3497">
        <v>1412360309</v>
      </c>
      <c r="N3497" t="b">
        <v>0</v>
      </c>
      <c r="O3497">
        <v>72</v>
      </c>
      <c r="P3497" t="b">
        <v>1</v>
      </c>
      <c r="Q3497" t="s">
        <v>8271</v>
      </c>
      <c r="R3497" s="9">
        <f t="shared" si="328"/>
        <v>1.0686</v>
      </c>
      <c r="S3497" s="14">
        <f t="shared" si="329"/>
        <v>55.702574552083334</v>
      </c>
      <c r="T3497" t="s">
        <v>9224</v>
      </c>
      <c r="U3497" t="s">
        <v>9225</v>
      </c>
      <c r="V3497" s="16">
        <f t="shared" si="330"/>
        <v>41915.762835648144</v>
      </c>
      <c r="W3497" s="16">
        <f t="shared" si="331"/>
        <v>41944.720833333333</v>
      </c>
    </row>
    <row r="3498" spans="1:23" ht="30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2">
        <f>IF(H3498="USD", 1, VLOOKUP(H3498,usd[[#All],[targetCurrency]:[inverseRate]],4,FALSE))</f>
        <v>1</v>
      </c>
      <c r="J3498" s="14">
        <f t="shared" si="326"/>
        <v>3000</v>
      </c>
      <c r="K3498" s="14">
        <f t="shared" si="327"/>
        <v>3732</v>
      </c>
      <c r="L3498">
        <v>1473625166</v>
      </c>
      <c r="M3498">
        <v>1470169166</v>
      </c>
      <c r="N3498" t="b">
        <v>0</v>
      </c>
      <c r="O3498">
        <v>78</v>
      </c>
      <c r="P3498" t="b">
        <v>1</v>
      </c>
      <c r="Q3498" t="s">
        <v>8271</v>
      </c>
      <c r="R3498" s="9">
        <f t="shared" si="328"/>
        <v>1.244</v>
      </c>
      <c r="S3498" s="14">
        <f t="shared" si="329"/>
        <v>47.846153846153847</v>
      </c>
      <c r="T3498" t="s">
        <v>9224</v>
      </c>
      <c r="U3498" t="s">
        <v>9225</v>
      </c>
      <c r="V3498" s="16">
        <f t="shared" si="330"/>
        <v>42584.846828703703</v>
      </c>
      <c r="W3498" s="16">
        <f t="shared" si="331"/>
        <v>42624.846828703703</v>
      </c>
    </row>
    <row r="3499" spans="1:23" ht="30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2">
        <f>IF(H3499="USD", 1, VLOOKUP(H3499,usd[[#All],[targetCurrency]:[inverseRate]],4,FALSE))</f>
        <v>1</v>
      </c>
      <c r="J3499" s="14">
        <f t="shared" si="326"/>
        <v>1551</v>
      </c>
      <c r="K3499" s="14">
        <f t="shared" si="327"/>
        <v>1686</v>
      </c>
      <c r="L3499">
        <v>1464904800</v>
      </c>
      <c r="M3499">
        <v>1463852904</v>
      </c>
      <c r="N3499" t="b">
        <v>0</v>
      </c>
      <c r="O3499">
        <v>49</v>
      </c>
      <c r="P3499" t="b">
        <v>1</v>
      </c>
      <c r="Q3499" t="s">
        <v>8271</v>
      </c>
      <c r="R3499" s="9">
        <f t="shared" si="328"/>
        <v>1.0870406189555126</v>
      </c>
      <c r="S3499" s="14">
        <f t="shared" si="329"/>
        <v>34.408163265306122</v>
      </c>
      <c r="T3499" t="s">
        <v>9224</v>
      </c>
      <c r="U3499" t="s">
        <v>9225</v>
      </c>
      <c r="V3499" s="16">
        <f t="shared" si="330"/>
        <v>42511.741944444446</v>
      </c>
      <c r="W3499" s="16">
        <f t="shared" si="331"/>
        <v>42523.916666666672</v>
      </c>
    </row>
    <row r="3500" spans="1:23" ht="30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2">
        <f>IF(H3500="USD", 1, VLOOKUP(H3500,usd[[#All],[targetCurrency]:[inverseRate]],4,FALSE))</f>
        <v>0.75062424999999999</v>
      </c>
      <c r="J3500" s="14">
        <f t="shared" si="326"/>
        <v>1238.5300124999999</v>
      </c>
      <c r="K3500" s="14">
        <f t="shared" si="327"/>
        <v>1268.5549825000001</v>
      </c>
      <c r="L3500">
        <v>1464471840</v>
      </c>
      <c r="M3500">
        <v>1459309704</v>
      </c>
      <c r="N3500" t="b">
        <v>0</v>
      </c>
      <c r="O3500">
        <v>42</v>
      </c>
      <c r="P3500" t="b">
        <v>1</v>
      </c>
      <c r="Q3500" t="s">
        <v>8271</v>
      </c>
      <c r="R3500" s="9">
        <f t="shared" si="328"/>
        <v>1.0242424242424242</v>
      </c>
      <c r="S3500" s="14">
        <f t="shared" si="329"/>
        <v>30.203690059523812</v>
      </c>
      <c r="T3500" t="s">
        <v>9224</v>
      </c>
      <c r="U3500" t="s">
        <v>9225</v>
      </c>
      <c r="V3500" s="16">
        <f t="shared" si="330"/>
        <v>42459.15861111111</v>
      </c>
      <c r="W3500" s="16">
        <f t="shared" si="331"/>
        <v>42518.905555555553</v>
      </c>
    </row>
    <row r="3501" spans="1:23" ht="30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2">
        <f>IF(H3501="USD", 1, VLOOKUP(H3501,usd[[#All],[targetCurrency]:[inverseRate]],4,FALSE))</f>
        <v>1</v>
      </c>
      <c r="J3501" s="14">
        <f t="shared" si="326"/>
        <v>2000</v>
      </c>
      <c r="K3501" s="14">
        <f t="shared" si="327"/>
        <v>2110</v>
      </c>
      <c r="L3501">
        <v>1435733940</v>
      </c>
      <c r="M3501">
        <v>1431046325</v>
      </c>
      <c r="N3501" t="b">
        <v>0</v>
      </c>
      <c r="O3501">
        <v>35</v>
      </c>
      <c r="P3501" t="b">
        <v>1</v>
      </c>
      <c r="Q3501" t="s">
        <v>8271</v>
      </c>
      <c r="R3501" s="9">
        <f t="shared" si="328"/>
        <v>1.0549999999999999</v>
      </c>
      <c r="S3501" s="14">
        <f t="shared" si="329"/>
        <v>60.285714285714285</v>
      </c>
      <c r="T3501" t="s">
        <v>9224</v>
      </c>
      <c r="U3501" t="s">
        <v>9225</v>
      </c>
      <c r="V3501" s="16">
        <f t="shared" si="330"/>
        <v>42132.036168981482</v>
      </c>
      <c r="W3501" s="16">
        <f t="shared" si="331"/>
        <v>42186.290972222225</v>
      </c>
    </row>
    <row r="3502" spans="1:23" ht="30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2">
        <f>IF(H3502="USD", 1, VLOOKUP(H3502,usd[[#All],[targetCurrency]:[inverseRate]],4,FALSE))</f>
        <v>1</v>
      </c>
      <c r="J3502" s="14">
        <f t="shared" si="326"/>
        <v>1000</v>
      </c>
      <c r="K3502" s="14">
        <f t="shared" si="327"/>
        <v>1063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t="s">
        <v>8271</v>
      </c>
      <c r="R3502" s="9">
        <f t="shared" si="328"/>
        <v>1.0629999999999999</v>
      </c>
      <c r="S3502" s="14">
        <f t="shared" si="329"/>
        <v>25.30952380952381</v>
      </c>
      <c r="T3502" t="s">
        <v>9224</v>
      </c>
      <c r="U3502" t="s">
        <v>9225</v>
      </c>
      <c r="V3502" s="16">
        <f t="shared" si="330"/>
        <v>42419.919421296298</v>
      </c>
      <c r="W3502" s="16">
        <f t="shared" si="331"/>
        <v>42436.207638888889</v>
      </c>
    </row>
    <row r="3503" spans="1:23" ht="30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2">
        <f>IF(H3503="USD", 1, VLOOKUP(H3503,usd[[#All],[targetCurrency]:[inverseRate]],4,FALSE))</f>
        <v>1.29405719</v>
      </c>
      <c r="J3503" s="14">
        <f t="shared" si="326"/>
        <v>1941.085785</v>
      </c>
      <c r="K3503" s="14">
        <f t="shared" si="327"/>
        <v>1954.0263568999999</v>
      </c>
      <c r="L3503">
        <v>1441995595</v>
      </c>
      <c r="M3503">
        <v>1439835595</v>
      </c>
      <c r="N3503" t="b">
        <v>0</v>
      </c>
      <c r="O3503">
        <v>42</v>
      </c>
      <c r="P3503" t="b">
        <v>1</v>
      </c>
      <c r="Q3503" t="s">
        <v>8271</v>
      </c>
      <c r="R3503" s="9">
        <f t="shared" si="328"/>
        <v>1.0066666666666666</v>
      </c>
      <c r="S3503" s="14">
        <f t="shared" si="329"/>
        <v>46.524437069047615</v>
      </c>
      <c r="T3503" t="s">
        <v>9224</v>
      </c>
      <c r="U3503" t="s">
        <v>9225</v>
      </c>
      <c r="V3503" s="16">
        <f t="shared" si="330"/>
        <v>42233.763831018514</v>
      </c>
      <c r="W3503" s="16">
        <f t="shared" si="331"/>
        <v>42258.763831018514</v>
      </c>
    </row>
    <row r="3504" spans="1:23" ht="30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2">
        <f>IF(H3504="USD", 1, VLOOKUP(H3504,usd[[#All],[targetCurrency]:[inverseRate]],4,FALSE))</f>
        <v>1</v>
      </c>
      <c r="J3504" s="14">
        <f t="shared" si="326"/>
        <v>4000</v>
      </c>
      <c r="K3504" s="14">
        <f t="shared" si="327"/>
        <v>4216</v>
      </c>
      <c r="L3504">
        <v>1458100740</v>
      </c>
      <c r="M3504">
        <v>1456862924</v>
      </c>
      <c r="N3504" t="b">
        <v>0</v>
      </c>
      <c r="O3504">
        <v>31</v>
      </c>
      <c r="P3504" t="b">
        <v>1</v>
      </c>
      <c r="Q3504" t="s">
        <v>8271</v>
      </c>
      <c r="R3504" s="9">
        <f t="shared" si="328"/>
        <v>1.054</v>
      </c>
      <c r="S3504" s="14">
        <f t="shared" si="329"/>
        <v>136</v>
      </c>
      <c r="T3504" t="s">
        <v>9224</v>
      </c>
      <c r="U3504" t="s">
        <v>9225</v>
      </c>
      <c r="V3504" s="16">
        <f t="shared" si="330"/>
        <v>42430.839398148149</v>
      </c>
      <c r="W3504" s="16">
        <f t="shared" si="331"/>
        <v>42445.165972222225</v>
      </c>
    </row>
    <row r="3505" spans="1:23" ht="30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2">
        <f>IF(H3505="USD", 1, VLOOKUP(H3505,usd[[#All],[targetCurrency]:[inverseRate]],4,FALSE))</f>
        <v>1.29405719</v>
      </c>
      <c r="J3505" s="14">
        <f t="shared" si="326"/>
        <v>3235.1429749999998</v>
      </c>
      <c r="K3505" s="14">
        <f t="shared" si="327"/>
        <v>3479.7197839099999</v>
      </c>
      <c r="L3505">
        <v>1469359728</v>
      </c>
      <c r="M3505">
        <v>1466767728</v>
      </c>
      <c r="N3505" t="b">
        <v>0</v>
      </c>
      <c r="O3505">
        <v>38</v>
      </c>
      <c r="P3505" t="b">
        <v>1</v>
      </c>
      <c r="Q3505" t="s">
        <v>8271</v>
      </c>
      <c r="R3505" s="9">
        <f t="shared" si="328"/>
        <v>1.0755999999999999</v>
      </c>
      <c r="S3505" s="14">
        <f t="shared" si="329"/>
        <v>91.571573260789478</v>
      </c>
      <c r="T3505" t="s">
        <v>9224</v>
      </c>
      <c r="U3505" t="s">
        <v>9225</v>
      </c>
      <c r="V3505" s="16">
        <f t="shared" si="330"/>
        <v>42545.478333333333</v>
      </c>
      <c r="W3505" s="16">
        <f t="shared" si="331"/>
        <v>42575.478333333333</v>
      </c>
    </row>
    <row r="3506" spans="1:23" ht="30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2">
        <f>IF(H3506="USD", 1, VLOOKUP(H3506,usd[[#All],[targetCurrency]:[inverseRate]],4,FALSE))</f>
        <v>1</v>
      </c>
      <c r="J3506" s="14">
        <f t="shared" si="326"/>
        <v>1000</v>
      </c>
      <c r="K3506" s="14">
        <f t="shared" si="327"/>
        <v>1000</v>
      </c>
      <c r="L3506">
        <v>1447959491</v>
      </c>
      <c r="M3506">
        <v>1445363891</v>
      </c>
      <c r="N3506" t="b">
        <v>0</v>
      </c>
      <c r="O3506">
        <v>8</v>
      </c>
      <c r="P3506" t="b">
        <v>1</v>
      </c>
      <c r="Q3506" t="s">
        <v>8271</v>
      </c>
      <c r="R3506" s="9">
        <f t="shared" si="328"/>
        <v>1</v>
      </c>
      <c r="S3506" s="14">
        <f t="shared" si="329"/>
        <v>125</v>
      </c>
      <c r="T3506" t="s">
        <v>9224</v>
      </c>
      <c r="U3506" t="s">
        <v>9225</v>
      </c>
      <c r="V3506" s="16">
        <f t="shared" si="330"/>
        <v>42297.748738425929</v>
      </c>
      <c r="W3506" s="16">
        <f t="shared" si="331"/>
        <v>42327.790405092594</v>
      </c>
    </row>
    <row r="3507" spans="1:23" ht="30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2">
        <f>IF(H3507="USD", 1, VLOOKUP(H3507,usd[[#All],[targetCurrency]:[inverseRate]],4,FALSE))</f>
        <v>1</v>
      </c>
      <c r="J3507" s="14">
        <f t="shared" si="326"/>
        <v>2500</v>
      </c>
      <c r="K3507" s="14">
        <f t="shared" si="327"/>
        <v>2594</v>
      </c>
      <c r="L3507">
        <v>1399953600</v>
      </c>
      <c r="M3507">
        <v>1398983245</v>
      </c>
      <c r="N3507" t="b">
        <v>0</v>
      </c>
      <c r="O3507">
        <v>39</v>
      </c>
      <c r="P3507" t="b">
        <v>1</v>
      </c>
      <c r="Q3507" t="s">
        <v>8271</v>
      </c>
      <c r="R3507" s="9">
        <f t="shared" si="328"/>
        <v>1.0376000000000001</v>
      </c>
      <c r="S3507" s="14">
        <f t="shared" si="329"/>
        <v>66.512820512820511</v>
      </c>
      <c r="T3507" t="s">
        <v>9224</v>
      </c>
      <c r="U3507" t="s">
        <v>9225</v>
      </c>
      <c r="V3507" s="16">
        <f t="shared" si="330"/>
        <v>41760.935706018521</v>
      </c>
      <c r="W3507" s="16">
        <f t="shared" si="331"/>
        <v>41772.166666666664</v>
      </c>
    </row>
    <row r="3508" spans="1:23" ht="30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2">
        <f>IF(H3508="USD", 1, VLOOKUP(H3508,usd[[#All],[targetCurrency]:[inverseRate]],4,FALSE))</f>
        <v>1</v>
      </c>
      <c r="J3508" s="14">
        <f t="shared" si="326"/>
        <v>3000</v>
      </c>
      <c r="K3508" s="14">
        <f t="shared" si="327"/>
        <v>3045</v>
      </c>
      <c r="L3508">
        <v>1408815440</v>
      </c>
      <c r="M3508">
        <v>1404927440</v>
      </c>
      <c r="N3508" t="b">
        <v>0</v>
      </c>
      <c r="O3508">
        <v>29</v>
      </c>
      <c r="P3508" t="b">
        <v>1</v>
      </c>
      <c r="Q3508" t="s">
        <v>8271</v>
      </c>
      <c r="R3508" s="9">
        <f t="shared" si="328"/>
        <v>1.0149999999999999</v>
      </c>
      <c r="S3508" s="14">
        <f t="shared" si="329"/>
        <v>105</v>
      </c>
      <c r="T3508" t="s">
        <v>9224</v>
      </c>
      <c r="U3508" t="s">
        <v>9225</v>
      </c>
      <c r="V3508" s="16">
        <f t="shared" si="330"/>
        <v>41829.734259259261</v>
      </c>
      <c r="W3508" s="16">
        <f t="shared" si="331"/>
        <v>41874.734259259261</v>
      </c>
    </row>
    <row r="3509" spans="1:23" ht="30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2">
        <f>IF(H3509="USD", 1, VLOOKUP(H3509,usd[[#All],[targetCurrency]:[inverseRate]],4,FALSE))</f>
        <v>1</v>
      </c>
      <c r="J3509" s="14">
        <f t="shared" si="326"/>
        <v>10000</v>
      </c>
      <c r="K3509" s="14">
        <f t="shared" si="327"/>
        <v>10440</v>
      </c>
      <c r="L3509">
        <v>1464732537</v>
      </c>
      <c r="M3509">
        <v>1462140537</v>
      </c>
      <c r="N3509" t="b">
        <v>0</v>
      </c>
      <c r="O3509">
        <v>72</v>
      </c>
      <c r="P3509" t="b">
        <v>1</v>
      </c>
      <c r="Q3509" t="s">
        <v>8271</v>
      </c>
      <c r="R3509" s="9">
        <f t="shared" si="328"/>
        <v>1.044</v>
      </c>
      <c r="S3509" s="14">
        <f t="shared" si="329"/>
        <v>145</v>
      </c>
      <c r="T3509" t="s">
        <v>9224</v>
      </c>
      <c r="U3509" t="s">
        <v>9225</v>
      </c>
      <c r="V3509" s="16">
        <f t="shared" si="330"/>
        <v>42491.92288194444</v>
      </c>
      <c r="W3509" s="16">
        <f t="shared" si="331"/>
        <v>42521.92288194444</v>
      </c>
    </row>
    <row r="3510" spans="1:23" ht="30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2">
        <f>IF(H3510="USD", 1, VLOOKUP(H3510,usd[[#All],[targetCurrency]:[inverseRate]],4,FALSE))</f>
        <v>1.29405719</v>
      </c>
      <c r="J3510" s="14">
        <f t="shared" si="326"/>
        <v>129.405719</v>
      </c>
      <c r="K3510" s="14">
        <f t="shared" si="327"/>
        <v>232.93029419999999</v>
      </c>
      <c r="L3510">
        <v>1462914000</v>
      </c>
      <c r="M3510">
        <v>1460914253</v>
      </c>
      <c r="N3510" t="b">
        <v>0</v>
      </c>
      <c r="O3510">
        <v>15</v>
      </c>
      <c r="P3510" t="b">
        <v>1</v>
      </c>
      <c r="Q3510" t="s">
        <v>8271</v>
      </c>
      <c r="R3510" s="9">
        <f t="shared" si="328"/>
        <v>1.8</v>
      </c>
      <c r="S3510" s="14">
        <f t="shared" si="329"/>
        <v>15.528686279999999</v>
      </c>
      <c r="T3510" t="s">
        <v>9224</v>
      </c>
      <c r="U3510" t="s">
        <v>9225</v>
      </c>
      <c r="V3510" s="16">
        <f t="shared" si="330"/>
        <v>42477.729780092588</v>
      </c>
      <c r="W3510" s="16">
        <f t="shared" si="331"/>
        <v>42500.875</v>
      </c>
    </row>
    <row r="3511" spans="1:23" ht="30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2">
        <f>IF(H3511="USD", 1, VLOOKUP(H3511,usd[[#All],[targetCurrency]:[inverseRate]],4,FALSE))</f>
        <v>1</v>
      </c>
      <c r="J3511" s="14">
        <f t="shared" si="326"/>
        <v>3000</v>
      </c>
      <c r="K3511" s="14">
        <f t="shared" si="327"/>
        <v>3190</v>
      </c>
      <c r="L3511">
        <v>1416545700</v>
      </c>
      <c r="M3511">
        <v>1415392666</v>
      </c>
      <c r="N3511" t="b">
        <v>0</v>
      </c>
      <c r="O3511">
        <v>33</v>
      </c>
      <c r="P3511" t="b">
        <v>1</v>
      </c>
      <c r="Q3511" t="s">
        <v>8271</v>
      </c>
      <c r="R3511" s="9">
        <f t="shared" si="328"/>
        <v>1.0633333333333332</v>
      </c>
      <c r="S3511" s="14">
        <f t="shared" si="329"/>
        <v>96.666666666666671</v>
      </c>
      <c r="T3511" t="s">
        <v>9224</v>
      </c>
      <c r="U3511" t="s">
        <v>9225</v>
      </c>
      <c r="V3511" s="16">
        <f t="shared" si="330"/>
        <v>41950.859560185185</v>
      </c>
      <c r="W3511" s="16">
        <f t="shared" si="331"/>
        <v>41964.204861111109</v>
      </c>
    </row>
    <row r="3512" spans="1:23" ht="30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2">
        <f>IF(H3512="USD", 1, VLOOKUP(H3512,usd[[#All],[targetCurrency]:[inverseRate]],4,FALSE))</f>
        <v>1</v>
      </c>
      <c r="J3512" s="14">
        <f t="shared" si="326"/>
        <v>900</v>
      </c>
      <c r="K3512" s="14">
        <f t="shared" si="327"/>
        <v>905</v>
      </c>
      <c r="L3512">
        <v>1404312846</v>
      </c>
      <c r="M3512">
        <v>1402584846</v>
      </c>
      <c r="N3512" t="b">
        <v>0</v>
      </c>
      <c r="O3512">
        <v>15</v>
      </c>
      <c r="P3512" t="b">
        <v>1</v>
      </c>
      <c r="Q3512" t="s">
        <v>8271</v>
      </c>
      <c r="R3512" s="9">
        <f t="shared" si="328"/>
        <v>1.0055555555555555</v>
      </c>
      <c r="S3512" s="14">
        <f t="shared" si="329"/>
        <v>60.333333333333336</v>
      </c>
      <c r="T3512" t="s">
        <v>9224</v>
      </c>
      <c r="U3512" t="s">
        <v>9225</v>
      </c>
      <c r="V3512" s="16">
        <f t="shared" si="330"/>
        <v>41802.62090277778</v>
      </c>
      <c r="W3512" s="16">
        <f t="shared" si="331"/>
        <v>41822.62090277778</v>
      </c>
    </row>
    <row r="3513" spans="1:23" ht="30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2">
        <f>IF(H3513="USD", 1, VLOOKUP(H3513,usd[[#All],[targetCurrency]:[inverseRate]],4,FALSE))</f>
        <v>1.29405719</v>
      </c>
      <c r="J3513" s="14">
        <f t="shared" si="326"/>
        <v>1941.085785</v>
      </c>
      <c r="K3513" s="14">
        <f t="shared" si="327"/>
        <v>1964.37881442</v>
      </c>
      <c r="L3513">
        <v>1415385000</v>
      </c>
      <c r="M3513">
        <v>1413406695</v>
      </c>
      <c r="N3513" t="b">
        <v>0</v>
      </c>
      <c r="O3513">
        <v>19</v>
      </c>
      <c r="P3513" t="b">
        <v>1</v>
      </c>
      <c r="Q3513" t="s">
        <v>8271</v>
      </c>
      <c r="R3513" s="9">
        <f t="shared" si="328"/>
        <v>1.012</v>
      </c>
      <c r="S3513" s="14">
        <f t="shared" si="329"/>
        <v>103.38835865368421</v>
      </c>
      <c r="T3513" t="s">
        <v>9224</v>
      </c>
      <c r="U3513" t="s">
        <v>9225</v>
      </c>
      <c r="V3513" s="16">
        <f t="shared" si="330"/>
        <v>41927.873784722222</v>
      </c>
      <c r="W3513" s="16">
        <f t="shared" si="331"/>
        <v>41950.770833333336</v>
      </c>
    </row>
    <row r="3514" spans="1:23" ht="30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2">
        <f>IF(H3514="USD", 1, VLOOKUP(H3514,usd[[#All],[targetCurrency]:[inverseRate]],4,FALSE))</f>
        <v>1.29405719</v>
      </c>
      <c r="J3514" s="14">
        <f t="shared" si="326"/>
        <v>1294.05719</v>
      </c>
      <c r="K3514" s="14">
        <f t="shared" si="327"/>
        <v>1294.05719</v>
      </c>
      <c r="L3514">
        <v>1429789992</v>
      </c>
      <c r="M3514">
        <v>1424609592</v>
      </c>
      <c r="N3514" t="b">
        <v>0</v>
      </c>
      <c r="O3514">
        <v>17</v>
      </c>
      <c r="P3514" t="b">
        <v>1</v>
      </c>
      <c r="Q3514" t="s">
        <v>8271</v>
      </c>
      <c r="R3514" s="9">
        <f t="shared" si="328"/>
        <v>1</v>
      </c>
      <c r="S3514" s="14">
        <f t="shared" si="329"/>
        <v>76.121011176470589</v>
      </c>
      <c r="T3514" t="s">
        <v>9224</v>
      </c>
      <c r="U3514" t="s">
        <v>9225</v>
      </c>
      <c r="V3514" s="16">
        <f t="shared" si="330"/>
        <v>42057.536944444444</v>
      </c>
      <c r="W3514" s="16">
        <f t="shared" si="331"/>
        <v>42117.49527777778</v>
      </c>
    </row>
    <row r="3515" spans="1:23" ht="30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2">
        <f>IF(H3515="USD", 1, VLOOKUP(H3515,usd[[#All],[targetCurrency]:[inverseRate]],4,FALSE))</f>
        <v>1</v>
      </c>
      <c r="J3515" s="14">
        <f t="shared" si="326"/>
        <v>2800</v>
      </c>
      <c r="K3515" s="14">
        <f t="shared" si="327"/>
        <v>3315</v>
      </c>
      <c r="L3515">
        <v>1401857940</v>
      </c>
      <c r="M3515">
        <v>1400725112</v>
      </c>
      <c r="N3515" t="b">
        <v>0</v>
      </c>
      <c r="O3515">
        <v>44</v>
      </c>
      <c r="P3515" t="b">
        <v>1</v>
      </c>
      <c r="Q3515" t="s">
        <v>8271</v>
      </c>
      <c r="R3515" s="9">
        <f t="shared" si="328"/>
        <v>1.1839285714285714</v>
      </c>
      <c r="S3515" s="14">
        <f t="shared" si="329"/>
        <v>75.340909090909093</v>
      </c>
      <c r="T3515" t="s">
        <v>9224</v>
      </c>
      <c r="U3515" t="s">
        <v>9225</v>
      </c>
      <c r="V3515" s="16">
        <f t="shared" si="330"/>
        <v>41781.096203703702</v>
      </c>
      <c r="W3515" s="16">
        <f t="shared" si="331"/>
        <v>41794.207638888889</v>
      </c>
    </row>
    <row r="3516" spans="1:23" ht="30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2">
        <f>IF(H3516="USD", 1, VLOOKUP(H3516,usd[[#All],[targetCurrency]:[inverseRate]],4,FALSE))</f>
        <v>1</v>
      </c>
      <c r="J3516" s="14">
        <f t="shared" si="326"/>
        <v>500</v>
      </c>
      <c r="K3516" s="14">
        <f t="shared" si="327"/>
        <v>550</v>
      </c>
      <c r="L3516">
        <v>1422853140</v>
      </c>
      <c r="M3516">
        <v>1421439552</v>
      </c>
      <c r="N3516" t="b">
        <v>0</v>
      </c>
      <c r="O3516">
        <v>10</v>
      </c>
      <c r="P3516" t="b">
        <v>1</v>
      </c>
      <c r="Q3516" t="s">
        <v>8271</v>
      </c>
      <c r="R3516" s="9">
        <f t="shared" si="328"/>
        <v>1.1000000000000001</v>
      </c>
      <c r="S3516" s="14">
        <f t="shared" si="329"/>
        <v>55</v>
      </c>
      <c r="T3516" t="s">
        <v>9224</v>
      </c>
      <c r="U3516" t="s">
        <v>9225</v>
      </c>
      <c r="V3516" s="16">
        <f t="shared" si="330"/>
        <v>42020.846666666665</v>
      </c>
      <c r="W3516" s="16">
        <f t="shared" si="331"/>
        <v>42037.207638888889</v>
      </c>
    </row>
    <row r="3517" spans="1:23" ht="30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2">
        <f>IF(H3517="USD", 1, VLOOKUP(H3517,usd[[#All],[targetCurrency]:[inverseRate]],4,FALSE))</f>
        <v>1</v>
      </c>
      <c r="J3517" s="14">
        <f t="shared" si="326"/>
        <v>3000</v>
      </c>
      <c r="K3517" s="14">
        <f t="shared" si="327"/>
        <v>3080</v>
      </c>
      <c r="L3517">
        <v>1433097171</v>
      </c>
      <c r="M3517">
        <v>1430505171</v>
      </c>
      <c r="N3517" t="b">
        <v>0</v>
      </c>
      <c r="O3517">
        <v>46</v>
      </c>
      <c r="P3517" t="b">
        <v>1</v>
      </c>
      <c r="Q3517" t="s">
        <v>8271</v>
      </c>
      <c r="R3517" s="9">
        <f t="shared" si="328"/>
        <v>1.0266666666666666</v>
      </c>
      <c r="S3517" s="14">
        <f t="shared" si="329"/>
        <v>66.956521739130437</v>
      </c>
      <c r="T3517" t="s">
        <v>9224</v>
      </c>
      <c r="U3517" t="s">
        <v>9225</v>
      </c>
      <c r="V3517" s="16">
        <f t="shared" si="330"/>
        <v>42125.772812499999</v>
      </c>
      <c r="W3517" s="16">
        <f t="shared" si="331"/>
        <v>42155.772812499999</v>
      </c>
    </row>
    <row r="3518" spans="1:23" ht="30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2">
        <f>IF(H3518="USD", 1, VLOOKUP(H3518,usd[[#All],[targetCurrency]:[inverseRate]],4,FALSE))</f>
        <v>1</v>
      </c>
      <c r="J3518" s="14">
        <f t="shared" si="326"/>
        <v>2500</v>
      </c>
      <c r="K3518" s="14">
        <f t="shared" si="327"/>
        <v>2500</v>
      </c>
      <c r="L3518">
        <v>1410145200</v>
      </c>
      <c r="M3518">
        <v>1407197670</v>
      </c>
      <c r="N3518" t="b">
        <v>0</v>
      </c>
      <c r="O3518">
        <v>11</v>
      </c>
      <c r="P3518" t="b">
        <v>1</v>
      </c>
      <c r="Q3518" t="s">
        <v>8271</v>
      </c>
      <c r="R3518" s="9">
        <f t="shared" si="328"/>
        <v>1</v>
      </c>
      <c r="S3518" s="14">
        <f t="shared" si="329"/>
        <v>227.27272727272728</v>
      </c>
      <c r="T3518" t="s">
        <v>9224</v>
      </c>
      <c r="U3518" t="s">
        <v>9225</v>
      </c>
      <c r="V3518" s="16">
        <f t="shared" si="330"/>
        <v>41856.010069444441</v>
      </c>
      <c r="W3518" s="16">
        <f t="shared" si="331"/>
        <v>41890.125</v>
      </c>
    </row>
    <row r="3519" spans="1:23" ht="30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2">
        <f>IF(H3519="USD", 1, VLOOKUP(H3519,usd[[#All],[targetCurrency]:[inverseRate]],4,FALSE))</f>
        <v>1.29405719</v>
      </c>
      <c r="J3519" s="14">
        <f t="shared" si="326"/>
        <v>5176.22876</v>
      </c>
      <c r="K3519" s="14">
        <f t="shared" si="327"/>
        <v>5176.22876</v>
      </c>
      <c r="L3519">
        <v>1404471600</v>
      </c>
      <c r="M3519">
        <v>1401910634</v>
      </c>
      <c r="N3519" t="b">
        <v>0</v>
      </c>
      <c r="O3519">
        <v>13</v>
      </c>
      <c r="P3519" t="b">
        <v>1</v>
      </c>
      <c r="Q3519" t="s">
        <v>8271</v>
      </c>
      <c r="R3519" s="9">
        <f t="shared" si="328"/>
        <v>1</v>
      </c>
      <c r="S3519" s="14">
        <f t="shared" si="329"/>
        <v>398.17144307692308</v>
      </c>
      <c r="T3519" t="s">
        <v>9224</v>
      </c>
      <c r="U3519" t="s">
        <v>9225</v>
      </c>
      <c r="V3519" s="16">
        <f t="shared" si="330"/>
        <v>41794.817523148144</v>
      </c>
      <c r="W3519" s="16">
        <f t="shared" si="331"/>
        <v>41824.458333333336</v>
      </c>
    </row>
    <row r="3520" spans="1:23" ht="30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2">
        <f>IF(H3520="USD", 1, VLOOKUP(H3520,usd[[#All],[targetCurrency]:[inverseRate]],4,FALSE))</f>
        <v>1</v>
      </c>
      <c r="J3520" s="14">
        <f t="shared" si="326"/>
        <v>1500</v>
      </c>
      <c r="K3520" s="14">
        <f t="shared" si="327"/>
        <v>1650.69</v>
      </c>
      <c r="L3520">
        <v>1412259660</v>
      </c>
      <c r="M3520">
        <v>1410461299</v>
      </c>
      <c r="N3520" t="b">
        <v>0</v>
      </c>
      <c r="O3520">
        <v>33</v>
      </c>
      <c r="P3520" t="b">
        <v>1</v>
      </c>
      <c r="Q3520" t="s">
        <v>8271</v>
      </c>
      <c r="R3520" s="9">
        <f t="shared" si="328"/>
        <v>1.10046</v>
      </c>
      <c r="S3520" s="14">
        <f t="shared" si="329"/>
        <v>50.020909090909093</v>
      </c>
      <c r="T3520" t="s">
        <v>9224</v>
      </c>
      <c r="U3520" t="s">
        <v>9225</v>
      </c>
      <c r="V3520" s="16">
        <f t="shared" si="330"/>
        <v>41893.783553240741</v>
      </c>
      <c r="W3520" s="16">
        <f t="shared" si="331"/>
        <v>41914.597916666666</v>
      </c>
    </row>
    <row r="3521" spans="1:23" ht="30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2">
        <f>IF(H3521="USD", 1, VLOOKUP(H3521,usd[[#All],[targetCurrency]:[inverseRate]],4,FALSE))</f>
        <v>1.29405719</v>
      </c>
      <c r="J3521" s="14">
        <f t="shared" si="326"/>
        <v>2588.11438</v>
      </c>
      <c r="K3521" s="14">
        <f t="shared" si="327"/>
        <v>2623.0539241299998</v>
      </c>
      <c r="L3521">
        <v>1425478950</v>
      </c>
      <c r="M3521">
        <v>1422886950</v>
      </c>
      <c r="N3521" t="b">
        <v>0</v>
      </c>
      <c r="O3521">
        <v>28</v>
      </c>
      <c r="P3521" t="b">
        <v>1</v>
      </c>
      <c r="Q3521" t="s">
        <v>8271</v>
      </c>
      <c r="R3521" s="9">
        <f t="shared" si="328"/>
        <v>1.0135000000000001</v>
      </c>
      <c r="S3521" s="14">
        <f t="shared" si="329"/>
        <v>93.680497290357138</v>
      </c>
      <c r="T3521" t="s">
        <v>9224</v>
      </c>
      <c r="U3521" t="s">
        <v>9225</v>
      </c>
      <c r="V3521" s="16">
        <f t="shared" si="330"/>
        <v>42037.598958333328</v>
      </c>
      <c r="W3521" s="16">
        <f t="shared" si="331"/>
        <v>42067.598958333328</v>
      </c>
    </row>
    <row r="3522" spans="1:23" ht="30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2">
        <f>IF(H3522="USD", 1, VLOOKUP(H3522,usd[[#All],[targetCurrency]:[inverseRate]],4,FALSE))</f>
        <v>1.29405719</v>
      </c>
      <c r="J3522" s="14">
        <f t="shared" si="326"/>
        <v>2588.11438</v>
      </c>
      <c r="K3522" s="14">
        <f t="shared" si="327"/>
        <v>2607.5252378499999</v>
      </c>
      <c r="L3522">
        <v>1441547220</v>
      </c>
      <c r="M3522">
        <v>1439322412</v>
      </c>
      <c r="N3522" t="b">
        <v>0</v>
      </c>
      <c r="O3522">
        <v>21</v>
      </c>
      <c r="P3522" t="b">
        <v>1</v>
      </c>
      <c r="Q3522" t="s">
        <v>8271</v>
      </c>
      <c r="R3522" s="9">
        <f t="shared" si="328"/>
        <v>1.0075000000000001</v>
      </c>
      <c r="S3522" s="14">
        <f t="shared" si="329"/>
        <v>124.16786846904762</v>
      </c>
      <c r="T3522" t="s">
        <v>9224</v>
      </c>
      <c r="U3522" t="s">
        <v>9225</v>
      </c>
      <c r="V3522" s="16">
        <f t="shared" si="330"/>
        <v>42227.824212962965</v>
      </c>
      <c r="W3522" s="16">
        <f t="shared" si="331"/>
        <v>42253.57430555555</v>
      </c>
    </row>
    <row r="3523" spans="1:23" ht="30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2">
        <f>IF(H3523="USD", 1, VLOOKUP(H3523,usd[[#All],[targetCurrency]:[inverseRate]],4,FALSE))</f>
        <v>1</v>
      </c>
      <c r="J3523" s="14">
        <f t="shared" ref="J3523:J3586" si="332">$I3523*D3523</f>
        <v>350</v>
      </c>
      <c r="K3523" s="14">
        <f t="shared" ref="K3523:K3586" si="333">$I3523*E3523</f>
        <v>593</v>
      </c>
      <c r="L3523">
        <v>1411980020</v>
      </c>
      <c r="M3523">
        <v>1409388020</v>
      </c>
      <c r="N3523" t="b">
        <v>0</v>
      </c>
      <c r="O3523">
        <v>13</v>
      </c>
      <c r="P3523" t="b">
        <v>1</v>
      </c>
      <c r="Q3523" t="s">
        <v>8271</v>
      </c>
      <c r="R3523" s="9">
        <f t="shared" ref="R3523:R3586" si="334">E3523/D3523</f>
        <v>1.6942857142857144</v>
      </c>
      <c r="S3523" s="14">
        <f t="shared" ref="S3523:S3586" si="335">IFERROR(K3523/O3523, "")</f>
        <v>45.615384615384613</v>
      </c>
      <c r="T3523" t="s">
        <v>9224</v>
      </c>
      <c r="U3523" t="s">
        <v>9225</v>
      </c>
      <c r="V3523" s="16">
        <f t="shared" si="330"/>
        <v>41881.361342592594</v>
      </c>
      <c r="W3523" s="16">
        <f t="shared" si="331"/>
        <v>41911.361342592594</v>
      </c>
    </row>
    <row r="3524" spans="1:23" ht="30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2">
        <f>IF(H3524="USD", 1, VLOOKUP(H3524,usd[[#All],[targetCurrency]:[inverseRate]],4,FALSE))</f>
        <v>1.29405719</v>
      </c>
      <c r="J3524" s="14">
        <f t="shared" si="332"/>
        <v>1805.2097800500001</v>
      </c>
      <c r="K3524" s="14">
        <f t="shared" si="333"/>
        <v>1805.2097800500001</v>
      </c>
      <c r="L3524">
        <v>1442311560</v>
      </c>
      <c r="M3524">
        <v>1439924246</v>
      </c>
      <c r="N3524" t="b">
        <v>0</v>
      </c>
      <c r="O3524">
        <v>34</v>
      </c>
      <c r="P3524" t="b">
        <v>1</v>
      </c>
      <c r="Q3524" t="s">
        <v>8271</v>
      </c>
      <c r="R3524" s="9">
        <f t="shared" si="334"/>
        <v>1</v>
      </c>
      <c r="S3524" s="14">
        <f t="shared" si="335"/>
        <v>53.094405295588238</v>
      </c>
      <c r="T3524" t="s">
        <v>9224</v>
      </c>
      <c r="U3524" t="s">
        <v>9225</v>
      </c>
      <c r="V3524" s="16">
        <f t="shared" si="330"/>
        <v>42234.789884259255</v>
      </c>
      <c r="W3524" s="16">
        <f t="shared" si="331"/>
        <v>42262.420833333337</v>
      </c>
    </row>
    <row r="3525" spans="1:23" ht="30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2">
        <f>IF(H3525="USD", 1, VLOOKUP(H3525,usd[[#All],[targetCurrency]:[inverseRate]],4,FALSE))</f>
        <v>1.29405719</v>
      </c>
      <c r="J3525" s="14">
        <f t="shared" si="332"/>
        <v>5176.22876</v>
      </c>
      <c r="K3525" s="14">
        <f t="shared" si="333"/>
        <v>5882.7839857399995</v>
      </c>
      <c r="L3525">
        <v>1474844400</v>
      </c>
      <c r="M3525">
        <v>1469871148</v>
      </c>
      <c r="N3525" t="b">
        <v>0</v>
      </c>
      <c r="O3525">
        <v>80</v>
      </c>
      <c r="P3525" t="b">
        <v>1</v>
      </c>
      <c r="Q3525" t="s">
        <v>8271</v>
      </c>
      <c r="R3525" s="9">
        <f t="shared" si="334"/>
        <v>1.1365000000000001</v>
      </c>
      <c r="S3525" s="14">
        <f t="shared" si="335"/>
        <v>73.534799821749999</v>
      </c>
      <c r="T3525" t="s">
        <v>9224</v>
      </c>
      <c r="U3525" t="s">
        <v>9225</v>
      </c>
      <c r="V3525" s="16">
        <f t="shared" si="330"/>
        <v>42581.397546296299</v>
      </c>
      <c r="W3525" s="16">
        <f t="shared" si="331"/>
        <v>42638.958333333328</v>
      </c>
    </row>
    <row r="3526" spans="1:23" ht="30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2">
        <f>IF(H3526="USD", 1, VLOOKUP(H3526,usd[[#All],[targetCurrency]:[inverseRate]],4,FALSE))</f>
        <v>1</v>
      </c>
      <c r="J3526" s="14">
        <f t="shared" si="332"/>
        <v>10000</v>
      </c>
      <c r="K3526" s="14">
        <f t="shared" si="333"/>
        <v>10156</v>
      </c>
      <c r="L3526">
        <v>1410580800</v>
      </c>
      <c r="M3526">
        <v>1409336373</v>
      </c>
      <c r="N3526" t="b">
        <v>0</v>
      </c>
      <c r="O3526">
        <v>74</v>
      </c>
      <c r="P3526" t="b">
        <v>1</v>
      </c>
      <c r="Q3526" t="s">
        <v>8271</v>
      </c>
      <c r="R3526" s="9">
        <f t="shared" si="334"/>
        <v>1.0156000000000001</v>
      </c>
      <c r="S3526" s="14">
        <f t="shared" si="335"/>
        <v>137.24324324324326</v>
      </c>
      <c r="T3526" t="s">
        <v>9224</v>
      </c>
      <c r="U3526" t="s">
        <v>9225</v>
      </c>
      <c r="V3526" s="16">
        <f t="shared" si="330"/>
        <v>41880.76357638889</v>
      </c>
      <c r="W3526" s="16">
        <f t="shared" si="331"/>
        <v>41895.166666666664</v>
      </c>
    </row>
    <row r="3527" spans="1:23" ht="30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2">
        <f>IF(H3527="USD", 1, VLOOKUP(H3527,usd[[#All],[targetCurrency]:[inverseRate]],4,FALSE))</f>
        <v>1</v>
      </c>
      <c r="J3527" s="14">
        <f t="shared" si="332"/>
        <v>500</v>
      </c>
      <c r="K3527" s="14">
        <f t="shared" si="333"/>
        <v>530</v>
      </c>
      <c r="L3527">
        <v>1439136000</v>
      </c>
      <c r="M3527">
        <v>1438188106</v>
      </c>
      <c r="N3527" t="b">
        <v>0</v>
      </c>
      <c r="O3527">
        <v>7</v>
      </c>
      <c r="P3527" t="b">
        <v>1</v>
      </c>
      <c r="Q3527" t="s">
        <v>8271</v>
      </c>
      <c r="R3527" s="9">
        <f t="shared" si="334"/>
        <v>1.06</v>
      </c>
      <c r="S3527" s="14">
        <f t="shared" si="335"/>
        <v>75.714285714285708</v>
      </c>
      <c r="T3527" t="s">
        <v>9224</v>
      </c>
      <c r="U3527" t="s">
        <v>9225</v>
      </c>
      <c r="V3527" s="16">
        <f t="shared" si="330"/>
        <v>42214.6956712963</v>
      </c>
      <c r="W3527" s="16">
        <f t="shared" si="331"/>
        <v>42225.666666666672</v>
      </c>
    </row>
    <row r="3528" spans="1:23" ht="30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2">
        <f>IF(H3528="USD", 1, VLOOKUP(H3528,usd[[#All],[targetCurrency]:[inverseRate]],4,FALSE))</f>
        <v>1</v>
      </c>
      <c r="J3528" s="14">
        <f t="shared" si="332"/>
        <v>3300</v>
      </c>
      <c r="K3528" s="14">
        <f t="shared" si="333"/>
        <v>3366</v>
      </c>
      <c r="L3528">
        <v>1461823140</v>
      </c>
      <c r="M3528">
        <v>1459411371</v>
      </c>
      <c r="N3528" t="b">
        <v>0</v>
      </c>
      <c r="O3528">
        <v>34</v>
      </c>
      <c r="P3528" t="b">
        <v>1</v>
      </c>
      <c r="Q3528" t="s">
        <v>8271</v>
      </c>
      <c r="R3528" s="9">
        <f t="shared" si="334"/>
        <v>1.02</v>
      </c>
      <c r="S3528" s="14">
        <f t="shared" si="335"/>
        <v>99</v>
      </c>
      <c r="T3528" t="s">
        <v>9224</v>
      </c>
      <c r="U3528" t="s">
        <v>9225</v>
      </c>
      <c r="V3528" s="16">
        <f t="shared" si="330"/>
        <v>42460.335312499999</v>
      </c>
      <c r="W3528" s="16">
        <f t="shared" si="331"/>
        <v>42488.249305555553</v>
      </c>
    </row>
    <row r="3529" spans="1:23" ht="30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2">
        <f>IF(H3529="USD", 1, VLOOKUP(H3529,usd[[#All],[targetCurrency]:[inverseRate]],4,FALSE))</f>
        <v>1</v>
      </c>
      <c r="J3529" s="14">
        <f t="shared" si="332"/>
        <v>6000</v>
      </c>
      <c r="K3529" s="14">
        <f t="shared" si="333"/>
        <v>7015</v>
      </c>
      <c r="L3529">
        <v>1436587140</v>
      </c>
      <c r="M3529">
        <v>1434069205</v>
      </c>
      <c r="N3529" t="b">
        <v>0</v>
      </c>
      <c r="O3529">
        <v>86</v>
      </c>
      <c r="P3529" t="b">
        <v>1</v>
      </c>
      <c r="Q3529" t="s">
        <v>8271</v>
      </c>
      <c r="R3529" s="9">
        <f t="shared" si="334"/>
        <v>1.1691666666666667</v>
      </c>
      <c r="S3529" s="14">
        <f t="shared" si="335"/>
        <v>81.569767441860463</v>
      </c>
      <c r="T3529" t="s">
        <v>9224</v>
      </c>
      <c r="U3529" t="s">
        <v>9225</v>
      </c>
      <c r="V3529" s="16">
        <f t="shared" si="330"/>
        <v>42167.023206018523</v>
      </c>
      <c r="W3529" s="16">
        <f t="shared" si="331"/>
        <v>42196.165972222225</v>
      </c>
    </row>
    <row r="3530" spans="1:23" ht="30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2">
        <f>IF(H3530="USD", 1, VLOOKUP(H3530,usd[[#All],[targetCurrency]:[inverseRate]],4,FALSE))</f>
        <v>1.29405719</v>
      </c>
      <c r="J3530" s="14">
        <f t="shared" si="332"/>
        <v>2135.1943634999998</v>
      </c>
      <c r="K3530" s="14">
        <f t="shared" si="333"/>
        <v>2159.7814501100002</v>
      </c>
      <c r="L3530">
        <v>1484740918</v>
      </c>
      <c r="M3530">
        <v>1483012918</v>
      </c>
      <c r="N3530" t="b">
        <v>0</v>
      </c>
      <c r="O3530">
        <v>37</v>
      </c>
      <c r="P3530" t="b">
        <v>1</v>
      </c>
      <c r="Q3530" t="s">
        <v>8271</v>
      </c>
      <c r="R3530" s="9">
        <f t="shared" si="334"/>
        <v>1.0115151515151515</v>
      </c>
      <c r="S3530" s="14">
        <f t="shared" si="335"/>
        <v>58.372471624594596</v>
      </c>
      <c r="T3530" t="s">
        <v>9224</v>
      </c>
      <c r="U3530" t="s">
        <v>9225</v>
      </c>
      <c r="V3530" s="16">
        <f t="shared" si="330"/>
        <v>42733.50136574074</v>
      </c>
      <c r="W3530" s="16">
        <f t="shared" si="331"/>
        <v>42753.50136574074</v>
      </c>
    </row>
    <row r="3531" spans="1:23" ht="30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2">
        <f>IF(H3531="USD", 1, VLOOKUP(H3531,usd[[#All],[targetCurrency]:[inverseRate]],4,FALSE))</f>
        <v>1</v>
      </c>
      <c r="J3531" s="14">
        <f t="shared" si="332"/>
        <v>500</v>
      </c>
      <c r="K3531" s="14">
        <f t="shared" si="333"/>
        <v>660</v>
      </c>
      <c r="L3531">
        <v>1436749200</v>
      </c>
      <c r="M3531">
        <v>1434997018</v>
      </c>
      <c r="N3531" t="b">
        <v>0</v>
      </c>
      <c r="O3531">
        <v>18</v>
      </c>
      <c r="P3531" t="b">
        <v>1</v>
      </c>
      <c r="Q3531" t="s">
        <v>8271</v>
      </c>
      <c r="R3531" s="9">
        <f t="shared" si="334"/>
        <v>1.32</v>
      </c>
      <c r="S3531" s="14">
        <f t="shared" si="335"/>
        <v>36.666666666666664</v>
      </c>
      <c r="T3531" t="s">
        <v>9224</v>
      </c>
      <c r="U3531" t="s">
        <v>9225</v>
      </c>
      <c r="V3531" s="16">
        <f t="shared" si="330"/>
        <v>42177.761782407411</v>
      </c>
      <c r="W3531" s="16">
        <f t="shared" si="331"/>
        <v>42198.041666666672</v>
      </c>
    </row>
    <row r="3532" spans="1:23" ht="30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2">
        <f>IF(H3532="USD", 1, VLOOKUP(H3532,usd[[#All],[targetCurrency]:[inverseRate]],4,FALSE))</f>
        <v>1.29405719</v>
      </c>
      <c r="J3532" s="14">
        <f t="shared" si="332"/>
        <v>3558.6572725000001</v>
      </c>
      <c r="K3532" s="14">
        <f t="shared" si="333"/>
        <v>3558.6572725000001</v>
      </c>
      <c r="L3532">
        <v>1460318400</v>
      </c>
      <c r="M3532">
        <v>1457881057</v>
      </c>
      <c r="N3532" t="b">
        <v>0</v>
      </c>
      <c r="O3532">
        <v>22</v>
      </c>
      <c r="P3532" t="b">
        <v>1</v>
      </c>
      <c r="Q3532" t="s">
        <v>8271</v>
      </c>
      <c r="R3532" s="9">
        <f t="shared" si="334"/>
        <v>1</v>
      </c>
      <c r="S3532" s="14">
        <f t="shared" si="335"/>
        <v>161.75714875</v>
      </c>
      <c r="T3532" t="s">
        <v>9224</v>
      </c>
      <c r="U3532" t="s">
        <v>9225</v>
      </c>
      <c r="V3532" s="16">
        <f t="shared" si="330"/>
        <v>42442.623344907406</v>
      </c>
      <c r="W3532" s="16">
        <f t="shared" si="331"/>
        <v>42470.833333333328</v>
      </c>
    </row>
    <row r="3533" spans="1:23" ht="30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2">
        <f>IF(H3533="USD", 1, VLOOKUP(H3533,usd[[#All],[targetCurrency]:[inverseRate]],4,FALSE))</f>
        <v>1</v>
      </c>
      <c r="J3533" s="14">
        <f t="shared" si="332"/>
        <v>1000</v>
      </c>
      <c r="K3533" s="14">
        <f t="shared" si="333"/>
        <v>1280</v>
      </c>
      <c r="L3533">
        <v>1467301334</v>
      </c>
      <c r="M3533">
        <v>1464709334</v>
      </c>
      <c r="N3533" t="b">
        <v>0</v>
      </c>
      <c r="O3533">
        <v>26</v>
      </c>
      <c r="P3533" t="b">
        <v>1</v>
      </c>
      <c r="Q3533" t="s">
        <v>8271</v>
      </c>
      <c r="R3533" s="9">
        <f t="shared" si="334"/>
        <v>1.28</v>
      </c>
      <c r="S3533" s="14">
        <f t="shared" si="335"/>
        <v>49.230769230769234</v>
      </c>
      <c r="T3533" t="s">
        <v>9224</v>
      </c>
      <c r="U3533" t="s">
        <v>9225</v>
      </c>
      <c r="V3533" s="16">
        <f t="shared" si="330"/>
        <v>42521.654328703706</v>
      </c>
      <c r="W3533" s="16">
        <f t="shared" si="331"/>
        <v>42551.654328703706</v>
      </c>
    </row>
    <row r="3534" spans="1:23" ht="30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2">
        <f>IF(H3534="USD", 1, VLOOKUP(H3534,usd[[#All],[targetCurrency]:[inverseRate]],4,FALSE))</f>
        <v>1</v>
      </c>
      <c r="J3534" s="14">
        <f t="shared" si="332"/>
        <v>960</v>
      </c>
      <c r="K3534" s="14">
        <f t="shared" si="333"/>
        <v>1142</v>
      </c>
      <c r="L3534">
        <v>1411012740</v>
      </c>
      <c r="M3534">
        <v>1409667827</v>
      </c>
      <c r="N3534" t="b">
        <v>0</v>
      </c>
      <c r="O3534">
        <v>27</v>
      </c>
      <c r="P3534" t="b">
        <v>1</v>
      </c>
      <c r="Q3534" t="s">
        <v>8271</v>
      </c>
      <c r="R3534" s="9">
        <f t="shared" si="334"/>
        <v>1.1895833333333334</v>
      </c>
      <c r="S3534" s="14">
        <f t="shared" si="335"/>
        <v>42.296296296296298</v>
      </c>
      <c r="T3534" t="s">
        <v>9224</v>
      </c>
      <c r="U3534" t="s">
        <v>9225</v>
      </c>
      <c r="V3534" s="16">
        <f t="shared" si="330"/>
        <v>41884.599849537037</v>
      </c>
      <c r="W3534" s="16">
        <f t="shared" si="331"/>
        <v>41900.165972222225</v>
      </c>
    </row>
    <row r="3535" spans="1:23" ht="30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2">
        <f>IF(H3535="USD", 1, VLOOKUP(H3535,usd[[#All],[targetCurrency]:[inverseRate]],4,FALSE))</f>
        <v>1</v>
      </c>
      <c r="J3535" s="14">
        <f t="shared" si="332"/>
        <v>500</v>
      </c>
      <c r="K3535" s="14">
        <f t="shared" si="333"/>
        <v>631</v>
      </c>
      <c r="L3535">
        <v>1447269367</v>
      </c>
      <c r="M3535">
        <v>1444673767</v>
      </c>
      <c r="N3535" t="b">
        <v>0</v>
      </c>
      <c r="O3535">
        <v>8</v>
      </c>
      <c r="P3535" t="b">
        <v>1</v>
      </c>
      <c r="Q3535" t="s">
        <v>8271</v>
      </c>
      <c r="R3535" s="9">
        <f t="shared" si="334"/>
        <v>1.262</v>
      </c>
      <c r="S3535" s="14">
        <f t="shared" si="335"/>
        <v>78.875</v>
      </c>
      <c r="T3535" t="s">
        <v>9224</v>
      </c>
      <c r="U3535" t="s">
        <v>9225</v>
      </c>
      <c r="V3535" s="16">
        <f t="shared" si="330"/>
        <v>42289.761192129634</v>
      </c>
      <c r="W3535" s="16">
        <f t="shared" si="331"/>
        <v>42319.802858796298</v>
      </c>
    </row>
    <row r="3536" spans="1:23" ht="30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2">
        <f>IF(H3536="USD", 1, VLOOKUP(H3536,usd[[#All],[targetCurrency]:[inverseRate]],4,FALSE))</f>
        <v>1</v>
      </c>
      <c r="J3536" s="14">
        <f t="shared" si="332"/>
        <v>5000</v>
      </c>
      <c r="K3536" s="14">
        <f t="shared" si="333"/>
        <v>7810</v>
      </c>
      <c r="L3536">
        <v>1443711623</v>
      </c>
      <c r="M3536">
        <v>1440687623</v>
      </c>
      <c r="N3536" t="b">
        <v>0</v>
      </c>
      <c r="O3536">
        <v>204</v>
      </c>
      <c r="P3536" t="b">
        <v>1</v>
      </c>
      <c r="Q3536" t="s">
        <v>8271</v>
      </c>
      <c r="R3536" s="9">
        <f t="shared" si="334"/>
        <v>1.5620000000000001</v>
      </c>
      <c r="S3536" s="14">
        <f t="shared" si="335"/>
        <v>38.284313725490193</v>
      </c>
      <c r="T3536" t="s">
        <v>9224</v>
      </c>
      <c r="U3536" t="s">
        <v>9225</v>
      </c>
      <c r="V3536" s="16">
        <f t="shared" ref="V3536:V3599" si="336">(M3536/86400)+DATE(1970,1,1)</f>
        <v>42243.6252662037</v>
      </c>
      <c r="W3536" s="16">
        <f t="shared" ref="W3536:W3599" si="337">(L3536/86400)+DATE(1970,1,1)</f>
        <v>42278.6252662037</v>
      </c>
    </row>
    <row r="3537" spans="1:23" ht="30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2">
        <f>IF(H3537="USD", 1, VLOOKUP(H3537,usd[[#All],[targetCurrency]:[inverseRate]],4,FALSE))</f>
        <v>1.29405719</v>
      </c>
      <c r="J3537" s="14">
        <f t="shared" si="332"/>
        <v>2588.11438</v>
      </c>
      <c r="K3537" s="14">
        <f t="shared" si="333"/>
        <v>2669.6399829699999</v>
      </c>
      <c r="L3537">
        <v>1443808800</v>
      </c>
      <c r="M3537">
        <v>1441120910</v>
      </c>
      <c r="N3537" t="b">
        <v>0</v>
      </c>
      <c r="O3537">
        <v>46</v>
      </c>
      <c r="P3537" t="b">
        <v>1</v>
      </c>
      <c r="Q3537" t="s">
        <v>8271</v>
      </c>
      <c r="R3537" s="9">
        <f t="shared" si="334"/>
        <v>1.0315000000000001</v>
      </c>
      <c r="S3537" s="14">
        <f t="shared" si="335"/>
        <v>58.03565180369565</v>
      </c>
      <c r="T3537" t="s">
        <v>9224</v>
      </c>
      <c r="U3537" t="s">
        <v>9225</v>
      </c>
      <c r="V3537" s="16">
        <f t="shared" si="336"/>
        <v>42248.640162037038</v>
      </c>
      <c r="W3537" s="16">
        <f t="shared" si="337"/>
        <v>42279.75</v>
      </c>
    </row>
    <row r="3538" spans="1:23" ht="30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2">
        <f>IF(H3538="USD", 1, VLOOKUP(H3538,usd[[#All],[targetCurrency]:[inverseRate]],4,FALSE))</f>
        <v>1.29405719</v>
      </c>
      <c r="J3538" s="14">
        <f t="shared" si="332"/>
        <v>194.10857849999999</v>
      </c>
      <c r="K3538" s="14">
        <f t="shared" si="333"/>
        <v>297.63315369999998</v>
      </c>
      <c r="L3538">
        <v>1450612740</v>
      </c>
      <c r="M3538">
        <v>1448040425</v>
      </c>
      <c r="N3538" t="b">
        <v>0</v>
      </c>
      <c r="O3538">
        <v>17</v>
      </c>
      <c r="P3538" t="b">
        <v>1</v>
      </c>
      <c r="Q3538" t="s">
        <v>8271</v>
      </c>
      <c r="R3538" s="9">
        <f t="shared" si="334"/>
        <v>1.5333333333333334</v>
      </c>
      <c r="S3538" s="14">
        <f t="shared" si="335"/>
        <v>17.507832570588235</v>
      </c>
      <c r="T3538" t="s">
        <v>9224</v>
      </c>
      <c r="U3538" t="s">
        <v>9225</v>
      </c>
      <c r="V3538" s="16">
        <f t="shared" si="336"/>
        <v>42328.727141203708</v>
      </c>
      <c r="W3538" s="16">
        <f t="shared" si="337"/>
        <v>42358.499305555553</v>
      </c>
    </row>
    <row r="3539" spans="1:23" ht="30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2">
        <f>IF(H3539="USD", 1, VLOOKUP(H3539,usd[[#All],[targetCurrency]:[inverseRate]],4,FALSE))</f>
        <v>0.75062424999999999</v>
      </c>
      <c r="J3539" s="14">
        <f t="shared" si="332"/>
        <v>506.67136875</v>
      </c>
      <c r="K3539" s="14">
        <f t="shared" si="333"/>
        <v>914.26033649999999</v>
      </c>
      <c r="L3539">
        <v>1416211140</v>
      </c>
      <c r="M3539">
        <v>1413016216</v>
      </c>
      <c r="N3539" t="b">
        <v>0</v>
      </c>
      <c r="O3539">
        <v>28</v>
      </c>
      <c r="P3539" t="b">
        <v>1</v>
      </c>
      <c r="Q3539" t="s">
        <v>8271</v>
      </c>
      <c r="R3539" s="9">
        <f t="shared" si="334"/>
        <v>1.8044444444444445</v>
      </c>
      <c r="S3539" s="14">
        <f t="shared" si="335"/>
        <v>32.652154875000001</v>
      </c>
      <c r="T3539" t="s">
        <v>9224</v>
      </c>
      <c r="U3539" t="s">
        <v>9225</v>
      </c>
      <c r="V3539" s="16">
        <f t="shared" si="336"/>
        <v>41923.354351851856</v>
      </c>
      <c r="W3539" s="16">
        <f t="shared" si="337"/>
        <v>41960.332638888889</v>
      </c>
    </row>
    <row r="3540" spans="1:23" ht="30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2">
        <f>IF(H3540="USD", 1, VLOOKUP(H3540,usd[[#All],[targetCurrency]:[inverseRate]],4,FALSE))</f>
        <v>1.29405719</v>
      </c>
      <c r="J3540" s="14">
        <f t="shared" si="332"/>
        <v>2588.11438</v>
      </c>
      <c r="K3540" s="14">
        <f t="shared" si="333"/>
        <v>3324.4329211099998</v>
      </c>
      <c r="L3540">
        <v>1471428340</v>
      </c>
      <c r="M3540">
        <v>1469009140</v>
      </c>
      <c r="N3540" t="b">
        <v>0</v>
      </c>
      <c r="O3540">
        <v>83</v>
      </c>
      <c r="P3540" t="b">
        <v>1</v>
      </c>
      <c r="Q3540" t="s">
        <v>8271</v>
      </c>
      <c r="R3540" s="9">
        <f t="shared" si="334"/>
        <v>1.2845</v>
      </c>
      <c r="S3540" s="14">
        <f t="shared" si="335"/>
        <v>40.053408688072288</v>
      </c>
      <c r="T3540" t="s">
        <v>9224</v>
      </c>
      <c r="U3540" t="s">
        <v>9225</v>
      </c>
      <c r="V3540" s="16">
        <f t="shared" si="336"/>
        <v>42571.420601851853</v>
      </c>
      <c r="W3540" s="16">
        <f t="shared" si="337"/>
        <v>42599.420601851853</v>
      </c>
    </row>
    <row r="3541" spans="1:23" ht="30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2">
        <f>IF(H3541="USD", 1, VLOOKUP(H3541,usd[[#All],[targetCurrency]:[inverseRate]],4,FALSE))</f>
        <v>1</v>
      </c>
      <c r="J3541" s="14">
        <f t="shared" si="332"/>
        <v>600</v>
      </c>
      <c r="K3541" s="14">
        <f t="shared" si="333"/>
        <v>718</v>
      </c>
      <c r="L3541">
        <v>1473358122</v>
      </c>
      <c r="M3541">
        <v>1471543722</v>
      </c>
      <c r="N3541" t="b">
        <v>0</v>
      </c>
      <c r="O3541">
        <v>13</v>
      </c>
      <c r="P3541" t="b">
        <v>1</v>
      </c>
      <c r="Q3541" t="s">
        <v>8271</v>
      </c>
      <c r="R3541" s="9">
        <f t="shared" si="334"/>
        <v>1.1966666666666668</v>
      </c>
      <c r="S3541" s="14">
        <f t="shared" si="335"/>
        <v>55.230769230769234</v>
      </c>
      <c r="T3541" t="s">
        <v>9224</v>
      </c>
      <c r="U3541" t="s">
        <v>9225</v>
      </c>
      <c r="V3541" s="16">
        <f t="shared" si="336"/>
        <v>42600.756041666667</v>
      </c>
      <c r="W3541" s="16">
        <f t="shared" si="337"/>
        <v>42621.756041666667</v>
      </c>
    </row>
    <row r="3542" spans="1:23" ht="30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2">
        <f>IF(H3542="USD", 1, VLOOKUP(H3542,usd[[#All],[targetCurrency]:[inverseRate]],4,FALSE))</f>
        <v>1.29405719</v>
      </c>
      <c r="J3542" s="14">
        <f t="shared" si="332"/>
        <v>388.21715699999999</v>
      </c>
      <c r="K3542" s="14">
        <f t="shared" si="333"/>
        <v>477.50710311</v>
      </c>
      <c r="L3542">
        <v>1466899491</v>
      </c>
      <c r="M3542">
        <v>1464307491</v>
      </c>
      <c r="N3542" t="b">
        <v>0</v>
      </c>
      <c r="O3542">
        <v>8</v>
      </c>
      <c r="P3542" t="b">
        <v>1</v>
      </c>
      <c r="Q3542" t="s">
        <v>8271</v>
      </c>
      <c r="R3542" s="9">
        <f t="shared" si="334"/>
        <v>1.23</v>
      </c>
      <c r="S3542" s="14">
        <f t="shared" si="335"/>
        <v>59.68838788875</v>
      </c>
      <c r="T3542" t="s">
        <v>9224</v>
      </c>
      <c r="U3542" t="s">
        <v>9225</v>
      </c>
      <c r="V3542" s="16">
        <f t="shared" si="336"/>
        <v>42517.003368055557</v>
      </c>
      <c r="W3542" s="16">
        <f t="shared" si="337"/>
        <v>42547.003368055557</v>
      </c>
    </row>
    <row r="3543" spans="1:23" ht="30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2">
        <f>IF(H3543="USD", 1, VLOOKUP(H3543,usd[[#All],[targetCurrency]:[inverseRate]],4,FALSE))</f>
        <v>1.29405719</v>
      </c>
      <c r="J3543" s="14">
        <f t="shared" si="332"/>
        <v>1552.8686279999999</v>
      </c>
      <c r="K3543" s="14">
        <f t="shared" si="333"/>
        <v>1630.5120594</v>
      </c>
      <c r="L3543">
        <v>1441042275</v>
      </c>
      <c r="M3543">
        <v>1438882275</v>
      </c>
      <c r="N3543" t="b">
        <v>0</v>
      </c>
      <c r="O3543">
        <v>32</v>
      </c>
      <c r="P3543" t="b">
        <v>1</v>
      </c>
      <c r="Q3543" t="s">
        <v>8271</v>
      </c>
      <c r="R3543" s="9">
        <f t="shared" si="334"/>
        <v>1.05</v>
      </c>
      <c r="S3543" s="14">
        <f t="shared" si="335"/>
        <v>50.95350185625</v>
      </c>
      <c r="T3543" t="s">
        <v>9224</v>
      </c>
      <c r="U3543" t="s">
        <v>9225</v>
      </c>
      <c r="V3543" s="16">
        <f t="shared" si="336"/>
        <v>42222.730034722219</v>
      </c>
      <c r="W3543" s="16">
        <f t="shared" si="337"/>
        <v>42247.730034722219</v>
      </c>
    </row>
    <row r="3544" spans="1:23" ht="30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2">
        <f>IF(H3544="USD", 1, VLOOKUP(H3544,usd[[#All],[targetCurrency]:[inverseRate]],4,FALSE))</f>
        <v>1</v>
      </c>
      <c r="J3544" s="14">
        <f t="shared" si="332"/>
        <v>5500</v>
      </c>
      <c r="K3544" s="14">
        <f t="shared" si="333"/>
        <v>5623</v>
      </c>
      <c r="L3544">
        <v>1410099822</v>
      </c>
      <c r="M3544">
        <v>1404915822</v>
      </c>
      <c r="N3544" t="b">
        <v>0</v>
      </c>
      <c r="O3544">
        <v>85</v>
      </c>
      <c r="P3544" t="b">
        <v>1</v>
      </c>
      <c r="Q3544" t="s">
        <v>8271</v>
      </c>
      <c r="R3544" s="9">
        <f t="shared" si="334"/>
        <v>1.0223636363636364</v>
      </c>
      <c r="S3544" s="14">
        <f t="shared" si="335"/>
        <v>66.152941176470591</v>
      </c>
      <c r="T3544" t="s">
        <v>9224</v>
      </c>
      <c r="U3544" t="s">
        <v>9225</v>
      </c>
      <c r="V3544" s="16">
        <f t="shared" si="336"/>
        <v>41829.599791666667</v>
      </c>
      <c r="W3544" s="16">
        <f t="shared" si="337"/>
        <v>41889.599791666667</v>
      </c>
    </row>
    <row r="3545" spans="1:23" ht="30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2">
        <f>IF(H3545="USD", 1, VLOOKUP(H3545,usd[[#All],[targetCurrency]:[inverseRate]],4,FALSE))</f>
        <v>1.1666915600000001</v>
      </c>
      <c r="J3545" s="14">
        <f t="shared" si="332"/>
        <v>1750.0373400000001</v>
      </c>
      <c r="K3545" s="14">
        <f t="shared" si="333"/>
        <v>1831.7057492000001</v>
      </c>
      <c r="L3545">
        <v>1435255659</v>
      </c>
      <c r="M3545">
        <v>1432663659</v>
      </c>
      <c r="N3545" t="b">
        <v>0</v>
      </c>
      <c r="O3545">
        <v>29</v>
      </c>
      <c r="P3545" t="b">
        <v>1</v>
      </c>
      <c r="Q3545" t="s">
        <v>8271</v>
      </c>
      <c r="R3545" s="9">
        <f t="shared" si="334"/>
        <v>1.0466666666666666</v>
      </c>
      <c r="S3545" s="14">
        <f t="shared" si="335"/>
        <v>63.162267213793108</v>
      </c>
      <c r="T3545" t="s">
        <v>9224</v>
      </c>
      <c r="U3545" t="s">
        <v>9225</v>
      </c>
      <c r="V3545" s="16">
        <f t="shared" si="336"/>
        <v>42150.755312499998</v>
      </c>
      <c r="W3545" s="16">
        <f t="shared" si="337"/>
        <v>42180.755312499998</v>
      </c>
    </row>
    <row r="3546" spans="1:23" ht="30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2">
        <f>IF(H3546="USD", 1, VLOOKUP(H3546,usd[[#All],[targetCurrency]:[inverseRate]],4,FALSE))</f>
        <v>1</v>
      </c>
      <c r="J3546" s="14">
        <f t="shared" si="332"/>
        <v>2500</v>
      </c>
      <c r="K3546" s="14">
        <f t="shared" si="333"/>
        <v>2500</v>
      </c>
      <c r="L3546">
        <v>1425758257</v>
      </c>
      <c r="M3546">
        <v>1423166257</v>
      </c>
      <c r="N3546" t="b">
        <v>0</v>
      </c>
      <c r="O3546">
        <v>24</v>
      </c>
      <c r="P3546" t="b">
        <v>1</v>
      </c>
      <c r="Q3546" t="s">
        <v>8271</v>
      </c>
      <c r="R3546" s="9">
        <f t="shared" si="334"/>
        <v>1</v>
      </c>
      <c r="S3546" s="14">
        <f t="shared" si="335"/>
        <v>104.16666666666667</v>
      </c>
      <c r="T3546" t="s">
        <v>9224</v>
      </c>
      <c r="U3546" t="s">
        <v>9225</v>
      </c>
      <c r="V3546" s="16">
        <f t="shared" si="336"/>
        <v>42040.831678240742</v>
      </c>
      <c r="W3546" s="16">
        <f t="shared" si="337"/>
        <v>42070.831678240742</v>
      </c>
    </row>
    <row r="3547" spans="1:23" ht="30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2">
        <f>IF(H3547="USD", 1, VLOOKUP(H3547,usd[[#All],[targetCurrency]:[inverseRate]],4,FALSE))</f>
        <v>1</v>
      </c>
      <c r="J3547" s="14">
        <f t="shared" si="332"/>
        <v>250</v>
      </c>
      <c r="K3547" s="14">
        <f t="shared" si="333"/>
        <v>251</v>
      </c>
      <c r="L3547">
        <v>1428780159</v>
      </c>
      <c r="M3547">
        <v>1426188159</v>
      </c>
      <c r="N3547" t="b">
        <v>0</v>
      </c>
      <c r="O3547">
        <v>8</v>
      </c>
      <c r="P3547" t="b">
        <v>1</v>
      </c>
      <c r="Q3547" t="s">
        <v>8271</v>
      </c>
      <c r="R3547" s="9">
        <f t="shared" si="334"/>
        <v>1.004</v>
      </c>
      <c r="S3547" s="14">
        <f t="shared" si="335"/>
        <v>31.375</v>
      </c>
      <c r="T3547" t="s">
        <v>9224</v>
      </c>
      <c r="U3547" t="s">
        <v>9225</v>
      </c>
      <c r="V3547" s="16">
        <f t="shared" si="336"/>
        <v>42075.807395833333</v>
      </c>
      <c r="W3547" s="16">
        <f t="shared" si="337"/>
        <v>42105.807395833333</v>
      </c>
    </row>
    <row r="3548" spans="1:23" ht="30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2">
        <f>IF(H3548="USD", 1, VLOOKUP(H3548,usd[[#All],[targetCurrency]:[inverseRate]],4,FALSE))</f>
        <v>1</v>
      </c>
      <c r="J3548" s="14">
        <f t="shared" si="332"/>
        <v>1100</v>
      </c>
      <c r="K3548" s="14">
        <f t="shared" si="333"/>
        <v>1125</v>
      </c>
      <c r="L3548">
        <v>1427860740</v>
      </c>
      <c r="M3548">
        <v>1426002684</v>
      </c>
      <c r="N3548" t="b">
        <v>0</v>
      </c>
      <c r="O3548">
        <v>19</v>
      </c>
      <c r="P3548" t="b">
        <v>1</v>
      </c>
      <c r="Q3548" t="s">
        <v>8271</v>
      </c>
      <c r="R3548" s="9">
        <f t="shared" si="334"/>
        <v>1.0227272727272727</v>
      </c>
      <c r="S3548" s="14">
        <f t="shared" si="335"/>
        <v>59.210526315789473</v>
      </c>
      <c r="T3548" t="s">
        <v>9224</v>
      </c>
      <c r="U3548" t="s">
        <v>9225</v>
      </c>
      <c r="V3548" s="16">
        <f t="shared" si="336"/>
        <v>42073.660694444443</v>
      </c>
      <c r="W3548" s="16">
        <f t="shared" si="337"/>
        <v>42095.165972222225</v>
      </c>
    </row>
    <row r="3549" spans="1:23" ht="30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2">
        <f>IF(H3549="USD", 1, VLOOKUP(H3549,usd[[#All],[targetCurrency]:[inverseRate]],4,FALSE))</f>
        <v>1</v>
      </c>
      <c r="J3549" s="14">
        <f t="shared" si="332"/>
        <v>35000</v>
      </c>
      <c r="K3549" s="14">
        <f t="shared" si="333"/>
        <v>40043.25</v>
      </c>
      <c r="L3549">
        <v>1463198340</v>
      </c>
      <c r="M3549">
        <v>1461117201</v>
      </c>
      <c r="N3549" t="b">
        <v>0</v>
      </c>
      <c r="O3549">
        <v>336</v>
      </c>
      <c r="P3549" t="b">
        <v>1</v>
      </c>
      <c r="Q3549" t="s">
        <v>8271</v>
      </c>
      <c r="R3549" s="9">
        <f t="shared" si="334"/>
        <v>1.1440928571428572</v>
      </c>
      <c r="S3549" s="14">
        <f t="shared" si="335"/>
        <v>119.17633928571429</v>
      </c>
      <c r="T3549" t="s">
        <v>9224</v>
      </c>
      <c r="U3549" t="s">
        <v>9225</v>
      </c>
      <c r="V3549" s="16">
        <f t="shared" si="336"/>
        <v>42480.078715277778</v>
      </c>
      <c r="W3549" s="16">
        <f t="shared" si="337"/>
        <v>42504.165972222225</v>
      </c>
    </row>
    <row r="3550" spans="1:23" ht="30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2">
        <f>IF(H3550="USD", 1, VLOOKUP(H3550,usd[[#All],[targetCurrency]:[inverseRate]],4,FALSE))</f>
        <v>1</v>
      </c>
      <c r="J3550" s="14">
        <f t="shared" si="332"/>
        <v>2100</v>
      </c>
      <c r="K3550" s="14">
        <f t="shared" si="333"/>
        <v>2140</v>
      </c>
      <c r="L3550">
        <v>1457139600</v>
      </c>
      <c r="M3550">
        <v>1455230214</v>
      </c>
      <c r="N3550" t="b">
        <v>0</v>
      </c>
      <c r="O3550">
        <v>13</v>
      </c>
      <c r="P3550" t="b">
        <v>1</v>
      </c>
      <c r="Q3550" t="s">
        <v>8271</v>
      </c>
      <c r="R3550" s="9">
        <f t="shared" si="334"/>
        <v>1.019047619047619</v>
      </c>
      <c r="S3550" s="14">
        <f t="shared" si="335"/>
        <v>164.61538461538461</v>
      </c>
      <c r="T3550" t="s">
        <v>9224</v>
      </c>
      <c r="U3550" t="s">
        <v>9225</v>
      </c>
      <c r="V3550" s="16">
        <f t="shared" si="336"/>
        <v>42411.942291666666</v>
      </c>
      <c r="W3550" s="16">
        <f t="shared" si="337"/>
        <v>42434.041666666672</v>
      </c>
    </row>
    <row r="3551" spans="1:23" ht="30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2">
        <f>IF(H3551="USD", 1, VLOOKUP(H3551,usd[[#All],[targetCurrency]:[inverseRate]],4,FALSE))</f>
        <v>1.29405719</v>
      </c>
      <c r="J3551" s="14">
        <f t="shared" si="332"/>
        <v>1294.05719</v>
      </c>
      <c r="K3551" s="14">
        <f t="shared" si="333"/>
        <v>1319.9383338</v>
      </c>
      <c r="L3551">
        <v>1441358873</v>
      </c>
      <c r="M3551">
        <v>1438939673</v>
      </c>
      <c r="N3551" t="b">
        <v>0</v>
      </c>
      <c r="O3551">
        <v>42</v>
      </c>
      <c r="P3551" t="b">
        <v>1</v>
      </c>
      <c r="Q3551" t="s">
        <v>8271</v>
      </c>
      <c r="R3551" s="9">
        <f t="shared" si="334"/>
        <v>1.02</v>
      </c>
      <c r="S3551" s="14">
        <f t="shared" si="335"/>
        <v>31.427103185714287</v>
      </c>
      <c r="T3551" t="s">
        <v>9224</v>
      </c>
      <c r="U3551" t="s">
        <v>9225</v>
      </c>
      <c r="V3551" s="16">
        <f t="shared" si="336"/>
        <v>42223.394363425927</v>
      </c>
      <c r="W3551" s="16">
        <f t="shared" si="337"/>
        <v>42251.394363425927</v>
      </c>
    </row>
    <row r="3552" spans="1:23" ht="30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2">
        <f>IF(H3552="USD", 1, VLOOKUP(H3552,usd[[#All],[targetCurrency]:[inverseRate]],4,FALSE))</f>
        <v>1.29405719</v>
      </c>
      <c r="J3552" s="14">
        <f t="shared" si="332"/>
        <v>3235.1429749999998</v>
      </c>
      <c r="K3552" s="14">
        <f t="shared" si="333"/>
        <v>3390.4298377999999</v>
      </c>
      <c r="L3552">
        <v>1462224398</v>
      </c>
      <c r="M3552">
        <v>1459632398</v>
      </c>
      <c r="N3552" t="b">
        <v>0</v>
      </c>
      <c r="O3552">
        <v>64</v>
      </c>
      <c r="P3552" t="b">
        <v>1</v>
      </c>
      <c r="Q3552" t="s">
        <v>8271</v>
      </c>
      <c r="R3552" s="9">
        <f t="shared" si="334"/>
        <v>1.048</v>
      </c>
      <c r="S3552" s="14">
        <f t="shared" si="335"/>
        <v>52.975466215624998</v>
      </c>
      <c r="T3552" t="s">
        <v>9224</v>
      </c>
      <c r="U3552" t="s">
        <v>9225</v>
      </c>
      <c r="V3552" s="16">
        <f t="shared" si="336"/>
        <v>42462.893495370372</v>
      </c>
      <c r="W3552" s="16">
        <f t="shared" si="337"/>
        <v>42492.893495370372</v>
      </c>
    </row>
    <row r="3553" spans="1:23" ht="30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2">
        <f>IF(H3553="USD", 1, VLOOKUP(H3553,usd[[#All],[targetCurrency]:[inverseRate]],4,FALSE))</f>
        <v>1</v>
      </c>
      <c r="J3553" s="14">
        <f t="shared" si="332"/>
        <v>1500</v>
      </c>
      <c r="K3553" s="14">
        <f t="shared" si="333"/>
        <v>1527.5</v>
      </c>
      <c r="L3553">
        <v>1400796420</v>
      </c>
      <c r="M3553">
        <v>1398342170</v>
      </c>
      <c r="N3553" t="b">
        <v>0</v>
      </c>
      <c r="O3553">
        <v>25</v>
      </c>
      <c r="P3553" t="b">
        <v>1</v>
      </c>
      <c r="Q3553" t="s">
        <v>8271</v>
      </c>
      <c r="R3553" s="9">
        <f t="shared" si="334"/>
        <v>1.0183333333333333</v>
      </c>
      <c r="S3553" s="14">
        <f t="shared" si="335"/>
        <v>61.1</v>
      </c>
      <c r="T3553" t="s">
        <v>9224</v>
      </c>
      <c r="U3553" t="s">
        <v>9225</v>
      </c>
      <c r="V3553" s="16">
        <f t="shared" si="336"/>
        <v>41753.515856481477</v>
      </c>
      <c r="W3553" s="16">
        <f t="shared" si="337"/>
        <v>41781.921527777777</v>
      </c>
    </row>
    <row r="3554" spans="1:23" ht="30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2">
        <f>IF(H3554="USD", 1, VLOOKUP(H3554,usd[[#All],[targetCurrency]:[inverseRate]],4,FALSE))</f>
        <v>1.29405719</v>
      </c>
      <c r="J3554" s="14">
        <f t="shared" si="332"/>
        <v>1000.30620787</v>
      </c>
      <c r="K3554" s="14">
        <f t="shared" si="333"/>
        <v>1000.30620787</v>
      </c>
      <c r="L3554">
        <v>1403964324</v>
      </c>
      <c r="M3554">
        <v>1401372324</v>
      </c>
      <c r="N3554" t="b">
        <v>0</v>
      </c>
      <c r="O3554">
        <v>20</v>
      </c>
      <c r="P3554" t="b">
        <v>1</v>
      </c>
      <c r="Q3554" t="s">
        <v>8271</v>
      </c>
      <c r="R3554" s="9">
        <f t="shared" si="334"/>
        <v>1</v>
      </c>
      <c r="S3554" s="14">
        <f t="shared" si="335"/>
        <v>50.015310393500002</v>
      </c>
      <c r="T3554" t="s">
        <v>9224</v>
      </c>
      <c r="U3554" t="s">
        <v>9225</v>
      </c>
      <c r="V3554" s="16">
        <f t="shared" si="336"/>
        <v>41788.587083333332</v>
      </c>
      <c r="W3554" s="16">
        <f t="shared" si="337"/>
        <v>41818.587083333332</v>
      </c>
    </row>
    <row r="3555" spans="1:23" ht="30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2">
        <f>IF(H3555="USD", 1, VLOOKUP(H3555,usd[[#All],[targetCurrency]:[inverseRate]],4,FALSE))</f>
        <v>1</v>
      </c>
      <c r="J3555" s="14">
        <f t="shared" si="332"/>
        <v>5500</v>
      </c>
      <c r="K3555" s="14">
        <f t="shared" si="333"/>
        <v>5845</v>
      </c>
      <c r="L3555">
        <v>1439337600</v>
      </c>
      <c r="M3555">
        <v>1436575280</v>
      </c>
      <c r="N3555" t="b">
        <v>0</v>
      </c>
      <c r="O3555">
        <v>104</v>
      </c>
      <c r="P3555" t="b">
        <v>1</v>
      </c>
      <c r="Q3555" t="s">
        <v>8271</v>
      </c>
      <c r="R3555" s="9">
        <f t="shared" si="334"/>
        <v>1.0627272727272727</v>
      </c>
      <c r="S3555" s="14">
        <f t="shared" si="335"/>
        <v>56.20192307692308</v>
      </c>
      <c r="T3555" t="s">
        <v>9224</v>
      </c>
      <c r="U3555" t="s">
        <v>9225</v>
      </c>
      <c r="V3555" s="16">
        <f t="shared" si="336"/>
        <v>42196.028703703705</v>
      </c>
      <c r="W3555" s="16">
        <f t="shared" si="337"/>
        <v>42228</v>
      </c>
    </row>
    <row r="3556" spans="1:23" ht="30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2">
        <f>IF(H3556="USD", 1, VLOOKUP(H3556,usd[[#All],[targetCurrency]:[inverseRate]],4,FALSE))</f>
        <v>1</v>
      </c>
      <c r="J3556" s="14">
        <f t="shared" si="332"/>
        <v>5000</v>
      </c>
      <c r="K3556" s="14">
        <f t="shared" si="333"/>
        <v>5671.11</v>
      </c>
      <c r="L3556">
        <v>1423674000</v>
      </c>
      <c r="M3556">
        <v>1421025159</v>
      </c>
      <c r="N3556" t="b">
        <v>0</v>
      </c>
      <c r="O3556">
        <v>53</v>
      </c>
      <c r="P3556" t="b">
        <v>1</v>
      </c>
      <c r="Q3556" t="s">
        <v>8271</v>
      </c>
      <c r="R3556" s="9">
        <f t="shared" si="334"/>
        <v>1.1342219999999998</v>
      </c>
      <c r="S3556" s="14">
        <f t="shared" si="335"/>
        <v>107.00207547169811</v>
      </c>
      <c r="T3556" t="s">
        <v>9224</v>
      </c>
      <c r="U3556" t="s">
        <v>9225</v>
      </c>
      <c r="V3556" s="16">
        <f t="shared" si="336"/>
        <v>42016.050451388888</v>
      </c>
      <c r="W3556" s="16">
        <f t="shared" si="337"/>
        <v>42046.708333333328</v>
      </c>
    </row>
    <row r="3557" spans="1:23" ht="30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2">
        <f>IF(H3557="USD", 1, VLOOKUP(H3557,usd[[#All],[targetCurrency]:[inverseRate]],4,FALSE))</f>
        <v>1.1666915600000001</v>
      </c>
      <c r="J3557" s="14">
        <f t="shared" si="332"/>
        <v>2800.0597440000001</v>
      </c>
      <c r="K3557" s="14">
        <f t="shared" si="333"/>
        <v>2800.0597440000001</v>
      </c>
      <c r="L3557">
        <v>1479382594</v>
      </c>
      <c r="M3557">
        <v>1476786994</v>
      </c>
      <c r="N3557" t="b">
        <v>0</v>
      </c>
      <c r="O3557">
        <v>14</v>
      </c>
      <c r="P3557" t="b">
        <v>1</v>
      </c>
      <c r="Q3557" t="s">
        <v>8271</v>
      </c>
      <c r="R3557" s="9">
        <f t="shared" si="334"/>
        <v>1</v>
      </c>
      <c r="S3557" s="14">
        <f t="shared" si="335"/>
        <v>200.00426742857144</v>
      </c>
      <c r="T3557" t="s">
        <v>9224</v>
      </c>
      <c r="U3557" t="s">
        <v>9225</v>
      </c>
      <c r="V3557" s="16">
        <f t="shared" si="336"/>
        <v>42661.442060185189</v>
      </c>
      <c r="W3557" s="16">
        <f t="shared" si="337"/>
        <v>42691.483726851853</v>
      </c>
    </row>
    <row r="3558" spans="1:23" ht="30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2">
        <f>IF(H3558="USD", 1, VLOOKUP(H3558,usd[[#All],[targetCurrency]:[inverseRate]],4,FALSE))</f>
        <v>1.29405719</v>
      </c>
      <c r="J3558" s="14">
        <f t="shared" si="332"/>
        <v>2846.9258179999997</v>
      </c>
      <c r="K3558" s="14">
        <f t="shared" si="333"/>
        <v>2859.8663898999998</v>
      </c>
      <c r="L3558">
        <v>1408289724</v>
      </c>
      <c r="M3558">
        <v>1403105724</v>
      </c>
      <c r="N3558" t="b">
        <v>0</v>
      </c>
      <c r="O3558">
        <v>20</v>
      </c>
      <c r="P3558" t="b">
        <v>1</v>
      </c>
      <c r="Q3558" t="s">
        <v>8271</v>
      </c>
      <c r="R3558" s="9">
        <f t="shared" si="334"/>
        <v>1.0045454545454546</v>
      </c>
      <c r="S3558" s="14">
        <f t="shared" si="335"/>
        <v>142.99331949499998</v>
      </c>
      <c r="T3558" t="s">
        <v>9224</v>
      </c>
      <c r="U3558" t="s">
        <v>9225</v>
      </c>
      <c r="V3558" s="16">
        <f t="shared" si="336"/>
        <v>41808.649583333332</v>
      </c>
      <c r="W3558" s="16">
        <f t="shared" si="337"/>
        <v>41868.649583333332</v>
      </c>
    </row>
    <row r="3559" spans="1:23" ht="30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2">
        <f>IF(H3559="USD", 1, VLOOKUP(H3559,usd[[#All],[targetCurrency]:[inverseRate]],4,FALSE))</f>
        <v>1</v>
      </c>
      <c r="J3559" s="14">
        <f t="shared" si="332"/>
        <v>100000</v>
      </c>
      <c r="K3559" s="14">
        <f t="shared" si="333"/>
        <v>100036</v>
      </c>
      <c r="L3559">
        <v>1399271911</v>
      </c>
      <c r="M3559">
        <v>1396334311</v>
      </c>
      <c r="N3559" t="b">
        <v>0</v>
      </c>
      <c r="O3559">
        <v>558</v>
      </c>
      <c r="P3559" t="b">
        <v>1</v>
      </c>
      <c r="Q3559" t="s">
        <v>8271</v>
      </c>
      <c r="R3559" s="9">
        <f t="shared" si="334"/>
        <v>1.0003599999999999</v>
      </c>
      <c r="S3559" s="14">
        <f t="shared" si="335"/>
        <v>179.27598566308242</v>
      </c>
      <c r="T3559" t="s">
        <v>9224</v>
      </c>
      <c r="U3559" t="s">
        <v>9225</v>
      </c>
      <c r="V3559" s="16">
        <f t="shared" si="336"/>
        <v>41730.276747685188</v>
      </c>
      <c r="W3559" s="16">
        <f t="shared" si="337"/>
        <v>41764.276747685188</v>
      </c>
    </row>
    <row r="3560" spans="1:23" ht="30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2">
        <f>IF(H3560="USD", 1, VLOOKUP(H3560,usd[[#All],[targetCurrency]:[inverseRate]],4,FALSE))</f>
        <v>1.29405719</v>
      </c>
      <c r="J3560" s="14">
        <f t="shared" si="332"/>
        <v>452.92001649999997</v>
      </c>
      <c r="K3560" s="14">
        <f t="shared" si="333"/>
        <v>652.20482375999995</v>
      </c>
      <c r="L3560">
        <v>1435352400</v>
      </c>
      <c r="M3560">
        <v>1431718575</v>
      </c>
      <c r="N3560" t="b">
        <v>0</v>
      </c>
      <c r="O3560">
        <v>22</v>
      </c>
      <c r="P3560" t="b">
        <v>1</v>
      </c>
      <c r="Q3560" t="s">
        <v>8271</v>
      </c>
      <c r="R3560" s="9">
        <f t="shared" si="334"/>
        <v>1.44</v>
      </c>
      <c r="S3560" s="14">
        <f t="shared" si="335"/>
        <v>29.645673807272725</v>
      </c>
      <c r="T3560" t="s">
        <v>9224</v>
      </c>
      <c r="U3560" t="s">
        <v>9225</v>
      </c>
      <c r="V3560" s="16">
        <f t="shared" si="336"/>
        <v>42139.816840277781</v>
      </c>
      <c r="W3560" s="16">
        <f t="shared" si="337"/>
        <v>42181.875</v>
      </c>
    </row>
    <row r="3561" spans="1:23" ht="30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2">
        <f>IF(H3561="USD", 1, VLOOKUP(H3561,usd[[#All],[targetCurrency]:[inverseRate]],4,FALSE))</f>
        <v>0.70296422999999997</v>
      </c>
      <c r="J3561" s="14">
        <f t="shared" si="332"/>
        <v>702.96422999999993</v>
      </c>
      <c r="K3561" s="14">
        <f t="shared" si="333"/>
        <v>727.56797804999997</v>
      </c>
      <c r="L3561">
        <v>1438333080</v>
      </c>
      <c r="M3561">
        <v>1436408308</v>
      </c>
      <c r="N3561" t="b">
        <v>0</v>
      </c>
      <c r="O3561">
        <v>24</v>
      </c>
      <c r="P3561" t="b">
        <v>1</v>
      </c>
      <c r="Q3561" t="s">
        <v>8271</v>
      </c>
      <c r="R3561" s="9">
        <f t="shared" si="334"/>
        <v>1.0349999999999999</v>
      </c>
      <c r="S3561" s="14">
        <f t="shared" si="335"/>
        <v>30.31533241875</v>
      </c>
      <c r="T3561" t="s">
        <v>9224</v>
      </c>
      <c r="U3561" t="s">
        <v>9225</v>
      </c>
      <c r="V3561" s="16">
        <f t="shared" si="336"/>
        <v>42194.096157407403</v>
      </c>
      <c r="W3561" s="16">
        <f t="shared" si="337"/>
        <v>42216.373611111107</v>
      </c>
    </row>
    <row r="3562" spans="1:23" ht="30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2">
        <f>IF(H3562="USD", 1, VLOOKUP(H3562,usd[[#All],[targetCurrency]:[inverseRate]],4,FALSE))</f>
        <v>0.75062424999999999</v>
      </c>
      <c r="J3562" s="14">
        <f t="shared" si="332"/>
        <v>2401.9976000000001</v>
      </c>
      <c r="K3562" s="14">
        <f t="shared" si="333"/>
        <v>2604.6661475000001</v>
      </c>
      <c r="L3562">
        <v>1432694700</v>
      </c>
      <c r="M3562">
        <v>1429651266</v>
      </c>
      <c r="N3562" t="b">
        <v>0</v>
      </c>
      <c r="O3562">
        <v>74</v>
      </c>
      <c r="P3562" t="b">
        <v>1</v>
      </c>
      <c r="Q3562" t="s">
        <v>8271</v>
      </c>
      <c r="R3562" s="9">
        <f t="shared" si="334"/>
        <v>1.0843750000000001</v>
      </c>
      <c r="S3562" s="14">
        <f t="shared" si="335"/>
        <v>35.198191182432431</v>
      </c>
      <c r="T3562" t="s">
        <v>9224</v>
      </c>
      <c r="U3562" t="s">
        <v>9225</v>
      </c>
      <c r="V3562" s="16">
        <f t="shared" si="336"/>
        <v>42115.889652777776</v>
      </c>
      <c r="W3562" s="16">
        <f t="shared" si="337"/>
        <v>42151.114583333328</v>
      </c>
    </row>
    <row r="3563" spans="1:23" ht="30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2">
        <f>IF(H3563="USD", 1, VLOOKUP(H3563,usd[[#All],[targetCurrency]:[inverseRate]],4,FALSE))</f>
        <v>1</v>
      </c>
      <c r="J3563" s="14">
        <f t="shared" si="332"/>
        <v>2500</v>
      </c>
      <c r="K3563" s="14">
        <f t="shared" si="333"/>
        <v>2560</v>
      </c>
      <c r="L3563">
        <v>1438799760</v>
      </c>
      <c r="M3563">
        <v>1437236378</v>
      </c>
      <c r="N3563" t="b">
        <v>0</v>
      </c>
      <c r="O3563">
        <v>54</v>
      </c>
      <c r="P3563" t="b">
        <v>1</v>
      </c>
      <c r="Q3563" t="s">
        <v>8271</v>
      </c>
      <c r="R3563" s="9">
        <f t="shared" si="334"/>
        <v>1.024</v>
      </c>
      <c r="S3563" s="14">
        <f t="shared" si="335"/>
        <v>47.407407407407405</v>
      </c>
      <c r="T3563" t="s">
        <v>9224</v>
      </c>
      <c r="U3563" t="s">
        <v>9225</v>
      </c>
      <c r="V3563" s="16">
        <f t="shared" si="336"/>
        <v>42203.680300925931</v>
      </c>
      <c r="W3563" s="16">
        <f t="shared" si="337"/>
        <v>42221.775000000001</v>
      </c>
    </row>
    <row r="3564" spans="1:23" ht="30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2">
        <f>IF(H3564="USD", 1, VLOOKUP(H3564,usd[[#All],[targetCurrency]:[inverseRate]],4,FALSE))</f>
        <v>1.29405719</v>
      </c>
      <c r="J3564" s="14">
        <f t="shared" si="332"/>
        <v>407.62801485</v>
      </c>
      <c r="K3564" s="14">
        <f t="shared" si="333"/>
        <v>606.91282210999998</v>
      </c>
      <c r="L3564">
        <v>1457906400</v>
      </c>
      <c r="M3564">
        <v>1457115427</v>
      </c>
      <c r="N3564" t="b">
        <v>0</v>
      </c>
      <c r="O3564">
        <v>31</v>
      </c>
      <c r="P3564" t="b">
        <v>1</v>
      </c>
      <c r="Q3564" t="s">
        <v>8271</v>
      </c>
      <c r="R3564" s="9">
        <f t="shared" si="334"/>
        <v>1.4888888888888889</v>
      </c>
      <c r="S3564" s="14">
        <f t="shared" si="335"/>
        <v>19.577832971290324</v>
      </c>
      <c r="T3564" t="s">
        <v>9224</v>
      </c>
      <c r="U3564" t="s">
        <v>9225</v>
      </c>
      <c r="V3564" s="16">
        <f t="shared" si="336"/>
        <v>42433.761886574073</v>
      </c>
      <c r="W3564" s="16">
        <f t="shared" si="337"/>
        <v>42442.916666666672</v>
      </c>
    </row>
    <row r="3565" spans="1:23" ht="30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2">
        <f>IF(H3565="USD", 1, VLOOKUP(H3565,usd[[#All],[targetCurrency]:[inverseRate]],4,FALSE))</f>
        <v>1.29405719</v>
      </c>
      <c r="J3565" s="14">
        <f t="shared" si="332"/>
        <v>647.028595</v>
      </c>
      <c r="K3565" s="14">
        <f t="shared" si="333"/>
        <v>682.55046486550009</v>
      </c>
      <c r="L3565">
        <v>1470078000</v>
      </c>
      <c r="M3565">
        <v>1467648456</v>
      </c>
      <c r="N3565" t="b">
        <v>0</v>
      </c>
      <c r="O3565">
        <v>25</v>
      </c>
      <c r="P3565" t="b">
        <v>1</v>
      </c>
      <c r="Q3565" t="s">
        <v>8271</v>
      </c>
      <c r="R3565" s="9">
        <f t="shared" si="334"/>
        <v>1.0549000000000002</v>
      </c>
      <c r="S3565" s="14">
        <f t="shared" si="335"/>
        <v>27.302018594620005</v>
      </c>
      <c r="T3565" t="s">
        <v>9224</v>
      </c>
      <c r="U3565" t="s">
        <v>9225</v>
      </c>
      <c r="V3565" s="16">
        <f t="shared" si="336"/>
        <v>42555.671944444446</v>
      </c>
      <c r="W3565" s="16">
        <f t="shared" si="337"/>
        <v>42583.791666666672</v>
      </c>
    </row>
    <row r="3566" spans="1:23" ht="30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2">
        <f>IF(H3566="USD", 1, VLOOKUP(H3566,usd[[#All],[targetCurrency]:[inverseRate]],4,FALSE))</f>
        <v>1.29405719</v>
      </c>
      <c r="J3566" s="14">
        <f t="shared" si="332"/>
        <v>1294.05719</v>
      </c>
      <c r="K3566" s="14">
        <f t="shared" si="333"/>
        <v>1300.5274759500001</v>
      </c>
      <c r="L3566">
        <v>1444060800</v>
      </c>
      <c r="M3566">
        <v>1440082649</v>
      </c>
      <c r="N3566" t="b">
        <v>0</v>
      </c>
      <c r="O3566">
        <v>17</v>
      </c>
      <c r="P3566" t="b">
        <v>1</v>
      </c>
      <c r="Q3566" t="s">
        <v>8271</v>
      </c>
      <c r="R3566" s="9">
        <f t="shared" si="334"/>
        <v>1.0049999999999999</v>
      </c>
      <c r="S3566" s="14">
        <f t="shared" si="335"/>
        <v>76.501616232352944</v>
      </c>
      <c r="T3566" t="s">
        <v>9224</v>
      </c>
      <c r="U3566" t="s">
        <v>9225</v>
      </c>
      <c r="V3566" s="16">
        <f t="shared" si="336"/>
        <v>42236.623252314814</v>
      </c>
      <c r="W3566" s="16">
        <f t="shared" si="337"/>
        <v>42282.666666666672</v>
      </c>
    </row>
    <row r="3567" spans="1:23" ht="30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2">
        <f>IF(H3567="USD", 1, VLOOKUP(H3567,usd[[#All],[targetCurrency]:[inverseRate]],4,FALSE))</f>
        <v>1</v>
      </c>
      <c r="J3567" s="14">
        <f t="shared" si="332"/>
        <v>900</v>
      </c>
      <c r="K3567" s="14">
        <f t="shared" si="333"/>
        <v>1175</v>
      </c>
      <c r="L3567">
        <v>1420048208</v>
      </c>
      <c r="M3567">
        <v>1417456208</v>
      </c>
      <c r="N3567" t="b">
        <v>0</v>
      </c>
      <c r="O3567">
        <v>12</v>
      </c>
      <c r="P3567" t="b">
        <v>1</v>
      </c>
      <c r="Q3567" t="s">
        <v>8271</v>
      </c>
      <c r="R3567" s="9">
        <f t="shared" si="334"/>
        <v>1.3055555555555556</v>
      </c>
      <c r="S3567" s="14">
        <f t="shared" si="335"/>
        <v>97.916666666666671</v>
      </c>
      <c r="T3567" t="s">
        <v>9224</v>
      </c>
      <c r="U3567" t="s">
        <v>9225</v>
      </c>
      <c r="V3567" s="16">
        <f t="shared" si="336"/>
        <v>41974.743148148147</v>
      </c>
      <c r="W3567" s="16">
        <f t="shared" si="337"/>
        <v>42004.743148148147</v>
      </c>
    </row>
    <row r="3568" spans="1:23" ht="30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2">
        <f>IF(H3568="USD", 1, VLOOKUP(H3568,usd[[#All],[targetCurrency]:[inverseRate]],4,FALSE))</f>
        <v>1.29405719</v>
      </c>
      <c r="J3568" s="14">
        <f t="shared" si="332"/>
        <v>2588.11438</v>
      </c>
      <c r="K3568" s="14">
        <f t="shared" si="333"/>
        <v>2711.04981305</v>
      </c>
      <c r="L3568">
        <v>1422015083</v>
      </c>
      <c r="M3568">
        <v>1419423083</v>
      </c>
      <c r="N3568" t="b">
        <v>0</v>
      </c>
      <c r="O3568">
        <v>38</v>
      </c>
      <c r="P3568" t="b">
        <v>1</v>
      </c>
      <c r="Q3568" t="s">
        <v>8271</v>
      </c>
      <c r="R3568" s="9">
        <f t="shared" si="334"/>
        <v>1.0475000000000001</v>
      </c>
      <c r="S3568" s="14">
        <f t="shared" si="335"/>
        <v>71.343416132894731</v>
      </c>
      <c r="T3568" t="s">
        <v>9224</v>
      </c>
      <c r="U3568" t="s">
        <v>9225</v>
      </c>
      <c r="V3568" s="16">
        <f t="shared" si="336"/>
        <v>41997.507905092592</v>
      </c>
      <c r="W3568" s="16">
        <f t="shared" si="337"/>
        <v>42027.507905092592</v>
      </c>
    </row>
    <row r="3569" spans="1:23" ht="30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2">
        <f>IF(H3569="USD", 1, VLOOKUP(H3569,usd[[#All],[targetCurrency]:[inverseRate]],4,FALSE))</f>
        <v>1.29405719</v>
      </c>
      <c r="J3569" s="14">
        <f t="shared" si="332"/>
        <v>1294.05719</v>
      </c>
      <c r="K3569" s="14">
        <f t="shared" si="333"/>
        <v>1407.93422272</v>
      </c>
      <c r="L3569">
        <v>1433964444</v>
      </c>
      <c r="M3569">
        <v>1431372444</v>
      </c>
      <c r="N3569" t="b">
        <v>0</v>
      </c>
      <c r="O3569">
        <v>41</v>
      </c>
      <c r="P3569" t="b">
        <v>1</v>
      </c>
      <c r="Q3569" t="s">
        <v>8271</v>
      </c>
      <c r="R3569" s="9">
        <f t="shared" si="334"/>
        <v>1.0880000000000001</v>
      </c>
      <c r="S3569" s="14">
        <f t="shared" si="335"/>
        <v>34.339859090731707</v>
      </c>
      <c r="T3569" t="s">
        <v>9224</v>
      </c>
      <c r="U3569" t="s">
        <v>9225</v>
      </c>
      <c r="V3569" s="16">
        <f t="shared" si="336"/>
        <v>42135.810694444444</v>
      </c>
      <c r="W3569" s="16">
        <f t="shared" si="337"/>
        <v>42165.810694444444</v>
      </c>
    </row>
    <row r="3570" spans="1:23" ht="30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2">
        <f>IF(H3570="USD", 1, VLOOKUP(H3570,usd[[#All],[targetCurrency]:[inverseRate]],4,FALSE))</f>
        <v>1</v>
      </c>
      <c r="J3570" s="14">
        <f t="shared" si="332"/>
        <v>1000</v>
      </c>
      <c r="K3570" s="14">
        <f t="shared" si="333"/>
        <v>1110</v>
      </c>
      <c r="L3570">
        <v>1410975994</v>
      </c>
      <c r="M3570">
        <v>1408383994</v>
      </c>
      <c r="N3570" t="b">
        <v>0</v>
      </c>
      <c r="O3570">
        <v>19</v>
      </c>
      <c r="P3570" t="b">
        <v>1</v>
      </c>
      <c r="Q3570" t="s">
        <v>8271</v>
      </c>
      <c r="R3570" s="9">
        <f t="shared" si="334"/>
        <v>1.1100000000000001</v>
      </c>
      <c r="S3570" s="14">
        <f t="shared" si="335"/>
        <v>58.421052631578945</v>
      </c>
      <c r="T3570" t="s">
        <v>9224</v>
      </c>
      <c r="U3570" t="s">
        <v>9225</v>
      </c>
      <c r="V3570" s="16">
        <f t="shared" si="336"/>
        <v>41869.740671296298</v>
      </c>
      <c r="W3570" s="16">
        <f t="shared" si="337"/>
        <v>41899.740671296298</v>
      </c>
    </row>
    <row r="3571" spans="1:23" ht="30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2">
        <f>IF(H3571="USD", 1, VLOOKUP(H3571,usd[[#All],[targetCurrency]:[inverseRate]],4,FALSE))</f>
        <v>1</v>
      </c>
      <c r="J3571" s="14">
        <f t="shared" si="332"/>
        <v>5000</v>
      </c>
      <c r="K3571" s="14">
        <f t="shared" si="333"/>
        <v>5024</v>
      </c>
      <c r="L3571">
        <v>1420734696</v>
      </c>
      <c r="M3571">
        <v>1418142696</v>
      </c>
      <c r="N3571" t="b">
        <v>0</v>
      </c>
      <c r="O3571">
        <v>41</v>
      </c>
      <c r="P3571" t="b">
        <v>1</v>
      </c>
      <c r="Q3571" t="s">
        <v>8271</v>
      </c>
      <c r="R3571" s="9">
        <f t="shared" si="334"/>
        <v>1.0047999999999999</v>
      </c>
      <c r="S3571" s="14">
        <f t="shared" si="335"/>
        <v>122.53658536585365</v>
      </c>
      <c r="T3571" t="s">
        <v>9224</v>
      </c>
      <c r="U3571" t="s">
        <v>9225</v>
      </c>
      <c r="V3571" s="16">
        <f t="shared" si="336"/>
        <v>41982.688611111109</v>
      </c>
      <c r="W3571" s="16">
        <f t="shared" si="337"/>
        <v>42012.688611111109</v>
      </c>
    </row>
    <row r="3572" spans="1:23" ht="30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2">
        <f>IF(H3572="USD", 1, VLOOKUP(H3572,usd[[#All],[targetCurrency]:[inverseRate]],4,FALSE))</f>
        <v>1</v>
      </c>
      <c r="J3572" s="14">
        <f t="shared" si="332"/>
        <v>2000</v>
      </c>
      <c r="K3572" s="14">
        <f t="shared" si="333"/>
        <v>2287</v>
      </c>
      <c r="L3572">
        <v>1420009200</v>
      </c>
      <c r="M3572">
        <v>1417593483</v>
      </c>
      <c r="N3572" t="b">
        <v>0</v>
      </c>
      <c r="O3572">
        <v>26</v>
      </c>
      <c r="P3572" t="b">
        <v>1</v>
      </c>
      <c r="Q3572" t="s">
        <v>8271</v>
      </c>
      <c r="R3572" s="9">
        <f t="shared" si="334"/>
        <v>1.1435</v>
      </c>
      <c r="S3572" s="14">
        <f t="shared" si="335"/>
        <v>87.961538461538467</v>
      </c>
      <c r="T3572" t="s">
        <v>9224</v>
      </c>
      <c r="U3572" t="s">
        <v>9225</v>
      </c>
      <c r="V3572" s="16">
        <f t="shared" si="336"/>
        <v>41976.331979166665</v>
      </c>
      <c r="W3572" s="16">
        <f t="shared" si="337"/>
        <v>42004.291666666672</v>
      </c>
    </row>
    <row r="3573" spans="1:23" ht="30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2">
        <f>IF(H3573="USD", 1, VLOOKUP(H3573,usd[[#All],[targetCurrency]:[inverseRate]],4,FALSE))</f>
        <v>1.29405719</v>
      </c>
      <c r="J3573" s="14">
        <f t="shared" si="332"/>
        <v>1941.085785</v>
      </c>
      <c r="K3573" s="14">
        <f t="shared" si="333"/>
        <v>2369.41871489</v>
      </c>
      <c r="L3573">
        <v>1414701413</v>
      </c>
      <c r="M3573">
        <v>1412109413</v>
      </c>
      <c r="N3573" t="b">
        <v>0</v>
      </c>
      <c r="O3573">
        <v>25</v>
      </c>
      <c r="P3573" t="b">
        <v>1</v>
      </c>
      <c r="Q3573" t="s">
        <v>8271</v>
      </c>
      <c r="R3573" s="9">
        <f t="shared" si="334"/>
        <v>1.2206666666666666</v>
      </c>
      <c r="S3573" s="14">
        <f t="shared" si="335"/>
        <v>94.776748595599997</v>
      </c>
      <c r="T3573" t="s">
        <v>9224</v>
      </c>
      <c r="U3573" t="s">
        <v>9225</v>
      </c>
      <c r="V3573" s="16">
        <f t="shared" si="336"/>
        <v>41912.858946759261</v>
      </c>
      <c r="W3573" s="16">
        <f t="shared" si="337"/>
        <v>41942.858946759261</v>
      </c>
    </row>
    <row r="3574" spans="1:23" ht="30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2">
        <f>IF(H3574="USD", 1, VLOOKUP(H3574,usd[[#All],[targetCurrency]:[inverseRate]],4,FALSE))</f>
        <v>1.29405719</v>
      </c>
      <c r="J3574" s="14">
        <f t="shared" si="332"/>
        <v>647.028595</v>
      </c>
      <c r="K3574" s="14">
        <f t="shared" si="333"/>
        <v>647.028595</v>
      </c>
      <c r="L3574">
        <v>1434894082</v>
      </c>
      <c r="M3574">
        <v>1432302082</v>
      </c>
      <c r="N3574" t="b">
        <v>0</v>
      </c>
      <c r="O3574">
        <v>9</v>
      </c>
      <c r="P3574" t="b">
        <v>1</v>
      </c>
      <c r="Q3574" t="s">
        <v>8271</v>
      </c>
      <c r="R3574" s="9">
        <f t="shared" si="334"/>
        <v>1</v>
      </c>
      <c r="S3574" s="14">
        <f t="shared" si="335"/>
        <v>71.892066111111106</v>
      </c>
      <c r="T3574" t="s">
        <v>9224</v>
      </c>
      <c r="U3574" t="s">
        <v>9225</v>
      </c>
      <c r="V3574" s="16">
        <f t="shared" si="336"/>
        <v>42146.570393518516</v>
      </c>
      <c r="W3574" s="16">
        <f t="shared" si="337"/>
        <v>42176.570393518516</v>
      </c>
    </row>
    <row r="3575" spans="1:23" ht="30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2">
        <f>IF(H3575="USD", 1, VLOOKUP(H3575,usd[[#All],[targetCurrency]:[inverseRate]],4,FALSE))</f>
        <v>1.29405719</v>
      </c>
      <c r="J3575" s="14">
        <f t="shared" si="332"/>
        <v>3882.17157</v>
      </c>
      <c r="K3575" s="14">
        <f t="shared" si="333"/>
        <v>3990.87237396</v>
      </c>
      <c r="L3575">
        <v>1415440846</v>
      </c>
      <c r="M3575">
        <v>1412845246</v>
      </c>
      <c r="N3575" t="b">
        <v>0</v>
      </c>
      <c r="O3575">
        <v>78</v>
      </c>
      <c r="P3575" t="b">
        <v>1</v>
      </c>
      <c r="Q3575" t="s">
        <v>8271</v>
      </c>
      <c r="R3575" s="9">
        <f t="shared" si="334"/>
        <v>1.028</v>
      </c>
      <c r="S3575" s="14">
        <f t="shared" si="335"/>
        <v>51.165030435384615</v>
      </c>
      <c r="T3575" t="s">
        <v>9224</v>
      </c>
      <c r="U3575" t="s">
        <v>9225</v>
      </c>
      <c r="V3575" s="16">
        <f t="shared" si="336"/>
        <v>41921.375532407408</v>
      </c>
      <c r="W3575" s="16">
        <f t="shared" si="337"/>
        <v>41951.417199074072</v>
      </c>
    </row>
    <row r="3576" spans="1:23" ht="30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2">
        <f>IF(H3576="USD", 1, VLOOKUP(H3576,usd[[#All],[targetCurrency]:[inverseRate]],4,FALSE))</f>
        <v>1</v>
      </c>
      <c r="J3576" s="14">
        <f t="shared" si="332"/>
        <v>5800</v>
      </c>
      <c r="K3576" s="14">
        <f t="shared" si="333"/>
        <v>6155</v>
      </c>
      <c r="L3576">
        <v>1415921848</v>
      </c>
      <c r="M3576">
        <v>1413326248</v>
      </c>
      <c r="N3576" t="b">
        <v>0</v>
      </c>
      <c r="O3576">
        <v>45</v>
      </c>
      <c r="P3576" t="b">
        <v>1</v>
      </c>
      <c r="Q3576" t="s">
        <v>8271</v>
      </c>
      <c r="R3576" s="9">
        <f t="shared" si="334"/>
        <v>1.0612068965517241</v>
      </c>
      <c r="S3576" s="14">
        <f t="shared" si="335"/>
        <v>136.77777777777777</v>
      </c>
      <c r="T3576" t="s">
        <v>9224</v>
      </c>
      <c r="U3576" t="s">
        <v>9225</v>
      </c>
      <c r="V3576" s="16">
        <f t="shared" si="336"/>
        <v>41926.942685185189</v>
      </c>
      <c r="W3576" s="16">
        <f t="shared" si="337"/>
        <v>41956.984351851846</v>
      </c>
    </row>
    <row r="3577" spans="1:23" ht="30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2">
        <f>IF(H3577="USD", 1, VLOOKUP(H3577,usd[[#All],[targetCurrency]:[inverseRate]],4,FALSE))</f>
        <v>1</v>
      </c>
      <c r="J3577" s="14">
        <f t="shared" si="332"/>
        <v>10000</v>
      </c>
      <c r="K3577" s="14">
        <f t="shared" si="333"/>
        <v>10133</v>
      </c>
      <c r="L3577">
        <v>1470887940</v>
      </c>
      <c r="M3577">
        <v>1468176527</v>
      </c>
      <c r="N3577" t="b">
        <v>0</v>
      </c>
      <c r="O3577">
        <v>102</v>
      </c>
      <c r="P3577" t="b">
        <v>1</v>
      </c>
      <c r="Q3577" t="s">
        <v>8271</v>
      </c>
      <c r="R3577" s="9">
        <f t="shared" si="334"/>
        <v>1.0133000000000001</v>
      </c>
      <c r="S3577" s="14">
        <f t="shared" si="335"/>
        <v>99.343137254901961</v>
      </c>
      <c r="T3577" t="s">
        <v>9224</v>
      </c>
      <c r="U3577" t="s">
        <v>9225</v>
      </c>
      <c r="V3577" s="16">
        <f t="shared" si="336"/>
        <v>42561.783877314811</v>
      </c>
      <c r="W3577" s="16">
        <f t="shared" si="337"/>
        <v>42593.165972222225</v>
      </c>
    </row>
    <row r="3578" spans="1:23" ht="30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2">
        <f>IF(H3578="USD", 1, VLOOKUP(H3578,usd[[#All],[targetCurrency]:[inverseRate]],4,FALSE))</f>
        <v>1</v>
      </c>
      <c r="J3578" s="14">
        <f t="shared" si="332"/>
        <v>100</v>
      </c>
      <c r="K3578" s="14">
        <f t="shared" si="333"/>
        <v>100</v>
      </c>
      <c r="L3578">
        <v>1480947054</v>
      </c>
      <c r="M3578">
        <v>1475759454</v>
      </c>
      <c r="N3578" t="b">
        <v>0</v>
      </c>
      <c r="O3578">
        <v>5</v>
      </c>
      <c r="P3578" t="b">
        <v>1</v>
      </c>
      <c r="Q3578" t="s">
        <v>8271</v>
      </c>
      <c r="R3578" s="9">
        <f t="shared" si="334"/>
        <v>1</v>
      </c>
      <c r="S3578" s="14">
        <f t="shared" si="335"/>
        <v>20</v>
      </c>
      <c r="T3578" t="s">
        <v>9224</v>
      </c>
      <c r="U3578" t="s">
        <v>9225</v>
      </c>
      <c r="V3578" s="16">
        <f t="shared" si="336"/>
        <v>42649.54923611111</v>
      </c>
      <c r="W3578" s="16">
        <f t="shared" si="337"/>
        <v>42709.590902777782</v>
      </c>
    </row>
    <row r="3579" spans="1:23" ht="30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2">
        <f>IF(H3579="USD", 1, VLOOKUP(H3579,usd[[#All],[targetCurrency]:[inverseRate]],4,FALSE))</f>
        <v>1</v>
      </c>
      <c r="J3579" s="14">
        <f t="shared" si="332"/>
        <v>600</v>
      </c>
      <c r="K3579" s="14">
        <f t="shared" si="333"/>
        <v>780</v>
      </c>
      <c r="L3579">
        <v>1430029680</v>
      </c>
      <c r="M3579">
        <v>1427741583</v>
      </c>
      <c r="N3579" t="b">
        <v>0</v>
      </c>
      <c r="O3579">
        <v>27</v>
      </c>
      <c r="P3579" t="b">
        <v>1</v>
      </c>
      <c r="Q3579" t="s">
        <v>8271</v>
      </c>
      <c r="R3579" s="9">
        <f t="shared" si="334"/>
        <v>1.3</v>
      </c>
      <c r="S3579" s="14">
        <f t="shared" si="335"/>
        <v>28.888888888888889</v>
      </c>
      <c r="T3579" t="s">
        <v>9224</v>
      </c>
      <c r="U3579" t="s">
        <v>9225</v>
      </c>
      <c r="V3579" s="16">
        <f t="shared" si="336"/>
        <v>42093.786840277782</v>
      </c>
      <c r="W3579" s="16">
        <f t="shared" si="337"/>
        <v>42120.26944444445</v>
      </c>
    </row>
    <row r="3580" spans="1:23" ht="30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2">
        <f>IF(H3580="USD", 1, VLOOKUP(H3580,usd[[#All],[targetCurrency]:[inverseRate]],4,FALSE))</f>
        <v>1.29405719</v>
      </c>
      <c r="J3580" s="14">
        <f t="shared" si="332"/>
        <v>1941.085785</v>
      </c>
      <c r="K3580" s="14">
        <f t="shared" si="333"/>
        <v>1941.3445964380001</v>
      </c>
      <c r="L3580">
        <v>1462037777</v>
      </c>
      <c r="M3580">
        <v>1459445777</v>
      </c>
      <c r="N3580" t="b">
        <v>0</v>
      </c>
      <c r="O3580">
        <v>37</v>
      </c>
      <c r="P3580" t="b">
        <v>1</v>
      </c>
      <c r="Q3580" t="s">
        <v>8271</v>
      </c>
      <c r="R3580" s="9">
        <f t="shared" si="334"/>
        <v>1.0001333333333333</v>
      </c>
      <c r="S3580" s="14">
        <f t="shared" si="335"/>
        <v>52.468772876702701</v>
      </c>
      <c r="T3580" t="s">
        <v>9224</v>
      </c>
      <c r="U3580" t="s">
        <v>9225</v>
      </c>
      <c r="V3580" s="16">
        <f t="shared" si="336"/>
        <v>42460.733530092592</v>
      </c>
      <c r="W3580" s="16">
        <f t="shared" si="337"/>
        <v>42490.733530092592</v>
      </c>
    </row>
    <row r="3581" spans="1:23" ht="30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2">
        <f>IF(H3581="USD", 1, VLOOKUP(H3581,usd[[#All],[targetCurrency]:[inverseRate]],4,FALSE))</f>
        <v>1.29405719</v>
      </c>
      <c r="J3581" s="14">
        <f t="shared" si="332"/>
        <v>647.028595</v>
      </c>
      <c r="K3581" s="14">
        <f t="shared" si="333"/>
        <v>647.028595</v>
      </c>
      <c r="L3581">
        <v>1459444656</v>
      </c>
      <c r="M3581">
        <v>1456856256</v>
      </c>
      <c r="N3581" t="b">
        <v>0</v>
      </c>
      <c r="O3581">
        <v>14</v>
      </c>
      <c r="P3581" t="b">
        <v>1</v>
      </c>
      <c r="Q3581" t="s">
        <v>8271</v>
      </c>
      <c r="R3581" s="9">
        <f t="shared" si="334"/>
        <v>1</v>
      </c>
      <c r="S3581" s="14">
        <f t="shared" si="335"/>
        <v>46.216328214285717</v>
      </c>
      <c r="T3581" t="s">
        <v>9224</v>
      </c>
      <c r="U3581" t="s">
        <v>9225</v>
      </c>
      <c r="V3581" s="16">
        <f t="shared" si="336"/>
        <v>42430.762222222227</v>
      </c>
      <c r="W3581" s="16">
        <f t="shared" si="337"/>
        <v>42460.720555555556</v>
      </c>
    </row>
    <row r="3582" spans="1:23" ht="30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2">
        <f>IF(H3582="USD", 1, VLOOKUP(H3582,usd[[#All],[targetCurrency]:[inverseRate]],4,FALSE))</f>
        <v>1</v>
      </c>
      <c r="J3582" s="14">
        <f t="shared" si="332"/>
        <v>900</v>
      </c>
      <c r="K3582" s="14">
        <f t="shared" si="333"/>
        <v>1025</v>
      </c>
      <c r="L3582">
        <v>1425185940</v>
      </c>
      <c r="M3582">
        <v>1421900022</v>
      </c>
      <c r="N3582" t="b">
        <v>0</v>
      </c>
      <c r="O3582">
        <v>27</v>
      </c>
      <c r="P3582" t="b">
        <v>1</v>
      </c>
      <c r="Q3582" t="s">
        <v>8271</v>
      </c>
      <c r="R3582" s="9">
        <f t="shared" si="334"/>
        <v>1.1388888888888888</v>
      </c>
      <c r="S3582" s="14">
        <f t="shared" si="335"/>
        <v>37.962962962962962</v>
      </c>
      <c r="T3582" t="s">
        <v>9224</v>
      </c>
      <c r="U3582" t="s">
        <v>9225</v>
      </c>
      <c r="V3582" s="16">
        <f t="shared" si="336"/>
        <v>42026.176180555558</v>
      </c>
      <c r="W3582" s="16">
        <f t="shared" si="337"/>
        <v>42064.207638888889</v>
      </c>
    </row>
    <row r="3583" spans="1:23" ht="30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2">
        <f>IF(H3583="USD", 1, VLOOKUP(H3583,usd[[#All],[targetCurrency]:[inverseRate]],4,FALSE))</f>
        <v>1.29405719</v>
      </c>
      <c r="J3583" s="14">
        <f t="shared" si="332"/>
        <v>1941.085785</v>
      </c>
      <c r="K3583" s="14">
        <f t="shared" si="333"/>
        <v>1941.085785</v>
      </c>
      <c r="L3583">
        <v>1406719110</v>
      </c>
      <c r="M3583">
        <v>1405509510</v>
      </c>
      <c r="N3583" t="b">
        <v>0</v>
      </c>
      <c r="O3583">
        <v>45</v>
      </c>
      <c r="P3583" t="b">
        <v>1</v>
      </c>
      <c r="Q3583" t="s">
        <v>8271</v>
      </c>
      <c r="R3583" s="9">
        <f t="shared" si="334"/>
        <v>1</v>
      </c>
      <c r="S3583" s="14">
        <f t="shared" si="335"/>
        <v>43.135239666666664</v>
      </c>
      <c r="T3583" t="s">
        <v>9224</v>
      </c>
      <c r="U3583" t="s">
        <v>9225</v>
      </c>
      <c r="V3583" s="16">
        <f t="shared" si="336"/>
        <v>41836.471180555556</v>
      </c>
      <c r="W3583" s="16">
        <f t="shared" si="337"/>
        <v>41850.471180555556</v>
      </c>
    </row>
    <row r="3584" spans="1:23" ht="30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2">
        <f>IF(H3584="USD", 1, VLOOKUP(H3584,usd[[#All],[targetCurrency]:[inverseRate]],4,FALSE))</f>
        <v>1</v>
      </c>
      <c r="J3584" s="14">
        <f t="shared" si="332"/>
        <v>1000</v>
      </c>
      <c r="K3584" s="14">
        <f t="shared" si="333"/>
        <v>2870</v>
      </c>
      <c r="L3584">
        <v>1459822682</v>
      </c>
      <c r="M3584">
        <v>1458613082</v>
      </c>
      <c r="N3584" t="b">
        <v>0</v>
      </c>
      <c r="O3584">
        <v>49</v>
      </c>
      <c r="P3584" t="b">
        <v>1</v>
      </c>
      <c r="Q3584" t="s">
        <v>8271</v>
      </c>
      <c r="R3584" s="9">
        <f t="shared" si="334"/>
        <v>2.87</v>
      </c>
      <c r="S3584" s="14">
        <f t="shared" si="335"/>
        <v>58.571428571428569</v>
      </c>
      <c r="T3584" t="s">
        <v>9224</v>
      </c>
      <c r="U3584" t="s">
        <v>9225</v>
      </c>
      <c r="V3584" s="16">
        <f t="shared" si="336"/>
        <v>42451.095856481479</v>
      </c>
      <c r="W3584" s="16">
        <f t="shared" si="337"/>
        <v>42465.095856481479</v>
      </c>
    </row>
    <row r="3585" spans="1:23" ht="30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2">
        <f>IF(H3585="USD", 1, VLOOKUP(H3585,usd[[#All],[targetCurrency]:[inverseRate]],4,FALSE))</f>
        <v>1</v>
      </c>
      <c r="J3585" s="14">
        <f t="shared" si="332"/>
        <v>3000</v>
      </c>
      <c r="K3585" s="14">
        <f t="shared" si="333"/>
        <v>3255</v>
      </c>
      <c r="L3585">
        <v>1460970805</v>
      </c>
      <c r="M3585">
        <v>1455790405</v>
      </c>
      <c r="N3585" t="b">
        <v>0</v>
      </c>
      <c r="O3585">
        <v>24</v>
      </c>
      <c r="P3585" t="b">
        <v>1</v>
      </c>
      <c r="Q3585" t="s">
        <v>8271</v>
      </c>
      <c r="R3585" s="9">
        <f t="shared" si="334"/>
        <v>1.085</v>
      </c>
      <c r="S3585" s="14">
        <f t="shared" si="335"/>
        <v>135.625</v>
      </c>
      <c r="T3585" t="s">
        <v>9224</v>
      </c>
      <c r="U3585" t="s">
        <v>9225</v>
      </c>
      <c r="V3585" s="16">
        <f t="shared" si="336"/>
        <v>42418.425983796296</v>
      </c>
      <c r="W3585" s="16">
        <f t="shared" si="337"/>
        <v>42478.384317129632</v>
      </c>
    </row>
    <row r="3586" spans="1:23" ht="30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2">
        <f>IF(H3586="USD", 1, VLOOKUP(H3586,usd[[#All],[targetCurrency]:[inverseRate]],4,FALSE))</f>
        <v>1.29405719</v>
      </c>
      <c r="J3586" s="14">
        <f t="shared" si="332"/>
        <v>3882.17157</v>
      </c>
      <c r="K3586" s="14">
        <f t="shared" si="333"/>
        <v>4483.90816335</v>
      </c>
      <c r="L3586">
        <v>1436772944</v>
      </c>
      <c r="M3586">
        <v>1434180944</v>
      </c>
      <c r="N3586" t="b">
        <v>0</v>
      </c>
      <c r="O3586">
        <v>112</v>
      </c>
      <c r="P3586" t="b">
        <v>1</v>
      </c>
      <c r="Q3586" t="s">
        <v>8271</v>
      </c>
      <c r="R3586" s="9">
        <f t="shared" si="334"/>
        <v>1.155</v>
      </c>
      <c r="S3586" s="14">
        <f t="shared" si="335"/>
        <v>40.034894315625003</v>
      </c>
      <c r="T3586" t="s">
        <v>9224</v>
      </c>
      <c r="U3586" t="s">
        <v>9225</v>
      </c>
      <c r="V3586" s="16">
        <f t="shared" si="336"/>
        <v>42168.316481481481</v>
      </c>
      <c r="W3586" s="16">
        <f t="shared" si="337"/>
        <v>42198.316481481481</v>
      </c>
    </row>
    <row r="3587" spans="1:23" ht="30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2">
        <f>IF(H3587="USD", 1, VLOOKUP(H3587,usd[[#All],[targetCurrency]:[inverseRate]],4,FALSE))</f>
        <v>1</v>
      </c>
      <c r="J3587" s="14">
        <f t="shared" ref="J3587:J3650" si="338">$I3587*D3587</f>
        <v>3400</v>
      </c>
      <c r="K3587" s="14">
        <f t="shared" ref="K3587:K3650" si="339">$I3587*E3587</f>
        <v>4050</v>
      </c>
      <c r="L3587">
        <v>1419181890</v>
      </c>
      <c r="M3587">
        <v>1416589890</v>
      </c>
      <c r="N3587" t="b">
        <v>0</v>
      </c>
      <c r="O3587">
        <v>23</v>
      </c>
      <c r="P3587" t="b">
        <v>1</v>
      </c>
      <c r="Q3587" t="s">
        <v>8271</v>
      </c>
      <c r="R3587" s="9">
        <f t="shared" ref="R3587:R3650" si="340">E3587/D3587</f>
        <v>1.1911764705882353</v>
      </c>
      <c r="S3587" s="14">
        <f t="shared" ref="S3587:S3650" si="341">IFERROR(K3587/O3587, "")</f>
        <v>176.08695652173913</v>
      </c>
      <c r="T3587" t="s">
        <v>9224</v>
      </c>
      <c r="U3587" t="s">
        <v>9225</v>
      </c>
      <c r="V3587" s="16">
        <f t="shared" si="336"/>
        <v>41964.716319444444</v>
      </c>
      <c r="W3587" s="16">
        <f t="shared" si="337"/>
        <v>41994.716319444444</v>
      </c>
    </row>
    <row r="3588" spans="1:23" ht="30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2">
        <f>IF(H3588="USD", 1, VLOOKUP(H3588,usd[[#All],[targetCurrency]:[inverseRate]],4,FALSE))</f>
        <v>1</v>
      </c>
      <c r="J3588" s="14">
        <f t="shared" si="338"/>
        <v>7500</v>
      </c>
      <c r="K3588" s="14">
        <f t="shared" si="339"/>
        <v>8207</v>
      </c>
      <c r="L3588">
        <v>1474649070</v>
      </c>
      <c r="M3588">
        <v>1469465070</v>
      </c>
      <c r="N3588" t="b">
        <v>0</v>
      </c>
      <c r="O3588">
        <v>54</v>
      </c>
      <c r="P3588" t="b">
        <v>1</v>
      </c>
      <c r="Q3588" t="s">
        <v>8271</v>
      </c>
      <c r="R3588" s="9">
        <f t="shared" si="340"/>
        <v>1.0942666666666667</v>
      </c>
      <c r="S3588" s="14">
        <f t="shared" si="341"/>
        <v>151.9814814814815</v>
      </c>
      <c r="T3588" t="s">
        <v>9224</v>
      </c>
      <c r="U3588" t="s">
        <v>9225</v>
      </c>
      <c r="V3588" s="16">
        <f t="shared" si="336"/>
        <v>42576.697569444441</v>
      </c>
      <c r="W3588" s="16">
        <f t="shared" si="337"/>
        <v>42636.697569444441</v>
      </c>
    </row>
    <row r="3589" spans="1:23" ht="30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2">
        <f>IF(H3589="USD", 1, VLOOKUP(H3589,usd[[#All],[targetCurrency]:[inverseRate]],4,FALSE))</f>
        <v>1.29405719</v>
      </c>
      <c r="J3589" s="14">
        <f t="shared" si="338"/>
        <v>647.028595</v>
      </c>
      <c r="K3589" s="14">
        <f t="shared" si="339"/>
        <v>819.13820126999997</v>
      </c>
      <c r="L3589">
        <v>1467054000</v>
      </c>
      <c r="M3589">
        <v>1463144254</v>
      </c>
      <c r="N3589" t="b">
        <v>0</v>
      </c>
      <c r="O3589">
        <v>28</v>
      </c>
      <c r="P3589" t="b">
        <v>1</v>
      </c>
      <c r="Q3589" t="s">
        <v>8271</v>
      </c>
      <c r="R3589" s="9">
        <f t="shared" si="340"/>
        <v>1.266</v>
      </c>
      <c r="S3589" s="14">
        <f t="shared" si="341"/>
        <v>29.254935759642855</v>
      </c>
      <c r="T3589" t="s">
        <v>9224</v>
      </c>
      <c r="U3589" t="s">
        <v>9225</v>
      </c>
      <c r="V3589" s="16">
        <f t="shared" si="336"/>
        <v>42503.539976851855</v>
      </c>
      <c r="W3589" s="16">
        <f t="shared" si="337"/>
        <v>42548.791666666672</v>
      </c>
    </row>
    <row r="3590" spans="1:23" ht="30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2">
        <f>IF(H3590="USD", 1, VLOOKUP(H3590,usd[[#All],[targetCurrency]:[inverseRate]],4,FALSE))</f>
        <v>1.29405719</v>
      </c>
      <c r="J3590" s="14">
        <f t="shared" si="338"/>
        <v>258.81143800000001</v>
      </c>
      <c r="K3590" s="14">
        <f t="shared" si="339"/>
        <v>260.10549519</v>
      </c>
      <c r="L3590">
        <v>1430348400</v>
      </c>
      <c r="M3590">
        <v>1428436410</v>
      </c>
      <c r="N3590" t="b">
        <v>0</v>
      </c>
      <c r="O3590">
        <v>11</v>
      </c>
      <c r="P3590" t="b">
        <v>1</v>
      </c>
      <c r="Q3590" t="s">
        <v>8271</v>
      </c>
      <c r="R3590" s="9">
        <f t="shared" si="340"/>
        <v>1.0049999999999999</v>
      </c>
      <c r="S3590" s="14">
        <f t="shared" si="341"/>
        <v>23.645954108181819</v>
      </c>
      <c r="T3590" t="s">
        <v>9224</v>
      </c>
      <c r="U3590" t="s">
        <v>9225</v>
      </c>
      <c r="V3590" s="16">
        <f t="shared" si="336"/>
        <v>42101.828819444447</v>
      </c>
      <c r="W3590" s="16">
        <f t="shared" si="337"/>
        <v>42123.958333333328</v>
      </c>
    </row>
    <row r="3591" spans="1:23" ht="30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2">
        <f>IF(H3591="USD", 1, VLOOKUP(H3591,usd[[#All],[targetCurrency]:[inverseRate]],4,FALSE))</f>
        <v>1</v>
      </c>
      <c r="J3591" s="14">
        <f t="shared" si="338"/>
        <v>4000</v>
      </c>
      <c r="K3591" s="14">
        <f t="shared" si="339"/>
        <v>5100</v>
      </c>
      <c r="L3591">
        <v>1432654347</v>
      </c>
      <c r="M3591">
        <v>1430494347</v>
      </c>
      <c r="N3591" t="b">
        <v>0</v>
      </c>
      <c r="O3591">
        <v>62</v>
      </c>
      <c r="P3591" t="b">
        <v>1</v>
      </c>
      <c r="Q3591" t="s">
        <v>8271</v>
      </c>
      <c r="R3591" s="9">
        <f t="shared" si="340"/>
        <v>1.2749999999999999</v>
      </c>
      <c r="S3591" s="14">
        <f t="shared" si="341"/>
        <v>82.258064516129039</v>
      </c>
      <c r="T3591" t="s">
        <v>9224</v>
      </c>
      <c r="U3591" t="s">
        <v>9225</v>
      </c>
      <c r="V3591" s="16">
        <f t="shared" si="336"/>
        <v>42125.647534722222</v>
      </c>
      <c r="W3591" s="16">
        <f t="shared" si="337"/>
        <v>42150.647534722222</v>
      </c>
    </row>
    <row r="3592" spans="1:23" ht="30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2">
        <f>IF(H3592="USD", 1, VLOOKUP(H3592,usd[[#All],[targetCurrency]:[inverseRate]],4,FALSE))</f>
        <v>1.29405719</v>
      </c>
      <c r="J3592" s="14">
        <f t="shared" si="338"/>
        <v>6470.2859499999995</v>
      </c>
      <c r="K3592" s="14">
        <f t="shared" si="339"/>
        <v>6474.16812157</v>
      </c>
      <c r="L3592">
        <v>1413792034</v>
      </c>
      <c r="M3592">
        <v>1411200034</v>
      </c>
      <c r="N3592" t="b">
        <v>0</v>
      </c>
      <c r="O3592">
        <v>73</v>
      </c>
      <c r="P3592" t="b">
        <v>1</v>
      </c>
      <c r="Q3592" t="s">
        <v>8271</v>
      </c>
      <c r="R3592" s="9">
        <f t="shared" si="340"/>
        <v>1.0005999999999999</v>
      </c>
      <c r="S3592" s="14">
        <f t="shared" si="341"/>
        <v>88.687234542054796</v>
      </c>
      <c r="T3592" t="s">
        <v>9224</v>
      </c>
      <c r="U3592" t="s">
        <v>9225</v>
      </c>
      <c r="V3592" s="16">
        <f t="shared" si="336"/>
        <v>41902.333726851852</v>
      </c>
      <c r="W3592" s="16">
        <f t="shared" si="337"/>
        <v>41932.333726851852</v>
      </c>
    </row>
    <row r="3593" spans="1:23" ht="30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2">
        <f>IF(H3593="USD", 1, VLOOKUP(H3593,usd[[#All],[targetCurrency]:[inverseRate]],4,FALSE))</f>
        <v>1</v>
      </c>
      <c r="J3593" s="14">
        <f t="shared" si="338"/>
        <v>700</v>
      </c>
      <c r="K3593" s="14">
        <f t="shared" si="339"/>
        <v>1225</v>
      </c>
      <c r="L3593">
        <v>1422075540</v>
      </c>
      <c r="M3593">
        <v>1419979544</v>
      </c>
      <c r="N3593" t="b">
        <v>0</v>
      </c>
      <c r="O3593">
        <v>18</v>
      </c>
      <c r="P3593" t="b">
        <v>1</v>
      </c>
      <c r="Q3593" t="s">
        <v>8271</v>
      </c>
      <c r="R3593" s="9">
        <f t="shared" si="340"/>
        <v>1.75</v>
      </c>
      <c r="S3593" s="14">
        <f t="shared" si="341"/>
        <v>68.055555555555557</v>
      </c>
      <c r="T3593" t="s">
        <v>9224</v>
      </c>
      <c r="U3593" t="s">
        <v>9225</v>
      </c>
      <c r="V3593" s="16">
        <f t="shared" si="336"/>
        <v>42003.948425925926</v>
      </c>
      <c r="W3593" s="16">
        <f t="shared" si="337"/>
        <v>42028.207638888889</v>
      </c>
    </row>
    <row r="3594" spans="1:23" ht="30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2">
        <f>IF(H3594="USD", 1, VLOOKUP(H3594,usd[[#All],[targetCurrency]:[inverseRate]],4,FALSE))</f>
        <v>1</v>
      </c>
      <c r="J3594" s="14">
        <f t="shared" si="338"/>
        <v>2000</v>
      </c>
      <c r="K3594" s="14">
        <f t="shared" si="339"/>
        <v>2545</v>
      </c>
      <c r="L3594">
        <v>1423630740</v>
      </c>
      <c r="M3594">
        <v>1418673307</v>
      </c>
      <c r="N3594" t="b">
        <v>0</v>
      </c>
      <c r="O3594">
        <v>35</v>
      </c>
      <c r="P3594" t="b">
        <v>1</v>
      </c>
      <c r="Q3594" t="s">
        <v>8271</v>
      </c>
      <c r="R3594" s="9">
        <f t="shared" si="340"/>
        <v>1.2725</v>
      </c>
      <c r="S3594" s="14">
        <f t="shared" si="341"/>
        <v>72.714285714285708</v>
      </c>
      <c r="T3594" t="s">
        <v>9224</v>
      </c>
      <c r="U3594" t="s">
        <v>9225</v>
      </c>
      <c r="V3594" s="16">
        <f t="shared" si="336"/>
        <v>41988.829942129625</v>
      </c>
      <c r="W3594" s="16">
        <f t="shared" si="337"/>
        <v>42046.207638888889</v>
      </c>
    </row>
    <row r="3595" spans="1:23" ht="30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2">
        <f>IF(H3595="USD", 1, VLOOKUP(H3595,usd[[#All],[targetCurrency]:[inverseRate]],4,FALSE))</f>
        <v>1</v>
      </c>
      <c r="J3595" s="14">
        <f t="shared" si="338"/>
        <v>3000</v>
      </c>
      <c r="K3595" s="14">
        <f t="shared" si="339"/>
        <v>3319</v>
      </c>
      <c r="L3595">
        <v>1420489560</v>
      </c>
      <c r="M3595">
        <v>1417469639</v>
      </c>
      <c r="N3595" t="b">
        <v>0</v>
      </c>
      <c r="O3595">
        <v>43</v>
      </c>
      <c r="P3595" t="b">
        <v>1</v>
      </c>
      <c r="Q3595" t="s">
        <v>8271</v>
      </c>
      <c r="R3595" s="9">
        <f t="shared" si="340"/>
        <v>1.1063333333333334</v>
      </c>
      <c r="S3595" s="14">
        <f t="shared" si="341"/>
        <v>77.186046511627907</v>
      </c>
      <c r="T3595" t="s">
        <v>9224</v>
      </c>
      <c r="U3595" t="s">
        <v>9225</v>
      </c>
      <c r="V3595" s="16">
        <f t="shared" si="336"/>
        <v>41974.898599537039</v>
      </c>
      <c r="W3595" s="16">
        <f t="shared" si="337"/>
        <v>42009.851388888885</v>
      </c>
    </row>
    <row r="3596" spans="1:23" ht="30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2">
        <f>IF(H3596="USD", 1, VLOOKUP(H3596,usd[[#All],[targetCurrency]:[inverseRate]],4,FALSE))</f>
        <v>1</v>
      </c>
      <c r="J3596" s="14">
        <f t="shared" si="338"/>
        <v>1600</v>
      </c>
      <c r="K3596" s="14">
        <f t="shared" si="339"/>
        <v>2015</v>
      </c>
      <c r="L3596">
        <v>1472952982</v>
      </c>
      <c r="M3596">
        <v>1470792982</v>
      </c>
      <c r="N3596" t="b">
        <v>0</v>
      </c>
      <c r="O3596">
        <v>36</v>
      </c>
      <c r="P3596" t="b">
        <v>1</v>
      </c>
      <c r="Q3596" t="s">
        <v>8271</v>
      </c>
      <c r="R3596" s="9">
        <f t="shared" si="340"/>
        <v>1.2593749999999999</v>
      </c>
      <c r="S3596" s="14">
        <f t="shared" si="341"/>
        <v>55.972222222222221</v>
      </c>
      <c r="T3596" t="s">
        <v>9224</v>
      </c>
      <c r="U3596" t="s">
        <v>9225</v>
      </c>
      <c r="V3596" s="16">
        <f t="shared" si="336"/>
        <v>42592.066921296297</v>
      </c>
      <c r="W3596" s="16">
        <f t="shared" si="337"/>
        <v>42617.066921296297</v>
      </c>
    </row>
    <row r="3597" spans="1:23" ht="30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2">
        <f>IF(H3597="USD", 1, VLOOKUP(H3597,usd[[#All],[targetCurrency]:[inverseRate]],4,FALSE))</f>
        <v>1</v>
      </c>
      <c r="J3597" s="14">
        <f t="shared" si="338"/>
        <v>2600</v>
      </c>
      <c r="K3597" s="14">
        <f t="shared" si="339"/>
        <v>3081</v>
      </c>
      <c r="L3597">
        <v>1426229940</v>
      </c>
      <c r="M3597">
        <v>1423959123</v>
      </c>
      <c r="N3597" t="b">
        <v>0</v>
      </c>
      <c r="O3597">
        <v>62</v>
      </c>
      <c r="P3597" t="b">
        <v>1</v>
      </c>
      <c r="Q3597" t="s">
        <v>8271</v>
      </c>
      <c r="R3597" s="9">
        <f t="shared" si="340"/>
        <v>1.1850000000000001</v>
      </c>
      <c r="S3597" s="14">
        <f t="shared" si="341"/>
        <v>49.693548387096776</v>
      </c>
      <c r="T3597" t="s">
        <v>9224</v>
      </c>
      <c r="U3597" t="s">
        <v>9225</v>
      </c>
      <c r="V3597" s="16">
        <f t="shared" si="336"/>
        <v>42050.008368055554</v>
      </c>
      <c r="W3597" s="16">
        <f t="shared" si="337"/>
        <v>42076.290972222225</v>
      </c>
    </row>
    <row r="3598" spans="1:23" ht="30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2">
        <f>IF(H3598="USD", 1, VLOOKUP(H3598,usd[[#All],[targetCurrency]:[inverseRate]],4,FALSE))</f>
        <v>0.75062424999999999</v>
      </c>
      <c r="J3598" s="14">
        <f t="shared" si="338"/>
        <v>825.68667500000004</v>
      </c>
      <c r="K3598" s="14">
        <f t="shared" si="339"/>
        <v>889.48973624999996</v>
      </c>
      <c r="L3598">
        <v>1409072982</v>
      </c>
      <c r="M3598">
        <v>1407258582</v>
      </c>
      <c r="N3598" t="b">
        <v>0</v>
      </c>
      <c r="O3598">
        <v>15</v>
      </c>
      <c r="P3598" t="b">
        <v>1</v>
      </c>
      <c r="Q3598" t="s">
        <v>8271</v>
      </c>
      <c r="R3598" s="9">
        <f t="shared" si="340"/>
        <v>1.0772727272727274</v>
      </c>
      <c r="S3598" s="14">
        <f t="shared" si="341"/>
        <v>59.299315749999998</v>
      </c>
      <c r="T3598" t="s">
        <v>9224</v>
      </c>
      <c r="U3598" t="s">
        <v>9225</v>
      </c>
      <c r="V3598" s="16">
        <f t="shared" si="336"/>
        <v>41856.715069444443</v>
      </c>
      <c r="W3598" s="16">
        <f t="shared" si="337"/>
        <v>41877.715069444443</v>
      </c>
    </row>
    <row r="3599" spans="1:23" ht="30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2">
        <f>IF(H3599="USD", 1, VLOOKUP(H3599,usd[[#All],[targetCurrency]:[inverseRate]],4,FALSE))</f>
        <v>1</v>
      </c>
      <c r="J3599" s="14">
        <f t="shared" si="338"/>
        <v>2500</v>
      </c>
      <c r="K3599" s="14">
        <f t="shared" si="339"/>
        <v>2565</v>
      </c>
      <c r="L3599">
        <v>1456984740</v>
      </c>
      <c r="M3599">
        <v>1455717790</v>
      </c>
      <c r="N3599" t="b">
        <v>0</v>
      </c>
      <c r="O3599">
        <v>33</v>
      </c>
      <c r="P3599" t="b">
        <v>1</v>
      </c>
      <c r="Q3599" t="s">
        <v>8271</v>
      </c>
      <c r="R3599" s="9">
        <f t="shared" si="340"/>
        <v>1.026</v>
      </c>
      <c r="S3599" s="14">
        <f t="shared" si="341"/>
        <v>77.727272727272734</v>
      </c>
      <c r="T3599" t="s">
        <v>9224</v>
      </c>
      <c r="U3599" t="s">
        <v>9225</v>
      </c>
      <c r="V3599" s="16">
        <f t="shared" si="336"/>
        <v>42417.585532407407</v>
      </c>
      <c r="W3599" s="16">
        <f t="shared" si="337"/>
        <v>42432.249305555553</v>
      </c>
    </row>
    <row r="3600" spans="1:23" ht="30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2">
        <f>IF(H3600="USD", 1, VLOOKUP(H3600,usd[[#All],[targetCurrency]:[inverseRate]],4,FALSE))</f>
        <v>1</v>
      </c>
      <c r="J3600" s="14">
        <f t="shared" si="338"/>
        <v>1000</v>
      </c>
      <c r="K3600" s="14">
        <f t="shared" si="339"/>
        <v>1101</v>
      </c>
      <c r="L3600">
        <v>1409720340</v>
      </c>
      <c r="M3600">
        <v>1408129822</v>
      </c>
      <c r="N3600" t="b">
        <v>0</v>
      </c>
      <c r="O3600">
        <v>27</v>
      </c>
      <c r="P3600" t="b">
        <v>1</v>
      </c>
      <c r="Q3600" t="s">
        <v>8271</v>
      </c>
      <c r="R3600" s="9">
        <f t="shared" si="340"/>
        <v>1.101</v>
      </c>
      <c r="S3600" s="14">
        <f t="shared" si="341"/>
        <v>40.777777777777779</v>
      </c>
      <c r="T3600" t="s">
        <v>9224</v>
      </c>
      <c r="U3600" t="s">
        <v>9225</v>
      </c>
      <c r="V3600" s="16">
        <f t="shared" ref="V3600:V3663" si="342">(M3600/86400)+DATE(1970,1,1)</f>
        <v>41866.79886574074</v>
      </c>
      <c r="W3600" s="16">
        <f t="shared" ref="W3600:W3663" si="343">(L3600/86400)+DATE(1970,1,1)</f>
        <v>41885.207638888889</v>
      </c>
    </row>
    <row r="3601" spans="1:23" ht="30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2">
        <f>IF(H3601="USD", 1, VLOOKUP(H3601,usd[[#All],[targetCurrency]:[inverseRate]],4,FALSE))</f>
        <v>1</v>
      </c>
      <c r="J3601" s="14">
        <f t="shared" si="338"/>
        <v>500</v>
      </c>
      <c r="K3601" s="14">
        <f t="shared" si="339"/>
        <v>1010</v>
      </c>
      <c r="L3601">
        <v>1440892800</v>
      </c>
      <c r="M3601">
        <v>1438715077</v>
      </c>
      <c r="N3601" t="b">
        <v>0</v>
      </c>
      <c r="O3601">
        <v>17</v>
      </c>
      <c r="P3601" t="b">
        <v>1</v>
      </c>
      <c r="Q3601" t="s">
        <v>8271</v>
      </c>
      <c r="R3601" s="9">
        <f t="shared" si="340"/>
        <v>2.02</v>
      </c>
      <c r="S3601" s="14">
        <f t="shared" si="341"/>
        <v>59.411764705882355</v>
      </c>
      <c r="T3601" t="s">
        <v>9224</v>
      </c>
      <c r="U3601" t="s">
        <v>9225</v>
      </c>
      <c r="V3601" s="16">
        <f t="shared" si="342"/>
        <v>42220.79487268519</v>
      </c>
      <c r="W3601" s="16">
        <f t="shared" si="343"/>
        <v>42246</v>
      </c>
    </row>
    <row r="3602" spans="1:23" ht="30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2">
        <f>IF(H3602="USD", 1, VLOOKUP(H3602,usd[[#All],[targetCurrency]:[inverseRate]],4,FALSE))</f>
        <v>1</v>
      </c>
      <c r="J3602" s="14">
        <f t="shared" si="338"/>
        <v>10</v>
      </c>
      <c r="K3602" s="14">
        <f t="shared" si="339"/>
        <v>13</v>
      </c>
      <c r="L3602">
        <v>1476390164</v>
      </c>
      <c r="M3602">
        <v>1473970964</v>
      </c>
      <c r="N3602" t="b">
        <v>0</v>
      </c>
      <c r="O3602">
        <v>4</v>
      </c>
      <c r="P3602" t="b">
        <v>1</v>
      </c>
      <c r="Q3602" t="s">
        <v>8271</v>
      </c>
      <c r="R3602" s="9">
        <f t="shared" si="340"/>
        <v>1.3</v>
      </c>
      <c r="S3602" s="14">
        <f t="shared" si="341"/>
        <v>3.25</v>
      </c>
      <c r="T3602" t="s">
        <v>9224</v>
      </c>
      <c r="U3602" t="s">
        <v>9225</v>
      </c>
      <c r="V3602" s="16">
        <f t="shared" si="342"/>
        <v>42628.849120370374</v>
      </c>
      <c r="W3602" s="16">
        <f t="shared" si="343"/>
        <v>42656.849120370374</v>
      </c>
    </row>
    <row r="3603" spans="1:23" ht="30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2">
        <f>IF(H3603="USD", 1, VLOOKUP(H3603,usd[[#All],[targetCurrency]:[inverseRate]],4,FALSE))</f>
        <v>1.29405719</v>
      </c>
      <c r="J3603" s="14">
        <f t="shared" si="338"/>
        <v>2588.11438</v>
      </c>
      <c r="K3603" s="14">
        <f t="shared" si="339"/>
        <v>2700.6973555300001</v>
      </c>
      <c r="L3603">
        <v>1421452682</v>
      </c>
      <c r="M3603">
        <v>1418860682</v>
      </c>
      <c r="N3603" t="b">
        <v>0</v>
      </c>
      <c r="O3603">
        <v>53</v>
      </c>
      <c r="P3603" t="b">
        <v>1</v>
      </c>
      <c r="Q3603" t="s">
        <v>8271</v>
      </c>
      <c r="R3603" s="9">
        <f t="shared" si="340"/>
        <v>1.0435000000000001</v>
      </c>
      <c r="S3603" s="14">
        <f t="shared" si="341"/>
        <v>50.956553877924527</v>
      </c>
      <c r="T3603" t="s">
        <v>9224</v>
      </c>
      <c r="U3603" t="s">
        <v>9225</v>
      </c>
      <c r="V3603" s="16">
        <f t="shared" si="342"/>
        <v>41990.99863425926</v>
      </c>
      <c r="W3603" s="16">
        <f t="shared" si="343"/>
        <v>42020.99863425926</v>
      </c>
    </row>
    <row r="3604" spans="1:23" ht="30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2">
        <f>IF(H3604="USD", 1, VLOOKUP(H3604,usd[[#All],[targetCurrency]:[inverseRate]],4,FALSE))</f>
        <v>1</v>
      </c>
      <c r="J3604" s="14">
        <f t="shared" si="338"/>
        <v>4000</v>
      </c>
      <c r="K3604" s="14">
        <f t="shared" si="339"/>
        <v>4002</v>
      </c>
      <c r="L3604">
        <v>1463520479</v>
      </c>
      <c r="M3604">
        <v>1458336479</v>
      </c>
      <c r="N3604" t="b">
        <v>0</v>
      </c>
      <c r="O3604">
        <v>49</v>
      </c>
      <c r="P3604" t="b">
        <v>1</v>
      </c>
      <c r="Q3604" t="s">
        <v>8271</v>
      </c>
      <c r="R3604" s="9">
        <f t="shared" si="340"/>
        <v>1.0004999999999999</v>
      </c>
      <c r="S3604" s="14">
        <f t="shared" si="341"/>
        <v>81.673469387755105</v>
      </c>
      <c r="T3604" t="s">
        <v>9224</v>
      </c>
      <c r="U3604" t="s">
        <v>9225</v>
      </c>
      <c r="V3604" s="16">
        <f t="shared" si="342"/>
        <v>42447.894432870366</v>
      </c>
      <c r="W3604" s="16">
        <f t="shared" si="343"/>
        <v>42507.894432870366</v>
      </c>
    </row>
    <row r="3605" spans="1:23" ht="30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2">
        <f>IF(H3605="USD", 1, VLOOKUP(H3605,usd[[#All],[targetCurrency]:[inverseRate]],4,FALSE))</f>
        <v>1</v>
      </c>
      <c r="J3605" s="14">
        <f t="shared" si="338"/>
        <v>1500</v>
      </c>
      <c r="K3605" s="14">
        <f t="shared" si="339"/>
        <v>2560</v>
      </c>
      <c r="L3605">
        <v>1446759880</v>
      </c>
      <c r="M3605">
        <v>1444164280</v>
      </c>
      <c r="N3605" t="b">
        <v>0</v>
      </c>
      <c r="O3605">
        <v>57</v>
      </c>
      <c r="P3605" t="b">
        <v>1</v>
      </c>
      <c r="Q3605" t="s">
        <v>8271</v>
      </c>
      <c r="R3605" s="9">
        <f t="shared" si="340"/>
        <v>1.7066666666666668</v>
      </c>
      <c r="S3605" s="14">
        <f t="shared" si="341"/>
        <v>44.912280701754383</v>
      </c>
      <c r="T3605" t="s">
        <v>9224</v>
      </c>
      <c r="U3605" t="s">
        <v>9225</v>
      </c>
      <c r="V3605" s="16">
        <f t="shared" si="342"/>
        <v>42283.864351851851</v>
      </c>
      <c r="W3605" s="16">
        <f t="shared" si="343"/>
        <v>42313.906018518523</v>
      </c>
    </row>
    <row r="3606" spans="1:23" ht="30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2">
        <f>IF(H3606="USD", 1, VLOOKUP(H3606,usd[[#All],[targetCurrency]:[inverseRate]],4,FALSE))</f>
        <v>1</v>
      </c>
      <c r="J3606" s="14">
        <f t="shared" si="338"/>
        <v>3000</v>
      </c>
      <c r="K3606" s="14">
        <f t="shared" si="339"/>
        <v>3385</v>
      </c>
      <c r="L3606">
        <v>1461913140</v>
      </c>
      <c r="M3606">
        <v>1461370956</v>
      </c>
      <c r="N3606" t="b">
        <v>0</v>
      </c>
      <c r="O3606">
        <v>69</v>
      </c>
      <c r="P3606" t="b">
        <v>1</v>
      </c>
      <c r="Q3606" t="s">
        <v>8271</v>
      </c>
      <c r="R3606" s="9">
        <f t="shared" si="340"/>
        <v>1.1283333333333334</v>
      </c>
      <c r="S3606" s="14">
        <f t="shared" si="341"/>
        <v>49.05797101449275</v>
      </c>
      <c r="T3606" t="s">
        <v>9224</v>
      </c>
      <c r="U3606" t="s">
        <v>9225</v>
      </c>
      <c r="V3606" s="16">
        <f t="shared" si="342"/>
        <v>42483.015694444446</v>
      </c>
      <c r="W3606" s="16">
        <f t="shared" si="343"/>
        <v>42489.290972222225</v>
      </c>
    </row>
    <row r="3607" spans="1:23" ht="30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2">
        <f>IF(H3607="USD", 1, VLOOKUP(H3607,usd[[#All],[targetCurrency]:[inverseRate]],4,FALSE))</f>
        <v>1.29405719</v>
      </c>
      <c r="J3607" s="14">
        <f t="shared" si="338"/>
        <v>323.5142975</v>
      </c>
      <c r="K3607" s="14">
        <f t="shared" si="339"/>
        <v>595.26630739999996</v>
      </c>
      <c r="L3607">
        <v>1455390126</v>
      </c>
      <c r="M3607">
        <v>1452798126</v>
      </c>
      <c r="N3607" t="b">
        <v>0</v>
      </c>
      <c r="O3607">
        <v>15</v>
      </c>
      <c r="P3607" t="b">
        <v>1</v>
      </c>
      <c r="Q3607" t="s">
        <v>8271</v>
      </c>
      <c r="R3607" s="9">
        <f t="shared" si="340"/>
        <v>1.84</v>
      </c>
      <c r="S3607" s="14">
        <f t="shared" si="341"/>
        <v>39.684420493333327</v>
      </c>
      <c r="T3607" t="s">
        <v>9224</v>
      </c>
      <c r="U3607" t="s">
        <v>9225</v>
      </c>
      <c r="V3607" s="16">
        <f t="shared" si="342"/>
        <v>42383.793124999997</v>
      </c>
      <c r="W3607" s="16">
        <f t="shared" si="343"/>
        <v>42413.793124999997</v>
      </c>
    </row>
    <row r="3608" spans="1:23" ht="30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2">
        <f>IF(H3608="USD", 1, VLOOKUP(H3608,usd[[#All],[targetCurrency]:[inverseRate]],4,FALSE))</f>
        <v>1.29405719</v>
      </c>
      <c r="J3608" s="14">
        <f t="shared" si="338"/>
        <v>3882.17157</v>
      </c>
      <c r="K3608" s="14">
        <f t="shared" si="339"/>
        <v>5057.1754985199996</v>
      </c>
      <c r="L3608">
        <v>1471185057</v>
      </c>
      <c r="M3608">
        <v>1468593057</v>
      </c>
      <c r="N3608" t="b">
        <v>0</v>
      </c>
      <c r="O3608">
        <v>64</v>
      </c>
      <c r="P3608" t="b">
        <v>1</v>
      </c>
      <c r="Q3608" t="s">
        <v>8271</v>
      </c>
      <c r="R3608" s="9">
        <f t="shared" si="340"/>
        <v>1.3026666666666666</v>
      </c>
      <c r="S3608" s="14">
        <f t="shared" si="341"/>
        <v>79.018367164374993</v>
      </c>
      <c r="T3608" t="s">
        <v>9224</v>
      </c>
      <c r="U3608" t="s">
        <v>9225</v>
      </c>
      <c r="V3608" s="16">
        <f t="shared" si="342"/>
        <v>42566.604826388888</v>
      </c>
      <c r="W3608" s="16">
        <f t="shared" si="343"/>
        <v>42596.604826388888</v>
      </c>
    </row>
    <row r="3609" spans="1:23" ht="30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2">
        <f>IF(H3609="USD", 1, VLOOKUP(H3609,usd[[#All],[targetCurrency]:[inverseRate]],4,FALSE))</f>
        <v>1.29405719</v>
      </c>
      <c r="J3609" s="14">
        <f t="shared" si="338"/>
        <v>711.73145449999993</v>
      </c>
      <c r="K3609" s="14">
        <f t="shared" si="339"/>
        <v>750.55317019999995</v>
      </c>
      <c r="L3609">
        <v>1450137600</v>
      </c>
      <c r="M3609">
        <v>1448924882</v>
      </c>
      <c r="N3609" t="b">
        <v>0</v>
      </c>
      <c r="O3609">
        <v>20</v>
      </c>
      <c r="P3609" t="b">
        <v>1</v>
      </c>
      <c r="Q3609" t="s">
        <v>8271</v>
      </c>
      <c r="R3609" s="9">
        <f t="shared" si="340"/>
        <v>1.0545454545454545</v>
      </c>
      <c r="S3609" s="14">
        <f t="shared" si="341"/>
        <v>37.527658509999995</v>
      </c>
      <c r="T3609" t="s">
        <v>9224</v>
      </c>
      <c r="U3609" t="s">
        <v>9225</v>
      </c>
      <c r="V3609" s="16">
        <f t="shared" si="342"/>
        <v>42338.963912037041</v>
      </c>
      <c r="W3609" s="16">
        <f t="shared" si="343"/>
        <v>42353</v>
      </c>
    </row>
    <row r="3610" spans="1:23" ht="30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2">
        <f>IF(H3610="USD", 1, VLOOKUP(H3610,usd[[#All],[targetCurrency]:[inverseRate]],4,FALSE))</f>
        <v>1.29405719</v>
      </c>
      <c r="J3610" s="14">
        <f t="shared" si="338"/>
        <v>1035.245752</v>
      </c>
      <c r="K3610" s="14">
        <f t="shared" si="339"/>
        <v>1035.245752</v>
      </c>
      <c r="L3610">
        <v>1466172000</v>
      </c>
      <c r="M3610">
        <v>1463418090</v>
      </c>
      <c r="N3610" t="b">
        <v>0</v>
      </c>
      <c r="O3610">
        <v>27</v>
      </c>
      <c r="P3610" t="b">
        <v>1</v>
      </c>
      <c r="Q3610" t="s">
        <v>8271</v>
      </c>
      <c r="R3610" s="9">
        <f t="shared" si="340"/>
        <v>1</v>
      </c>
      <c r="S3610" s="14">
        <f t="shared" si="341"/>
        <v>38.342435259259261</v>
      </c>
      <c r="T3610" t="s">
        <v>9224</v>
      </c>
      <c r="U3610" t="s">
        <v>9225</v>
      </c>
      <c r="V3610" s="16">
        <f t="shared" si="342"/>
        <v>42506.709374999999</v>
      </c>
      <c r="W3610" s="16">
        <f t="shared" si="343"/>
        <v>42538.583333333328</v>
      </c>
    </row>
    <row r="3611" spans="1:23" ht="30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2">
        <f>IF(H3611="USD", 1, VLOOKUP(H3611,usd[[#All],[targetCurrency]:[inverseRate]],4,FALSE))</f>
        <v>1.29405719</v>
      </c>
      <c r="J3611" s="14">
        <f t="shared" si="338"/>
        <v>2536.3520923999999</v>
      </c>
      <c r="K3611" s="14">
        <f t="shared" si="339"/>
        <v>3888.6418559499998</v>
      </c>
      <c r="L3611">
        <v>1459378085</v>
      </c>
      <c r="M3611">
        <v>1456789685</v>
      </c>
      <c r="N3611" t="b">
        <v>0</v>
      </c>
      <c r="O3611">
        <v>21</v>
      </c>
      <c r="P3611" t="b">
        <v>1</v>
      </c>
      <c r="Q3611" t="s">
        <v>8271</v>
      </c>
      <c r="R3611" s="9">
        <f t="shared" si="340"/>
        <v>1.5331632653061225</v>
      </c>
      <c r="S3611" s="14">
        <f t="shared" si="341"/>
        <v>185.17342171190475</v>
      </c>
      <c r="T3611" t="s">
        <v>9224</v>
      </c>
      <c r="U3611" t="s">
        <v>9225</v>
      </c>
      <c r="V3611" s="16">
        <f t="shared" si="342"/>
        <v>42429.991724537038</v>
      </c>
      <c r="W3611" s="16">
        <f t="shared" si="343"/>
        <v>42459.950057870374</v>
      </c>
    </row>
    <row r="3612" spans="1:23" ht="30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2">
        <f>IF(H3612="USD", 1, VLOOKUP(H3612,usd[[#All],[targetCurrency]:[inverseRate]],4,FALSE))</f>
        <v>1.29405719</v>
      </c>
      <c r="J3612" s="14">
        <f t="shared" si="338"/>
        <v>1294.05719</v>
      </c>
      <c r="K3612" s="14">
        <f t="shared" si="339"/>
        <v>2100.25481937</v>
      </c>
      <c r="L3612">
        <v>1439806936</v>
      </c>
      <c r="M3612">
        <v>1437214936</v>
      </c>
      <c r="N3612" t="b">
        <v>0</v>
      </c>
      <c r="O3612">
        <v>31</v>
      </c>
      <c r="P3612" t="b">
        <v>1</v>
      </c>
      <c r="Q3612" t="s">
        <v>8271</v>
      </c>
      <c r="R3612" s="9">
        <f t="shared" si="340"/>
        <v>1.623</v>
      </c>
      <c r="S3612" s="14">
        <f t="shared" si="341"/>
        <v>67.750155463548381</v>
      </c>
      <c r="T3612" t="s">
        <v>9224</v>
      </c>
      <c r="U3612" t="s">
        <v>9225</v>
      </c>
      <c r="V3612" s="16">
        <f t="shared" si="342"/>
        <v>42203.432129629626</v>
      </c>
      <c r="W3612" s="16">
        <f t="shared" si="343"/>
        <v>42233.432129629626</v>
      </c>
    </row>
    <row r="3613" spans="1:23" ht="30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2">
        <f>IF(H3613="USD", 1, VLOOKUP(H3613,usd[[#All],[targetCurrency]:[inverseRate]],4,FALSE))</f>
        <v>1.29405719</v>
      </c>
      <c r="J3613" s="14">
        <f t="shared" si="338"/>
        <v>3235.1429749999998</v>
      </c>
      <c r="K3613" s="14">
        <f t="shared" si="339"/>
        <v>4399.7944459999999</v>
      </c>
      <c r="L3613">
        <v>1428483201</v>
      </c>
      <c r="M3613">
        <v>1425891201</v>
      </c>
      <c r="N3613" t="b">
        <v>0</v>
      </c>
      <c r="O3613">
        <v>51</v>
      </c>
      <c r="P3613" t="b">
        <v>1</v>
      </c>
      <c r="Q3613" t="s">
        <v>8271</v>
      </c>
      <c r="R3613" s="9">
        <f t="shared" si="340"/>
        <v>1.36</v>
      </c>
      <c r="S3613" s="14">
        <f t="shared" si="341"/>
        <v>86.270479333333327</v>
      </c>
      <c r="T3613" t="s">
        <v>9224</v>
      </c>
      <c r="U3613" t="s">
        <v>9225</v>
      </c>
      <c r="V3613" s="16">
        <f t="shared" si="342"/>
        <v>42072.370381944449</v>
      </c>
      <c r="W3613" s="16">
        <f t="shared" si="343"/>
        <v>42102.370381944449</v>
      </c>
    </row>
    <row r="3614" spans="1:23" ht="30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2">
        <f>IF(H3614="USD", 1, VLOOKUP(H3614,usd[[#All],[targetCurrency]:[inverseRate]],4,FALSE))</f>
        <v>0.75062424999999999</v>
      </c>
      <c r="J3614" s="14">
        <f t="shared" si="338"/>
        <v>3753.1212500000001</v>
      </c>
      <c r="K3614" s="14">
        <f t="shared" si="339"/>
        <v>5419.5070850000002</v>
      </c>
      <c r="L3614">
        <v>1402334811</v>
      </c>
      <c r="M3614">
        <v>1401470811</v>
      </c>
      <c r="N3614" t="b">
        <v>0</v>
      </c>
      <c r="O3614">
        <v>57</v>
      </c>
      <c r="P3614" t="b">
        <v>1</v>
      </c>
      <c r="Q3614" t="s">
        <v>8271</v>
      </c>
      <c r="R3614" s="9">
        <f t="shared" si="340"/>
        <v>1.444</v>
      </c>
      <c r="S3614" s="14">
        <f t="shared" si="341"/>
        <v>95.079071666666664</v>
      </c>
      <c r="T3614" t="s">
        <v>9224</v>
      </c>
      <c r="U3614" t="s">
        <v>9225</v>
      </c>
      <c r="V3614" s="16">
        <f t="shared" si="342"/>
        <v>41789.726979166662</v>
      </c>
      <c r="W3614" s="16">
        <f t="shared" si="343"/>
        <v>41799.726979166662</v>
      </c>
    </row>
    <row r="3615" spans="1:23" ht="30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2">
        <f>IF(H3615="USD", 1, VLOOKUP(H3615,usd[[#All],[targetCurrency]:[inverseRate]],4,FALSE))</f>
        <v>1</v>
      </c>
      <c r="J3615" s="14">
        <f t="shared" si="338"/>
        <v>1250</v>
      </c>
      <c r="K3615" s="14">
        <f t="shared" si="339"/>
        <v>1250</v>
      </c>
      <c r="L3615">
        <v>1403964574</v>
      </c>
      <c r="M3615">
        <v>1401372574</v>
      </c>
      <c r="N3615" t="b">
        <v>0</v>
      </c>
      <c r="O3615">
        <v>20</v>
      </c>
      <c r="P3615" t="b">
        <v>1</v>
      </c>
      <c r="Q3615" t="s">
        <v>8271</v>
      </c>
      <c r="R3615" s="9">
        <f t="shared" si="340"/>
        <v>1</v>
      </c>
      <c r="S3615" s="14">
        <f t="shared" si="341"/>
        <v>62.5</v>
      </c>
      <c r="T3615" t="s">
        <v>9224</v>
      </c>
      <c r="U3615" t="s">
        <v>9225</v>
      </c>
      <c r="V3615" s="16">
        <f t="shared" si="342"/>
        <v>41788.58997685185</v>
      </c>
      <c r="W3615" s="16">
        <f t="shared" si="343"/>
        <v>41818.58997685185</v>
      </c>
    </row>
    <row r="3616" spans="1:23" ht="30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2">
        <f>IF(H3616="USD", 1, VLOOKUP(H3616,usd[[#All],[targetCurrency]:[inverseRate]],4,FALSE))</f>
        <v>1</v>
      </c>
      <c r="J3616" s="14">
        <f t="shared" si="338"/>
        <v>2500</v>
      </c>
      <c r="K3616" s="14">
        <f t="shared" si="339"/>
        <v>2520</v>
      </c>
      <c r="L3616">
        <v>1434675616</v>
      </c>
      <c r="M3616">
        <v>1432083616</v>
      </c>
      <c r="N3616" t="b">
        <v>0</v>
      </c>
      <c r="O3616">
        <v>71</v>
      </c>
      <c r="P3616" t="b">
        <v>1</v>
      </c>
      <c r="Q3616" t="s">
        <v>8271</v>
      </c>
      <c r="R3616" s="9">
        <f t="shared" si="340"/>
        <v>1.008</v>
      </c>
      <c r="S3616" s="14">
        <f t="shared" si="341"/>
        <v>35.492957746478872</v>
      </c>
      <c r="T3616" t="s">
        <v>9224</v>
      </c>
      <c r="U3616" t="s">
        <v>9225</v>
      </c>
      <c r="V3616" s="16">
        <f t="shared" si="342"/>
        <v>42144.041851851856</v>
      </c>
      <c r="W3616" s="16">
        <f t="shared" si="343"/>
        <v>42174.041851851856</v>
      </c>
    </row>
    <row r="3617" spans="1:23" ht="30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2">
        <f>IF(H3617="USD", 1, VLOOKUP(H3617,usd[[#All],[targetCurrency]:[inverseRate]],4,FALSE))</f>
        <v>1.29405719</v>
      </c>
      <c r="J3617" s="14">
        <f t="shared" si="338"/>
        <v>3235.1429749999998</v>
      </c>
      <c r="K3617" s="14">
        <f t="shared" si="339"/>
        <v>3455.1326973</v>
      </c>
      <c r="L3617">
        <v>1449756896</v>
      </c>
      <c r="M3617">
        <v>1447164896</v>
      </c>
      <c r="N3617" t="b">
        <v>0</v>
      </c>
      <c r="O3617">
        <v>72</v>
      </c>
      <c r="P3617" t="b">
        <v>1</v>
      </c>
      <c r="Q3617" t="s">
        <v>8271</v>
      </c>
      <c r="R3617" s="9">
        <f t="shared" si="340"/>
        <v>1.0680000000000001</v>
      </c>
      <c r="S3617" s="14">
        <f t="shared" si="341"/>
        <v>47.987954129166667</v>
      </c>
      <c r="T3617" t="s">
        <v>9224</v>
      </c>
      <c r="U3617" t="s">
        <v>9225</v>
      </c>
      <c r="V3617" s="16">
        <f t="shared" si="342"/>
        <v>42318.593703703707</v>
      </c>
      <c r="W3617" s="16">
        <f t="shared" si="343"/>
        <v>42348.593703703707</v>
      </c>
    </row>
    <row r="3618" spans="1:23" ht="30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2">
        <f>IF(H3618="USD", 1, VLOOKUP(H3618,usd[[#All],[targetCurrency]:[inverseRate]],4,FALSE))</f>
        <v>1.29405719</v>
      </c>
      <c r="J3618" s="14">
        <f t="shared" si="338"/>
        <v>3235.1429749999998</v>
      </c>
      <c r="K3618" s="14">
        <f t="shared" si="339"/>
        <v>4037.4584328000001</v>
      </c>
      <c r="L3618">
        <v>1426801664</v>
      </c>
      <c r="M3618">
        <v>1424213264</v>
      </c>
      <c r="N3618" t="b">
        <v>0</v>
      </c>
      <c r="O3618">
        <v>45</v>
      </c>
      <c r="P3618" t="b">
        <v>1</v>
      </c>
      <c r="Q3618" t="s">
        <v>8271</v>
      </c>
      <c r="R3618" s="9">
        <f t="shared" si="340"/>
        <v>1.248</v>
      </c>
      <c r="S3618" s="14">
        <f t="shared" si="341"/>
        <v>89.72129850666667</v>
      </c>
      <c r="T3618" t="s">
        <v>9224</v>
      </c>
      <c r="U3618" t="s">
        <v>9225</v>
      </c>
      <c r="V3618" s="16">
        <f t="shared" si="342"/>
        <v>42052.949814814812</v>
      </c>
      <c r="W3618" s="16">
        <f t="shared" si="343"/>
        <v>42082.908148148148</v>
      </c>
    </row>
    <row r="3619" spans="1:23" ht="30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2">
        <f>IF(H3619="USD", 1, VLOOKUP(H3619,usd[[#All],[targetCurrency]:[inverseRate]],4,FALSE))</f>
        <v>1.29405719</v>
      </c>
      <c r="J3619" s="14">
        <f t="shared" si="338"/>
        <v>957.60232059999998</v>
      </c>
      <c r="K3619" s="14">
        <f t="shared" si="339"/>
        <v>1138.7703271999999</v>
      </c>
      <c r="L3619">
        <v>1488240000</v>
      </c>
      <c r="M3619">
        <v>1486996729</v>
      </c>
      <c r="N3619" t="b">
        <v>0</v>
      </c>
      <c r="O3619">
        <v>51</v>
      </c>
      <c r="P3619" t="b">
        <v>1</v>
      </c>
      <c r="Q3619" t="s">
        <v>8271</v>
      </c>
      <c r="R3619" s="9">
        <f t="shared" si="340"/>
        <v>1.1891891891891893</v>
      </c>
      <c r="S3619" s="14">
        <f t="shared" si="341"/>
        <v>22.328829945098036</v>
      </c>
      <c r="T3619" t="s">
        <v>9224</v>
      </c>
      <c r="U3619" t="s">
        <v>9225</v>
      </c>
      <c r="V3619" s="16">
        <f t="shared" si="342"/>
        <v>42779.610289351855</v>
      </c>
      <c r="W3619" s="16">
        <f t="shared" si="343"/>
        <v>42794</v>
      </c>
    </row>
    <row r="3620" spans="1:23" ht="30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2">
        <f>IF(H3620="USD", 1, VLOOKUP(H3620,usd[[#All],[targetCurrency]:[inverseRate]],4,FALSE))</f>
        <v>1.29405719</v>
      </c>
      <c r="J3620" s="14">
        <f t="shared" si="338"/>
        <v>2588.11438</v>
      </c>
      <c r="K3620" s="14">
        <f t="shared" si="339"/>
        <v>2613.9955237999998</v>
      </c>
      <c r="L3620">
        <v>1433343850</v>
      </c>
      <c r="M3620">
        <v>1430751850</v>
      </c>
      <c r="N3620" t="b">
        <v>0</v>
      </c>
      <c r="O3620">
        <v>56</v>
      </c>
      <c r="P3620" t="b">
        <v>1</v>
      </c>
      <c r="Q3620" t="s">
        <v>8271</v>
      </c>
      <c r="R3620" s="9">
        <f t="shared" si="340"/>
        <v>1.01</v>
      </c>
      <c r="S3620" s="14">
        <f t="shared" si="341"/>
        <v>46.67849149642857</v>
      </c>
      <c r="T3620" t="s">
        <v>9224</v>
      </c>
      <c r="U3620" t="s">
        <v>9225</v>
      </c>
      <c r="V3620" s="16">
        <f t="shared" si="342"/>
        <v>42128.627893518518</v>
      </c>
      <c r="W3620" s="16">
        <f t="shared" si="343"/>
        <v>42158.627893518518</v>
      </c>
    </row>
    <row r="3621" spans="1:23" ht="30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2">
        <f>IF(H3621="USD", 1, VLOOKUP(H3621,usd[[#All],[targetCurrency]:[inverseRate]],4,FALSE))</f>
        <v>1</v>
      </c>
      <c r="J3621" s="14">
        <f t="shared" si="338"/>
        <v>1000</v>
      </c>
      <c r="K3621" s="14">
        <f t="shared" si="339"/>
        <v>1130</v>
      </c>
      <c r="L3621">
        <v>1479592800</v>
      </c>
      <c r="M3621">
        <v>1476760226</v>
      </c>
      <c r="N3621" t="b">
        <v>0</v>
      </c>
      <c r="O3621">
        <v>17</v>
      </c>
      <c r="P3621" t="b">
        <v>1</v>
      </c>
      <c r="Q3621" t="s">
        <v>8271</v>
      </c>
      <c r="R3621" s="9">
        <f t="shared" si="340"/>
        <v>1.1299999999999999</v>
      </c>
      <c r="S3621" s="14">
        <f t="shared" si="341"/>
        <v>66.470588235294116</v>
      </c>
      <c r="T3621" t="s">
        <v>9224</v>
      </c>
      <c r="U3621" t="s">
        <v>9225</v>
      </c>
      <c r="V3621" s="16">
        <f t="shared" si="342"/>
        <v>42661.132245370369</v>
      </c>
      <c r="W3621" s="16">
        <f t="shared" si="343"/>
        <v>42693.916666666672</v>
      </c>
    </row>
    <row r="3622" spans="1:23" ht="30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2">
        <f>IF(H3622="USD", 1, VLOOKUP(H3622,usd[[#All],[targetCurrency]:[inverseRate]],4,FALSE))</f>
        <v>1</v>
      </c>
      <c r="J3622" s="14">
        <f t="shared" si="338"/>
        <v>10500</v>
      </c>
      <c r="K3622" s="14">
        <f t="shared" si="339"/>
        <v>11045</v>
      </c>
      <c r="L3622">
        <v>1425528000</v>
      </c>
      <c r="M3622">
        <v>1422916261</v>
      </c>
      <c r="N3622" t="b">
        <v>0</v>
      </c>
      <c r="O3622">
        <v>197</v>
      </c>
      <c r="P3622" t="b">
        <v>1</v>
      </c>
      <c r="Q3622" t="s">
        <v>8271</v>
      </c>
      <c r="R3622" s="9">
        <f t="shared" si="340"/>
        <v>1.0519047619047619</v>
      </c>
      <c r="S3622" s="14">
        <f t="shared" si="341"/>
        <v>56.065989847715734</v>
      </c>
      <c r="T3622" t="s">
        <v>9224</v>
      </c>
      <c r="U3622" t="s">
        <v>9225</v>
      </c>
      <c r="V3622" s="16">
        <f t="shared" si="342"/>
        <v>42037.938206018516</v>
      </c>
      <c r="W3622" s="16">
        <f t="shared" si="343"/>
        <v>42068.166666666672</v>
      </c>
    </row>
    <row r="3623" spans="1:23" ht="30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2">
        <f>IF(H3623="USD", 1, VLOOKUP(H3623,usd[[#All],[targetCurrency]:[inverseRate]],4,FALSE))</f>
        <v>1</v>
      </c>
      <c r="J3623" s="14">
        <f t="shared" si="338"/>
        <v>3000</v>
      </c>
      <c r="K3623" s="14">
        <f t="shared" si="339"/>
        <v>3292</v>
      </c>
      <c r="L3623">
        <v>1475269200</v>
      </c>
      <c r="M3623">
        <v>1473200844</v>
      </c>
      <c r="N3623" t="b">
        <v>0</v>
      </c>
      <c r="O3623">
        <v>70</v>
      </c>
      <c r="P3623" t="b">
        <v>1</v>
      </c>
      <c r="Q3623" t="s">
        <v>8271</v>
      </c>
      <c r="R3623" s="9">
        <f t="shared" si="340"/>
        <v>1.0973333333333333</v>
      </c>
      <c r="S3623" s="14">
        <f t="shared" si="341"/>
        <v>47.028571428571432</v>
      </c>
      <c r="T3623" t="s">
        <v>9224</v>
      </c>
      <c r="U3623" t="s">
        <v>9225</v>
      </c>
      <c r="V3623" s="16">
        <f t="shared" si="342"/>
        <v>42619.935694444444</v>
      </c>
      <c r="W3623" s="16">
        <f t="shared" si="343"/>
        <v>42643.875</v>
      </c>
    </row>
    <row r="3624" spans="1:23" ht="30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2">
        <f>IF(H3624="USD", 1, VLOOKUP(H3624,usd[[#All],[targetCurrency]:[inverseRate]],4,FALSE))</f>
        <v>1</v>
      </c>
      <c r="J3624" s="14">
        <f t="shared" si="338"/>
        <v>1000</v>
      </c>
      <c r="K3624" s="14">
        <f t="shared" si="339"/>
        <v>1000.99</v>
      </c>
      <c r="L3624">
        <v>1411874580</v>
      </c>
      <c r="M3624">
        <v>1409030371</v>
      </c>
      <c r="N3624" t="b">
        <v>0</v>
      </c>
      <c r="O3624">
        <v>21</v>
      </c>
      <c r="P3624" t="b">
        <v>1</v>
      </c>
      <c r="Q3624" t="s">
        <v>8271</v>
      </c>
      <c r="R3624" s="9">
        <f t="shared" si="340"/>
        <v>1.00099</v>
      </c>
      <c r="S3624" s="14">
        <f t="shared" si="341"/>
        <v>47.666190476190479</v>
      </c>
      <c r="T3624" t="s">
        <v>9224</v>
      </c>
      <c r="U3624" t="s">
        <v>9225</v>
      </c>
      <c r="V3624" s="16">
        <f t="shared" si="342"/>
        <v>41877.221886574072</v>
      </c>
      <c r="W3624" s="16">
        <f t="shared" si="343"/>
        <v>41910.140972222223</v>
      </c>
    </row>
    <row r="3625" spans="1:23" ht="30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2">
        <f>IF(H3625="USD", 1, VLOOKUP(H3625,usd[[#All],[targetCurrency]:[inverseRate]],4,FALSE))</f>
        <v>1</v>
      </c>
      <c r="J3625" s="14">
        <f t="shared" si="338"/>
        <v>2500</v>
      </c>
      <c r="K3625" s="14">
        <f t="shared" si="339"/>
        <v>3000</v>
      </c>
      <c r="L3625">
        <v>1406358000</v>
      </c>
      <c r="M3625">
        <v>1404841270</v>
      </c>
      <c r="N3625" t="b">
        <v>0</v>
      </c>
      <c r="O3625">
        <v>34</v>
      </c>
      <c r="P3625" t="b">
        <v>1</v>
      </c>
      <c r="Q3625" t="s">
        <v>8271</v>
      </c>
      <c r="R3625" s="9">
        <f t="shared" si="340"/>
        <v>1.2</v>
      </c>
      <c r="S3625" s="14">
        <f t="shared" si="341"/>
        <v>88.235294117647058</v>
      </c>
      <c r="T3625" t="s">
        <v>9224</v>
      </c>
      <c r="U3625" t="s">
        <v>9225</v>
      </c>
      <c r="V3625" s="16">
        <f t="shared" si="342"/>
        <v>41828.736921296295</v>
      </c>
      <c r="W3625" s="16">
        <f t="shared" si="343"/>
        <v>41846.291666666664</v>
      </c>
    </row>
    <row r="3626" spans="1:23" ht="30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2">
        <f>IF(H3626="USD", 1, VLOOKUP(H3626,usd[[#All],[targetCurrency]:[inverseRate]],4,FALSE))</f>
        <v>1</v>
      </c>
      <c r="J3626" s="14">
        <f t="shared" si="338"/>
        <v>3000</v>
      </c>
      <c r="K3626" s="14">
        <f t="shared" si="339"/>
        <v>3148</v>
      </c>
      <c r="L3626">
        <v>1471977290</v>
      </c>
      <c r="M3626">
        <v>1466793290</v>
      </c>
      <c r="N3626" t="b">
        <v>0</v>
      </c>
      <c r="O3626">
        <v>39</v>
      </c>
      <c r="P3626" t="b">
        <v>1</v>
      </c>
      <c r="Q3626" t="s">
        <v>8271</v>
      </c>
      <c r="R3626" s="9">
        <f t="shared" si="340"/>
        <v>1.0493333333333332</v>
      </c>
      <c r="S3626" s="14">
        <f t="shared" si="341"/>
        <v>80.717948717948715</v>
      </c>
      <c r="T3626" t="s">
        <v>9224</v>
      </c>
      <c r="U3626" t="s">
        <v>9225</v>
      </c>
      <c r="V3626" s="16">
        <f t="shared" si="342"/>
        <v>42545.774189814816</v>
      </c>
      <c r="W3626" s="16">
        <f t="shared" si="343"/>
        <v>42605.774189814816</v>
      </c>
    </row>
    <row r="3627" spans="1:23" ht="30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2">
        <f>IF(H3627="USD", 1, VLOOKUP(H3627,usd[[#All],[targetCurrency]:[inverseRate]],4,FALSE))</f>
        <v>1.29405719</v>
      </c>
      <c r="J3627" s="14">
        <f t="shared" si="338"/>
        <v>3882.17157</v>
      </c>
      <c r="K3627" s="14">
        <f t="shared" si="339"/>
        <v>3985.6961452</v>
      </c>
      <c r="L3627">
        <v>1435851577</v>
      </c>
      <c r="M3627">
        <v>1433259577</v>
      </c>
      <c r="N3627" t="b">
        <v>0</v>
      </c>
      <c r="O3627">
        <v>78</v>
      </c>
      <c r="P3627" t="b">
        <v>1</v>
      </c>
      <c r="Q3627" t="s">
        <v>8271</v>
      </c>
      <c r="R3627" s="9">
        <f t="shared" si="340"/>
        <v>1.0266666666666666</v>
      </c>
      <c r="S3627" s="14">
        <f t="shared" si="341"/>
        <v>51.098668528205131</v>
      </c>
      <c r="T3627" t="s">
        <v>9224</v>
      </c>
      <c r="U3627" t="s">
        <v>9225</v>
      </c>
      <c r="V3627" s="16">
        <f t="shared" si="342"/>
        <v>42157.652511574073</v>
      </c>
      <c r="W3627" s="16">
        <f t="shared" si="343"/>
        <v>42187.652511574073</v>
      </c>
    </row>
    <row r="3628" spans="1:23" ht="30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2">
        <f>IF(H3628="USD", 1, VLOOKUP(H3628,usd[[#All],[targetCurrency]:[inverseRate]],4,FALSE))</f>
        <v>1.29405719</v>
      </c>
      <c r="J3628" s="14">
        <f t="shared" si="338"/>
        <v>5176.22876</v>
      </c>
      <c r="K3628" s="14">
        <f t="shared" si="339"/>
        <v>5270.69493487</v>
      </c>
      <c r="L3628">
        <v>1408204857</v>
      </c>
      <c r="M3628">
        <v>1406390457</v>
      </c>
      <c r="N3628" t="b">
        <v>0</v>
      </c>
      <c r="O3628">
        <v>48</v>
      </c>
      <c r="P3628" t="b">
        <v>1</v>
      </c>
      <c r="Q3628" t="s">
        <v>8271</v>
      </c>
      <c r="R3628" s="9">
        <f t="shared" si="340"/>
        <v>1.0182500000000001</v>
      </c>
      <c r="S3628" s="14">
        <f t="shared" si="341"/>
        <v>109.80614447645833</v>
      </c>
      <c r="T3628" t="s">
        <v>9224</v>
      </c>
      <c r="U3628" t="s">
        <v>9225</v>
      </c>
      <c r="V3628" s="16">
        <f t="shared" si="342"/>
        <v>41846.667326388888</v>
      </c>
      <c r="W3628" s="16">
        <f t="shared" si="343"/>
        <v>41867.667326388888</v>
      </c>
    </row>
    <row r="3629" spans="1:23" ht="30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2">
        <f>IF(H3629="USD", 1, VLOOKUP(H3629,usd[[#All],[targetCurrency]:[inverseRate]],4,FALSE))</f>
        <v>1</v>
      </c>
      <c r="J3629" s="14">
        <f t="shared" si="338"/>
        <v>2000</v>
      </c>
      <c r="K3629" s="14">
        <f t="shared" si="339"/>
        <v>2000</v>
      </c>
      <c r="L3629">
        <v>1463803140</v>
      </c>
      <c r="M3629">
        <v>1459446487</v>
      </c>
      <c r="N3629" t="b">
        <v>0</v>
      </c>
      <c r="O3629">
        <v>29</v>
      </c>
      <c r="P3629" t="b">
        <v>1</v>
      </c>
      <c r="Q3629" t="s">
        <v>8271</v>
      </c>
      <c r="R3629" s="9">
        <f t="shared" si="340"/>
        <v>1</v>
      </c>
      <c r="S3629" s="14">
        <f t="shared" si="341"/>
        <v>68.965517241379317</v>
      </c>
      <c r="T3629" t="s">
        <v>9224</v>
      </c>
      <c r="U3629" t="s">
        <v>9225</v>
      </c>
      <c r="V3629" s="16">
        <f t="shared" si="342"/>
        <v>42460.741747685184</v>
      </c>
      <c r="W3629" s="16">
        <f t="shared" si="343"/>
        <v>42511.165972222225</v>
      </c>
    </row>
    <row r="3630" spans="1:23" ht="30" hidden="1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2">
        <f>IF(H3630="USD", 1, VLOOKUP(H3630,usd[[#All],[targetCurrency]:[inverseRate]],4,FALSE))</f>
        <v>1</v>
      </c>
      <c r="J3630" s="14">
        <f t="shared" si="338"/>
        <v>100000</v>
      </c>
      <c r="K3630" s="14">
        <f t="shared" si="339"/>
        <v>0</v>
      </c>
      <c r="L3630">
        <v>1450040396</v>
      </c>
      <c r="M3630">
        <v>1444852796</v>
      </c>
      <c r="N3630" t="b">
        <v>0</v>
      </c>
      <c r="O3630">
        <v>0</v>
      </c>
      <c r="P3630" t="b">
        <v>0</v>
      </c>
      <c r="Q3630" t="s">
        <v>8305</v>
      </c>
      <c r="R3630" s="9">
        <f t="shared" si="340"/>
        <v>0</v>
      </c>
      <c r="S3630" s="14" t="str">
        <f t="shared" si="341"/>
        <v/>
      </c>
      <c r="T3630" t="s">
        <v>9224</v>
      </c>
      <c r="U3630" t="s">
        <v>9262</v>
      </c>
      <c r="V3630" s="16">
        <f t="shared" si="342"/>
        <v>42291.833287037036</v>
      </c>
      <c r="W3630" s="16">
        <f t="shared" si="343"/>
        <v>42351.874953703707</v>
      </c>
    </row>
    <row r="3631" spans="1:23" ht="30" hidden="1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2">
        <f>IF(H3631="USD", 1, VLOOKUP(H3631,usd[[#All],[targetCurrency]:[inverseRate]],4,FALSE))</f>
        <v>1</v>
      </c>
      <c r="J3631" s="14">
        <f t="shared" si="338"/>
        <v>1000000</v>
      </c>
      <c r="K3631" s="14">
        <f t="shared" si="339"/>
        <v>2</v>
      </c>
      <c r="L3631">
        <v>1462467600</v>
      </c>
      <c r="M3631">
        <v>1457403364</v>
      </c>
      <c r="N3631" t="b">
        <v>0</v>
      </c>
      <c r="O3631">
        <v>2</v>
      </c>
      <c r="P3631" t="b">
        <v>0</v>
      </c>
      <c r="Q3631" t="s">
        <v>8305</v>
      </c>
      <c r="R3631" s="9">
        <f t="shared" si="340"/>
        <v>1.9999999999999999E-6</v>
      </c>
      <c r="S3631" s="14">
        <f t="shared" si="341"/>
        <v>1</v>
      </c>
      <c r="T3631" t="s">
        <v>9224</v>
      </c>
      <c r="U3631" t="s">
        <v>9262</v>
      </c>
      <c r="V3631" s="16">
        <f t="shared" si="342"/>
        <v>42437.094490740739</v>
      </c>
      <c r="W3631" s="16">
        <f t="shared" si="343"/>
        <v>42495.708333333328</v>
      </c>
    </row>
    <row r="3632" spans="1:23" ht="30" hidden="1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2">
        <f>IF(H3632="USD", 1, VLOOKUP(H3632,usd[[#All],[targetCurrency]:[inverseRate]],4,FALSE))</f>
        <v>1.29405719</v>
      </c>
      <c r="J3632" s="14">
        <f t="shared" si="338"/>
        <v>3882.17157</v>
      </c>
      <c r="K3632" s="14">
        <f t="shared" si="339"/>
        <v>1.29405719</v>
      </c>
      <c r="L3632">
        <v>1417295990</v>
      </c>
      <c r="M3632">
        <v>1414700390</v>
      </c>
      <c r="N3632" t="b">
        <v>0</v>
      </c>
      <c r="O3632">
        <v>1</v>
      </c>
      <c r="P3632" t="b">
        <v>0</v>
      </c>
      <c r="Q3632" t="s">
        <v>8305</v>
      </c>
      <c r="R3632" s="9">
        <f t="shared" si="340"/>
        <v>3.3333333333333332E-4</v>
      </c>
      <c r="S3632" s="14">
        <f t="shared" si="341"/>
        <v>1.29405719</v>
      </c>
      <c r="T3632" t="s">
        <v>9224</v>
      </c>
      <c r="U3632" t="s">
        <v>9262</v>
      </c>
      <c r="V3632" s="16">
        <f t="shared" si="342"/>
        <v>41942.84710648148</v>
      </c>
      <c r="W3632" s="16">
        <f t="shared" si="343"/>
        <v>41972.888773148152</v>
      </c>
    </row>
    <row r="3633" spans="1:23" ht="30" hidden="1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2">
        <f>IF(H3633="USD", 1, VLOOKUP(H3633,usd[[#All],[targetCurrency]:[inverseRate]],4,FALSE))</f>
        <v>1</v>
      </c>
      <c r="J3633" s="14">
        <f t="shared" si="338"/>
        <v>17100</v>
      </c>
      <c r="K3633" s="14">
        <f t="shared" si="339"/>
        <v>8725</v>
      </c>
      <c r="L3633">
        <v>1411444740</v>
      </c>
      <c r="M3633">
        <v>1409335497</v>
      </c>
      <c r="N3633" t="b">
        <v>0</v>
      </c>
      <c r="O3633">
        <v>59</v>
      </c>
      <c r="P3633" t="b">
        <v>0</v>
      </c>
      <c r="Q3633" t="s">
        <v>8305</v>
      </c>
      <c r="R3633" s="9">
        <f t="shared" si="340"/>
        <v>0.51023391812865493</v>
      </c>
      <c r="S3633" s="14">
        <f t="shared" si="341"/>
        <v>147.88135593220338</v>
      </c>
      <c r="T3633" t="s">
        <v>9224</v>
      </c>
      <c r="U3633" t="s">
        <v>9262</v>
      </c>
      <c r="V3633" s="16">
        <f t="shared" si="342"/>
        <v>41880.753437499996</v>
      </c>
      <c r="W3633" s="16">
        <f t="shared" si="343"/>
        <v>41905.165972222225</v>
      </c>
    </row>
    <row r="3634" spans="1:23" ht="30" hidden="1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2">
        <f>IF(H3634="USD", 1, VLOOKUP(H3634,usd[[#All],[targetCurrency]:[inverseRate]],4,FALSE))</f>
        <v>1.29405719</v>
      </c>
      <c r="J3634" s="14">
        <f t="shared" si="338"/>
        <v>647.028595</v>
      </c>
      <c r="K3634" s="14">
        <f t="shared" si="339"/>
        <v>129.405719</v>
      </c>
      <c r="L3634">
        <v>1416781749</v>
      </c>
      <c r="M3634">
        <v>1415053749</v>
      </c>
      <c r="N3634" t="b">
        <v>0</v>
      </c>
      <c r="O3634">
        <v>1</v>
      </c>
      <c r="P3634" t="b">
        <v>0</v>
      </c>
      <c r="Q3634" t="s">
        <v>8305</v>
      </c>
      <c r="R3634" s="9">
        <f t="shared" si="340"/>
        <v>0.2</v>
      </c>
      <c r="S3634" s="14">
        <f t="shared" si="341"/>
        <v>129.405719</v>
      </c>
      <c r="T3634" t="s">
        <v>9224</v>
      </c>
      <c r="U3634" t="s">
        <v>9262</v>
      </c>
      <c r="V3634" s="16">
        <f t="shared" si="342"/>
        <v>41946.936909722222</v>
      </c>
      <c r="W3634" s="16">
        <f t="shared" si="343"/>
        <v>41966.936909722222</v>
      </c>
    </row>
    <row r="3635" spans="1:23" ht="30" hidden="1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2">
        <f>IF(H3635="USD", 1, VLOOKUP(H3635,usd[[#All],[targetCurrency]:[inverseRate]],4,FALSE))</f>
        <v>1</v>
      </c>
      <c r="J3635" s="14">
        <f t="shared" si="338"/>
        <v>5000</v>
      </c>
      <c r="K3635" s="14">
        <f t="shared" si="339"/>
        <v>1762</v>
      </c>
      <c r="L3635">
        <v>1479517200</v>
      </c>
      <c r="M3635">
        <v>1475765867</v>
      </c>
      <c r="N3635" t="b">
        <v>0</v>
      </c>
      <c r="O3635">
        <v>31</v>
      </c>
      <c r="P3635" t="b">
        <v>0</v>
      </c>
      <c r="Q3635" t="s">
        <v>8305</v>
      </c>
      <c r="R3635" s="9">
        <f t="shared" si="340"/>
        <v>0.35239999999999999</v>
      </c>
      <c r="S3635" s="14">
        <f t="shared" si="341"/>
        <v>56.838709677419352</v>
      </c>
      <c r="T3635" t="s">
        <v>9224</v>
      </c>
      <c r="U3635" t="s">
        <v>9262</v>
      </c>
      <c r="V3635" s="16">
        <f t="shared" si="342"/>
        <v>42649.623460648145</v>
      </c>
      <c r="W3635" s="16">
        <f t="shared" si="343"/>
        <v>42693.041666666672</v>
      </c>
    </row>
    <row r="3636" spans="1:23" ht="30" hidden="1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2">
        <f>IF(H3636="USD", 1, VLOOKUP(H3636,usd[[#All],[targetCurrency]:[inverseRate]],4,FALSE))</f>
        <v>0.75062424999999999</v>
      </c>
      <c r="J3636" s="14">
        <f t="shared" si="338"/>
        <v>56296.818749999999</v>
      </c>
      <c r="K3636" s="14">
        <f t="shared" si="339"/>
        <v>2390.7382362499998</v>
      </c>
      <c r="L3636">
        <v>1484366340</v>
      </c>
      <c r="M3636">
        <v>1480219174</v>
      </c>
      <c r="N3636" t="b">
        <v>0</v>
      </c>
      <c r="O3636">
        <v>18</v>
      </c>
      <c r="P3636" t="b">
        <v>0</v>
      </c>
      <c r="Q3636" t="s">
        <v>8305</v>
      </c>
      <c r="R3636" s="9">
        <f t="shared" si="340"/>
        <v>4.2466666666666666E-2</v>
      </c>
      <c r="S3636" s="14">
        <f t="shared" si="341"/>
        <v>132.81879090277778</v>
      </c>
      <c r="T3636" t="s">
        <v>9224</v>
      </c>
      <c r="U3636" t="s">
        <v>9262</v>
      </c>
      <c r="V3636" s="16">
        <f t="shared" si="342"/>
        <v>42701.166365740741</v>
      </c>
      <c r="W3636" s="16">
        <f t="shared" si="343"/>
        <v>42749.165972222225</v>
      </c>
    </row>
    <row r="3637" spans="1:23" ht="30" hidden="1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2">
        <f>IF(H3637="USD", 1, VLOOKUP(H3637,usd[[#All],[targetCurrency]:[inverseRate]],4,FALSE))</f>
        <v>1</v>
      </c>
      <c r="J3637" s="14">
        <f t="shared" si="338"/>
        <v>3500</v>
      </c>
      <c r="K3637" s="14">
        <f t="shared" si="339"/>
        <v>1276</v>
      </c>
      <c r="L3637">
        <v>1461186676</v>
      </c>
      <c r="M3637">
        <v>1458594676</v>
      </c>
      <c r="N3637" t="b">
        <v>0</v>
      </c>
      <c r="O3637">
        <v>10</v>
      </c>
      <c r="P3637" t="b">
        <v>0</v>
      </c>
      <c r="Q3637" t="s">
        <v>8305</v>
      </c>
      <c r="R3637" s="9">
        <f t="shared" si="340"/>
        <v>0.36457142857142855</v>
      </c>
      <c r="S3637" s="14">
        <f t="shared" si="341"/>
        <v>127.6</v>
      </c>
      <c r="T3637" t="s">
        <v>9224</v>
      </c>
      <c r="U3637" t="s">
        <v>9262</v>
      </c>
      <c r="V3637" s="16">
        <f t="shared" si="342"/>
        <v>42450.88282407407</v>
      </c>
      <c r="W3637" s="16">
        <f t="shared" si="343"/>
        <v>42480.88282407407</v>
      </c>
    </row>
    <row r="3638" spans="1:23" ht="30" hidden="1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2">
        <f>IF(H3638="USD", 1, VLOOKUP(H3638,usd[[#All],[targetCurrency]:[inverseRate]],4,FALSE))</f>
        <v>1</v>
      </c>
      <c r="J3638" s="14">
        <f t="shared" si="338"/>
        <v>150000</v>
      </c>
      <c r="K3638" s="14">
        <f t="shared" si="339"/>
        <v>0</v>
      </c>
      <c r="L3638">
        <v>1442248829</v>
      </c>
      <c r="M3638">
        <v>1439224829</v>
      </c>
      <c r="N3638" t="b">
        <v>0</v>
      </c>
      <c r="O3638">
        <v>0</v>
      </c>
      <c r="P3638" t="b">
        <v>0</v>
      </c>
      <c r="Q3638" t="s">
        <v>8305</v>
      </c>
      <c r="R3638" s="9">
        <f t="shared" si="340"/>
        <v>0</v>
      </c>
      <c r="S3638" s="14" t="str">
        <f t="shared" si="341"/>
        <v/>
      </c>
      <c r="T3638" t="s">
        <v>9224</v>
      </c>
      <c r="U3638" t="s">
        <v>9262</v>
      </c>
      <c r="V3638" s="16">
        <f t="shared" si="342"/>
        <v>42226.694780092592</v>
      </c>
      <c r="W3638" s="16">
        <f t="shared" si="343"/>
        <v>42261.694780092592</v>
      </c>
    </row>
    <row r="3639" spans="1:23" ht="30" hidden="1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2">
        <f>IF(H3639="USD", 1, VLOOKUP(H3639,usd[[#All],[targetCurrency]:[inverseRate]],4,FALSE))</f>
        <v>1</v>
      </c>
      <c r="J3639" s="14">
        <f t="shared" si="338"/>
        <v>3000</v>
      </c>
      <c r="K3639" s="14">
        <f t="shared" si="339"/>
        <v>926</v>
      </c>
      <c r="L3639">
        <v>1420130935</v>
      </c>
      <c r="M3639">
        <v>1417538935</v>
      </c>
      <c r="N3639" t="b">
        <v>0</v>
      </c>
      <c r="O3639">
        <v>14</v>
      </c>
      <c r="P3639" t="b">
        <v>0</v>
      </c>
      <c r="Q3639" t="s">
        <v>8305</v>
      </c>
      <c r="R3639" s="9">
        <f t="shared" si="340"/>
        <v>0.30866666666666664</v>
      </c>
      <c r="S3639" s="14">
        <f t="shared" si="341"/>
        <v>66.142857142857139</v>
      </c>
      <c r="T3639" t="s">
        <v>9224</v>
      </c>
      <c r="U3639" t="s">
        <v>9262</v>
      </c>
      <c r="V3639" s="16">
        <f t="shared" si="342"/>
        <v>41975.700636574074</v>
      </c>
      <c r="W3639" s="16">
        <f t="shared" si="343"/>
        <v>42005.700636574074</v>
      </c>
    </row>
    <row r="3640" spans="1:23" ht="30" hidden="1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2">
        <f>IF(H3640="USD", 1, VLOOKUP(H3640,usd[[#All],[targetCurrency]:[inverseRate]],4,FALSE))</f>
        <v>0.75062424999999999</v>
      </c>
      <c r="J3640" s="14">
        <f t="shared" si="338"/>
        <v>2477.0600249999998</v>
      </c>
      <c r="K3640" s="14">
        <f t="shared" si="339"/>
        <v>162.134838</v>
      </c>
      <c r="L3640">
        <v>1429456132</v>
      </c>
      <c r="M3640">
        <v>1424275732</v>
      </c>
      <c r="N3640" t="b">
        <v>0</v>
      </c>
      <c r="O3640">
        <v>2</v>
      </c>
      <c r="P3640" t="b">
        <v>0</v>
      </c>
      <c r="Q3640" t="s">
        <v>8305</v>
      </c>
      <c r="R3640" s="9">
        <f t="shared" si="340"/>
        <v>6.545454545454546E-2</v>
      </c>
      <c r="S3640" s="14">
        <f t="shared" si="341"/>
        <v>81.067419000000001</v>
      </c>
      <c r="T3640" t="s">
        <v>9224</v>
      </c>
      <c r="U3640" t="s">
        <v>9262</v>
      </c>
      <c r="V3640" s="16">
        <f t="shared" si="342"/>
        <v>42053.672824074078</v>
      </c>
      <c r="W3640" s="16">
        <f t="shared" si="343"/>
        <v>42113.631157407406</v>
      </c>
    </row>
    <row r="3641" spans="1:23" ht="30" hidden="1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2">
        <f>IF(H3641="USD", 1, VLOOKUP(H3641,usd[[#All],[targetCurrency]:[inverseRate]],4,FALSE))</f>
        <v>1</v>
      </c>
      <c r="J3641" s="14">
        <f t="shared" si="338"/>
        <v>25000</v>
      </c>
      <c r="K3641" s="14">
        <f t="shared" si="339"/>
        <v>1</v>
      </c>
      <c r="L3641">
        <v>1475853060</v>
      </c>
      <c r="M3641">
        <v>1470672906</v>
      </c>
      <c r="N3641" t="b">
        <v>0</v>
      </c>
      <c r="O3641">
        <v>1</v>
      </c>
      <c r="P3641" t="b">
        <v>0</v>
      </c>
      <c r="Q3641" t="s">
        <v>8305</v>
      </c>
      <c r="R3641" s="9">
        <f t="shared" si="340"/>
        <v>4.0000000000000003E-5</v>
      </c>
      <c r="S3641" s="14">
        <f t="shared" si="341"/>
        <v>1</v>
      </c>
      <c r="T3641" t="s">
        <v>9224</v>
      </c>
      <c r="U3641" t="s">
        <v>9262</v>
      </c>
      <c r="V3641" s="16">
        <f t="shared" si="342"/>
        <v>42590.677152777775</v>
      </c>
      <c r="W3641" s="16">
        <f t="shared" si="343"/>
        <v>42650.632638888885</v>
      </c>
    </row>
    <row r="3642" spans="1:23" ht="30" hidden="1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2">
        <f>IF(H3642="USD", 1, VLOOKUP(H3642,usd[[#All],[targetCurrency]:[inverseRate]],4,FALSE))</f>
        <v>1</v>
      </c>
      <c r="J3642" s="14">
        <f t="shared" si="338"/>
        <v>1000</v>
      </c>
      <c r="K3642" s="14">
        <f t="shared" si="339"/>
        <v>55</v>
      </c>
      <c r="L3642">
        <v>1431283530</v>
      </c>
      <c r="M3642">
        <v>1428691530</v>
      </c>
      <c r="N3642" t="b">
        <v>0</v>
      </c>
      <c r="O3642">
        <v>3</v>
      </c>
      <c r="P3642" t="b">
        <v>0</v>
      </c>
      <c r="Q3642" t="s">
        <v>8305</v>
      </c>
      <c r="R3642" s="9">
        <f t="shared" si="340"/>
        <v>5.5E-2</v>
      </c>
      <c r="S3642" s="14">
        <f t="shared" si="341"/>
        <v>18.333333333333332</v>
      </c>
      <c r="T3642" t="s">
        <v>9224</v>
      </c>
      <c r="U3642" t="s">
        <v>9262</v>
      </c>
      <c r="V3642" s="16">
        <f t="shared" si="342"/>
        <v>42104.781597222223</v>
      </c>
      <c r="W3642" s="16">
        <f t="shared" si="343"/>
        <v>42134.781597222223</v>
      </c>
    </row>
    <row r="3643" spans="1:23" ht="30" hidden="1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2">
        <f>IF(H3643="USD", 1, VLOOKUP(H3643,usd[[#All],[targetCurrency]:[inverseRate]],4,FALSE))</f>
        <v>1</v>
      </c>
      <c r="J3643" s="14">
        <f t="shared" si="338"/>
        <v>3000</v>
      </c>
      <c r="K3643" s="14">
        <f t="shared" si="339"/>
        <v>0</v>
      </c>
      <c r="L3643">
        <v>1412485200</v>
      </c>
      <c r="M3643">
        <v>1410966179</v>
      </c>
      <c r="N3643" t="b">
        <v>0</v>
      </c>
      <c r="O3643">
        <v>0</v>
      </c>
      <c r="P3643" t="b">
        <v>0</v>
      </c>
      <c r="Q3643" t="s">
        <v>8305</v>
      </c>
      <c r="R3643" s="9">
        <f t="shared" si="340"/>
        <v>0</v>
      </c>
      <c r="S3643" s="14" t="str">
        <f t="shared" si="341"/>
        <v/>
      </c>
      <c r="T3643" t="s">
        <v>9224</v>
      </c>
      <c r="U3643" t="s">
        <v>9262</v>
      </c>
      <c r="V3643" s="16">
        <f t="shared" si="342"/>
        <v>41899.627071759256</v>
      </c>
      <c r="W3643" s="16">
        <f t="shared" si="343"/>
        <v>41917.208333333336</v>
      </c>
    </row>
    <row r="3644" spans="1:23" ht="30" hidden="1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2">
        <f>IF(H3644="USD", 1, VLOOKUP(H3644,usd[[#All],[targetCurrency]:[inverseRate]],4,FALSE))</f>
        <v>1.1666915600000001</v>
      </c>
      <c r="J3644" s="14">
        <f t="shared" si="338"/>
        <v>816.68409200000008</v>
      </c>
      <c r="K3644" s="14">
        <f t="shared" si="339"/>
        <v>17.500373400000001</v>
      </c>
      <c r="L3644">
        <v>1448902800</v>
      </c>
      <c r="M3644">
        <v>1445369727</v>
      </c>
      <c r="N3644" t="b">
        <v>0</v>
      </c>
      <c r="O3644">
        <v>2</v>
      </c>
      <c r="P3644" t="b">
        <v>0</v>
      </c>
      <c r="Q3644" t="s">
        <v>8305</v>
      </c>
      <c r="R3644" s="9">
        <f t="shared" si="340"/>
        <v>2.1428571428571429E-2</v>
      </c>
      <c r="S3644" s="14">
        <f t="shared" si="341"/>
        <v>8.7501867000000004</v>
      </c>
      <c r="T3644" t="s">
        <v>9224</v>
      </c>
      <c r="U3644" t="s">
        <v>9262</v>
      </c>
      <c r="V3644" s="16">
        <f t="shared" si="342"/>
        <v>42297.816284722227</v>
      </c>
      <c r="W3644" s="16">
        <f t="shared" si="343"/>
        <v>42338.708333333328</v>
      </c>
    </row>
    <row r="3645" spans="1:23" ht="30" hidden="1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2">
        <f>IF(H3645="USD", 1, VLOOKUP(H3645,usd[[#All],[targetCurrency]:[inverseRate]],4,FALSE))</f>
        <v>1</v>
      </c>
      <c r="J3645" s="14">
        <f t="shared" si="338"/>
        <v>25000</v>
      </c>
      <c r="K3645" s="14">
        <f t="shared" si="339"/>
        <v>0</v>
      </c>
      <c r="L3645">
        <v>1447734439</v>
      </c>
      <c r="M3645">
        <v>1444274839</v>
      </c>
      <c r="N3645" t="b">
        <v>0</v>
      </c>
      <c r="O3645">
        <v>0</v>
      </c>
      <c r="P3645" t="b">
        <v>0</v>
      </c>
      <c r="Q3645" t="s">
        <v>8305</v>
      </c>
      <c r="R3645" s="9">
        <f t="shared" si="340"/>
        <v>0</v>
      </c>
      <c r="S3645" s="14" t="str">
        <f t="shared" si="341"/>
        <v/>
      </c>
      <c r="T3645" t="s">
        <v>9224</v>
      </c>
      <c r="U3645" t="s">
        <v>9262</v>
      </c>
      <c r="V3645" s="16">
        <f t="shared" si="342"/>
        <v>42285.143969907411</v>
      </c>
      <c r="W3645" s="16">
        <f t="shared" si="343"/>
        <v>42325.185636574075</v>
      </c>
    </row>
    <row r="3646" spans="1:23" ht="30" hidden="1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2">
        <f>IF(H3646="USD", 1, VLOOKUP(H3646,usd[[#All],[targetCurrency]:[inverseRate]],4,FALSE))</f>
        <v>1</v>
      </c>
      <c r="J3646" s="14">
        <f t="shared" si="338"/>
        <v>5000</v>
      </c>
      <c r="K3646" s="14">
        <f t="shared" si="339"/>
        <v>821</v>
      </c>
      <c r="L3646">
        <v>1457413140</v>
      </c>
      <c r="M3646">
        <v>1454996887</v>
      </c>
      <c r="N3646" t="b">
        <v>0</v>
      </c>
      <c r="O3646">
        <v>12</v>
      </c>
      <c r="P3646" t="b">
        <v>0</v>
      </c>
      <c r="Q3646" t="s">
        <v>8305</v>
      </c>
      <c r="R3646" s="9">
        <f t="shared" si="340"/>
        <v>0.16420000000000001</v>
      </c>
      <c r="S3646" s="14">
        <f t="shared" si="341"/>
        <v>68.416666666666671</v>
      </c>
      <c r="T3646" t="s">
        <v>9224</v>
      </c>
      <c r="U3646" t="s">
        <v>9262</v>
      </c>
      <c r="V3646" s="16">
        <f t="shared" si="342"/>
        <v>42409.241747685184</v>
      </c>
      <c r="W3646" s="16">
        <f t="shared" si="343"/>
        <v>42437.207638888889</v>
      </c>
    </row>
    <row r="3647" spans="1:23" ht="30" hidden="1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2">
        <f>IF(H3647="USD", 1, VLOOKUP(H3647,usd[[#All],[targetCurrency]:[inverseRate]],4,FALSE))</f>
        <v>0.75062424999999999</v>
      </c>
      <c r="J3647" s="14">
        <f t="shared" si="338"/>
        <v>750.62424999999996</v>
      </c>
      <c r="K3647" s="14">
        <f t="shared" si="339"/>
        <v>0.75062424999999999</v>
      </c>
      <c r="L3647">
        <v>1479773838</v>
      </c>
      <c r="M3647">
        <v>1477178238</v>
      </c>
      <c r="N3647" t="b">
        <v>0</v>
      </c>
      <c r="O3647">
        <v>1</v>
      </c>
      <c r="P3647" t="b">
        <v>0</v>
      </c>
      <c r="Q3647" t="s">
        <v>8305</v>
      </c>
      <c r="R3647" s="9">
        <f t="shared" si="340"/>
        <v>1E-3</v>
      </c>
      <c r="S3647" s="14">
        <f t="shared" si="341"/>
        <v>0.75062424999999999</v>
      </c>
      <c r="T3647" t="s">
        <v>9224</v>
      </c>
      <c r="U3647" t="s">
        <v>9262</v>
      </c>
      <c r="V3647" s="16">
        <f t="shared" si="342"/>
        <v>42665.970347222217</v>
      </c>
      <c r="W3647" s="16">
        <f t="shared" si="343"/>
        <v>42696.012013888889</v>
      </c>
    </row>
    <row r="3648" spans="1:23" ht="30" hidden="1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2">
        <f>IF(H3648="USD", 1, VLOOKUP(H3648,usd[[#All],[targetCurrency]:[inverseRate]],4,FALSE))</f>
        <v>1</v>
      </c>
      <c r="J3648" s="14">
        <f t="shared" si="338"/>
        <v>10000</v>
      </c>
      <c r="K3648" s="14">
        <f t="shared" si="339"/>
        <v>481</v>
      </c>
      <c r="L3648">
        <v>1434497400</v>
      </c>
      <c r="M3648">
        <v>1431770802</v>
      </c>
      <c r="N3648" t="b">
        <v>0</v>
      </c>
      <c r="O3648">
        <v>8</v>
      </c>
      <c r="P3648" t="b">
        <v>0</v>
      </c>
      <c r="Q3648" t="s">
        <v>8305</v>
      </c>
      <c r="R3648" s="9">
        <f t="shared" si="340"/>
        <v>4.8099999999999997E-2</v>
      </c>
      <c r="S3648" s="14">
        <f t="shared" si="341"/>
        <v>60.125</v>
      </c>
      <c r="T3648" t="s">
        <v>9224</v>
      </c>
      <c r="U3648" t="s">
        <v>9262</v>
      </c>
      <c r="V3648" s="16">
        <f t="shared" si="342"/>
        <v>42140.421319444446</v>
      </c>
      <c r="W3648" s="16">
        <f t="shared" si="343"/>
        <v>42171.979166666672</v>
      </c>
    </row>
    <row r="3649" spans="1:23" ht="30" hidden="1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2">
        <f>IF(H3649="USD", 1, VLOOKUP(H3649,usd[[#All],[targetCurrency]:[inverseRate]],4,FALSE))</f>
        <v>1.29405719</v>
      </c>
      <c r="J3649" s="14">
        <f t="shared" si="338"/>
        <v>647.028595</v>
      </c>
      <c r="K3649" s="14">
        <f t="shared" si="339"/>
        <v>38.821715699999999</v>
      </c>
      <c r="L3649">
        <v>1475258327</v>
      </c>
      <c r="M3649">
        <v>1471370327</v>
      </c>
      <c r="N3649" t="b">
        <v>0</v>
      </c>
      <c r="O3649">
        <v>2</v>
      </c>
      <c r="P3649" t="b">
        <v>0</v>
      </c>
      <c r="Q3649" t="s">
        <v>8305</v>
      </c>
      <c r="R3649" s="9">
        <f t="shared" si="340"/>
        <v>0.06</v>
      </c>
      <c r="S3649" s="14">
        <f t="shared" si="341"/>
        <v>19.410857849999999</v>
      </c>
      <c r="T3649" t="s">
        <v>9224</v>
      </c>
      <c r="U3649" t="s">
        <v>9262</v>
      </c>
      <c r="V3649" s="16">
        <f t="shared" si="342"/>
        <v>42598.749155092592</v>
      </c>
      <c r="W3649" s="16">
        <f t="shared" si="343"/>
        <v>42643.749155092592</v>
      </c>
    </row>
    <row r="3650" spans="1:23" ht="30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2">
        <f>IF(H3650="USD", 1, VLOOKUP(H3650,usd[[#All],[targetCurrency]:[inverseRate]],4,FALSE))</f>
        <v>1</v>
      </c>
      <c r="J3650" s="14">
        <f t="shared" si="338"/>
        <v>40000</v>
      </c>
      <c r="K3650" s="14">
        <f t="shared" si="339"/>
        <v>40153</v>
      </c>
      <c r="L3650">
        <v>1412492445</v>
      </c>
      <c r="M3650">
        <v>1409900445</v>
      </c>
      <c r="N3650" t="b">
        <v>0</v>
      </c>
      <c r="O3650">
        <v>73</v>
      </c>
      <c r="P3650" t="b">
        <v>1</v>
      </c>
      <c r="Q3650" t="s">
        <v>8271</v>
      </c>
      <c r="R3650" s="9">
        <f t="shared" si="340"/>
        <v>1.003825</v>
      </c>
      <c r="S3650" s="14">
        <f t="shared" si="341"/>
        <v>550.04109589041093</v>
      </c>
      <c r="T3650" t="s">
        <v>9224</v>
      </c>
      <c r="U3650" t="s">
        <v>9225</v>
      </c>
      <c r="V3650" s="16">
        <f t="shared" si="342"/>
        <v>41887.292187500003</v>
      </c>
      <c r="W3650" s="16">
        <f t="shared" si="343"/>
        <v>41917.292187500003</v>
      </c>
    </row>
    <row r="3651" spans="1:23" ht="30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2">
        <f>IF(H3651="USD", 1, VLOOKUP(H3651,usd[[#All],[targetCurrency]:[inverseRate]],4,FALSE))</f>
        <v>0.75062424999999999</v>
      </c>
      <c r="J3651" s="14">
        <f t="shared" ref="J3651:J3714" si="344">$I3651*D3651</f>
        <v>562.9681875</v>
      </c>
      <c r="K3651" s="14">
        <f t="shared" ref="K3651:K3714" si="345">$I3651*E3651</f>
        <v>585.48691499999995</v>
      </c>
      <c r="L3651">
        <v>1402938394</v>
      </c>
      <c r="M3651">
        <v>1400691994</v>
      </c>
      <c r="N3651" t="b">
        <v>0</v>
      </c>
      <c r="O3651">
        <v>8</v>
      </c>
      <c r="P3651" t="b">
        <v>1</v>
      </c>
      <c r="Q3651" t="s">
        <v>8271</v>
      </c>
      <c r="R3651" s="9">
        <f t="shared" ref="R3651:R3714" si="346">E3651/D3651</f>
        <v>1.04</v>
      </c>
      <c r="S3651" s="14">
        <f t="shared" ref="S3651:S3714" si="347">IFERROR(K3651/O3651, "")</f>
        <v>73.185864374999994</v>
      </c>
      <c r="T3651" t="s">
        <v>9224</v>
      </c>
      <c r="U3651" t="s">
        <v>9225</v>
      </c>
      <c r="V3651" s="16">
        <f t="shared" si="342"/>
        <v>41780.712893518517</v>
      </c>
      <c r="W3651" s="16">
        <f t="shared" si="343"/>
        <v>41806.712893518517</v>
      </c>
    </row>
    <row r="3652" spans="1:23" ht="30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2">
        <f>IF(H3652="USD", 1, VLOOKUP(H3652,usd[[#All],[targetCurrency]:[inverseRate]],4,FALSE))</f>
        <v>1.29405719</v>
      </c>
      <c r="J3652" s="14">
        <f t="shared" si="344"/>
        <v>647.028595</v>
      </c>
      <c r="K3652" s="14">
        <f t="shared" si="345"/>
        <v>647.028595</v>
      </c>
      <c r="L3652">
        <v>1454412584</v>
      </c>
      <c r="M3652">
        <v>1452598184</v>
      </c>
      <c r="N3652" t="b">
        <v>0</v>
      </c>
      <c r="O3652">
        <v>17</v>
      </c>
      <c r="P3652" t="b">
        <v>1</v>
      </c>
      <c r="Q3652" t="s">
        <v>8271</v>
      </c>
      <c r="R3652" s="9">
        <f t="shared" si="346"/>
        <v>1</v>
      </c>
      <c r="S3652" s="14">
        <f t="shared" si="347"/>
        <v>38.060505588235294</v>
      </c>
      <c r="T3652" t="s">
        <v>9224</v>
      </c>
      <c r="U3652" t="s">
        <v>9225</v>
      </c>
      <c r="V3652" s="16">
        <f t="shared" si="342"/>
        <v>42381.478981481487</v>
      </c>
      <c r="W3652" s="16">
        <f t="shared" si="343"/>
        <v>42402.478981481487</v>
      </c>
    </row>
    <row r="3653" spans="1:23" ht="30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2">
        <f>IF(H3653="USD", 1, VLOOKUP(H3653,usd[[#All],[targetCurrency]:[inverseRate]],4,FALSE))</f>
        <v>1</v>
      </c>
      <c r="J3653" s="14">
        <f t="shared" si="344"/>
        <v>500</v>
      </c>
      <c r="K3653" s="14">
        <f t="shared" si="345"/>
        <v>520</v>
      </c>
      <c r="L3653">
        <v>1407686340</v>
      </c>
      <c r="M3653">
        <v>1404833442</v>
      </c>
      <c r="N3653" t="b">
        <v>0</v>
      </c>
      <c r="O3653">
        <v>9</v>
      </c>
      <c r="P3653" t="b">
        <v>1</v>
      </c>
      <c r="Q3653" t="s">
        <v>8271</v>
      </c>
      <c r="R3653" s="9">
        <f t="shared" si="346"/>
        <v>1.04</v>
      </c>
      <c r="S3653" s="14">
        <f t="shared" si="347"/>
        <v>57.777777777777779</v>
      </c>
      <c r="T3653" t="s">
        <v>9224</v>
      </c>
      <c r="U3653" t="s">
        <v>9225</v>
      </c>
      <c r="V3653" s="16">
        <f t="shared" si="342"/>
        <v>41828.646319444444</v>
      </c>
      <c r="W3653" s="16">
        <f t="shared" si="343"/>
        <v>41861.665972222225</v>
      </c>
    </row>
    <row r="3654" spans="1:23" ht="30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2">
        <f>IF(H3654="USD", 1, VLOOKUP(H3654,usd[[#All],[targetCurrency]:[inverseRate]],4,FALSE))</f>
        <v>0.75062424999999999</v>
      </c>
      <c r="J3654" s="14">
        <f t="shared" si="344"/>
        <v>225.187275</v>
      </c>
      <c r="K3654" s="14">
        <f t="shared" si="345"/>
        <v>564.46943599999997</v>
      </c>
      <c r="L3654">
        <v>1472097540</v>
      </c>
      <c r="M3654">
        <v>1471188502</v>
      </c>
      <c r="N3654" t="b">
        <v>0</v>
      </c>
      <c r="O3654">
        <v>17</v>
      </c>
      <c r="P3654" t="b">
        <v>1</v>
      </c>
      <c r="Q3654" t="s">
        <v>8271</v>
      </c>
      <c r="R3654" s="9">
        <f t="shared" si="346"/>
        <v>2.5066666666666668</v>
      </c>
      <c r="S3654" s="14">
        <f t="shared" si="347"/>
        <v>33.204084470588235</v>
      </c>
      <c r="T3654" t="s">
        <v>9224</v>
      </c>
      <c r="U3654" t="s">
        <v>9225</v>
      </c>
      <c r="V3654" s="16">
        <f t="shared" si="342"/>
        <v>42596.644699074073</v>
      </c>
      <c r="W3654" s="16">
        <f t="shared" si="343"/>
        <v>42607.165972222225</v>
      </c>
    </row>
    <row r="3655" spans="1:23" ht="30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2">
        <f>IF(H3655="USD", 1, VLOOKUP(H3655,usd[[#All],[targetCurrency]:[inverseRate]],4,FALSE))</f>
        <v>1.29405719</v>
      </c>
      <c r="J3655" s="14">
        <f t="shared" si="344"/>
        <v>2588.11438</v>
      </c>
      <c r="K3655" s="14">
        <f t="shared" si="345"/>
        <v>2601.0549519000001</v>
      </c>
      <c r="L3655">
        <v>1438764207</v>
      </c>
      <c r="M3655">
        <v>1436172207</v>
      </c>
      <c r="N3655" t="b">
        <v>0</v>
      </c>
      <c r="O3655">
        <v>33</v>
      </c>
      <c r="P3655" t="b">
        <v>1</v>
      </c>
      <c r="Q3655" t="s">
        <v>8271</v>
      </c>
      <c r="R3655" s="9">
        <f t="shared" si="346"/>
        <v>1.0049999999999999</v>
      </c>
      <c r="S3655" s="14">
        <f t="shared" si="347"/>
        <v>78.819847027272729</v>
      </c>
      <c r="T3655" t="s">
        <v>9224</v>
      </c>
      <c r="U3655" t="s">
        <v>9225</v>
      </c>
      <c r="V3655" s="16">
        <f t="shared" si="342"/>
        <v>42191.363506944443</v>
      </c>
      <c r="W3655" s="16">
        <f t="shared" si="343"/>
        <v>42221.363506944443</v>
      </c>
    </row>
    <row r="3656" spans="1:23" ht="30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2">
        <f>IF(H3656="USD", 1, VLOOKUP(H3656,usd[[#All],[targetCurrency]:[inverseRate]],4,FALSE))</f>
        <v>1.29405719</v>
      </c>
      <c r="J3656" s="14">
        <f t="shared" si="344"/>
        <v>1941.085785</v>
      </c>
      <c r="K3656" s="14">
        <f t="shared" si="345"/>
        <v>3385.2536090399999</v>
      </c>
      <c r="L3656">
        <v>1459702800</v>
      </c>
      <c r="M3656">
        <v>1457690386</v>
      </c>
      <c r="N3656" t="b">
        <v>0</v>
      </c>
      <c r="O3656">
        <v>38</v>
      </c>
      <c r="P3656" t="b">
        <v>1</v>
      </c>
      <c r="Q3656" t="s">
        <v>8271</v>
      </c>
      <c r="R3656" s="9">
        <f t="shared" si="346"/>
        <v>1.744</v>
      </c>
      <c r="S3656" s="14">
        <f t="shared" si="347"/>
        <v>89.085621290526319</v>
      </c>
      <c r="T3656" t="s">
        <v>9224</v>
      </c>
      <c r="U3656" t="s">
        <v>9225</v>
      </c>
      <c r="V3656" s="16">
        <f t="shared" si="342"/>
        <v>42440.416504629626</v>
      </c>
      <c r="W3656" s="16">
        <f t="shared" si="343"/>
        <v>42463.708333333328</v>
      </c>
    </row>
    <row r="3657" spans="1:23" ht="30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2">
        <f>IF(H3657="USD", 1, VLOOKUP(H3657,usd[[#All],[targetCurrency]:[inverseRate]],4,FALSE))</f>
        <v>1</v>
      </c>
      <c r="J3657" s="14">
        <f t="shared" si="344"/>
        <v>5000</v>
      </c>
      <c r="K3657" s="14">
        <f t="shared" si="345"/>
        <v>5813</v>
      </c>
      <c r="L3657">
        <v>1437202740</v>
      </c>
      <c r="M3657">
        <v>1434654998</v>
      </c>
      <c r="N3657" t="b">
        <v>0</v>
      </c>
      <c r="O3657">
        <v>79</v>
      </c>
      <c r="P3657" t="b">
        <v>1</v>
      </c>
      <c r="Q3657" t="s">
        <v>8271</v>
      </c>
      <c r="R3657" s="9">
        <f t="shared" si="346"/>
        <v>1.1626000000000001</v>
      </c>
      <c r="S3657" s="14">
        <f t="shared" si="347"/>
        <v>73.582278481012665</v>
      </c>
      <c r="T3657" t="s">
        <v>9224</v>
      </c>
      <c r="U3657" t="s">
        <v>9225</v>
      </c>
      <c r="V3657" s="16">
        <f t="shared" si="342"/>
        <v>42173.803217592591</v>
      </c>
      <c r="W3657" s="16">
        <f t="shared" si="343"/>
        <v>42203.290972222225</v>
      </c>
    </row>
    <row r="3658" spans="1:23" ht="30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2">
        <f>IF(H3658="USD", 1, VLOOKUP(H3658,usd[[#All],[targetCurrency]:[inverseRate]],4,FALSE))</f>
        <v>1.09120561</v>
      </c>
      <c r="J3658" s="14">
        <f t="shared" si="344"/>
        <v>5456.0280499999999</v>
      </c>
      <c r="K3658" s="14">
        <f t="shared" si="345"/>
        <v>5773.5688825100005</v>
      </c>
      <c r="L3658">
        <v>1485989940</v>
      </c>
      <c r="M3658">
        <v>1483393836</v>
      </c>
      <c r="N3658" t="b">
        <v>0</v>
      </c>
      <c r="O3658">
        <v>46</v>
      </c>
      <c r="P3658" t="b">
        <v>1</v>
      </c>
      <c r="Q3658" t="s">
        <v>8271</v>
      </c>
      <c r="R3658" s="9">
        <f t="shared" si="346"/>
        <v>1.0582</v>
      </c>
      <c r="S3658" s="14">
        <f t="shared" si="347"/>
        <v>125.51236701108697</v>
      </c>
      <c r="T3658" t="s">
        <v>9224</v>
      </c>
      <c r="U3658" t="s">
        <v>9225</v>
      </c>
      <c r="V3658" s="16">
        <f t="shared" si="342"/>
        <v>42737.910138888888</v>
      </c>
      <c r="W3658" s="16">
        <f t="shared" si="343"/>
        <v>42767.957638888889</v>
      </c>
    </row>
    <row r="3659" spans="1:23" ht="30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2">
        <f>IF(H3659="USD", 1, VLOOKUP(H3659,usd[[#All],[targetCurrency]:[inverseRate]],4,FALSE))</f>
        <v>0.15676623000000001</v>
      </c>
      <c r="J3659" s="14">
        <f t="shared" si="344"/>
        <v>313.53246000000001</v>
      </c>
      <c r="K3659" s="14">
        <f t="shared" si="345"/>
        <v>347.23719944999999</v>
      </c>
      <c r="L3659">
        <v>1464817320</v>
      </c>
      <c r="M3659">
        <v>1462806419</v>
      </c>
      <c r="N3659" t="b">
        <v>0</v>
      </c>
      <c r="O3659">
        <v>20</v>
      </c>
      <c r="P3659" t="b">
        <v>1</v>
      </c>
      <c r="Q3659" t="s">
        <v>8271</v>
      </c>
      <c r="R3659" s="9">
        <f t="shared" si="346"/>
        <v>1.1074999999999999</v>
      </c>
      <c r="S3659" s="14">
        <f t="shared" si="347"/>
        <v>17.3618599725</v>
      </c>
      <c r="T3659" t="s">
        <v>9224</v>
      </c>
      <c r="U3659" t="s">
        <v>9225</v>
      </c>
      <c r="V3659" s="16">
        <f t="shared" si="342"/>
        <v>42499.629849537036</v>
      </c>
      <c r="W3659" s="16">
        <f t="shared" si="343"/>
        <v>42522.904166666667</v>
      </c>
    </row>
    <row r="3660" spans="1:23" ht="30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2">
        <f>IF(H3660="USD", 1, VLOOKUP(H3660,usd[[#All],[targetCurrency]:[inverseRate]],4,FALSE))</f>
        <v>1</v>
      </c>
      <c r="J3660" s="14">
        <f t="shared" si="344"/>
        <v>1500</v>
      </c>
      <c r="K3660" s="14">
        <f t="shared" si="345"/>
        <v>1510</v>
      </c>
      <c r="L3660">
        <v>1404273540</v>
      </c>
      <c r="M3660">
        <v>1400272580</v>
      </c>
      <c r="N3660" t="b">
        <v>0</v>
      </c>
      <c r="O3660">
        <v>20</v>
      </c>
      <c r="P3660" t="b">
        <v>1</v>
      </c>
      <c r="Q3660" t="s">
        <v>8271</v>
      </c>
      <c r="R3660" s="9">
        <f t="shared" si="346"/>
        <v>1.0066666666666666</v>
      </c>
      <c r="S3660" s="14">
        <f t="shared" si="347"/>
        <v>75.5</v>
      </c>
      <c r="T3660" t="s">
        <v>9224</v>
      </c>
      <c r="U3660" t="s">
        <v>9225</v>
      </c>
      <c r="V3660" s="16">
        <f t="shared" si="342"/>
        <v>41775.858564814815</v>
      </c>
      <c r="W3660" s="16">
        <f t="shared" si="343"/>
        <v>41822.165972222225</v>
      </c>
    </row>
    <row r="3661" spans="1:23" ht="30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2">
        <f>IF(H3661="USD", 1, VLOOKUP(H3661,usd[[#All],[targetCurrency]:[inverseRate]],4,FALSE))</f>
        <v>1</v>
      </c>
      <c r="J3661" s="14">
        <f t="shared" si="344"/>
        <v>3000</v>
      </c>
      <c r="K3661" s="14">
        <f t="shared" si="345"/>
        <v>3061</v>
      </c>
      <c r="L3661">
        <v>1426775940</v>
      </c>
      <c r="M3661">
        <v>1424414350</v>
      </c>
      <c r="N3661" t="b">
        <v>0</v>
      </c>
      <c r="O3661">
        <v>13</v>
      </c>
      <c r="P3661" t="b">
        <v>1</v>
      </c>
      <c r="Q3661" t="s">
        <v>8271</v>
      </c>
      <c r="R3661" s="9">
        <f t="shared" si="346"/>
        <v>1.0203333333333333</v>
      </c>
      <c r="S3661" s="14">
        <f t="shared" si="347"/>
        <v>235.46153846153845</v>
      </c>
      <c r="T3661" t="s">
        <v>9224</v>
      </c>
      <c r="U3661" t="s">
        <v>9225</v>
      </c>
      <c r="V3661" s="16">
        <f t="shared" si="342"/>
        <v>42055.277199074073</v>
      </c>
      <c r="W3661" s="16">
        <f t="shared" si="343"/>
        <v>42082.610416666663</v>
      </c>
    </row>
    <row r="3662" spans="1:23" ht="30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2">
        <f>IF(H3662="USD", 1, VLOOKUP(H3662,usd[[#All],[targetCurrency]:[inverseRate]],4,FALSE))</f>
        <v>1.29405719</v>
      </c>
      <c r="J3662" s="14">
        <f t="shared" si="344"/>
        <v>323.5142975</v>
      </c>
      <c r="K3662" s="14">
        <f t="shared" si="345"/>
        <v>323.5142975</v>
      </c>
      <c r="L3662">
        <v>1419368925</v>
      </c>
      <c r="M3662">
        <v>1417208925</v>
      </c>
      <c r="N3662" t="b">
        <v>0</v>
      </c>
      <c r="O3662">
        <v>22</v>
      </c>
      <c r="P3662" t="b">
        <v>1</v>
      </c>
      <c r="Q3662" t="s">
        <v>8271</v>
      </c>
      <c r="R3662" s="9">
        <f t="shared" si="346"/>
        <v>1</v>
      </c>
      <c r="S3662" s="14">
        <f t="shared" si="347"/>
        <v>14.705195340909091</v>
      </c>
      <c r="T3662" t="s">
        <v>9224</v>
      </c>
      <c r="U3662" t="s">
        <v>9225</v>
      </c>
      <c r="V3662" s="16">
        <f t="shared" si="342"/>
        <v>41971.881076388891</v>
      </c>
      <c r="W3662" s="16">
        <f t="shared" si="343"/>
        <v>41996.881076388891</v>
      </c>
    </row>
    <row r="3663" spans="1:23" ht="30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2">
        <f>IF(H3663="USD", 1, VLOOKUP(H3663,usd[[#All],[targetCurrency]:[inverseRate]],4,FALSE))</f>
        <v>1</v>
      </c>
      <c r="J3663" s="14">
        <f t="shared" si="344"/>
        <v>3000</v>
      </c>
      <c r="K3663" s="14">
        <f t="shared" si="345"/>
        <v>3330</v>
      </c>
      <c r="L3663">
        <v>1460260800</v>
      </c>
      <c r="M3663">
        <v>1458336672</v>
      </c>
      <c r="N3663" t="b">
        <v>0</v>
      </c>
      <c r="O3663">
        <v>36</v>
      </c>
      <c r="P3663" t="b">
        <v>1</v>
      </c>
      <c r="Q3663" t="s">
        <v>8271</v>
      </c>
      <c r="R3663" s="9">
        <f t="shared" si="346"/>
        <v>1.1100000000000001</v>
      </c>
      <c r="S3663" s="14">
        <f t="shared" si="347"/>
        <v>92.5</v>
      </c>
      <c r="T3663" t="s">
        <v>9224</v>
      </c>
      <c r="U3663" t="s">
        <v>9225</v>
      </c>
      <c r="V3663" s="16">
        <f t="shared" si="342"/>
        <v>42447.896666666667</v>
      </c>
      <c r="W3663" s="16">
        <f t="shared" si="343"/>
        <v>42470.166666666672</v>
      </c>
    </row>
    <row r="3664" spans="1:23" ht="30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2">
        <f>IF(H3664="USD", 1, VLOOKUP(H3664,usd[[#All],[targetCurrency]:[inverseRate]],4,FALSE))</f>
        <v>0.75062424999999999</v>
      </c>
      <c r="J3664" s="14">
        <f t="shared" si="344"/>
        <v>6004.9939999999997</v>
      </c>
      <c r="K3664" s="14">
        <f t="shared" si="345"/>
        <v>6090.5651644999998</v>
      </c>
      <c r="L3664">
        <v>1427775414</v>
      </c>
      <c r="M3664">
        <v>1425187014</v>
      </c>
      <c r="N3664" t="b">
        <v>0</v>
      </c>
      <c r="O3664">
        <v>40</v>
      </c>
      <c r="P3664" t="b">
        <v>1</v>
      </c>
      <c r="Q3664" t="s">
        <v>8271</v>
      </c>
      <c r="R3664" s="9">
        <f t="shared" si="346"/>
        <v>1.0142500000000001</v>
      </c>
      <c r="S3664" s="14">
        <f t="shared" si="347"/>
        <v>152.2641291125</v>
      </c>
      <c r="T3664" t="s">
        <v>9224</v>
      </c>
      <c r="U3664" t="s">
        <v>9225</v>
      </c>
      <c r="V3664" s="16">
        <f t="shared" ref="V3664:V3727" si="348">(M3664/86400)+DATE(1970,1,1)</f>
        <v>42064.220069444447</v>
      </c>
      <c r="W3664" s="16">
        <f t="shared" ref="W3664:W3727" si="349">(L3664/86400)+DATE(1970,1,1)</f>
        <v>42094.178402777776</v>
      </c>
    </row>
    <row r="3665" spans="1:23" ht="30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2">
        <f>IF(H3665="USD", 1, VLOOKUP(H3665,usd[[#All],[targetCurrency]:[inverseRate]],4,FALSE))</f>
        <v>1.29405719</v>
      </c>
      <c r="J3665" s="14">
        <f t="shared" si="344"/>
        <v>291.16286774999998</v>
      </c>
      <c r="K3665" s="14">
        <f t="shared" si="345"/>
        <v>302.80938245999999</v>
      </c>
      <c r="L3665">
        <v>1482321030</v>
      </c>
      <c r="M3665">
        <v>1477133430</v>
      </c>
      <c r="N3665" t="b">
        <v>0</v>
      </c>
      <c r="O3665">
        <v>9</v>
      </c>
      <c r="P3665" t="b">
        <v>1</v>
      </c>
      <c r="Q3665" t="s">
        <v>8271</v>
      </c>
      <c r="R3665" s="9">
        <f t="shared" si="346"/>
        <v>1.04</v>
      </c>
      <c r="S3665" s="14">
        <f t="shared" si="347"/>
        <v>33.645486939999998</v>
      </c>
      <c r="T3665" t="s">
        <v>9224</v>
      </c>
      <c r="U3665" t="s">
        <v>9225</v>
      </c>
      <c r="V3665" s="16">
        <f t="shared" si="348"/>
        <v>42665.451736111107</v>
      </c>
      <c r="W3665" s="16">
        <f t="shared" si="349"/>
        <v>42725.493402777778</v>
      </c>
    </row>
    <row r="3666" spans="1:23" ht="30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2">
        <f>IF(H3666="USD", 1, VLOOKUP(H3666,usd[[#All],[targetCurrency]:[inverseRate]],4,FALSE))</f>
        <v>1</v>
      </c>
      <c r="J3666" s="14">
        <f t="shared" si="344"/>
        <v>800</v>
      </c>
      <c r="K3666" s="14">
        <f t="shared" si="345"/>
        <v>875</v>
      </c>
      <c r="L3666">
        <v>1466056689</v>
      </c>
      <c r="M3666">
        <v>1464847089</v>
      </c>
      <c r="N3666" t="b">
        <v>0</v>
      </c>
      <c r="O3666">
        <v>19</v>
      </c>
      <c r="P3666" t="b">
        <v>1</v>
      </c>
      <c r="Q3666" t="s">
        <v>8271</v>
      </c>
      <c r="R3666" s="9">
        <f t="shared" si="346"/>
        <v>1.09375</v>
      </c>
      <c r="S3666" s="14">
        <f t="shared" si="347"/>
        <v>46.05263157894737</v>
      </c>
      <c r="T3666" t="s">
        <v>9224</v>
      </c>
      <c r="U3666" t="s">
        <v>9225</v>
      </c>
      <c r="V3666" s="16">
        <f t="shared" si="348"/>
        <v>42523.248715277776</v>
      </c>
      <c r="W3666" s="16">
        <f t="shared" si="349"/>
        <v>42537.248715277776</v>
      </c>
    </row>
    <row r="3667" spans="1:23" ht="30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2">
        <f>IF(H3667="USD", 1, VLOOKUP(H3667,usd[[#All],[targetCurrency]:[inverseRate]],4,FALSE))</f>
        <v>1.1666915600000001</v>
      </c>
      <c r="J3667" s="14">
        <f t="shared" si="344"/>
        <v>723.3487672</v>
      </c>
      <c r="K3667" s="14">
        <f t="shared" si="345"/>
        <v>833.01777384000002</v>
      </c>
      <c r="L3667">
        <v>1446062040</v>
      </c>
      <c r="M3667">
        <v>1445109822</v>
      </c>
      <c r="N3667" t="b">
        <v>0</v>
      </c>
      <c r="O3667">
        <v>14</v>
      </c>
      <c r="P3667" t="b">
        <v>1</v>
      </c>
      <c r="Q3667" t="s">
        <v>8271</v>
      </c>
      <c r="R3667" s="9">
        <f t="shared" si="346"/>
        <v>1.1516129032258065</v>
      </c>
      <c r="S3667" s="14">
        <f t="shared" si="347"/>
        <v>59.501269560000004</v>
      </c>
      <c r="T3667" t="s">
        <v>9224</v>
      </c>
      <c r="U3667" t="s">
        <v>9225</v>
      </c>
      <c r="V3667" s="16">
        <f t="shared" si="348"/>
        <v>42294.808124999996</v>
      </c>
      <c r="W3667" s="16">
        <f t="shared" si="349"/>
        <v>42305.829166666663</v>
      </c>
    </row>
    <row r="3668" spans="1:23" ht="30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2">
        <f>IF(H3668="USD", 1, VLOOKUP(H3668,usd[[#All],[targetCurrency]:[inverseRate]],4,FALSE))</f>
        <v>1</v>
      </c>
      <c r="J3668" s="14">
        <f t="shared" si="344"/>
        <v>1200</v>
      </c>
      <c r="K3668" s="14">
        <f t="shared" si="345"/>
        <v>1200</v>
      </c>
      <c r="L3668">
        <v>1406185200</v>
      </c>
      <c r="M3668">
        <v>1404337382</v>
      </c>
      <c r="N3668" t="b">
        <v>0</v>
      </c>
      <c r="O3668">
        <v>38</v>
      </c>
      <c r="P3668" t="b">
        <v>1</v>
      </c>
      <c r="Q3668" t="s">
        <v>8271</v>
      </c>
      <c r="R3668" s="9">
        <f t="shared" si="346"/>
        <v>1</v>
      </c>
      <c r="S3668" s="14">
        <f t="shared" si="347"/>
        <v>31.578947368421051</v>
      </c>
      <c r="T3668" t="s">
        <v>9224</v>
      </c>
      <c r="U3668" t="s">
        <v>9225</v>
      </c>
      <c r="V3668" s="16">
        <f t="shared" si="348"/>
        <v>41822.90488425926</v>
      </c>
      <c r="W3668" s="16">
        <f t="shared" si="349"/>
        <v>41844.291666666664</v>
      </c>
    </row>
    <row r="3669" spans="1:23" ht="30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2">
        <f>IF(H3669="USD", 1, VLOOKUP(H3669,usd[[#All],[targetCurrency]:[inverseRate]],4,FALSE))</f>
        <v>1.29405719</v>
      </c>
      <c r="J3669" s="14">
        <f t="shared" si="344"/>
        <v>3882.17157</v>
      </c>
      <c r="K3669" s="14">
        <f t="shared" si="345"/>
        <v>4005.2493493409002</v>
      </c>
      <c r="L3669">
        <v>1437261419</v>
      </c>
      <c r="M3669">
        <v>1434669419</v>
      </c>
      <c r="N3669" t="b">
        <v>0</v>
      </c>
      <c r="O3669">
        <v>58</v>
      </c>
      <c r="P3669" t="b">
        <v>1</v>
      </c>
      <c r="Q3669" t="s">
        <v>8271</v>
      </c>
      <c r="R3669" s="9">
        <f t="shared" si="346"/>
        <v>1.0317033333333334</v>
      </c>
      <c r="S3669" s="14">
        <f t="shared" si="347"/>
        <v>69.056023264498279</v>
      </c>
      <c r="T3669" t="s">
        <v>9224</v>
      </c>
      <c r="U3669" t="s">
        <v>9225</v>
      </c>
      <c r="V3669" s="16">
        <f t="shared" si="348"/>
        <v>42173.970127314809</v>
      </c>
      <c r="W3669" s="16">
        <f t="shared" si="349"/>
        <v>42203.970127314809</v>
      </c>
    </row>
    <row r="3670" spans="1:23" ht="30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2">
        <f>IF(H3670="USD", 1, VLOOKUP(H3670,usd[[#All],[targetCurrency]:[inverseRate]],4,FALSE))</f>
        <v>1</v>
      </c>
      <c r="J3670" s="14">
        <f t="shared" si="344"/>
        <v>1000</v>
      </c>
      <c r="K3670" s="14">
        <f t="shared" si="345"/>
        <v>1035</v>
      </c>
      <c r="L3670">
        <v>1437676380</v>
      </c>
      <c r="M3670">
        <v>1435670452</v>
      </c>
      <c r="N3670" t="b">
        <v>0</v>
      </c>
      <c r="O3670">
        <v>28</v>
      </c>
      <c r="P3670" t="b">
        <v>1</v>
      </c>
      <c r="Q3670" t="s">
        <v>8271</v>
      </c>
      <c r="R3670" s="9">
        <f t="shared" si="346"/>
        <v>1.0349999999999999</v>
      </c>
      <c r="S3670" s="14">
        <f t="shared" si="347"/>
        <v>36.964285714285715</v>
      </c>
      <c r="T3670" t="s">
        <v>9224</v>
      </c>
      <c r="U3670" t="s">
        <v>9225</v>
      </c>
      <c r="V3670" s="16">
        <f t="shared" si="348"/>
        <v>42185.556157407409</v>
      </c>
      <c r="W3670" s="16">
        <f t="shared" si="349"/>
        <v>42208.772916666669</v>
      </c>
    </row>
    <row r="3671" spans="1:23" ht="30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2">
        <f>IF(H3671="USD", 1, VLOOKUP(H3671,usd[[#All],[targetCurrency]:[inverseRate]],4,FALSE))</f>
        <v>1.29405719</v>
      </c>
      <c r="J3671" s="14">
        <f t="shared" si="344"/>
        <v>1294.05719</v>
      </c>
      <c r="K3671" s="14">
        <f t="shared" si="345"/>
        <v>1788.3870365799999</v>
      </c>
      <c r="L3671">
        <v>1434039137</v>
      </c>
      <c r="M3671">
        <v>1431447137</v>
      </c>
      <c r="N3671" t="b">
        <v>0</v>
      </c>
      <c r="O3671">
        <v>17</v>
      </c>
      <c r="P3671" t="b">
        <v>1</v>
      </c>
      <c r="Q3671" t="s">
        <v>8271</v>
      </c>
      <c r="R3671" s="9">
        <f t="shared" si="346"/>
        <v>1.3819999999999999</v>
      </c>
      <c r="S3671" s="14">
        <f t="shared" si="347"/>
        <v>105.19923744588235</v>
      </c>
      <c r="T3671" t="s">
        <v>9224</v>
      </c>
      <c r="U3671" t="s">
        <v>9225</v>
      </c>
      <c r="V3671" s="16">
        <f t="shared" si="348"/>
        <v>42136.675196759257</v>
      </c>
      <c r="W3671" s="16">
        <f t="shared" si="349"/>
        <v>42166.675196759257</v>
      </c>
    </row>
    <row r="3672" spans="1:23" ht="30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2">
        <f>IF(H3672="USD", 1, VLOOKUP(H3672,usd[[#All],[targetCurrency]:[inverseRate]],4,FALSE))</f>
        <v>1.29405719</v>
      </c>
      <c r="J3672" s="14">
        <f t="shared" si="344"/>
        <v>284.69258179999997</v>
      </c>
      <c r="K3672" s="14">
        <f t="shared" si="345"/>
        <v>311.86778278999998</v>
      </c>
      <c r="L3672">
        <v>1433113200</v>
      </c>
      <c r="M3672">
        <v>1431951611</v>
      </c>
      <c r="N3672" t="b">
        <v>0</v>
      </c>
      <c r="O3672">
        <v>12</v>
      </c>
      <c r="P3672" t="b">
        <v>1</v>
      </c>
      <c r="Q3672" t="s">
        <v>8271</v>
      </c>
      <c r="R3672" s="9">
        <f t="shared" si="346"/>
        <v>1.0954545454545455</v>
      </c>
      <c r="S3672" s="14">
        <f t="shared" si="347"/>
        <v>25.988981899166664</v>
      </c>
      <c r="T3672" t="s">
        <v>9224</v>
      </c>
      <c r="U3672" t="s">
        <v>9225</v>
      </c>
      <c r="V3672" s="16">
        <f t="shared" si="348"/>
        <v>42142.514016203699</v>
      </c>
      <c r="W3672" s="16">
        <f t="shared" si="349"/>
        <v>42155.958333333328</v>
      </c>
    </row>
    <row r="3673" spans="1:23" ht="30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2">
        <f>IF(H3673="USD", 1, VLOOKUP(H3673,usd[[#All],[targetCurrency]:[inverseRate]],4,FALSE))</f>
        <v>1</v>
      </c>
      <c r="J3673" s="14">
        <f t="shared" si="344"/>
        <v>3500</v>
      </c>
      <c r="K3673" s="14">
        <f t="shared" si="345"/>
        <v>3530</v>
      </c>
      <c r="L3673">
        <v>1405915140</v>
      </c>
      <c r="M3673">
        <v>1404140667</v>
      </c>
      <c r="N3673" t="b">
        <v>0</v>
      </c>
      <c r="O3673">
        <v>40</v>
      </c>
      <c r="P3673" t="b">
        <v>1</v>
      </c>
      <c r="Q3673" t="s">
        <v>8271</v>
      </c>
      <c r="R3673" s="9">
        <f t="shared" si="346"/>
        <v>1.0085714285714287</v>
      </c>
      <c r="S3673" s="14">
        <f t="shared" si="347"/>
        <v>88.25</v>
      </c>
      <c r="T3673" t="s">
        <v>9224</v>
      </c>
      <c r="U3673" t="s">
        <v>9225</v>
      </c>
      <c r="V3673" s="16">
        <f t="shared" si="348"/>
        <v>41820.62809027778</v>
      </c>
      <c r="W3673" s="16">
        <f t="shared" si="349"/>
        <v>41841.165972222225</v>
      </c>
    </row>
    <row r="3674" spans="1:23" ht="30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2">
        <f>IF(H3674="USD", 1, VLOOKUP(H3674,usd[[#All],[targetCurrency]:[inverseRate]],4,FALSE))</f>
        <v>1.29405719</v>
      </c>
      <c r="J3674" s="14">
        <f t="shared" si="344"/>
        <v>3882.17157</v>
      </c>
      <c r="K3674" s="14">
        <f t="shared" si="345"/>
        <v>3941.6982007399997</v>
      </c>
      <c r="L3674">
        <v>1411771384</v>
      </c>
      <c r="M3674">
        <v>1409179384</v>
      </c>
      <c r="N3674" t="b">
        <v>0</v>
      </c>
      <c r="O3674">
        <v>57</v>
      </c>
      <c r="P3674" t="b">
        <v>1</v>
      </c>
      <c r="Q3674" t="s">
        <v>8271</v>
      </c>
      <c r="R3674" s="9">
        <f t="shared" si="346"/>
        <v>1.0153333333333334</v>
      </c>
      <c r="S3674" s="14">
        <f t="shared" si="347"/>
        <v>69.152600012982447</v>
      </c>
      <c r="T3674" t="s">
        <v>9224</v>
      </c>
      <c r="U3674" t="s">
        <v>9225</v>
      </c>
      <c r="V3674" s="16">
        <f t="shared" si="348"/>
        <v>41878.946574074071</v>
      </c>
      <c r="W3674" s="16">
        <f t="shared" si="349"/>
        <v>41908.946574074071</v>
      </c>
    </row>
    <row r="3675" spans="1:23" ht="30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2">
        <f>IF(H3675="USD", 1, VLOOKUP(H3675,usd[[#All],[targetCurrency]:[inverseRate]],4,FALSE))</f>
        <v>1.29405719</v>
      </c>
      <c r="J3675" s="14">
        <f t="shared" si="344"/>
        <v>5176.22876</v>
      </c>
      <c r="K3675" s="14">
        <f t="shared" si="345"/>
        <v>5881.4899285499996</v>
      </c>
      <c r="L3675">
        <v>1415191920</v>
      </c>
      <c r="M3675">
        <v>1412233497</v>
      </c>
      <c r="N3675" t="b">
        <v>0</v>
      </c>
      <c r="O3675">
        <v>114</v>
      </c>
      <c r="P3675" t="b">
        <v>1</v>
      </c>
      <c r="Q3675" t="s">
        <v>8271</v>
      </c>
      <c r="R3675" s="9">
        <f t="shared" si="346"/>
        <v>1.13625</v>
      </c>
      <c r="S3675" s="14">
        <f t="shared" si="347"/>
        <v>51.592016917105262</v>
      </c>
      <c r="T3675" t="s">
        <v>9224</v>
      </c>
      <c r="U3675" t="s">
        <v>9225</v>
      </c>
      <c r="V3675" s="16">
        <f t="shared" si="348"/>
        <v>41914.295104166667</v>
      </c>
      <c r="W3675" s="16">
        <f t="shared" si="349"/>
        <v>41948.536111111112</v>
      </c>
    </row>
    <row r="3676" spans="1:23" ht="30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2">
        <f>IF(H3676="USD", 1, VLOOKUP(H3676,usd[[#All],[targetCurrency]:[inverseRate]],4,FALSE))</f>
        <v>1.1666915600000001</v>
      </c>
      <c r="J3676" s="14">
        <f t="shared" si="344"/>
        <v>5250.1120200000005</v>
      </c>
      <c r="K3676" s="14">
        <f t="shared" si="345"/>
        <v>5250.1120200000005</v>
      </c>
      <c r="L3676">
        <v>1472936229</v>
      </c>
      <c r="M3676">
        <v>1467752229</v>
      </c>
      <c r="N3676" t="b">
        <v>0</v>
      </c>
      <c r="O3676">
        <v>31</v>
      </c>
      <c r="P3676" t="b">
        <v>1</v>
      </c>
      <c r="Q3676" t="s">
        <v>8271</v>
      </c>
      <c r="R3676" s="9">
        <f t="shared" si="346"/>
        <v>1</v>
      </c>
      <c r="S3676" s="14">
        <f t="shared" si="347"/>
        <v>169.35845225806455</v>
      </c>
      <c r="T3676" t="s">
        <v>9224</v>
      </c>
      <c r="U3676" t="s">
        <v>9225</v>
      </c>
      <c r="V3676" s="16">
        <f t="shared" si="348"/>
        <v>42556.873020833329</v>
      </c>
      <c r="W3676" s="16">
        <f t="shared" si="349"/>
        <v>42616.873020833329</v>
      </c>
    </row>
    <row r="3677" spans="1:23" ht="30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2">
        <f>IF(H3677="USD", 1, VLOOKUP(H3677,usd[[#All],[targetCurrency]:[inverseRate]],4,FALSE))</f>
        <v>1.29405719</v>
      </c>
      <c r="J3677" s="14">
        <f t="shared" si="344"/>
        <v>64.702859500000002</v>
      </c>
      <c r="K3677" s="14">
        <f t="shared" si="345"/>
        <v>90.584003299999992</v>
      </c>
      <c r="L3677">
        <v>1463353200</v>
      </c>
      <c r="M3677">
        <v>1462285182</v>
      </c>
      <c r="N3677" t="b">
        <v>0</v>
      </c>
      <c r="O3677">
        <v>3</v>
      </c>
      <c r="P3677" t="b">
        <v>1</v>
      </c>
      <c r="Q3677" t="s">
        <v>8271</v>
      </c>
      <c r="R3677" s="9">
        <f t="shared" si="346"/>
        <v>1.4</v>
      </c>
      <c r="S3677" s="14">
        <f t="shared" si="347"/>
        <v>30.194667766666665</v>
      </c>
      <c r="T3677" t="s">
        <v>9224</v>
      </c>
      <c r="U3677" t="s">
        <v>9225</v>
      </c>
      <c r="V3677" s="16">
        <f t="shared" si="348"/>
        <v>42493.597013888888</v>
      </c>
      <c r="W3677" s="16">
        <f t="shared" si="349"/>
        <v>42505.958333333328</v>
      </c>
    </row>
    <row r="3678" spans="1:23" ht="30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2">
        <f>IF(H3678="USD", 1, VLOOKUP(H3678,usd[[#All],[targetCurrency]:[inverseRate]],4,FALSE))</f>
        <v>1</v>
      </c>
      <c r="J3678" s="14">
        <f t="shared" si="344"/>
        <v>800</v>
      </c>
      <c r="K3678" s="14">
        <f t="shared" si="345"/>
        <v>1030</v>
      </c>
      <c r="L3678">
        <v>1410550484</v>
      </c>
      <c r="M3678">
        <v>1408995284</v>
      </c>
      <c r="N3678" t="b">
        <v>0</v>
      </c>
      <c r="O3678">
        <v>16</v>
      </c>
      <c r="P3678" t="b">
        <v>1</v>
      </c>
      <c r="Q3678" t="s">
        <v>8271</v>
      </c>
      <c r="R3678" s="9">
        <f t="shared" si="346"/>
        <v>1.2875000000000001</v>
      </c>
      <c r="S3678" s="14">
        <f t="shared" si="347"/>
        <v>64.375</v>
      </c>
      <c r="T3678" t="s">
        <v>9224</v>
      </c>
      <c r="U3678" t="s">
        <v>9225</v>
      </c>
      <c r="V3678" s="16">
        <f t="shared" si="348"/>
        <v>41876.815787037034</v>
      </c>
      <c r="W3678" s="16">
        <f t="shared" si="349"/>
        <v>41894.815787037034</v>
      </c>
    </row>
    <row r="3679" spans="1:23" ht="30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2">
        <f>IF(H3679="USD", 1, VLOOKUP(H3679,usd[[#All],[targetCurrency]:[inverseRate]],4,FALSE))</f>
        <v>1</v>
      </c>
      <c r="J3679" s="14">
        <f t="shared" si="344"/>
        <v>12000</v>
      </c>
      <c r="K3679" s="14">
        <f t="shared" si="345"/>
        <v>12348.5</v>
      </c>
      <c r="L3679">
        <v>1404359940</v>
      </c>
      <c r="M3679">
        <v>1402580818</v>
      </c>
      <c r="N3679" t="b">
        <v>0</v>
      </c>
      <c r="O3679">
        <v>199</v>
      </c>
      <c r="P3679" t="b">
        <v>1</v>
      </c>
      <c r="Q3679" t="s">
        <v>8271</v>
      </c>
      <c r="R3679" s="9">
        <f t="shared" si="346"/>
        <v>1.0290416666666666</v>
      </c>
      <c r="S3679" s="14">
        <f t="shared" si="347"/>
        <v>62.052763819095475</v>
      </c>
      <c r="T3679" t="s">
        <v>9224</v>
      </c>
      <c r="U3679" t="s">
        <v>9225</v>
      </c>
      <c r="V3679" s="16">
        <f t="shared" si="348"/>
        <v>41802.574282407411</v>
      </c>
      <c r="W3679" s="16">
        <f t="shared" si="349"/>
        <v>41823.165972222225</v>
      </c>
    </row>
    <row r="3680" spans="1:23" ht="30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2">
        <f>IF(H3680="USD", 1, VLOOKUP(H3680,usd[[#All],[targetCurrency]:[inverseRate]],4,FALSE))</f>
        <v>1.29405719</v>
      </c>
      <c r="J3680" s="14">
        <f t="shared" si="344"/>
        <v>2588.11438</v>
      </c>
      <c r="K3680" s="14">
        <f t="shared" si="345"/>
        <v>2652.8172395000001</v>
      </c>
      <c r="L3680">
        <v>1433076298</v>
      </c>
      <c r="M3680">
        <v>1430052298</v>
      </c>
      <c r="N3680" t="b">
        <v>0</v>
      </c>
      <c r="O3680">
        <v>31</v>
      </c>
      <c r="P3680" t="b">
        <v>1</v>
      </c>
      <c r="Q3680" t="s">
        <v>8271</v>
      </c>
      <c r="R3680" s="9">
        <f t="shared" si="346"/>
        <v>1.0249999999999999</v>
      </c>
      <c r="S3680" s="14">
        <f t="shared" si="347"/>
        <v>85.574749661290326</v>
      </c>
      <c r="T3680" t="s">
        <v>9224</v>
      </c>
      <c r="U3680" t="s">
        <v>9225</v>
      </c>
      <c r="V3680" s="16">
        <f t="shared" si="348"/>
        <v>42120.531226851846</v>
      </c>
      <c r="W3680" s="16">
        <f t="shared" si="349"/>
        <v>42155.531226851846</v>
      </c>
    </row>
    <row r="3681" spans="1:23" ht="30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2">
        <f>IF(H3681="USD", 1, VLOOKUP(H3681,usd[[#All],[targetCurrency]:[inverseRate]],4,FALSE))</f>
        <v>1</v>
      </c>
      <c r="J3681" s="14">
        <f t="shared" si="344"/>
        <v>2000</v>
      </c>
      <c r="K3681" s="14">
        <f t="shared" si="345"/>
        <v>2202</v>
      </c>
      <c r="L3681">
        <v>1404190740</v>
      </c>
      <c r="M3681">
        <v>1401214581</v>
      </c>
      <c r="N3681" t="b">
        <v>0</v>
      </c>
      <c r="O3681">
        <v>30</v>
      </c>
      <c r="P3681" t="b">
        <v>1</v>
      </c>
      <c r="Q3681" t="s">
        <v>8271</v>
      </c>
      <c r="R3681" s="9">
        <f t="shared" si="346"/>
        <v>1.101</v>
      </c>
      <c r="S3681" s="14">
        <f t="shared" si="347"/>
        <v>73.400000000000006</v>
      </c>
      <c r="T3681" t="s">
        <v>9224</v>
      </c>
      <c r="U3681" t="s">
        <v>9225</v>
      </c>
      <c r="V3681" s="16">
        <f t="shared" si="348"/>
        <v>41786.761354166665</v>
      </c>
      <c r="W3681" s="16">
        <f t="shared" si="349"/>
        <v>41821.207638888889</v>
      </c>
    </row>
    <row r="3682" spans="1:23" ht="30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2">
        <f>IF(H3682="USD", 1, VLOOKUP(H3682,usd[[#All],[targetCurrency]:[inverseRate]],4,FALSE))</f>
        <v>1</v>
      </c>
      <c r="J3682" s="14">
        <f t="shared" si="344"/>
        <v>3000</v>
      </c>
      <c r="K3682" s="14">
        <f t="shared" si="345"/>
        <v>3383</v>
      </c>
      <c r="L3682">
        <v>1475664834</v>
      </c>
      <c r="M3682">
        <v>1473850434</v>
      </c>
      <c r="N3682" t="b">
        <v>0</v>
      </c>
      <c r="O3682">
        <v>34</v>
      </c>
      <c r="P3682" t="b">
        <v>1</v>
      </c>
      <c r="Q3682" t="s">
        <v>8271</v>
      </c>
      <c r="R3682" s="9">
        <f t="shared" si="346"/>
        <v>1.1276666666666666</v>
      </c>
      <c r="S3682" s="14">
        <f t="shared" si="347"/>
        <v>99.5</v>
      </c>
      <c r="T3682" t="s">
        <v>9224</v>
      </c>
      <c r="U3682" t="s">
        <v>9225</v>
      </c>
      <c r="V3682" s="16">
        <f t="shared" si="348"/>
        <v>42627.454097222224</v>
      </c>
      <c r="W3682" s="16">
        <f t="shared" si="349"/>
        <v>42648.454097222224</v>
      </c>
    </row>
    <row r="3683" spans="1:23" ht="30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2">
        <f>IF(H3683="USD", 1, VLOOKUP(H3683,usd[[#All],[targetCurrency]:[inverseRate]],4,FALSE))</f>
        <v>1</v>
      </c>
      <c r="J3683" s="14">
        <f t="shared" si="344"/>
        <v>1000</v>
      </c>
      <c r="K3683" s="14">
        <f t="shared" si="345"/>
        <v>1119</v>
      </c>
      <c r="L3683">
        <v>1452872290</v>
      </c>
      <c r="M3683">
        <v>1452008290</v>
      </c>
      <c r="N3683" t="b">
        <v>0</v>
      </c>
      <c r="O3683">
        <v>18</v>
      </c>
      <c r="P3683" t="b">
        <v>1</v>
      </c>
      <c r="Q3683" t="s">
        <v>8271</v>
      </c>
      <c r="R3683" s="9">
        <f t="shared" si="346"/>
        <v>1.119</v>
      </c>
      <c r="S3683" s="14">
        <f t="shared" si="347"/>
        <v>62.166666666666664</v>
      </c>
      <c r="T3683" t="s">
        <v>9224</v>
      </c>
      <c r="U3683" t="s">
        <v>9225</v>
      </c>
      <c r="V3683" s="16">
        <f t="shared" si="348"/>
        <v>42374.651504629626</v>
      </c>
      <c r="W3683" s="16">
        <f t="shared" si="349"/>
        <v>42384.651504629626</v>
      </c>
    </row>
    <row r="3684" spans="1:23" ht="30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2">
        <f>IF(H3684="USD", 1, VLOOKUP(H3684,usd[[#All],[targetCurrency]:[inverseRate]],4,FALSE))</f>
        <v>1</v>
      </c>
      <c r="J3684" s="14">
        <f t="shared" si="344"/>
        <v>3000</v>
      </c>
      <c r="K3684" s="14">
        <f t="shared" si="345"/>
        <v>4176</v>
      </c>
      <c r="L3684">
        <v>1402901940</v>
      </c>
      <c r="M3684">
        <v>1399998418</v>
      </c>
      <c r="N3684" t="b">
        <v>0</v>
      </c>
      <c r="O3684">
        <v>67</v>
      </c>
      <c r="P3684" t="b">
        <v>1</v>
      </c>
      <c r="Q3684" t="s">
        <v>8271</v>
      </c>
      <c r="R3684" s="9">
        <f t="shared" si="346"/>
        <v>1.3919999999999999</v>
      </c>
      <c r="S3684" s="14">
        <f t="shared" si="347"/>
        <v>62.328358208955223</v>
      </c>
      <c r="T3684" t="s">
        <v>9224</v>
      </c>
      <c r="U3684" t="s">
        <v>9225</v>
      </c>
      <c r="V3684" s="16">
        <f t="shared" si="348"/>
        <v>41772.685393518521</v>
      </c>
      <c r="W3684" s="16">
        <f t="shared" si="349"/>
        <v>41806.290972222225</v>
      </c>
    </row>
    <row r="3685" spans="1:23" ht="30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2">
        <f>IF(H3685="USD", 1, VLOOKUP(H3685,usd[[#All],[targetCurrency]:[inverseRate]],4,FALSE))</f>
        <v>1</v>
      </c>
      <c r="J3685" s="14">
        <f t="shared" si="344"/>
        <v>3500</v>
      </c>
      <c r="K3685" s="14">
        <f t="shared" si="345"/>
        <v>3880</v>
      </c>
      <c r="L3685">
        <v>1476931696</v>
      </c>
      <c r="M3685">
        <v>1474339696</v>
      </c>
      <c r="N3685" t="b">
        <v>0</v>
      </c>
      <c r="O3685">
        <v>66</v>
      </c>
      <c r="P3685" t="b">
        <v>1</v>
      </c>
      <c r="Q3685" t="s">
        <v>8271</v>
      </c>
      <c r="R3685" s="9">
        <f t="shared" si="346"/>
        <v>1.1085714285714285</v>
      </c>
      <c r="S3685" s="14">
        <f t="shared" si="347"/>
        <v>58.787878787878789</v>
      </c>
      <c r="T3685" t="s">
        <v>9224</v>
      </c>
      <c r="U3685" t="s">
        <v>9225</v>
      </c>
      <c r="V3685" s="16">
        <f t="shared" si="348"/>
        <v>42633.116851851853</v>
      </c>
      <c r="W3685" s="16">
        <f t="shared" si="349"/>
        <v>42663.116851851853</v>
      </c>
    </row>
    <row r="3686" spans="1:23" ht="30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2">
        <f>IF(H3686="USD", 1, VLOOKUP(H3686,usd[[#All],[targetCurrency]:[inverseRate]],4,FALSE))</f>
        <v>1</v>
      </c>
      <c r="J3686" s="14">
        <f t="shared" si="344"/>
        <v>750</v>
      </c>
      <c r="K3686" s="14">
        <f t="shared" si="345"/>
        <v>1043</v>
      </c>
      <c r="L3686">
        <v>1441167586</v>
      </c>
      <c r="M3686">
        <v>1438575586</v>
      </c>
      <c r="N3686" t="b">
        <v>0</v>
      </c>
      <c r="O3686">
        <v>23</v>
      </c>
      <c r="P3686" t="b">
        <v>1</v>
      </c>
      <c r="Q3686" t="s">
        <v>8271</v>
      </c>
      <c r="R3686" s="9">
        <f t="shared" si="346"/>
        <v>1.3906666666666667</v>
      </c>
      <c r="S3686" s="14">
        <f t="shared" si="347"/>
        <v>45.347826086956523</v>
      </c>
      <c r="T3686" t="s">
        <v>9224</v>
      </c>
      <c r="U3686" t="s">
        <v>9225</v>
      </c>
      <c r="V3686" s="16">
        <f t="shared" si="348"/>
        <v>42219.180393518516</v>
      </c>
      <c r="W3686" s="16">
        <f t="shared" si="349"/>
        <v>42249.180393518516</v>
      </c>
    </row>
    <row r="3687" spans="1:23" ht="30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2">
        <f>IF(H3687="USD", 1, VLOOKUP(H3687,usd[[#All],[targetCurrency]:[inverseRate]],4,FALSE))</f>
        <v>1</v>
      </c>
      <c r="J3687" s="14">
        <f t="shared" si="344"/>
        <v>5000</v>
      </c>
      <c r="K3687" s="14">
        <f t="shared" si="345"/>
        <v>5285</v>
      </c>
      <c r="L3687">
        <v>1400533200</v>
      </c>
      <c r="M3687">
        <v>1398348859</v>
      </c>
      <c r="N3687" t="b">
        <v>0</v>
      </c>
      <c r="O3687">
        <v>126</v>
      </c>
      <c r="P3687" t="b">
        <v>1</v>
      </c>
      <c r="Q3687" t="s">
        <v>8271</v>
      </c>
      <c r="R3687" s="9">
        <f t="shared" si="346"/>
        <v>1.0569999999999999</v>
      </c>
      <c r="S3687" s="14">
        <f t="shared" si="347"/>
        <v>41.944444444444443</v>
      </c>
      <c r="T3687" t="s">
        <v>9224</v>
      </c>
      <c r="U3687" t="s">
        <v>9225</v>
      </c>
      <c r="V3687" s="16">
        <f t="shared" si="348"/>
        <v>41753.593275462961</v>
      </c>
      <c r="W3687" s="16">
        <f t="shared" si="349"/>
        <v>41778.875</v>
      </c>
    </row>
    <row r="3688" spans="1:23" ht="30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2">
        <f>IF(H3688="USD", 1, VLOOKUP(H3688,usd[[#All],[targetCurrency]:[inverseRate]],4,FALSE))</f>
        <v>1</v>
      </c>
      <c r="J3688" s="14">
        <f t="shared" si="344"/>
        <v>350</v>
      </c>
      <c r="K3688" s="14">
        <f t="shared" si="345"/>
        <v>355</v>
      </c>
      <c r="L3688">
        <v>1440820740</v>
      </c>
      <c r="M3688">
        <v>1439567660</v>
      </c>
      <c r="N3688" t="b">
        <v>0</v>
      </c>
      <c r="O3688">
        <v>6</v>
      </c>
      <c r="P3688" t="b">
        <v>1</v>
      </c>
      <c r="Q3688" t="s">
        <v>8271</v>
      </c>
      <c r="R3688" s="9">
        <f t="shared" si="346"/>
        <v>1.0142857142857142</v>
      </c>
      <c r="S3688" s="14">
        <f t="shared" si="347"/>
        <v>59.166666666666664</v>
      </c>
      <c r="T3688" t="s">
        <v>9224</v>
      </c>
      <c r="U3688" t="s">
        <v>9225</v>
      </c>
      <c r="V3688" s="16">
        <f t="shared" si="348"/>
        <v>42230.662731481483</v>
      </c>
      <c r="W3688" s="16">
        <f t="shared" si="349"/>
        <v>42245.165972222225</v>
      </c>
    </row>
    <row r="3689" spans="1:23" ht="30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2">
        <f>IF(H3689="USD", 1, VLOOKUP(H3689,usd[[#All],[targetCurrency]:[inverseRate]],4,FALSE))</f>
        <v>1</v>
      </c>
      <c r="J3689" s="14">
        <f t="shared" si="344"/>
        <v>5000</v>
      </c>
      <c r="K3689" s="14">
        <f t="shared" si="345"/>
        <v>5012.25</v>
      </c>
      <c r="L3689">
        <v>1403846055</v>
      </c>
      <c r="M3689">
        <v>1401254055</v>
      </c>
      <c r="N3689" t="b">
        <v>0</v>
      </c>
      <c r="O3689">
        <v>25</v>
      </c>
      <c r="P3689" t="b">
        <v>1</v>
      </c>
      <c r="Q3689" t="s">
        <v>8271</v>
      </c>
      <c r="R3689" s="9">
        <f t="shared" si="346"/>
        <v>1.0024500000000001</v>
      </c>
      <c r="S3689" s="14">
        <f t="shared" si="347"/>
        <v>200.49</v>
      </c>
      <c r="T3689" t="s">
        <v>9224</v>
      </c>
      <c r="U3689" t="s">
        <v>9225</v>
      </c>
      <c r="V3689" s="16">
        <f t="shared" si="348"/>
        <v>41787.218229166669</v>
      </c>
      <c r="W3689" s="16">
        <f t="shared" si="349"/>
        <v>41817.218229166669</v>
      </c>
    </row>
    <row r="3690" spans="1:23" ht="30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2">
        <f>IF(H3690="USD", 1, VLOOKUP(H3690,usd[[#All],[targetCurrency]:[inverseRate]],4,FALSE))</f>
        <v>1.29405719</v>
      </c>
      <c r="J3690" s="14">
        <f t="shared" si="344"/>
        <v>3882.17157</v>
      </c>
      <c r="K3690" s="14">
        <f t="shared" si="345"/>
        <v>4238.0372972499999</v>
      </c>
      <c r="L3690">
        <v>1407524004</v>
      </c>
      <c r="M3690">
        <v>1404932004</v>
      </c>
      <c r="N3690" t="b">
        <v>0</v>
      </c>
      <c r="O3690">
        <v>39</v>
      </c>
      <c r="P3690" t="b">
        <v>1</v>
      </c>
      <c r="Q3690" t="s">
        <v>8271</v>
      </c>
      <c r="R3690" s="9">
        <f t="shared" si="346"/>
        <v>1.0916666666666666</v>
      </c>
      <c r="S3690" s="14">
        <f t="shared" si="347"/>
        <v>108.66762300641025</v>
      </c>
      <c r="T3690" t="s">
        <v>9224</v>
      </c>
      <c r="U3690" t="s">
        <v>9225</v>
      </c>
      <c r="V3690" s="16">
        <f t="shared" si="348"/>
        <v>41829.787083333329</v>
      </c>
      <c r="W3690" s="16">
        <f t="shared" si="349"/>
        <v>41859.787083333329</v>
      </c>
    </row>
    <row r="3691" spans="1:23" ht="30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2">
        <f>IF(H3691="USD", 1, VLOOKUP(H3691,usd[[#All],[targetCurrency]:[inverseRate]],4,FALSE))</f>
        <v>1</v>
      </c>
      <c r="J3691" s="14">
        <f t="shared" si="344"/>
        <v>3000</v>
      </c>
      <c r="K3691" s="14">
        <f t="shared" si="345"/>
        <v>3550</v>
      </c>
      <c r="L3691">
        <v>1434925500</v>
      </c>
      <c r="M3691">
        <v>1432410639</v>
      </c>
      <c r="N3691" t="b">
        <v>0</v>
      </c>
      <c r="O3691">
        <v>62</v>
      </c>
      <c r="P3691" t="b">
        <v>1</v>
      </c>
      <c r="Q3691" t="s">
        <v>8271</v>
      </c>
      <c r="R3691" s="9">
        <f t="shared" si="346"/>
        <v>1.1833333333333333</v>
      </c>
      <c r="S3691" s="14">
        <f t="shared" si="347"/>
        <v>57.258064516129032</v>
      </c>
      <c r="T3691" t="s">
        <v>9224</v>
      </c>
      <c r="U3691" t="s">
        <v>9225</v>
      </c>
      <c r="V3691" s="16">
        <f t="shared" si="348"/>
        <v>42147.826840277776</v>
      </c>
      <c r="W3691" s="16">
        <f t="shared" si="349"/>
        <v>42176.934027777781</v>
      </c>
    </row>
    <row r="3692" spans="1:23" ht="30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2">
        <f>IF(H3692="USD", 1, VLOOKUP(H3692,usd[[#All],[targetCurrency]:[inverseRate]],4,FALSE))</f>
        <v>1</v>
      </c>
      <c r="J3692" s="14">
        <f t="shared" si="344"/>
        <v>1500</v>
      </c>
      <c r="K3692" s="14">
        <f t="shared" si="345"/>
        <v>1800</v>
      </c>
      <c r="L3692">
        <v>1417101683</v>
      </c>
      <c r="M3692">
        <v>1414506083</v>
      </c>
      <c r="N3692" t="b">
        <v>0</v>
      </c>
      <c r="O3692">
        <v>31</v>
      </c>
      <c r="P3692" t="b">
        <v>1</v>
      </c>
      <c r="Q3692" t="s">
        <v>8271</v>
      </c>
      <c r="R3692" s="9">
        <f t="shared" si="346"/>
        <v>1.2</v>
      </c>
      <c r="S3692" s="14">
        <f t="shared" si="347"/>
        <v>58.064516129032256</v>
      </c>
      <c r="T3692" t="s">
        <v>9224</v>
      </c>
      <c r="U3692" t="s">
        <v>9225</v>
      </c>
      <c r="V3692" s="16">
        <f t="shared" si="348"/>
        <v>41940.598182870366</v>
      </c>
      <c r="W3692" s="16">
        <f t="shared" si="349"/>
        <v>41970.639849537038</v>
      </c>
    </row>
    <row r="3693" spans="1:23" ht="30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2">
        <f>IF(H3693="USD", 1, VLOOKUP(H3693,usd[[#All],[targetCurrency]:[inverseRate]],4,FALSE))</f>
        <v>1</v>
      </c>
      <c r="J3693" s="14">
        <f t="shared" si="344"/>
        <v>40000</v>
      </c>
      <c r="K3693" s="14">
        <f t="shared" si="345"/>
        <v>51184</v>
      </c>
      <c r="L3693">
        <v>1425272340</v>
      </c>
      <c r="M3693">
        <v>1421426929</v>
      </c>
      <c r="N3693" t="b">
        <v>0</v>
      </c>
      <c r="O3693">
        <v>274</v>
      </c>
      <c r="P3693" t="b">
        <v>1</v>
      </c>
      <c r="Q3693" t="s">
        <v>8271</v>
      </c>
      <c r="R3693" s="9">
        <f t="shared" si="346"/>
        <v>1.2796000000000001</v>
      </c>
      <c r="S3693" s="14">
        <f t="shared" si="347"/>
        <v>186.80291970802921</v>
      </c>
      <c r="T3693" t="s">
        <v>9224</v>
      </c>
      <c r="U3693" t="s">
        <v>9225</v>
      </c>
      <c r="V3693" s="16">
        <f t="shared" si="348"/>
        <v>42020.700567129628</v>
      </c>
      <c r="W3693" s="16">
        <f t="shared" si="349"/>
        <v>42065.207638888889</v>
      </c>
    </row>
    <row r="3694" spans="1:23" ht="30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2">
        <f>IF(H3694="USD", 1, VLOOKUP(H3694,usd[[#All],[targetCurrency]:[inverseRate]],4,FALSE))</f>
        <v>1</v>
      </c>
      <c r="J3694" s="14">
        <f t="shared" si="344"/>
        <v>1000</v>
      </c>
      <c r="K3694" s="14">
        <f t="shared" si="345"/>
        <v>1260</v>
      </c>
      <c r="L3694">
        <v>1411084800</v>
      </c>
      <c r="M3694">
        <v>1410304179</v>
      </c>
      <c r="N3694" t="b">
        <v>0</v>
      </c>
      <c r="O3694">
        <v>17</v>
      </c>
      <c r="P3694" t="b">
        <v>1</v>
      </c>
      <c r="Q3694" t="s">
        <v>8271</v>
      </c>
      <c r="R3694" s="9">
        <f t="shared" si="346"/>
        <v>1.26</v>
      </c>
      <c r="S3694" s="14">
        <f t="shared" si="347"/>
        <v>74.117647058823536</v>
      </c>
      <c r="T3694" t="s">
        <v>9224</v>
      </c>
      <c r="U3694" t="s">
        <v>9225</v>
      </c>
      <c r="V3694" s="16">
        <f t="shared" si="348"/>
        <v>41891.96503472222</v>
      </c>
      <c r="W3694" s="16">
        <f t="shared" si="349"/>
        <v>41901</v>
      </c>
    </row>
    <row r="3695" spans="1:23" ht="30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2">
        <f>IF(H3695="USD", 1, VLOOKUP(H3695,usd[[#All],[targetCurrency]:[inverseRate]],4,FALSE))</f>
        <v>1.29405719</v>
      </c>
      <c r="J3695" s="14">
        <f t="shared" si="344"/>
        <v>430.92104426999998</v>
      </c>
      <c r="K3695" s="14">
        <f t="shared" si="345"/>
        <v>556.44459169999993</v>
      </c>
      <c r="L3695">
        <v>1448922600</v>
      </c>
      <c r="M3695">
        <v>1446352529</v>
      </c>
      <c r="N3695" t="b">
        <v>0</v>
      </c>
      <c r="O3695">
        <v>14</v>
      </c>
      <c r="P3695" t="b">
        <v>1</v>
      </c>
      <c r="Q3695" t="s">
        <v>8271</v>
      </c>
      <c r="R3695" s="9">
        <f t="shared" si="346"/>
        <v>1.2912912912912913</v>
      </c>
      <c r="S3695" s="14">
        <f t="shared" si="347"/>
        <v>39.746042264285713</v>
      </c>
      <c r="T3695" t="s">
        <v>9224</v>
      </c>
      <c r="U3695" t="s">
        <v>9225</v>
      </c>
      <c r="V3695" s="16">
        <f t="shared" si="348"/>
        <v>42309.191307870366</v>
      </c>
      <c r="W3695" s="16">
        <f t="shared" si="349"/>
        <v>42338.9375</v>
      </c>
    </row>
    <row r="3696" spans="1:23" ht="30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2">
        <f>IF(H3696="USD", 1, VLOOKUP(H3696,usd[[#All],[targetCurrency]:[inverseRate]],4,FALSE))</f>
        <v>1</v>
      </c>
      <c r="J3696" s="14">
        <f t="shared" si="344"/>
        <v>3500</v>
      </c>
      <c r="K3696" s="14">
        <f t="shared" si="345"/>
        <v>3760</v>
      </c>
      <c r="L3696">
        <v>1465178400</v>
      </c>
      <c r="M3696">
        <v>1461985967</v>
      </c>
      <c r="N3696" t="b">
        <v>0</v>
      </c>
      <c r="O3696">
        <v>60</v>
      </c>
      <c r="P3696" t="b">
        <v>1</v>
      </c>
      <c r="Q3696" t="s">
        <v>8271</v>
      </c>
      <c r="R3696" s="9">
        <f t="shared" si="346"/>
        <v>1.0742857142857143</v>
      </c>
      <c r="S3696" s="14">
        <f t="shared" si="347"/>
        <v>62.666666666666664</v>
      </c>
      <c r="T3696" t="s">
        <v>9224</v>
      </c>
      <c r="U3696" t="s">
        <v>9225</v>
      </c>
      <c r="V3696" s="16">
        <f t="shared" si="348"/>
        <v>42490.133877314816</v>
      </c>
      <c r="W3696" s="16">
        <f t="shared" si="349"/>
        <v>42527.083333333328</v>
      </c>
    </row>
    <row r="3697" spans="1:23" ht="30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2">
        <f>IF(H3697="USD", 1, VLOOKUP(H3697,usd[[#All],[targetCurrency]:[inverseRate]],4,FALSE))</f>
        <v>1</v>
      </c>
      <c r="J3697" s="14">
        <f t="shared" si="344"/>
        <v>4000</v>
      </c>
      <c r="K3697" s="14">
        <f t="shared" si="345"/>
        <v>4005</v>
      </c>
      <c r="L3697">
        <v>1421009610</v>
      </c>
      <c r="M3697">
        <v>1419281610</v>
      </c>
      <c r="N3697" t="b">
        <v>0</v>
      </c>
      <c r="O3697">
        <v>33</v>
      </c>
      <c r="P3697" t="b">
        <v>1</v>
      </c>
      <c r="Q3697" t="s">
        <v>8271</v>
      </c>
      <c r="R3697" s="9">
        <f t="shared" si="346"/>
        <v>1.00125</v>
      </c>
      <c r="S3697" s="14">
        <f t="shared" si="347"/>
        <v>121.36363636363636</v>
      </c>
      <c r="T3697" t="s">
        <v>9224</v>
      </c>
      <c r="U3697" t="s">
        <v>9225</v>
      </c>
      <c r="V3697" s="16">
        <f t="shared" si="348"/>
        <v>41995.870486111111</v>
      </c>
      <c r="W3697" s="16">
        <f t="shared" si="349"/>
        <v>42015.870486111111</v>
      </c>
    </row>
    <row r="3698" spans="1:23" ht="30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2">
        <f>IF(H3698="USD", 1, VLOOKUP(H3698,usd[[#All],[targetCurrency]:[inverseRate]],4,FALSE))</f>
        <v>1.29405719</v>
      </c>
      <c r="J3698" s="14">
        <f t="shared" si="344"/>
        <v>2588.11438</v>
      </c>
      <c r="K3698" s="14">
        <f t="shared" si="345"/>
        <v>4011.5772889999998</v>
      </c>
      <c r="L3698">
        <v>1423838916</v>
      </c>
      <c r="M3698">
        <v>1418654916</v>
      </c>
      <c r="N3698" t="b">
        <v>0</v>
      </c>
      <c r="O3698">
        <v>78</v>
      </c>
      <c r="P3698" t="b">
        <v>1</v>
      </c>
      <c r="Q3698" t="s">
        <v>8271</v>
      </c>
      <c r="R3698" s="9">
        <f t="shared" si="346"/>
        <v>1.55</v>
      </c>
      <c r="S3698" s="14">
        <f t="shared" si="347"/>
        <v>51.430478064102559</v>
      </c>
      <c r="T3698" t="s">
        <v>9224</v>
      </c>
      <c r="U3698" t="s">
        <v>9225</v>
      </c>
      <c r="V3698" s="16">
        <f t="shared" si="348"/>
        <v>41988.617083333331</v>
      </c>
      <c r="W3698" s="16">
        <f t="shared" si="349"/>
        <v>42048.617083333331</v>
      </c>
    </row>
    <row r="3699" spans="1:23" ht="30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2">
        <f>IF(H3699="USD", 1, VLOOKUP(H3699,usd[[#All],[targetCurrency]:[inverseRate]],4,FALSE))</f>
        <v>1.29405719</v>
      </c>
      <c r="J3699" s="14">
        <f t="shared" si="344"/>
        <v>2588.11438</v>
      </c>
      <c r="K3699" s="14">
        <f t="shared" si="345"/>
        <v>2795.1635304000001</v>
      </c>
      <c r="L3699">
        <v>1462878648</v>
      </c>
      <c r="M3699">
        <v>1461064248</v>
      </c>
      <c r="N3699" t="b">
        <v>0</v>
      </c>
      <c r="O3699">
        <v>30</v>
      </c>
      <c r="P3699" t="b">
        <v>1</v>
      </c>
      <c r="Q3699" t="s">
        <v>8271</v>
      </c>
      <c r="R3699" s="9">
        <f t="shared" si="346"/>
        <v>1.08</v>
      </c>
      <c r="S3699" s="14">
        <f t="shared" si="347"/>
        <v>93.172117679999999</v>
      </c>
      <c r="T3699" t="s">
        <v>9224</v>
      </c>
      <c r="U3699" t="s">
        <v>9225</v>
      </c>
      <c r="V3699" s="16">
        <f t="shared" si="348"/>
        <v>42479.465833333335</v>
      </c>
      <c r="W3699" s="16">
        <f t="shared" si="349"/>
        <v>42500.465833333335</v>
      </c>
    </row>
    <row r="3700" spans="1:23" ht="30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2">
        <f>IF(H3700="USD", 1, VLOOKUP(H3700,usd[[#All],[targetCurrency]:[inverseRate]],4,FALSE))</f>
        <v>1</v>
      </c>
      <c r="J3700" s="14">
        <f t="shared" si="344"/>
        <v>5000</v>
      </c>
      <c r="K3700" s="14">
        <f t="shared" si="345"/>
        <v>5526</v>
      </c>
      <c r="L3700">
        <v>1456946487</v>
      </c>
      <c r="M3700">
        <v>1454354487</v>
      </c>
      <c r="N3700" t="b">
        <v>0</v>
      </c>
      <c r="O3700">
        <v>136</v>
      </c>
      <c r="P3700" t="b">
        <v>1</v>
      </c>
      <c r="Q3700" t="s">
        <v>8271</v>
      </c>
      <c r="R3700" s="9">
        <f t="shared" si="346"/>
        <v>1.1052</v>
      </c>
      <c r="S3700" s="14">
        <f t="shared" si="347"/>
        <v>40.632352941176471</v>
      </c>
      <c r="T3700" t="s">
        <v>9224</v>
      </c>
      <c r="U3700" t="s">
        <v>9225</v>
      </c>
      <c r="V3700" s="16">
        <f t="shared" si="348"/>
        <v>42401.806562500002</v>
      </c>
      <c r="W3700" s="16">
        <f t="shared" si="349"/>
        <v>42431.806562500002</v>
      </c>
    </row>
    <row r="3701" spans="1:23" ht="30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2">
        <f>IF(H3701="USD", 1, VLOOKUP(H3701,usd[[#All],[targetCurrency]:[inverseRate]],4,FALSE))</f>
        <v>1</v>
      </c>
      <c r="J3701" s="14">
        <f t="shared" si="344"/>
        <v>2500</v>
      </c>
      <c r="K3701" s="14">
        <f t="shared" si="345"/>
        <v>2520</v>
      </c>
      <c r="L3701">
        <v>1413383216</v>
      </c>
      <c r="M3701">
        <v>1410791216</v>
      </c>
      <c r="N3701" t="b">
        <v>0</v>
      </c>
      <c r="O3701">
        <v>40</v>
      </c>
      <c r="P3701" t="b">
        <v>1</v>
      </c>
      <c r="Q3701" t="s">
        <v>8271</v>
      </c>
      <c r="R3701" s="9">
        <f t="shared" si="346"/>
        <v>1.008</v>
      </c>
      <c r="S3701" s="14">
        <f t="shared" si="347"/>
        <v>63</v>
      </c>
      <c r="T3701" t="s">
        <v>9224</v>
      </c>
      <c r="U3701" t="s">
        <v>9225</v>
      </c>
      <c r="V3701" s="16">
        <f t="shared" si="348"/>
        <v>41897.602037037039</v>
      </c>
      <c r="W3701" s="16">
        <f t="shared" si="349"/>
        <v>41927.602037037039</v>
      </c>
    </row>
    <row r="3702" spans="1:23" ht="30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2">
        <f>IF(H3702="USD", 1, VLOOKUP(H3702,usd[[#All],[targetCurrency]:[inverseRate]],4,FALSE))</f>
        <v>1</v>
      </c>
      <c r="J3702" s="14">
        <f t="shared" si="344"/>
        <v>500</v>
      </c>
      <c r="K3702" s="14">
        <f t="shared" si="345"/>
        <v>606</v>
      </c>
      <c r="L3702">
        <v>1412092800</v>
      </c>
      <c r="M3702">
        <v>1409493800</v>
      </c>
      <c r="N3702" t="b">
        <v>0</v>
      </c>
      <c r="O3702">
        <v>18</v>
      </c>
      <c r="P3702" t="b">
        <v>1</v>
      </c>
      <c r="Q3702" t="s">
        <v>8271</v>
      </c>
      <c r="R3702" s="9">
        <f t="shared" si="346"/>
        <v>1.212</v>
      </c>
      <c r="S3702" s="14">
        <f t="shared" si="347"/>
        <v>33.666666666666664</v>
      </c>
      <c r="T3702" t="s">
        <v>9224</v>
      </c>
      <c r="U3702" t="s">
        <v>9225</v>
      </c>
      <c r="V3702" s="16">
        <f t="shared" si="348"/>
        <v>41882.585648148146</v>
      </c>
      <c r="W3702" s="16">
        <f t="shared" si="349"/>
        <v>41912.666666666664</v>
      </c>
    </row>
    <row r="3703" spans="1:23" ht="30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2">
        <f>IF(H3703="USD", 1, VLOOKUP(H3703,usd[[#All],[targetCurrency]:[inverseRate]],4,FALSE))</f>
        <v>1.29405719</v>
      </c>
      <c r="J3703" s="14">
        <f t="shared" si="344"/>
        <v>1941.085785</v>
      </c>
      <c r="K3703" s="14">
        <f t="shared" si="345"/>
        <v>1947.55607095</v>
      </c>
      <c r="L3703">
        <v>1433422793</v>
      </c>
      <c r="M3703">
        <v>1430830793</v>
      </c>
      <c r="N3703" t="b">
        <v>0</v>
      </c>
      <c r="O3703">
        <v>39</v>
      </c>
      <c r="P3703" t="b">
        <v>1</v>
      </c>
      <c r="Q3703" t="s">
        <v>8271</v>
      </c>
      <c r="R3703" s="9">
        <f t="shared" si="346"/>
        <v>1.0033333333333334</v>
      </c>
      <c r="S3703" s="14">
        <f t="shared" si="347"/>
        <v>49.937335152564103</v>
      </c>
      <c r="T3703" t="s">
        <v>9224</v>
      </c>
      <c r="U3703" t="s">
        <v>9225</v>
      </c>
      <c r="V3703" s="16">
        <f t="shared" si="348"/>
        <v>42129.541585648149</v>
      </c>
      <c r="W3703" s="16">
        <f t="shared" si="349"/>
        <v>42159.541585648149</v>
      </c>
    </row>
    <row r="3704" spans="1:23" ht="30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2">
        <f>IF(H3704="USD", 1, VLOOKUP(H3704,usd[[#All],[targetCurrency]:[inverseRate]],4,FALSE))</f>
        <v>1.29405719</v>
      </c>
      <c r="J3704" s="14">
        <f t="shared" si="344"/>
        <v>3882.17157</v>
      </c>
      <c r="K3704" s="14">
        <f t="shared" si="345"/>
        <v>4238.0372972499999</v>
      </c>
      <c r="L3704">
        <v>1468191540</v>
      </c>
      <c r="M3704">
        <v>1464958484</v>
      </c>
      <c r="N3704" t="b">
        <v>0</v>
      </c>
      <c r="O3704">
        <v>21</v>
      </c>
      <c r="P3704" t="b">
        <v>1</v>
      </c>
      <c r="Q3704" t="s">
        <v>8271</v>
      </c>
      <c r="R3704" s="9">
        <f t="shared" si="346"/>
        <v>1.0916666666666666</v>
      </c>
      <c r="S3704" s="14">
        <f t="shared" si="347"/>
        <v>201.81129986904762</v>
      </c>
      <c r="T3704" t="s">
        <v>9224</v>
      </c>
      <c r="U3704" t="s">
        <v>9225</v>
      </c>
      <c r="V3704" s="16">
        <f t="shared" si="348"/>
        <v>42524.53800925926</v>
      </c>
      <c r="W3704" s="16">
        <f t="shared" si="349"/>
        <v>42561.957638888889</v>
      </c>
    </row>
    <row r="3705" spans="1:23" ht="30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2">
        <f>IF(H3705="USD", 1, VLOOKUP(H3705,usd[[#All],[targetCurrency]:[inverseRate]],4,FALSE))</f>
        <v>1</v>
      </c>
      <c r="J3705" s="14">
        <f t="shared" si="344"/>
        <v>1050</v>
      </c>
      <c r="K3705" s="14">
        <f t="shared" si="345"/>
        <v>1296</v>
      </c>
      <c r="L3705">
        <v>1471071540</v>
      </c>
      <c r="M3705">
        <v>1467720388</v>
      </c>
      <c r="N3705" t="b">
        <v>0</v>
      </c>
      <c r="O3705">
        <v>30</v>
      </c>
      <c r="P3705" t="b">
        <v>1</v>
      </c>
      <c r="Q3705" t="s">
        <v>8271</v>
      </c>
      <c r="R3705" s="9">
        <f t="shared" si="346"/>
        <v>1.2342857142857142</v>
      </c>
      <c r="S3705" s="14">
        <f t="shared" si="347"/>
        <v>43.2</v>
      </c>
      <c r="T3705" t="s">
        <v>9224</v>
      </c>
      <c r="U3705" t="s">
        <v>9225</v>
      </c>
      <c r="V3705" s="16">
        <f t="shared" si="348"/>
        <v>42556.504490740743</v>
      </c>
      <c r="W3705" s="16">
        <f t="shared" si="349"/>
        <v>42595.290972222225</v>
      </c>
    </row>
    <row r="3706" spans="1:23" ht="30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2">
        <f>IF(H3706="USD", 1, VLOOKUP(H3706,usd[[#All],[targetCurrency]:[inverseRate]],4,FALSE))</f>
        <v>1.29405719</v>
      </c>
      <c r="J3706" s="14">
        <f t="shared" si="344"/>
        <v>388.21715699999999</v>
      </c>
      <c r="K3706" s="14">
        <f t="shared" si="345"/>
        <v>529.28233128189993</v>
      </c>
      <c r="L3706">
        <v>1464712394</v>
      </c>
      <c r="M3706">
        <v>1459528394</v>
      </c>
      <c r="N3706" t="b">
        <v>0</v>
      </c>
      <c r="O3706">
        <v>27</v>
      </c>
      <c r="P3706" t="b">
        <v>1</v>
      </c>
      <c r="Q3706" t="s">
        <v>8271</v>
      </c>
      <c r="R3706" s="9">
        <f t="shared" si="346"/>
        <v>1.3633666666666666</v>
      </c>
      <c r="S3706" s="14">
        <f t="shared" si="347"/>
        <v>19.603049306737034</v>
      </c>
      <c r="T3706" t="s">
        <v>9224</v>
      </c>
      <c r="U3706" t="s">
        <v>9225</v>
      </c>
      <c r="V3706" s="16">
        <f t="shared" si="348"/>
        <v>42461.689745370371</v>
      </c>
      <c r="W3706" s="16">
        <f t="shared" si="349"/>
        <v>42521.689745370371</v>
      </c>
    </row>
    <row r="3707" spans="1:23" ht="30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2">
        <f>IF(H3707="USD", 1, VLOOKUP(H3707,usd[[#All],[targetCurrency]:[inverseRate]],4,FALSE))</f>
        <v>1</v>
      </c>
      <c r="J3707" s="14">
        <f t="shared" si="344"/>
        <v>2827</v>
      </c>
      <c r="K3707" s="14">
        <f t="shared" si="345"/>
        <v>2925</v>
      </c>
      <c r="L3707">
        <v>1403546400</v>
      </c>
      <c r="M3707">
        <v>1401714114</v>
      </c>
      <c r="N3707" t="b">
        <v>0</v>
      </c>
      <c r="O3707">
        <v>35</v>
      </c>
      <c r="P3707" t="b">
        <v>1</v>
      </c>
      <c r="Q3707" t="s">
        <v>8271</v>
      </c>
      <c r="R3707" s="9">
        <f t="shared" si="346"/>
        <v>1.0346657233816767</v>
      </c>
      <c r="S3707" s="14">
        <f t="shared" si="347"/>
        <v>83.571428571428569</v>
      </c>
      <c r="T3707" t="s">
        <v>9224</v>
      </c>
      <c r="U3707" t="s">
        <v>9225</v>
      </c>
      <c r="V3707" s="16">
        <f t="shared" si="348"/>
        <v>41792.542986111112</v>
      </c>
      <c r="W3707" s="16">
        <f t="shared" si="349"/>
        <v>41813.75</v>
      </c>
    </row>
    <row r="3708" spans="1:23" ht="30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2">
        <f>IF(H3708="USD", 1, VLOOKUP(H3708,usd[[#All],[targetCurrency]:[inverseRate]],4,FALSE))</f>
        <v>1</v>
      </c>
      <c r="J3708" s="14">
        <f t="shared" si="344"/>
        <v>1500</v>
      </c>
      <c r="K3708" s="14">
        <f t="shared" si="345"/>
        <v>1820</v>
      </c>
      <c r="L3708">
        <v>1410558949</v>
      </c>
      <c r="M3708">
        <v>1409262949</v>
      </c>
      <c r="N3708" t="b">
        <v>0</v>
      </c>
      <c r="O3708">
        <v>13</v>
      </c>
      <c r="P3708" t="b">
        <v>1</v>
      </c>
      <c r="Q3708" t="s">
        <v>8271</v>
      </c>
      <c r="R3708" s="9">
        <f t="shared" si="346"/>
        <v>1.2133333333333334</v>
      </c>
      <c r="S3708" s="14">
        <f t="shared" si="347"/>
        <v>140</v>
      </c>
      <c r="T3708" t="s">
        <v>9224</v>
      </c>
      <c r="U3708" t="s">
        <v>9225</v>
      </c>
      <c r="V3708" s="16">
        <f t="shared" si="348"/>
        <v>41879.913761574076</v>
      </c>
      <c r="W3708" s="16">
        <f t="shared" si="349"/>
        <v>41894.913761574076</v>
      </c>
    </row>
    <row r="3709" spans="1:23" ht="30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2">
        <f>IF(H3709="USD", 1, VLOOKUP(H3709,usd[[#All],[targetCurrency]:[inverseRate]],4,FALSE))</f>
        <v>1</v>
      </c>
      <c r="J3709" s="14">
        <f t="shared" si="344"/>
        <v>1000</v>
      </c>
      <c r="K3709" s="14">
        <f t="shared" si="345"/>
        <v>1860</v>
      </c>
      <c r="L3709">
        <v>1469165160</v>
      </c>
      <c r="M3709">
        <v>1467335378</v>
      </c>
      <c r="N3709" t="b">
        <v>0</v>
      </c>
      <c r="O3709">
        <v>23</v>
      </c>
      <c r="P3709" t="b">
        <v>1</v>
      </c>
      <c r="Q3709" t="s">
        <v>8271</v>
      </c>
      <c r="R3709" s="9">
        <f t="shared" si="346"/>
        <v>1.86</v>
      </c>
      <c r="S3709" s="14">
        <f t="shared" si="347"/>
        <v>80.869565217391298</v>
      </c>
      <c r="T3709" t="s">
        <v>9224</v>
      </c>
      <c r="U3709" t="s">
        <v>9225</v>
      </c>
      <c r="V3709" s="16">
        <f t="shared" si="348"/>
        <v>42552.048356481479</v>
      </c>
      <c r="W3709" s="16">
        <f t="shared" si="349"/>
        <v>42573.226388888885</v>
      </c>
    </row>
    <row r="3710" spans="1:23" ht="30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2">
        <f>IF(H3710="USD", 1, VLOOKUP(H3710,usd[[#All],[targetCurrency]:[inverseRate]],4,FALSE))</f>
        <v>1</v>
      </c>
      <c r="J3710" s="14">
        <f t="shared" si="344"/>
        <v>700</v>
      </c>
      <c r="K3710" s="14">
        <f t="shared" si="345"/>
        <v>2100</v>
      </c>
      <c r="L3710">
        <v>1404444286</v>
      </c>
      <c r="M3710">
        <v>1403234686</v>
      </c>
      <c r="N3710" t="b">
        <v>0</v>
      </c>
      <c r="O3710">
        <v>39</v>
      </c>
      <c r="P3710" t="b">
        <v>1</v>
      </c>
      <c r="Q3710" t="s">
        <v>8271</v>
      </c>
      <c r="R3710" s="9">
        <f t="shared" si="346"/>
        <v>3</v>
      </c>
      <c r="S3710" s="14">
        <f t="shared" si="347"/>
        <v>53.846153846153847</v>
      </c>
      <c r="T3710" t="s">
        <v>9224</v>
      </c>
      <c r="U3710" t="s">
        <v>9225</v>
      </c>
      <c r="V3710" s="16">
        <f t="shared" si="348"/>
        <v>41810.142199074078</v>
      </c>
      <c r="W3710" s="16">
        <f t="shared" si="349"/>
        <v>41824.142199074078</v>
      </c>
    </row>
    <row r="3711" spans="1:23" ht="30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2">
        <f>IF(H3711="USD", 1, VLOOKUP(H3711,usd[[#All],[targetCurrency]:[inverseRate]],4,FALSE))</f>
        <v>1.29405719</v>
      </c>
      <c r="J3711" s="14">
        <f t="shared" si="344"/>
        <v>1294.05719</v>
      </c>
      <c r="K3711" s="14">
        <f t="shared" si="345"/>
        <v>1400.816908175</v>
      </c>
      <c r="L3711">
        <v>1403715546</v>
      </c>
      <c r="M3711">
        <v>1401123546</v>
      </c>
      <c r="N3711" t="b">
        <v>0</v>
      </c>
      <c r="O3711">
        <v>35</v>
      </c>
      <c r="P3711" t="b">
        <v>1</v>
      </c>
      <c r="Q3711" t="s">
        <v>8271</v>
      </c>
      <c r="R3711" s="9">
        <f t="shared" si="346"/>
        <v>1.0825</v>
      </c>
      <c r="S3711" s="14">
        <f t="shared" si="347"/>
        <v>40.023340233571425</v>
      </c>
      <c r="T3711" t="s">
        <v>9224</v>
      </c>
      <c r="U3711" t="s">
        <v>9225</v>
      </c>
      <c r="V3711" s="16">
        <f t="shared" si="348"/>
        <v>41785.707708333335</v>
      </c>
      <c r="W3711" s="16">
        <f t="shared" si="349"/>
        <v>41815.707708333335</v>
      </c>
    </row>
    <row r="3712" spans="1:23" ht="30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2">
        <f>IF(H3712="USD", 1, VLOOKUP(H3712,usd[[#All],[targetCurrency]:[inverseRate]],4,FALSE))</f>
        <v>1</v>
      </c>
      <c r="J3712" s="14">
        <f t="shared" si="344"/>
        <v>1300</v>
      </c>
      <c r="K3712" s="14">
        <f t="shared" si="345"/>
        <v>1835</v>
      </c>
      <c r="L3712">
        <v>1428068988</v>
      </c>
      <c r="M3712">
        <v>1425908988</v>
      </c>
      <c r="N3712" t="b">
        <v>0</v>
      </c>
      <c r="O3712">
        <v>27</v>
      </c>
      <c r="P3712" t="b">
        <v>1</v>
      </c>
      <c r="Q3712" t="s">
        <v>8271</v>
      </c>
      <c r="R3712" s="9">
        <f t="shared" si="346"/>
        <v>1.4115384615384616</v>
      </c>
      <c r="S3712" s="14">
        <f t="shared" si="347"/>
        <v>67.962962962962962</v>
      </c>
      <c r="T3712" t="s">
        <v>9224</v>
      </c>
      <c r="U3712" t="s">
        <v>9225</v>
      </c>
      <c r="V3712" s="16">
        <f t="shared" si="348"/>
        <v>42072.576249999998</v>
      </c>
      <c r="W3712" s="16">
        <f t="shared" si="349"/>
        <v>42097.576249999998</v>
      </c>
    </row>
    <row r="3713" spans="1:23" ht="30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2">
        <f>IF(H3713="USD", 1, VLOOKUP(H3713,usd[[#All],[targetCurrency]:[inverseRate]],4,FALSE))</f>
        <v>1</v>
      </c>
      <c r="J3713" s="14">
        <f t="shared" si="344"/>
        <v>500</v>
      </c>
      <c r="K3713" s="14">
        <f t="shared" si="345"/>
        <v>570</v>
      </c>
      <c r="L3713">
        <v>1402848000</v>
      </c>
      <c r="M3713">
        <v>1400606573</v>
      </c>
      <c r="N3713" t="b">
        <v>0</v>
      </c>
      <c r="O3713">
        <v>21</v>
      </c>
      <c r="P3713" t="b">
        <v>1</v>
      </c>
      <c r="Q3713" t="s">
        <v>8271</v>
      </c>
      <c r="R3713" s="9">
        <f t="shared" si="346"/>
        <v>1.1399999999999999</v>
      </c>
      <c r="S3713" s="14">
        <f t="shared" si="347"/>
        <v>27.142857142857142</v>
      </c>
      <c r="T3713" t="s">
        <v>9224</v>
      </c>
      <c r="U3713" t="s">
        <v>9225</v>
      </c>
      <c r="V3713" s="16">
        <f t="shared" si="348"/>
        <v>41779.724224537036</v>
      </c>
      <c r="W3713" s="16">
        <f t="shared" si="349"/>
        <v>41805.666666666664</v>
      </c>
    </row>
    <row r="3714" spans="1:23" ht="30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2">
        <f>IF(H3714="USD", 1, VLOOKUP(H3714,usd[[#All],[targetCurrency]:[inverseRate]],4,FALSE))</f>
        <v>1</v>
      </c>
      <c r="J3714" s="14">
        <f t="shared" si="344"/>
        <v>7500</v>
      </c>
      <c r="K3714" s="14">
        <f t="shared" si="345"/>
        <v>11530</v>
      </c>
      <c r="L3714">
        <v>1433055540</v>
      </c>
      <c r="M3714">
        <v>1431230867</v>
      </c>
      <c r="N3714" t="b">
        <v>0</v>
      </c>
      <c r="O3714">
        <v>104</v>
      </c>
      <c r="P3714" t="b">
        <v>1</v>
      </c>
      <c r="Q3714" t="s">
        <v>8271</v>
      </c>
      <c r="R3714" s="9">
        <f t="shared" si="346"/>
        <v>1.5373333333333334</v>
      </c>
      <c r="S3714" s="14">
        <f t="shared" si="347"/>
        <v>110.86538461538461</v>
      </c>
      <c r="T3714" t="s">
        <v>9224</v>
      </c>
      <c r="U3714" t="s">
        <v>9225</v>
      </c>
      <c r="V3714" s="16">
        <f t="shared" si="348"/>
        <v>42134.172071759254</v>
      </c>
      <c r="W3714" s="16">
        <f t="shared" si="349"/>
        <v>42155.290972222225</v>
      </c>
    </row>
    <row r="3715" spans="1:23" ht="30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2">
        <f>IF(H3715="USD", 1, VLOOKUP(H3715,usd[[#All],[targetCurrency]:[inverseRate]],4,FALSE))</f>
        <v>1</v>
      </c>
      <c r="J3715" s="14">
        <f t="shared" ref="J3715:J3778" si="350">$I3715*D3715</f>
        <v>2000</v>
      </c>
      <c r="K3715" s="14">
        <f t="shared" ref="K3715:K3778" si="351">$I3715*E3715</f>
        <v>2030</v>
      </c>
      <c r="L3715">
        <v>1465062166</v>
      </c>
      <c r="M3715">
        <v>1463334166</v>
      </c>
      <c r="N3715" t="b">
        <v>0</v>
      </c>
      <c r="O3715">
        <v>19</v>
      </c>
      <c r="P3715" t="b">
        <v>1</v>
      </c>
      <c r="Q3715" t="s">
        <v>8271</v>
      </c>
      <c r="R3715" s="9">
        <f t="shared" ref="R3715:R3778" si="352">E3715/D3715</f>
        <v>1.0149999999999999</v>
      </c>
      <c r="S3715" s="14">
        <f t="shared" ref="S3715:S3778" si="353">IFERROR(K3715/O3715, "")</f>
        <v>106.84210526315789</v>
      </c>
      <c r="T3715" t="s">
        <v>9224</v>
      </c>
      <c r="U3715" t="s">
        <v>9225</v>
      </c>
      <c r="V3715" s="16">
        <f t="shared" si="348"/>
        <v>42505.738032407404</v>
      </c>
      <c r="W3715" s="16">
        <f t="shared" si="349"/>
        <v>42525.738032407404</v>
      </c>
    </row>
    <row r="3716" spans="1:23" ht="30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2">
        <f>IF(H3716="USD", 1, VLOOKUP(H3716,usd[[#All],[targetCurrency]:[inverseRate]],4,FALSE))</f>
        <v>1</v>
      </c>
      <c r="J3716" s="14">
        <f t="shared" si="350"/>
        <v>10000</v>
      </c>
      <c r="K3716" s="14">
        <f t="shared" si="351"/>
        <v>10235</v>
      </c>
      <c r="L3716">
        <v>1432612740</v>
      </c>
      <c r="M3716">
        <v>1429881667</v>
      </c>
      <c r="N3716" t="b">
        <v>0</v>
      </c>
      <c r="O3716">
        <v>97</v>
      </c>
      <c r="P3716" t="b">
        <v>1</v>
      </c>
      <c r="Q3716" t="s">
        <v>8271</v>
      </c>
      <c r="R3716" s="9">
        <f t="shared" si="352"/>
        <v>1.0235000000000001</v>
      </c>
      <c r="S3716" s="14">
        <f t="shared" si="353"/>
        <v>105.51546391752578</v>
      </c>
      <c r="T3716" t="s">
        <v>9224</v>
      </c>
      <c r="U3716" t="s">
        <v>9225</v>
      </c>
      <c r="V3716" s="16">
        <f t="shared" si="348"/>
        <v>42118.556331018517</v>
      </c>
      <c r="W3716" s="16">
        <f t="shared" si="349"/>
        <v>42150.165972222225</v>
      </c>
    </row>
    <row r="3717" spans="1:23" ht="30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2">
        <f>IF(H3717="USD", 1, VLOOKUP(H3717,usd[[#All],[targetCurrency]:[inverseRate]],4,FALSE))</f>
        <v>1.29405719</v>
      </c>
      <c r="J3717" s="14">
        <f t="shared" si="350"/>
        <v>4529.2001650000002</v>
      </c>
      <c r="K3717" s="14">
        <f t="shared" si="351"/>
        <v>4645.6653120999999</v>
      </c>
      <c r="L3717">
        <v>1427806320</v>
      </c>
      <c r="M3717">
        <v>1422834819</v>
      </c>
      <c r="N3717" t="b">
        <v>0</v>
      </c>
      <c r="O3717">
        <v>27</v>
      </c>
      <c r="P3717" t="b">
        <v>1</v>
      </c>
      <c r="Q3717" t="s">
        <v>8271</v>
      </c>
      <c r="R3717" s="9">
        <f t="shared" si="352"/>
        <v>1.0257142857142858</v>
      </c>
      <c r="S3717" s="14">
        <f t="shared" si="353"/>
        <v>172.06167822592593</v>
      </c>
      <c r="T3717" t="s">
        <v>9224</v>
      </c>
      <c r="U3717" t="s">
        <v>9225</v>
      </c>
      <c r="V3717" s="16">
        <f t="shared" si="348"/>
        <v>42036.995590277773</v>
      </c>
      <c r="W3717" s="16">
        <f t="shared" si="349"/>
        <v>42094.536111111112</v>
      </c>
    </row>
    <row r="3718" spans="1:23" ht="30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2">
        <f>IF(H3718="USD", 1, VLOOKUP(H3718,usd[[#All],[targetCurrency]:[inverseRate]],4,FALSE))</f>
        <v>1</v>
      </c>
      <c r="J3718" s="14">
        <f t="shared" si="350"/>
        <v>800</v>
      </c>
      <c r="K3718" s="14">
        <f t="shared" si="351"/>
        <v>1246</v>
      </c>
      <c r="L3718">
        <v>1453411109</v>
      </c>
      <c r="M3718">
        <v>1450819109</v>
      </c>
      <c r="N3718" t="b">
        <v>0</v>
      </c>
      <c r="O3718">
        <v>24</v>
      </c>
      <c r="P3718" t="b">
        <v>1</v>
      </c>
      <c r="Q3718" t="s">
        <v>8271</v>
      </c>
      <c r="R3718" s="9">
        <f t="shared" si="352"/>
        <v>1.5575000000000001</v>
      </c>
      <c r="S3718" s="14">
        <f t="shared" si="353"/>
        <v>51.916666666666664</v>
      </c>
      <c r="T3718" t="s">
        <v>9224</v>
      </c>
      <c r="U3718" t="s">
        <v>9225</v>
      </c>
      <c r="V3718" s="16">
        <f t="shared" si="348"/>
        <v>42360.887835648144</v>
      </c>
      <c r="W3718" s="16">
        <f t="shared" si="349"/>
        <v>42390.887835648144</v>
      </c>
    </row>
    <row r="3719" spans="1:23" ht="30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2">
        <f>IF(H3719="USD", 1, VLOOKUP(H3719,usd[[#All],[targetCurrency]:[inverseRate]],4,FALSE))</f>
        <v>1.29405719</v>
      </c>
      <c r="J3719" s="14">
        <f t="shared" si="350"/>
        <v>5176.22876</v>
      </c>
      <c r="K3719" s="14">
        <f t="shared" si="351"/>
        <v>5215.0504756999999</v>
      </c>
      <c r="L3719">
        <v>1431204449</v>
      </c>
      <c r="M3719">
        <v>1428526049</v>
      </c>
      <c r="N3719" t="b">
        <v>0</v>
      </c>
      <c r="O3719">
        <v>13</v>
      </c>
      <c r="P3719" t="b">
        <v>1</v>
      </c>
      <c r="Q3719" t="s">
        <v>8271</v>
      </c>
      <c r="R3719" s="9">
        <f t="shared" si="352"/>
        <v>1.0075000000000001</v>
      </c>
      <c r="S3719" s="14">
        <f t="shared" si="353"/>
        <v>401.1577289</v>
      </c>
      <c r="T3719" t="s">
        <v>9224</v>
      </c>
      <c r="U3719" t="s">
        <v>9225</v>
      </c>
      <c r="V3719" s="16">
        <f t="shared" si="348"/>
        <v>42102.866307870368</v>
      </c>
      <c r="W3719" s="16">
        <f t="shared" si="349"/>
        <v>42133.866307870368</v>
      </c>
    </row>
    <row r="3720" spans="1:23" ht="30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2">
        <f>IF(H3720="USD", 1, VLOOKUP(H3720,usd[[#All],[targetCurrency]:[inverseRate]],4,FALSE))</f>
        <v>1.29405719</v>
      </c>
      <c r="J3720" s="14">
        <f t="shared" si="350"/>
        <v>647.028595</v>
      </c>
      <c r="K3720" s="14">
        <f t="shared" si="351"/>
        <v>1548.9864564299999</v>
      </c>
      <c r="L3720">
        <v>1425057075</v>
      </c>
      <c r="M3720">
        <v>1422465075</v>
      </c>
      <c r="N3720" t="b">
        <v>0</v>
      </c>
      <c r="O3720">
        <v>46</v>
      </c>
      <c r="P3720" t="b">
        <v>1</v>
      </c>
      <c r="Q3720" t="s">
        <v>8271</v>
      </c>
      <c r="R3720" s="9">
        <f t="shared" si="352"/>
        <v>2.3940000000000001</v>
      </c>
      <c r="S3720" s="14">
        <f t="shared" si="353"/>
        <v>33.673618618043477</v>
      </c>
      <c r="T3720" t="s">
        <v>9224</v>
      </c>
      <c r="U3720" t="s">
        <v>9225</v>
      </c>
      <c r="V3720" s="16">
        <f t="shared" si="348"/>
        <v>42032.716145833328</v>
      </c>
      <c r="W3720" s="16">
        <f t="shared" si="349"/>
        <v>42062.716145833328</v>
      </c>
    </row>
    <row r="3721" spans="1:23" ht="30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2">
        <f>IF(H3721="USD", 1, VLOOKUP(H3721,usd[[#All],[targetCurrency]:[inverseRate]],4,FALSE))</f>
        <v>1.29405719</v>
      </c>
      <c r="J3721" s="14">
        <f t="shared" si="350"/>
        <v>258.81143800000001</v>
      </c>
      <c r="K3721" s="14">
        <f t="shared" si="351"/>
        <v>543.50401980000004</v>
      </c>
      <c r="L3721">
        <v>1434994266</v>
      </c>
      <c r="M3721">
        <v>1432402266</v>
      </c>
      <c r="N3721" t="b">
        <v>0</v>
      </c>
      <c r="O3721">
        <v>4</v>
      </c>
      <c r="P3721" t="b">
        <v>1</v>
      </c>
      <c r="Q3721" t="s">
        <v>8271</v>
      </c>
      <c r="R3721" s="9">
        <f t="shared" si="352"/>
        <v>2.1</v>
      </c>
      <c r="S3721" s="14">
        <f t="shared" si="353"/>
        <v>135.87600495000001</v>
      </c>
      <c r="T3721" t="s">
        <v>9224</v>
      </c>
      <c r="U3721" t="s">
        <v>9225</v>
      </c>
      <c r="V3721" s="16">
        <f t="shared" si="348"/>
        <v>42147.729930555557</v>
      </c>
      <c r="W3721" s="16">
        <f t="shared" si="349"/>
        <v>42177.729930555557</v>
      </c>
    </row>
    <row r="3722" spans="1:23" ht="30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2">
        <f>IF(H3722="USD", 1, VLOOKUP(H3722,usd[[#All],[targetCurrency]:[inverseRate]],4,FALSE))</f>
        <v>1</v>
      </c>
      <c r="J3722" s="14">
        <f t="shared" si="350"/>
        <v>3300</v>
      </c>
      <c r="K3722" s="14">
        <f t="shared" si="351"/>
        <v>3449</v>
      </c>
      <c r="L3722">
        <v>1435881006</v>
      </c>
      <c r="M3722">
        <v>1433980206</v>
      </c>
      <c r="N3722" t="b">
        <v>0</v>
      </c>
      <c r="O3722">
        <v>40</v>
      </c>
      <c r="P3722" t="b">
        <v>1</v>
      </c>
      <c r="Q3722" t="s">
        <v>8271</v>
      </c>
      <c r="R3722" s="9">
        <f t="shared" si="352"/>
        <v>1.0451515151515152</v>
      </c>
      <c r="S3722" s="14">
        <f t="shared" si="353"/>
        <v>86.224999999999994</v>
      </c>
      <c r="T3722" t="s">
        <v>9224</v>
      </c>
      <c r="U3722" t="s">
        <v>9225</v>
      </c>
      <c r="V3722" s="16">
        <f t="shared" si="348"/>
        <v>42165.993125000001</v>
      </c>
      <c r="W3722" s="16">
        <f t="shared" si="349"/>
        <v>42187.993125000001</v>
      </c>
    </row>
    <row r="3723" spans="1:23" ht="30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2">
        <f>IF(H3723="USD", 1, VLOOKUP(H3723,usd[[#All],[targetCurrency]:[inverseRate]],4,FALSE))</f>
        <v>1</v>
      </c>
      <c r="J3723" s="14">
        <f t="shared" si="350"/>
        <v>5000</v>
      </c>
      <c r="K3723" s="14">
        <f t="shared" si="351"/>
        <v>5040</v>
      </c>
      <c r="L3723">
        <v>1415230084</v>
      </c>
      <c r="M3723">
        <v>1413412084</v>
      </c>
      <c r="N3723" t="b">
        <v>0</v>
      </c>
      <c r="O3723">
        <v>44</v>
      </c>
      <c r="P3723" t="b">
        <v>1</v>
      </c>
      <c r="Q3723" t="s">
        <v>8271</v>
      </c>
      <c r="R3723" s="9">
        <f t="shared" si="352"/>
        <v>1.008</v>
      </c>
      <c r="S3723" s="14">
        <f t="shared" si="353"/>
        <v>114.54545454545455</v>
      </c>
      <c r="T3723" t="s">
        <v>9224</v>
      </c>
      <c r="U3723" t="s">
        <v>9225</v>
      </c>
      <c r="V3723" s="16">
        <f t="shared" si="348"/>
        <v>41927.936157407406</v>
      </c>
      <c r="W3723" s="16">
        <f t="shared" si="349"/>
        <v>41948.977824074071</v>
      </c>
    </row>
    <row r="3724" spans="1:23" ht="30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2">
        <f>IF(H3724="USD", 1, VLOOKUP(H3724,usd[[#All],[targetCurrency]:[inverseRate]],4,FALSE))</f>
        <v>0.75062424999999999</v>
      </c>
      <c r="J3724" s="14">
        <f t="shared" si="350"/>
        <v>1125.936375</v>
      </c>
      <c r="K3724" s="14">
        <f t="shared" si="351"/>
        <v>1252.0412489999999</v>
      </c>
      <c r="L3724">
        <v>1455231540</v>
      </c>
      <c r="M3724">
        <v>1452614847</v>
      </c>
      <c r="N3724" t="b">
        <v>0</v>
      </c>
      <c r="O3724">
        <v>35</v>
      </c>
      <c r="P3724" t="b">
        <v>1</v>
      </c>
      <c r="Q3724" t="s">
        <v>8271</v>
      </c>
      <c r="R3724" s="9">
        <f t="shared" si="352"/>
        <v>1.1120000000000001</v>
      </c>
      <c r="S3724" s="14">
        <f t="shared" si="353"/>
        <v>35.772607114285712</v>
      </c>
      <c r="T3724" t="s">
        <v>9224</v>
      </c>
      <c r="U3724" t="s">
        <v>9225</v>
      </c>
      <c r="V3724" s="16">
        <f t="shared" si="348"/>
        <v>42381.671840277777</v>
      </c>
      <c r="W3724" s="16">
        <f t="shared" si="349"/>
        <v>42411.957638888889</v>
      </c>
    </row>
    <row r="3725" spans="1:23" ht="30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2">
        <f>IF(H3725="USD", 1, VLOOKUP(H3725,usd[[#All],[targetCurrency]:[inverseRate]],4,FALSE))</f>
        <v>1.29405719</v>
      </c>
      <c r="J3725" s="14">
        <f t="shared" si="350"/>
        <v>5823.2573549999997</v>
      </c>
      <c r="K3725" s="14">
        <f t="shared" si="351"/>
        <v>5942.3106164800001</v>
      </c>
      <c r="L3725">
        <v>1417374262</v>
      </c>
      <c r="M3725">
        <v>1414778662</v>
      </c>
      <c r="N3725" t="b">
        <v>0</v>
      </c>
      <c r="O3725">
        <v>63</v>
      </c>
      <c r="P3725" t="b">
        <v>1</v>
      </c>
      <c r="Q3725" t="s">
        <v>8271</v>
      </c>
      <c r="R3725" s="9">
        <f t="shared" si="352"/>
        <v>1.0204444444444445</v>
      </c>
      <c r="S3725" s="14">
        <f t="shared" si="353"/>
        <v>94.322390737777781</v>
      </c>
      <c r="T3725" t="s">
        <v>9224</v>
      </c>
      <c r="U3725" t="s">
        <v>9225</v>
      </c>
      <c r="V3725" s="16">
        <f t="shared" si="348"/>
        <v>41943.753032407403</v>
      </c>
      <c r="W3725" s="16">
        <f t="shared" si="349"/>
        <v>41973.794699074075</v>
      </c>
    </row>
    <row r="3726" spans="1:23" ht="30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2">
        <f>IF(H3726="USD", 1, VLOOKUP(H3726,usd[[#All],[targetCurrency]:[inverseRate]],4,FALSE))</f>
        <v>1.29405719</v>
      </c>
      <c r="J3726" s="14">
        <f t="shared" si="350"/>
        <v>5564.445917</v>
      </c>
      <c r="K3726" s="14">
        <f t="shared" si="351"/>
        <v>5706.2098821645004</v>
      </c>
      <c r="L3726">
        <v>1462402800</v>
      </c>
      <c r="M3726">
        <v>1459856860</v>
      </c>
      <c r="N3726" t="b">
        <v>0</v>
      </c>
      <c r="O3726">
        <v>89</v>
      </c>
      <c r="P3726" t="b">
        <v>1</v>
      </c>
      <c r="Q3726" t="s">
        <v>8271</v>
      </c>
      <c r="R3726" s="9">
        <f t="shared" si="352"/>
        <v>1.0254767441860466</v>
      </c>
      <c r="S3726" s="14">
        <f t="shared" si="353"/>
        <v>64.114717777129215</v>
      </c>
      <c r="T3726" t="s">
        <v>9224</v>
      </c>
      <c r="U3726" t="s">
        <v>9225</v>
      </c>
      <c r="V3726" s="16">
        <f t="shared" si="348"/>
        <v>42465.491435185184</v>
      </c>
      <c r="W3726" s="16">
        <f t="shared" si="349"/>
        <v>42494.958333333328</v>
      </c>
    </row>
    <row r="3727" spans="1:23" ht="30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2">
        <f>IF(H3727="USD", 1, VLOOKUP(H3727,usd[[#All],[targetCurrency]:[inverseRate]],4,FALSE))</f>
        <v>1.29405719</v>
      </c>
      <c r="J3727" s="14">
        <f t="shared" si="350"/>
        <v>388.21715699999999</v>
      </c>
      <c r="K3727" s="14">
        <f t="shared" si="351"/>
        <v>493.03578938999999</v>
      </c>
      <c r="L3727">
        <v>1455831000</v>
      </c>
      <c r="M3727">
        <v>1454366467</v>
      </c>
      <c r="N3727" t="b">
        <v>0</v>
      </c>
      <c r="O3727">
        <v>15</v>
      </c>
      <c r="P3727" t="b">
        <v>1</v>
      </c>
      <c r="Q3727" t="s">
        <v>8271</v>
      </c>
      <c r="R3727" s="9">
        <f t="shared" si="352"/>
        <v>1.27</v>
      </c>
      <c r="S3727" s="14">
        <f t="shared" si="353"/>
        <v>32.869052625999998</v>
      </c>
      <c r="T3727" t="s">
        <v>9224</v>
      </c>
      <c r="U3727" t="s">
        <v>9225</v>
      </c>
      <c r="V3727" s="16">
        <f t="shared" si="348"/>
        <v>42401.945219907408</v>
      </c>
      <c r="W3727" s="16">
        <f t="shared" si="349"/>
        <v>42418.895833333328</v>
      </c>
    </row>
    <row r="3728" spans="1:23" ht="30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2">
        <f>IF(H3728="USD", 1, VLOOKUP(H3728,usd[[#All],[targetCurrency]:[inverseRate]],4,FALSE))</f>
        <v>1</v>
      </c>
      <c r="J3728" s="14">
        <f t="shared" si="350"/>
        <v>850</v>
      </c>
      <c r="K3728" s="14">
        <f t="shared" si="351"/>
        <v>2879</v>
      </c>
      <c r="L3728">
        <v>1461963600</v>
      </c>
      <c r="M3728">
        <v>1459567371</v>
      </c>
      <c r="N3728" t="b">
        <v>0</v>
      </c>
      <c r="O3728">
        <v>46</v>
      </c>
      <c r="P3728" t="b">
        <v>1</v>
      </c>
      <c r="Q3728" t="s">
        <v>8271</v>
      </c>
      <c r="R3728" s="9">
        <f t="shared" si="352"/>
        <v>3.3870588235294119</v>
      </c>
      <c r="S3728" s="14">
        <f t="shared" si="353"/>
        <v>62.586956521739133</v>
      </c>
      <c r="T3728" t="s">
        <v>9224</v>
      </c>
      <c r="U3728" t="s">
        <v>9225</v>
      </c>
      <c r="V3728" s="16">
        <f t="shared" ref="V3728:V3791" si="354">(M3728/86400)+DATE(1970,1,1)</f>
        <v>42462.140868055554</v>
      </c>
      <c r="W3728" s="16">
        <f t="shared" ref="W3728:W3791" si="355">(L3728/86400)+DATE(1970,1,1)</f>
        <v>42489.875</v>
      </c>
    </row>
    <row r="3729" spans="1:23" ht="30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2">
        <f>IF(H3729="USD", 1, VLOOKUP(H3729,usd[[#All],[targetCurrency]:[inverseRate]],4,FALSE))</f>
        <v>1</v>
      </c>
      <c r="J3729" s="14">
        <f t="shared" si="350"/>
        <v>2000</v>
      </c>
      <c r="K3729" s="14">
        <f t="shared" si="351"/>
        <v>2015</v>
      </c>
      <c r="L3729">
        <v>1476939300</v>
      </c>
      <c r="M3729">
        <v>1474273294</v>
      </c>
      <c r="N3729" t="b">
        <v>0</v>
      </c>
      <c r="O3729">
        <v>33</v>
      </c>
      <c r="P3729" t="b">
        <v>1</v>
      </c>
      <c r="Q3729" t="s">
        <v>8271</v>
      </c>
      <c r="R3729" s="9">
        <f t="shared" si="352"/>
        <v>1.0075000000000001</v>
      </c>
      <c r="S3729" s="14">
        <f t="shared" si="353"/>
        <v>61.060606060606062</v>
      </c>
      <c r="T3729" t="s">
        <v>9224</v>
      </c>
      <c r="U3729" t="s">
        <v>9225</v>
      </c>
      <c r="V3729" s="16">
        <f t="shared" si="354"/>
        <v>42632.348310185189</v>
      </c>
      <c r="W3729" s="16">
        <f t="shared" si="355"/>
        <v>42663.204861111109</v>
      </c>
    </row>
    <row r="3730" spans="1:23" ht="30" hidden="1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2">
        <f>IF(H3730="USD", 1, VLOOKUP(H3730,usd[[#All],[targetCurrency]:[inverseRate]],4,FALSE))</f>
        <v>1</v>
      </c>
      <c r="J3730" s="14">
        <f t="shared" si="350"/>
        <v>20000</v>
      </c>
      <c r="K3730" s="14">
        <f t="shared" si="351"/>
        <v>1862</v>
      </c>
      <c r="L3730">
        <v>1439957176</v>
      </c>
      <c r="M3730">
        <v>1437365176</v>
      </c>
      <c r="N3730" t="b">
        <v>0</v>
      </c>
      <c r="O3730">
        <v>31</v>
      </c>
      <c r="P3730" t="b">
        <v>0</v>
      </c>
      <c r="Q3730" t="s">
        <v>8271</v>
      </c>
      <c r="R3730" s="9">
        <f t="shared" si="352"/>
        <v>9.3100000000000002E-2</v>
      </c>
      <c r="S3730" s="14">
        <f t="shared" si="353"/>
        <v>60.064516129032256</v>
      </c>
      <c r="T3730" t="s">
        <v>9224</v>
      </c>
      <c r="U3730" t="s">
        <v>9225</v>
      </c>
      <c r="V3730" s="16">
        <f t="shared" si="354"/>
        <v>42205.171018518522</v>
      </c>
      <c r="W3730" s="16">
        <f t="shared" si="355"/>
        <v>42235.171018518522</v>
      </c>
    </row>
    <row r="3731" spans="1:23" ht="30" hidden="1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2">
        <f>IF(H3731="USD", 1, VLOOKUP(H3731,usd[[#All],[targetCurrency]:[inverseRate]],4,FALSE))</f>
        <v>1</v>
      </c>
      <c r="J3731" s="14">
        <f t="shared" si="350"/>
        <v>5000</v>
      </c>
      <c r="K3731" s="14">
        <f t="shared" si="351"/>
        <v>362</v>
      </c>
      <c r="L3731">
        <v>1427082912</v>
      </c>
      <c r="M3731">
        <v>1423198512</v>
      </c>
      <c r="N3731" t="b">
        <v>0</v>
      </c>
      <c r="O3731">
        <v>5</v>
      </c>
      <c r="P3731" t="b">
        <v>0</v>
      </c>
      <c r="Q3731" t="s">
        <v>8271</v>
      </c>
      <c r="R3731" s="9">
        <f t="shared" si="352"/>
        <v>7.2400000000000006E-2</v>
      </c>
      <c r="S3731" s="14">
        <f t="shared" si="353"/>
        <v>72.400000000000006</v>
      </c>
      <c r="T3731" t="s">
        <v>9224</v>
      </c>
      <c r="U3731" t="s">
        <v>9225</v>
      </c>
      <c r="V3731" s="16">
        <f t="shared" si="354"/>
        <v>42041.205000000002</v>
      </c>
      <c r="W3731" s="16">
        <f t="shared" si="355"/>
        <v>42086.16333333333</v>
      </c>
    </row>
    <row r="3732" spans="1:23" ht="30" hidden="1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2">
        <f>IF(H3732="USD", 1, VLOOKUP(H3732,usd[[#All],[targetCurrency]:[inverseRate]],4,FALSE))</f>
        <v>1</v>
      </c>
      <c r="J3732" s="14">
        <f t="shared" si="350"/>
        <v>1000</v>
      </c>
      <c r="K3732" s="14">
        <f t="shared" si="351"/>
        <v>100</v>
      </c>
      <c r="L3732">
        <v>1439828159</v>
      </c>
      <c r="M3732">
        <v>1437236159</v>
      </c>
      <c r="N3732" t="b">
        <v>0</v>
      </c>
      <c r="O3732">
        <v>1</v>
      </c>
      <c r="P3732" t="b">
        <v>0</v>
      </c>
      <c r="Q3732" t="s">
        <v>8271</v>
      </c>
      <c r="R3732" s="9">
        <f t="shared" si="352"/>
        <v>0.1</v>
      </c>
      <c r="S3732" s="14">
        <f t="shared" si="353"/>
        <v>100</v>
      </c>
      <c r="T3732" t="s">
        <v>9224</v>
      </c>
      <c r="U3732" t="s">
        <v>9225</v>
      </c>
      <c r="V3732" s="16">
        <f t="shared" si="354"/>
        <v>42203.677766203706</v>
      </c>
      <c r="W3732" s="16">
        <f t="shared" si="355"/>
        <v>42233.677766203706</v>
      </c>
    </row>
    <row r="3733" spans="1:23" ht="30" hidden="1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2">
        <f>IF(H3733="USD", 1, VLOOKUP(H3733,usd[[#All],[targetCurrency]:[inverseRate]],4,FALSE))</f>
        <v>1</v>
      </c>
      <c r="J3733" s="14">
        <f t="shared" si="350"/>
        <v>5500</v>
      </c>
      <c r="K3733" s="14">
        <f t="shared" si="351"/>
        <v>620</v>
      </c>
      <c r="L3733">
        <v>1420860180</v>
      </c>
      <c r="M3733">
        <v>1418234646</v>
      </c>
      <c r="N3733" t="b">
        <v>0</v>
      </c>
      <c r="O3733">
        <v>12</v>
      </c>
      <c r="P3733" t="b">
        <v>0</v>
      </c>
      <c r="Q3733" t="s">
        <v>8271</v>
      </c>
      <c r="R3733" s="9">
        <f t="shared" si="352"/>
        <v>0.11272727272727273</v>
      </c>
      <c r="S3733" s="14">
        <f t="shared" si="353"/>
        <v>51.666666666666664</v>
      </c>
      <c r="T3733" t="s">
        <v>9224</v>
      </c>
      <c r="U3733" t="s">
        <v>9225</v>
      </c>
      <c r="V3733" s="16">
        <f t="shared" si="354"/>
        <v>41983.752847222218</v>
      </c>
      <c r="W3733" s="16">
        <f t="shared" si="355"/>
        <v>42014.140972222223</v>
      </c>
    </row>
    <row r="3734" spans="1:23" ht="30" hidden="1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2">
        <f>IF(H3734="USD", 1, VLOOKUP(H3734,usd[[#All],[targetCurrency]:[inverseRate]],4,FALSE))</f>
        <v>1.1666915600000001</v>
      </c>
      <c r="J3734" s="14">
        <f t="shared" si="350"/>
        <v>991.68782600000009</v>
      </c>
      <c r="K3734" s="14">
        <f t="shared" si="351"/>
        <v>152.83659436000002</v>
      </c>
      <c r="L3734">
        <v>1422100800</v>
      </c>
      <c r="M3734">
        <v>1416932133</v>
      </c>
      <c r="N3734" t="b">
        <v>0</v>
      </c>
      <c r="O3734">
        <v>4</v>
      </c>
      <c r="P3734" t="b">
        <v>0</v>
      </c>
      <c r="Q3734" t="s">
        <v>8271</v>
      </c>
      <c r="R3734" s="9">
        <f t="shared" si="352"/>
        <v>0.15411764705882353</v>
      </c>
      <c r="S3734" s="14">
        <f t="shared" si="353"/>
        <v>38.209148590000005</v>
      </c>
      <c r="T3734" t="s">
        <v>9224</v>
      </c>
      <c r="U3734" t="s">
        <v>9225</v>
      </c>
      <c r="V3734" s="16">
        <f t="shared" si="354"/>
        <v>41968.677465277782</v>
      </c>
      <c r="W3734" s="16">
        <f t="shared" si="355"/>
        <v>42028.5</v>
      </c>
    </row>
    <row r="3735" spans="1:23" ht="30" hidden="1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2">
        <f>IF(H3735="USD", 1, VLOOKUP(H3735,usd[[#All],[targetCurrency]:[inverseRate]],4,FALSE))</f>
        <v>1</v>
      </c>
      <c r="J3735" s="14">
        <f t="shared" si="350"/>
        <v>1500</v>
      </c>
      <c r="K3735" s="14">
        <f t="shared" si="351"/>
        <v>0</v>
      </c>
      <c r="L3735">
        <v>1429396200</v>
      </c>
      <c r="M3735">
        <v>1428539708</v>
      </c>
      <c r="N3735" t="b">
        <v>0</v>
      </c>
      <c r="O3735">
        <v>0</v>
      </c>
      <c r="P3735" t="b">
        <v>0</v>
      </c>
      <c r="Q3735" t="s">
        <v>8271</v>
      </c>
      <c r="R3735" s="9">
        <f t="shared" si="352"/>
        <v>0</v>
      </c>
      <c r="S3735" s="14" t="str">
        <f t="shared" si="353"/>
        <v/>
      </c>
      <c r="T3735" t="s">
        <v>9224</v>
      </c>
      <c r="U3735" t="s">
        <v>9225</v>
      </c>
      <c r="V3735" s="16">
        <f t="shared" si="354"/>
        <v>42103.024398148147</v>
      </c>
      <c r="W3735" s="16">
        <f t="shared" si="355"/>
        <v>42112.9375</v>
      </c>
    </row>
    <row r="3736" spans="1:23" ht="30" hidden="1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2">
        <f>IF(H3736="USD", 1, VLOOKUP(H3736,usd[[#All],[targetCurrency]:[inverseRate]],4,FALSE))</f>
        <v>1</v>
      </c>
      <c r="J3736" s="14">
        <f t="shared" si="350"/>
        <v>1500</v>
      </c>
      <c r="K3736" s="14">
        <f t="shared" si="351"/>
        <v>427</v>
      </c>
      <c r="L3736">
        <v>1432589896</v>
      </c>
      <c r="M3736">
        <v>1427405896</v>
      </c>
      <c r="N3736" t="b">
        <v>0</v>
      </c>
      <c r="O3736">
        <v>7</v>
      </c>
      <c r="P3736" t="b">
        <v>0</v>
      </c>
      <c r="Q3736" t="s">
        <v>8271</v>
      </c>
      <c r="R3736" s="9">
        <f t="shared" si="352"/>
        <v>0.28466666666666668</v>
      </c>
      <c r="S3736" s="14">
        <f t="shared" si="353"/>
        <v>61</v>
      </c>
      <c r="T3736" t="s">
        <v>9224</v>
      </c>
      <c r="U3736" t="s">
        <v>9225</v>
      </c>
      <c r="V3736" s="16">
        <f t="shared" si="354"/>
        <v>42089.901574074072</v>
      </c>
      <c r="W3736" s="16">
        <f t="shared" si="355"/>
        <v>42149.901574074072</v>
      </c>
    </row>
    <row r="3737" spans="1:23" ht="30" hidden="1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2">
        <f>IF(H3737="USD", 1, VLOOKUP(H3737,usd[[#All],[targetCurrency]:[inverseRate]],4,FALSE))</f>
        <v>1.29405719</v>
      </c>
      <c r="J3737" s="14">
        <f t="shared" si="350"/>
        <v>194.10857849999999</v>
      </c>
      <c r="K3737" s="14">
        <f t="shared" si="351"/>
        <v>25.8811438</v>
      </c>
      <c r="L3737">
        <v>1432831089</v>
      </c>
      <c r="M3737">
        <v>1430239089</v>
      </c>
      <c r="N3737" t="b">
        <v>0</v>
      </c>
      <c r="O3737">
        <v>2</v>
      </c>
      <c r="P3737" t="b">
        <v>0</v>
      </c>
      <c r="Q3737" t="s">
        <v>8271</v>
      </c>
      <c r="R3737" s="9">
        <f t="shared" si="352"/>
        <v>0.13333333333333333</v>
      </c>
      <c r="S3737" s="14">
        <f t="shared" si="353"/>
        <v>12.9405719</v>
      </c>
      <c r="T3737" t="s">
        <v>9224</v>
      </c>
      <c r="U3737" t="s">
        <v>9225</v>
      </c>
      <c r="V3737" s="16">
        <f t="shared" si="354"/>
        <v>42122.693159722221</v>
      </c>
      <c r="W3737" s="16">
        <f t="shared" si="355"/>
        <v>42152.693159722221</v>
      </c>
    </row>
    <row r="3738" spans="1:23" ht="30" hidden="1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2">
        <f>IF(H3738="USD", 1, VLOOKUP(H3738,usd[[#All],[targetCurrency]:[inverseRate]],4,FALSE))</f>
        <v>1.29405719</v>
      </c>
      <c r="J3738" s="14">
        <f t="shared" si="350"/>
        <v>1941.085785</v>
      </c>
      <c r="K3738" s="14">
        <f t="shared" si="351"/>
        <v>12.9405719</v>
      </c>
      <c r="L3738">
        <v>1427133600</v>
      </c>
      <c r="M3738">
        <v>1423847093</v>
      </c>
      <c r="N3738" t="b">
        <v>0</v>
      </c>
      <c r="O3738">
        <v>1</v>
      </c>
      <c r="P3738" t="b">
        <v>0</v>
      </c>
      <c r="Q3738" t="s">
        <v>8271</v>
      </c>
      <c r="R3738" s="9">
        <f t="shared" si="352"/>
        <v>6.6666666666666671E-3</v>
      </c>
      <c r="S3738" s="14">
        <f t="shared" si="353"/>
        <v>12.9405719</v>
      </c>
      <c r="T3738" t="s">
        <v>9224</v>
      </c>
      <c r="U3738" t="s">
        <v>9225</v>
      </c>
      <c r="V3738" s="16">
        <f t="shared" si="354"/>
        <v>42048.711724537032</v>
      </c>
      <c r="W3738" s="16">
        <f t="shared" si="355"/>
        <v>42086.75</v>
      </c>
    </row>
    <row r="3739" spans="1:23" ht="30" hidden="1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2">
        <f>IF(H3739="USD", 1, VLOOKUP(H3739,usd[[#All],[targetCurrency]:[inverseRate]],4,FALSE))</f>
        <v>1</v>
      </c>
      <c r="J3739" s="14">
        <f t="shared" si="350"/>
        <v>700</v>
      </c>
      <c r="K3739" s="14">
        <f t="shared" si="351"/>
        <v>150</v>
      </c>
      <c r="L3739">
        <v>1447311540</v>
      </c>
      <c r="M3739">
        <v>1445358903</v>
      </c>
      <c r="N3739" t="b">
        <v>0</v>
      </c>
      <c r="O3739">
        <v>4</v>
      </c>
      <c r="P3739" t="b">
        <v>0</v>
      </c>
      <c r="Q3739" t="s">
        <v>8271</v>
      </c>
      <c r="R3739" s="9">
        <f t="shared" si="352"/>
        <v>0.21428571428571427</v>
      </c>
      <c r="S3739" s="14">
        <f t="shared" si="353"/>
        <v>37.5</v>
      </c>
      <c r="T3739" t="s">
        <v>9224</v>
      </c>
      <c r="U3739" t="s">
        <v>9225</v>
      </c>
      <c r="V3739" s="16">
        <f t="shared" si="354"/>
        <v>42297.691006944442</v>
      </c>
      <c r="W3739" s="16">
        <f t="shared" si="355"/>
        <v>42320.290972222225</v>
      </c>
    </row>
    <row r="3740" spans="1:23" ht="30" hidden="1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2">
        <f>IF(H3740="USD", 1, VLOOKUP(H3740,usd[[#All],[targetCurrency]:[inverseRate]],4,FALSE))</f>
        <v>1.29405719</v>
      </c>
      <c r="J3740" s="14">
        <f t="shared" si="350"/>
        <v>1941.085785</v>
      </c>
      <c r="K3740" s="14">
        <f t="shared" si="351"/>
        <v>349.39544130000002</v>
      </c>
      <c r="L3740">
        <v>1405461600</v>
      </c>
      <c r="M3740">
        <v>1403562705</v>
      </c>
      <c r="N3740" t="b">
        <v>0</v>
      </c>
      <c r="O3740">
        <v>6</v>
      </c>
      <c r="P3740" t="b">
        <v>0</v>
      </c>
      <c r="Q3740" t="s">
        <v>8271</v>
      </c>
      <c r="R3740" s="9">
        <f t="shared" si="352"/>
        <v>0.18</v>
      </c>
      <c r="S3740" s="14">
        <f t="shared" si="353"/>
        <v>58.232573550000005</v>
      </c>
      <c r="T3740" t="s">
        <v>9224</v>
      </c>
      <c r="U3740" t="s">
        <v>9225</v>
      </c>
      <c r="V3740" s="16">
        <f t="shared" si="354"/>
        <v>41813.938715277778</v>
      </c>
      <c r="W3740" s="16">
        <f t="shared" si="355"/>
        <v>41835.916666666664</v>
      </c>
    </row>
    <row r="3741" spans="1:23" ht="30" hidden="1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2">
        <f>IF(H3741="USD", 1, VLOOKUP(H3741,usd[[#All],[targetCurrency]:[inverseRate]],4,FALSE))</f>
        <v>1.29405719</v>
      </c>
      <c r="J3741" s="14">
        <f t="shared" si="350"/>
        <v>5176.22876</v>
      </c>
      <c r="K3741" s="14">
        <f t="shared" si="351"/>
        <v>1041.7160379499999</v>
      </c>
      <c r="L3741">
        <v>1468752468</v>
      </c>
      <c r="M3741">
        <v>1467024468</v>
      </c>
      <c r="N3741" t="b">
        <v>0</v>
      </c>
      <c r="O3741">
        <v>8</v>
      </c>
      <c r="P3741" t="b">
        <v>0</v>
      </c>
      <c r="Q3741" t="s">
        <v>8271</v>
      </c>
      <c r="R3741" s="9">
        <f t="shared" si="352"/>
        <v>0.20125000000000001</v>
      </c>
      <c r="S3741" s="14">
        <f t="shared" si="353"/>
        <v>130.21450474374998</v>
      </c>
      <c r="T3741" t="s">
        <v>9224</v>
      </c>
      <c r="U3741" t="s">
        <v>9225</v>
      </c>
      <c r="V3741" s="16">
        <f t="shared" si="354"/>
        <v>42548.449861111112</v>
      </c>
      <c r="W3741" s="16">
        <f t="shared" si="355"/>
        <v>42568.449861111112</v>
      </c>
    </row>
    <row r="3742" spans="1:23" ht="30" hidden="1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2">
        <f>IF(H3742="USD", 1, VLOOKUP(H3742,usd[[#All],[targetCurrency]:[inverseRate]],4,FALSE))</f>
        <v>1</v>
      </c>
      <c r="J3742" s="14">
        <f t="shared" si="350"/>
        <v>2000</v>
      </c>
      <c r="K3742" s="14">
        <f t="shared" si="351"/>
        <v>358</v>
      </c>
      <c r="L3742">
        <v>1407808438</v>
      </c>
      <c r="M3742">
        <v>1405217355</v>
      </c>
      <c r="N3742" t="b">
        <v>0</v>
      </c>
      <c r="O3742">
        <v>14</v>
      </c>
      <c r="P3742" t="b">
        <v>0</v>
      </c>
      <c r="Q3742" t="s">
        <v>8271</v>
      </c>
      <c r="R3742" s="9">
        <f t="shared" si="352"/>
        <v>0.17899999999999999</v>
      </c>
      <c r="S3742" s="14">
        <f t="shared" si="353"/>
        <v>25.571428571428573</v>
      </c>
      <c r="T3742" t="s">
        <v>9224</v>
      </c>
      <c r="U3742" t="s">
        <v>9225</v>
      </c>
      <c r="V3742" s="16">
        <f t="shared" si="354"/>
        <v>41833.089756944442</v>
      </c>
      <c r="W3742" s="16">
        <f t="shared" si="355"/>
        <v>41863.079143518517</v>
      </c>
    </row>
    <row r="3743" spans="1:23" ht="30" hidden="1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2">
        <f>IF(H3743="USD", 1, VLOOKUP(H3743,usd[[#All],[targetCurrency]:[inverseRate]],4,FALSE))</f>
        <v>1</v>
      </c>
      <c r="J3743" s="14">
        <f t="shared" si="350"/>
        <v>20000</v>
      </c>
      <c r="K3743" s="14">
        <f t="shared" si="351"/>
        <v>0</v>
      </c>
      <c r="L3743">
        <v>1450389950</v>
      </c>
      <c r="M3743">
        <v>1447797950</v>
      </c>
      <c r="N3743" t="b">
        <v>0</v>
      </c>
      <c r="O3743">
        <v>0</v>
      </c>
      <c r="P3743" t="b">
        <v>0</v>
      </c>
      <c r="Q3743" t="s">
        <v>8271</v>
      </c>
      <c r="R3743" s="9">
        <f t="shared" si="352"/>
        <v>0</v>
      </c>
      <c r="S3743" s="14" t="str">
        <f t="shared" si="353"/>
        <v/>
      </c>
      <c r="T3743" t="s">
        <v>9224</v>
      </c>
      <c r="U3743" t="s">
        <v>9225</v>
      </c>
      <c r="V3743" s="16">
        <f t="shared" si="354"/>
        <v>42325.920717592591</v>
      </c>
      <c r="W3743" s="16">
        <f t="shared" si="355"/>
        <v>42355.920717592591</v>
      </c>
    </row>
    <row r="3744" spans="1:23" ht="30" hidden="1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2">
        <f>IF(H3744="USD", 1, VLOOKUP(H3744,usd[[#All],[targetCurrency]:[inverseRate]],4,FALSE))</f>
        <v>1</v>
      </c>
      <c r="J3744" s="14">
        <f t="shared" si="350"/>
        <v>5000</v>
      </c>
      <c r="K3744" s="14">
        <f t="shared" si="351"/>
        <v>100</v>
      </c>
      <c r="L3744">
        <v>1409980144</v>
      </c>
      <c r="M3744">
        <v>1407388144</v>
      </c>
      <c r="N3744" t="b">
        <v>0</v>
      </c>
      <c r="O3744">
        <v>4</v>
      </c>
      <c r="P3744" t="b">
        <v>0</v>
      </c>
      <c r="Q3744" t="s">
        <v>8271</v>
      </c>
      <c r="R3744" s="9">
        <f t="shared" si="352"/>
        <v>0.02</v>
      </c>
      <c r="S3744" s="14">
        <f t="shared" si="353"/>
        <v>25</v>
      </c>
      <c r="T3744" t="s">
        <v>9224</v>
      </c>
      <c r="U3744" t="s">
        <v>9225</v>
      </c>
      <c r="V3744" s="16">
        <f t="shared" si="354"/>
        <v>41858.214629629627</v>
      </c>
      <c r="W3744" s="16">
        <f t="shared" si="355"/>
        <v>41888.214629629627</v>
      </c>
    </row>
    <row r="3745" spans="1:23" ht="30" hidden="1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2">
        <f>IF(H3745="USD", 1, VLOOKUP(H3745,usd[[#All],[targetCurrency]:[inverseRate]],4,FALSE))</f>
        <v>1</v>
      </c>
      <c r="J3745" s="14">
        <f t="shared" si="350"/>
        <v>2200</v>
      </c>
      <c r="K3745" s="14">
        <f t="shared" si="351"/>
        <v>0</v>
      </c>
      <c r="L3745">
        <v>1404406964</v>
      </c>
      <c r="M3745">
        <v>1401814964</v>
      </c>
      <c r="N3745" t="b">
        <v>0</v>
      </c>
      <c r="O3745">
        <v>0</v>
      </c>
      <c r="P3745" t="b">
        <v>0</v>
      </c>
      <c r="Q3745" t="s">
        <v>8271</v>
      </c>
      <c r="R3745" s="9">
        <f t="shared" si="352"/>
        <v>0</v>
      </c>
      <c r="S3745" s="14" t="str">
        <f t="shared" si="353"/>
        <v/>
      </c>
      <c r="T3745" t="s">
        <v>9224</v>
      </c>
      <c r="U3745" t="s">
        <v>9225</v>
      </c>
      <c r="V3745" s="16">
        <f t="shared" si="354"/>
        <v>41793.710231481484</v>
      </c>
      <c r="W3745" s="16">
        <f t="shared" si="355"/>
        <v>41823.710231481484</v>
      </c>
    </row>
    <row r="3746" spans="1:23" ht="30" hidden="1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2">
        <f>IF(H3746="USD", 1, VLOOKUP(H3746,usd[[#All],[targetCurrency]:[inverseRate]],4,FALSE))</f>
        <v>1</v>
      </c>
      <c r="J3746" s="14">
        <f t="shared" si="350"/>
        <v>1200</v>
      </c>
      <c r="K3746" s="14">
        <f t="shared" si="351"/>
        <v>0</v>
      </c>
      <c r="L3746">
        <v>1404532740</v>
      </c>
      <c r="M3746">
        <v>1401823952</v>
      </c>
      <c r="N3746" t="b">
        <v>0</v>
      </c>
      <c r="O3746">
        <v>0</v>
      </c>
      <c r="P3746" t="b">
        <v>0</v>
      </c>
      <c r="Q3746" t="s">
        <v>8271</v>
      </c>
      <c r="R3746" s="9">
        <f t="shared" si="352"/>
        <v>0</v>
      </c>
      <c r="S3746" s="14" t="str">
        <f t="shared" si="353"/>
        <v/>
      </c>
      <c r="T3746" t="s">
        <v>9224</v>
      </c>
      <c r="U3746" t="s">
        <v>9225</v>
      </c>
      <c r="V3746" s="16">
        <f t="shared" si="354"/>
        <v>41793.814259259263</v>
      </c>
      <c r="W3746" s="16">
        <f t="shared" si="355"/>
        <v>41825.165972222225</v>
      </c>
    </row>
    <row r="3747" spans="1:23" ht="30" hidden="1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2">
        <f>IF(H3747="USD", 1, VLOOKUP(H3747,usd[[#All],[targetCurrency]:[inverseRate]],4,FALSE))</f>
        <v>1</v>
      </c>
      <c r="J3747" s="14">
        <f t="shared" si="350"/>
        <v>100</v>
      </c>
      <c r="K3747" s="14">
        <f t="shared" si="351"/>
        <v>10</v>
      </c>
      <c r="L3747">
        <v>1407689102</v>
      </c>
      <c r="M3747">
        <v>1405097102</v>
      </c>
      <c r="N3747" t="b">
        <v>0</v>
      </c>
      <c r="O3747">
        <v>1</v>
      </c>
      <c r="P3747" t="b">
        <v>0</v>
      </c>
      <c r="Q3747" t="s">
        <v>8271</v>
      </c>
      <c r="R3747" s="9">
        <f t="shared" si="352"/>
        <v>0.1</v>
      </c>
      <c r="S3747" s="14">
        <f t="shared" si="353"/>
        <v>10</v>
      </c>
      <c r="T3747" t="s">
        <v>9224</v>
      </c>
      <c r="U3747" t="s">
        <v>9225</v>
      </c>
      <c r="V3747" s="16">
        <f t="shared" si="354"/>
        <v>41831.697939814811</v>
      </c>
      <c r="W3747" s="16">
        <f t="shared" si="355"/>
        <v>41861.697939814811</v>
      </c>
    </row>
    <row r="3748" spans="1:23" ht="30" hidden="1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2">
        <f>IF(H3748="USD", 1, VLOOKUP(H3748,usd[[#All],[targetCurrency]:[inverseRate]],4,FALSE))</f>
        <v>1</v>
      </c>
      <c r="J3748" s="14">
        <f t="shared" si="350"/>
        <v>8500</v>
      </c>
      <c r="K3748" s="14">
        <f t="shared" si="351"/>
        <v>202</v>
      </c>
      <c r="L3748">
        <v>1475918439</v>
      </c>
      <c r="M3748">
        <v>1473326439</v>
      </c>
      <c r="N3748" t="b">
        <v>0</v>
      </c>
      <c r="O3748">
        <v>1</v>
      </c>
      <c r="P3748" t="b">
        <v>0</v>
      </c>
      <c r="Q3748" t="s">
        <v>8271</v>
      </c>
      <c r="R3748" s="9">
        <f t="shared" si="352"/>
        <v>2.3764705882352941E-2</v>
      </c>
      <c r="S3748" s="14">
        <f t="shared" si="353"/>
        <v>202</v>
      </c>
      <c r="T3748" t="s">
        <v>9224</v>
      </c>
      <c r="U3748" t="s">
        <v>9225</v>
      </c>
      <c r="V3748" s="16">
        <f t="shared" si="354"/>
        <v>42621.389340277776</v>
      </c>
      <c r="W3748" s="16">
        <f t="shared" si="355"/>
        <v>42651.389340277776</v>
      </c>
    </row>
    <row r="3749" spans="1:23" ht="30" hidden="1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2">
        <f>IF(H3749="USD", 1, VLOOKUP(H3749,usd[[#All],[targetCurrency]:[inverseRate]],4,FALSE))</f>
        <v>1.29405719</v>
      </c>
      <c r="J3749" s="14">
        <f t="shared" si="350"/>
        <v>3235.1429749999998</v>
      </c>
      <c r="K3749" s="14">
        <f t="shared" si="351"/>
        <v>32.351429750000001</v>
      </c>
      <c r="L3749">
        <v>1436137140</v>
      </c>
      <c r="M3749">
        <v>1433833896</v>
      </c>
      <c r="N3749" t="b">
        <v>0</v>
      </c>
      <c r="O3749">
        <v>1</v>
      </c>
      <c r="P3749" t="b">
        <v>0</v>
      </c>
      <c r="Q3749" t="s">
        <v>8271</v>
      </c>
      <c r="R3749" s="9">
        <f t="shared" si="352"/>
        <v>0.01</v>
      </c>
      <c r="S3749" s="14">
        <f t="shared" si="353"/>
        <v>32.351429750000001</v>
      </c>
      <c r="T3749" t="s">
        <v>9224</v>
      </c>
      <c r="U3749" t="s">
        <v>9225</v>
      </c>
      <c r="V3749" s="16">
        <f t="shared" si="354"/>
        <v>42164.299722222218</v>
      </c>
      <c r="W3749" s="16">
        <f t="shared" si="355"/>
        <v>42190.957638888889</v>
      </c>
    </row>
    <row r="3750" spans="1:23" ht="30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2">
        <f>IF(H3750="USD", 1, VLOOKUP(H3750,usd[[#All],[targetCurrency]:[inverseRate]],4,FALSE))</f>
        <v>1</v>
      </c>
      <c r="J3750" s="14">
        <f t="shared" si="350"/>
        <v>5000</v>
      </c>
      <c r="K3750" s="14">
        <f t="shared" si="351"/>
        <v>5176</v>
      </c>
      <c r="L3750">
        <v>1455602340</v>
      </c>
      <c r="M3750">
        <v>1453827436</v>
      </c>
      <c r="N3750" t="b">
        <v>0</v>
      </c>
      <c r="O3750">
        <v>52</v>
      </c>
      <c r="P3750" t="b">
        <v>1</v>
      </c>
      <c r="Q3750" t="s">
        <v>8305</v>
      </c>
      <c r="R3750" s="9">
        <f t="shared" si="352"/>
        <v>1.0351999999999999</v>
      </c>
      <c r="S3750" s="14">
        <f t="shared" si="353"/>
        <v>99.538461538461533</v>
      </c>
      <c r="T3750" t="s">
        <v>9224</v>
      </c>
      <c r="U3750" t="s">
        <v>9262</v>
      </c>
      <c r="V3750" s="16">
        <f t="shared" si="354"/>
        <v>42395.706435185188</v>
      </c>
      <c r="W3750" s="16">
        <f t="shared" si="355"/>
        <v>42416.249305555553</v>
      </c>
    </row>
    <row r="3751" spans="1:23" ht="30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2">
        <f>IF(H3751="USD", 1, VLOOKUP(H3751,usd[[#All],[targetCurrency]:[inverseRate]],4,FALSE))</f>
        <v>1</v>
      </c>
      <c r="J3751" s="14">
        <f t="shared" si="350"/>
        <v>500</v>
      </c>
      <c r="K3751" s="14">
        <f t="shared" si="351"/>
        <v>525</v>
      </c>
      <c r="L3751">
        <v>1461902340</v>
      </c>
      <c r="M3751">
        <v>1459220588</v>
      </c>
      <c r="N3751" t="b">
        <v>0</v>
      </c>
      <c r="O3751">
        <v>7</v>
      </c>
      <c r="P3751" t="b">
        <v>1</v>
      </c>
      <c r="Q3751" t="s">
        <v>8305</v>
      </c>
      <c r="R3751" s="9">
        <f t="shared" si="352"/>
        <v>1.05</v>
      </c>
      <c r="S3751" s="14">
        <f t="shared" si="353"/>
        <v>75</v>
      </c>
      <c r="T3751" t="s">
        <v>9224</v>
      </c>
      <c r="U3751" t="s">
        <v>9262</v>
      </c>
      <c r="V3751" s="16">
        <f t="shared" si="354"/>
        <v>42458.127175925925</v>
      </c>
      <c r="W3751" s="16">
        <f t="shared" si="355"/>
        <v>42489.165972222225</v>
      </c>
    </row>
    <row r="3752" spans="1:23" ht="30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2">
        <f>IF(H3752="USD", 1, VLOOKUP(H3752,usd[[#All],[targetCurrency]:[inverseRate]],4,FALSE))</f>
        <v>1</v>
      </c>
      <c r="J3752" s="14">
        <f t="shared" si="350"/>
        <v>6000</v>
      </c>
      <c r="K3752" s="14">
        <f t="shared" si="351"/>
        <v>6027</v>
      </c>
      <c r="L3752">
        <v>1423555140</v>
      </c>
      <c r="M3752">
        <v>1421105608</v>
      </c>
      <c r="N3752" t="b">
        <v>0</v>
      </c>
      <c r="O3752">
        <v>28</v>
      </c>
      <c r="P3752" t="b">
        <v>1</v>
      </c>
      <c r="Q3752" t="s">
        <v>8305</v>
      </c>
      <c r="R3752" s="9">
        <f t="shared" si="352"/>
        <v>1.0044999999999999</v>
      </c>
      <c r="S3752" s="14">
        <f t="shared" si="353"/>
        <v>215.25</v>
      </c>
      <c r="T3752" t="s">
        <v>9224</v>
      </c>
      <c r="U3752" t="s">
        <v>9262</v>
      </c>
      <c r="V3752" s="16">
        <f t="shared" si="354"/>
        <v>42016.981574074074</v>
      </c>
      <c r="W3752" s="16">
        <f t="shared" si="355"/>
        <v>42045.332638888889</v>
      </c>
    </row>
    <row r="3753" spans="1:23" ht="30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2">
        <f>IF(H3753="USD", 1, VLOOKUP(H3753,usd[[#All],[targetCurrency]:[inverseRate]],4,FALSE))</f>
        <v>1</v>
      </c>
      <c r="J3753" s="14">
        <f t="shared" si="350"/>
        <v>1000</v>
      </c>
      <c r="K3753" s="14">
        <f t="shared" si="351"/>
        <v>1326</v>
      </c>
      <c r="L3753">
        <v>1459641073</v>
      </c>
      <c r="M3753">
        <v>1454460673</v>
      </c>
      <c r="N3753" t="b">
        <v>0</v>
      </c>
      <c r="O3753">
        <v>11</v>
      </c>
      <c r="P3753" t="b">
        <v>1</v>
      </c>
      <c r="Q3753" t="s">
        <v>8305</v>
      </c>
      <c r="R3753" s="9">
        <f t="shared" si="352"/>
        <v>1.3260000000000001</v>
      </c>
      <c r="S3753" s="14">
        <f t="shared" si="353"/>
        <v>120.54545454545455</v>
      </c>
      <c r="T3753" t="s">
        <v>9224</v>
      </c>
      <c r="U3753" t="s">
        <v>9262</v>
      </c>
      <c r="V3753" s="16">
        <f t="shared" si="354"/>
        <v>42403.035567129627</v>
      </c>
      <c r="W3753" s="16">
        <f t="shared" si="355"/>
        <v>42462.993900462963</v>
      </c>
    </row>
    <row r="3754" spans="1:23" ht="30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2">
        <f>IF(H3754="USD", 1, VLOOKUP(H3754,usd[[#All],[targetCurrency]:[inverseRate]],4,FALSE))</f>
        <v>1.29405719</v>
      </c>
      <c r="J3754" s="14">
        <f t="shared" si="350"/>
        <v>647.028595</v>
      </c>
      <c r="K3754" s="14">
        <f t="shared" si="351"/>
        <v>731.14231235</v>
      </c>
      <c r="L3754">
        <v>1476651600</v>
      </c>
      <c r="M3754">
        <v>1473189335</v>
      </c>
      <c r="N3754" t="b">
        <v>0</v>
      </c>
      <c r="O3754">
        <v>15</v>
      </c>
      <c r="P3754" t="b">
        <v>1</v>
      </c>
      <c r="Q3754" t="s">
        <v>8305</v>
      </c>
      <c r="R3754" s="9">
        <f t="shared" si="352"/>
        <v>1.1299999999999999</v>
      </c>
      <c r="S3754" s="14">
        <f t="shared" si="353"/>
        <v>48.742820823333332</v>
      </c>
      <c r="T3754" t="s">
        <v>9224</v>
      </c>
      <c r="U3754" t="s">
        <v>9262</v>
      </c>
      <c r="V3754" s="16">
        <f t="shared" si="354"/>
        <v>42619.802488425921</v>
      </c>
      <c r="W3754" s="16">
        <f t="shared" si="355"/>
        <v>42659.875</v>
      </c>
    </row>
    <row r="3755" spans="1:23" ht="30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2">
        <f>IF(H3755="USD", 1, VLOOKUP(H3755,usd[[#All],[targetCurrency]:[inverseRate]],4,FALSE))</f>
        <v>1</v>
      </c>
      <c r="J3755" s="14">
        <f t="shared" si="350"/>
        <v>5000</v>
      </c>
      <c r="K3755" s="14">
        <f t="shared" si="351"/>
        <v>5167</v>
      </c>
      <c r="L3755">
        <v>1433289600</v>
      </c>
      <c r="M3755">
        <v>1430768800</v>
      </c>
      <c r="N3755" t="b">
        <v>0</v>
      </c>
      <c r="O3755">
        <v>30</v>
      </c>
      <c r="P3755" t="b">
        <v>1</v>
      </c>
      <c r="Q3755" t="s">
        <v>8305</v>
      </c>
      <c r="R3755" s="9">
        <f t="shared" si="352"/>
        <v>1.0334000000000001</v>
      </c>
      <c r="S3755" s="14">
        <f t="shared" si="353"/>
        <v>172.23333333333332</v>
      </c>
      <c r="T3755" t="s">
        <v>9224</v>
      </c>
      <c r="U3755" t="s">
        <v>9262</v>
      </c>
      <c r="V3755" s="16">
        <f t="shared" si="354"/>
        <v>42128.824074074073</v>
      </c>
      <c r="W3755" s="16">
        <f t="shared" si="355"/>
        <v>42158</v>
      </c>
    </row>
    <row r="3756" spans="1:23" ht="30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2">
        <f>IF(H3756="USD", 1, VLOOKUP(H3756,usd[[#All],[targetCurrency]:[inverseRate]],4,FALSE))</f>
        <v>1</v>
      </c>
      <c r="J3756" s="14">
        <f t="shared" si="350"/>
        <v>2500</v>
      </c>
      <c r="K3756" s="14">
        <f t="shared" si="351"/>
        <v>3000</v>
      </c>
      <c r="L3756">
        <v>1406350740</v>
      </c>
      <c r="M3756">
        <v>1403125737</v>
      </c>
      <c r="N3756" t="b">
        <v>0</v>
      </c>
      <c r="O3756">
        <v>27</v>
      </c>
      <c r="P3756" t="b">
        <v>1</v>
      </c>
      <c r="Q3756" t="s">
        <v>8305</v>
      </c>
      <c r="R3756" s="9">
        <f t="shared" si="352"/>
        <v>1.2</v>
      </c>
      <c r="S3756" s="14">
        <f t="shared" si="353"/>
        <v>111.11111111111111</v>
      </c>
      <c r="T3756" t="s">
        <v>9224</v>
      </c>
      <c r="U3756" t="s">
        <v>9262</v>
      </c>
      <c r="V3756" s="16">
        <f t="shared" si="354"/>
        <v>41808.881215277775</v>
      </c>
      <c r="W3756" s="16">
        <f t="shared" si="355"/>
        <v>41846.207638888889</v>
      </c>
    </row>
    <row r="3757" spans="1:23" ht="30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2">
        <f>IF(H3757="USD", 1, VLOOKUP(H3757,usd[[#All],[targetCurrency]:[inverseRate]],4,FALSE))</f>
        <v>1.29405719</v>
      </c>
      <c r="J3757" s="14">
        <f t="shared" si="350"/>
        <v>711.73145449999993</v>
      </c>
      <c r="K3757" s="14">
        <f t="shared" si="351"/>
        <v>922.66277646999993</v>
      </c>
      <c r="L3757">
        <v>1460753307</v>
      </c>
      <c r="M3757">
        <v>1458161307</v>
      </c>
      <c r="N3757" t="b">
        <v>0</v>
      </c>
      <c r="O3757">
        <v>28</v>
      </c>
      <c r="P3757" t="b">
        <v>1</v>
      </c>
      <c r="Q3757" t="s">
        <v>8305</v>
      </c>
      <c r="R3757" s="9">
        <f t="shared" si="352"/>
        <v>1.2963636363636364</v>
      </c>
      <c r="S3757" s="14">
        <f t="shared" si="353"/>
        <v>32.952242016785711</v>
      </c>
      <c r="T3757" t="s">
        <v>9224</v>
      </c>
      <c r="U3757" t="s">
        <v>9262</v>
      </c>
      <c r="V3757" s="16">
        <f t="shared" si="354"/>
        <v>42445.866979166662</v>
      </c>
      <c r="W3757" s="16">
        <f t="shared" si="355"/>
        <v>42475.866979166662</v>
      </c>
    </row>
    <row r="3758" spans="1:23" ht="30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2">
        <f>IF(H3758="USD", 1, VLOOKUP(H3758,usd[[#All],[targetCurrency]:[inverseRate]],4,FALSE))</f>
        <v>1</v>
      </c>
      <c r="J3758" s="14">
        <f t="shared" si="350"/>
        <v>4500</v>
      </c>
      <c r="K3758" s="14">
        <f t="shared" si="351"/>
        <v>4550</v>
      </c>
      <c r="L3758">
        <v>1402515198</v>
      </c>
      <c r="M3758">
        <v>1399923198</v>
      </c>
      <c r="N3758" t="b">
        <v>0</v>
      </c>
      <c r="O3758">
        <v>17</v>
      </c>
      <c r="P3758" t="b">
        <v>1</v>
      </c>
      <c r="Q3758" t="s">
        <v>8305</v>
      </c>
      <c r="R3758" s="9">
        <f t="shared" si="352"/>
        <v>1.0111111111111111</v>
      </c>
      <c r="S3758" s="14">
        <f t="shared" si="353"/>
        <v>267.64705882352939</v>
      </c>
      <c r="T3758" t="s">
        <v>9224</v>
      </c>
      <c r="U3758" t="s">
        <v>9262</v>
      </c>
      <c r="V3758" s="16">
        <f t="shared" si="354"/>
        <v>41771.814791666664</v>
      </c>
      <c r="W3758" s="16">
        <f t="shared" si="355"/>
        <v>41801.814791666664</v>
      </c>
    </row>
    <row r="3759" spans="1:23" ht="30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2">
        <f>IF(H3759="USD", 1, VLOOKUP(H3759,usd[[#All],[targetCurrency]:[inverseRate]],4,FALSE))</f>
        <v>1</v>
      </c>
      <c r="J3759" s="14">
        <f t="shared" si="350"/>
        <v>3500</v>
      </c>
      <c r="K3759" s="14">
        <f t="shared" si="351"/>
        <v>3798</v>
      </c>
      <c r="L3759">
        <v>1417465515</v>
      </c>
      <c r="M3759">
        <v>1415737515</v>
      </c>
      <c r="N3759" t="b">
        <v>0</v>
      </c>
      <c r="O3759">
        <v>50</v>
      </c>
      <c r="P3759" t="b">
        <v>1</v>
      </c>
      <c r="Q3759" t="s">
        <v>8305</v>
      </c>
      <c r="R3759" s="9">
        <f t="shared" si="352"/>
        <v>1.0851428571428572</v>
      </c>
      <c r="S3759" s="14">
        <f t="shared" si="353"/>
        <v>75.959999999999994</v>
      </c>
      <c r="T3759" t="s">
        <v>9224</v>
      </c>
      <c r="U3759" t="s">
        <v>9262</v>
      </c>
      <c r="V3759" s="16">
        <f t="shared" si="354"/>
        <v>41954.850868055553</v>
      </c>
      <c r="W3759" s="16">
        <f t="shared" si="355"/>
        <v>41974.850868055553</v>
      </c>
    </row>
    <row r="3760" spans="1:23" ht="30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2">
        <f>IF(H3760="USD", 1, VLOOKUP(H3760,usd[[#All],[targetCurrency]:[inverseRate]],4,FALSE))</f>
        <v>1</v>
      </c>
      <c r="J3760" s="14">
        <f t="shared" si="350"/>
        <v>1500</v>
      </c>
      <c r="K3760" s="14">
        <f t="shared" si="351"/>
        <v>1535</v>
      </c>
      <c r="L3760">
        <v>1400475600</v>
      </c>
      <c r="M3760">
        <v>1397819938</v>
      </c>
      <c r="N3760" t="b">
        <v>0</v>
      </c>
      <c r="O3760">
        <v>26</v>
      </c>
      <c r="P3760" t="b">
        <v>1</v>
      </c>
      <c r="Q3760" t="s">
        <v>8305</v>
      </c>
      <c r="R3760" s="9">
        <f t="shared" si="352"/>
        <v>1.0233333333333334</v>
      </c>
      <c r="S3760" s="14">
        <f t="shared" si="353"/>
        <v>59.03846153846154</v>
      </c>
      <c r="T3760" t="s">
        <v>9224</v>
      </c>
      <c r="U3760" t="s">
        <v>9262</v>
      </c>
      <c r="V3760" s="16">
        <f t="shared" si="354"/>
        <v>41747.471504629633</v>
      </c>
      <c r="W3760" s="16">
        <f t="shared" si="355"/>
        <v>41778.208333333336</v>
      </c>
    </row>
    <row r="3761" spans="1:23" ht="30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2">
        <f>IF(H3761="USD", 1, VLOOKUP(H3761,usd[[#All],[targetCurrency]:[inverseRate]],4,FALSE))</f>
        <v>1</v>
      </c>
      <c r="J3761" s="14">
        <f t="shared" si="350"/>
        <v>4000</v>
      </c>
      <c r="K3761" s="14">
        <f t="shared" si="351"/>
        <v>4409.7700000000004</v>
      </c>
      <c r="L3761">
        <v>1440556553</v>
      </c>
      <c r="M3761">
        <v>1435372553</v>
      </c>
      <c r="N3761" t="b">
        <v>0</v>
      </c>
      <c r="O3761">
        <v>88</v>
      </c>
      <c r="P3761" t="b">
        <v>1</v>
      </c>
      <c r="Q3761" t="s">
        <v>8305</v>
      </c>
      <c r="R3761" s="9">
        <f t="shared" si="352"/>
        <v>1.1024425000000002</v>
      </c>
      <c r="S3761" s="14">
        <f t="shared" si="353"/>
        <v>50.111022727272733</v>
      </c>
      <c r="T3761" t="s">
        <v>9224</v>
      </c>
      <c r="U3761" t="s">
        <v>9262</v>
      </c>
      <c r="V3761" s="16">
        <f t="shared" si="354"/>
        <v>42182.108252314814</v>
      </c>
      <c r="W3761" s="16">
        <f t="shared" si="355"/>
        <v>42242.108252314814</v>
      </c>
    </row>
    <row r="3762" spans="1:23" ht="30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2">
        <f>IF(H3762="USD", 1, VLOOKUP(H3762,usd[[#All],[targetCurrency]:[inverseRate]],4,FALSE))</f>
        <v>1</v>
      </c>
      <c r="J3762" s="14">
        <f t="shared" si="350"/>
        <v>5000</v>
      </c>
      <c r="K3762" s="14">
        <f t="shared" si="351"/>
        <v>5050.7700000000004</v>
      </c>
      <c r="L3762">
        <v>1399293386</v>
      </c>
      <c r="M3762">
        <v>1397133386</v>
      </c>
      <c r="N3762" t="b">
        <v>0</v>
      </c>
      <c r="O3762">
        <v>91</v>
      </c>
      <c r="P3762" t="b">
        <v>1</v>
      </c>
      <c r="Q3762" t="s">
        <v>8305</v>
      </c>
      <c r="R3762" s="9">
        <f t="shared" si="352"/>
        <v>1.010154</v>
      </c>
      <c r="S3762" s="14">
        <f t="shared" si="353"/>
        <v>55.502967032967035</v>
      </c>
      <c r="T3762" t="s">
        <v>9224</v>
      </c>
      <c r="U3762" t="s">
        <v>9262</v>
      </c>
      <c r="V3762" s="16">
        <f t="shared" si="354"/>
        <v>41739.525300925925</v>
      </c>
      <c r="W3762" s="16">
        <f t="shared" si="355"/>
        <v>41764.525300925925</v>
      </c>
    </row>
    <row r="3763" spans="1:23" ht="30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2">
        <f>IF(H3763="USD", 1, VLOOKUP(H3763,usd[[#All],[targetCurrency]:[inverseRate]],4,FALSE))</f>
        <v>1.29405719</v>
      </c>
      <c r="J3763" s="14">
        <f t="shared" si="350"/>
        <v>647.028595</v>
      </c>
      <c r="K3763" s="14">
        <f t="shared" si="351"/>
        <v>647.028595</v>
      </c>
      <c r="L3763">
        <v>1439247600</v>
      </c>
      <c r="M3763">
        <v>1434625937</v>
      </c>
      <c r="N3763" t="b">
        <v>0</v>
      </c>
      <c r="O3763">
        <v>3</v>
      </c>
      <c r="P3763" t="b">
        <v>1</v>
      </c>
      <c r="Q3763" t="s">
        <v>8305</v>
      </c>
      <c r="R3763" s="9">
        <f t="shared" si="352"/>
        <v>1</v>
      </c>
      <c r="S3763" s="14">
        <f t="shared" si="353"/>
        <v>215.67619833333333</v>
      </c>
      <c r="T3763" t="s">
        <v>9224</v>
      </c>
      <c r="U3763" t="s">
        <v>9262</v>
      </c>
      <c r="V3763" s="16">
        <f t="shared" si="354"/>
        <v>42173.466863425929</v>
      </c>
      <c r="W3763" s="16">
        <f t="shared" si="355"/>
        <v>42226.958333333328</v>
      </c>
    </row>
    <row r="3764" spans="1:23" ht="30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2">
        <f>IF(H3764="USD", 1, VLOOKUP(H3764,usd[[#All],[targetCurrency]:[inverseRate]],4,FALSE))</f>
        <v>1.29405719</v>
      </c>
      <c r="J3764" s="14">
        <f t="shared" si="350"/>
        <v>1617.5714874999999</v>
      </c>
      <c r="K3764" s="14">
        <f t="shared" si="351"/>
        <v>1718.50794832</v>
      </c>
      <c r="L3764">
        <v>1438543889</v>
      </c>
      <c r="M3764">
        <v>1436383889</v>
      </c>
      <c r="N3764" t="b">
        <v>0</v>
      </c>
      <c r="O3764">
        <v>28</v>
      </c>
      <c r="P3764" t="b">
        <v>1</v>
      </c>
      <c r="Q3764" t="s">
        <v>8305</v>
      </c>
      <c r="R3764" s="9">
        <f t="shared" si="352"/>
        <v>1.0624</v>
      </c>
      <c r="S3764" s="14">
        <f t="shared" si="353"/>
        <v>61.375283868571429</v>
      </c>
      <c r="T3764" t="s">
        <v>9224</v>
      </c>
      <c r="U3764" t="s">
        <v>9262</v>
      </c>
      <c r="V3764" s="16">
        <f t="shared" si="354"/>
        <v>42193.813530092593</v>
      </c>
      <c r="W3764" s="16">
        <f t="shared" si="355"/>
        <v>42218.813530092593</v>
      </c>
    </row>
    <row r="3765" spans="1:23" ht="30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2">
        <f>IF(H3765="USD", 1, VLOOKUP(H3765,usd[[#All],[targetCurrency]:[inverseRate]],4,FALSE))</f>
        <v>1</v>
      </c>
      <c r="J3765" s="14">
        <f t="shared" si="350"/>
        <v>5000</v>
      </c>
      <c r="K3765" s="14">
        <f t="shared" si="351"/>
        <v>5000</v>
      </c>
      <c r="L3765">
        <v>1427907626</v>
      </c>
      <c r="M3765">
        <v>1425319226</v>
      </c>
      <c r="N3765" t="b">
        <v>0</v>
      </c>
      <c r="O3765">
        <v>77</v>
      </c>
      <c r="P3765" t="b">
        <v>1</v>
      </c>
      <c r="Q3765" t="s">
        <v>8305</v>
      </c>
      <c r="R3765" s="9">
        <f t="shared" si="352"/>
        <v>1</v>
      </c>
      <c r="S3765" s="14">
        <f t="shared" si="353"/>
        <v>64.935064935064929</v>
      </c>
      <c r="T3765" t="s">
        <v>9224</v>
      </c>
      <c r="U3765" t="s">
        <v>9262</v>
      </c>
      <c r="V3765" s="16">
        <f t="shared" si="354"/>
        <v>42065.750300925924</v>
      </c>
      <c r="W3765" s="16">
        <f t="shared" si="355"/>
        <v>42095.708634259259</v>
      </c>
    </row>
    <row r="3766" spans="1:23" ht="30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2">
        <f>IF(H3766="USD", 1, VLOOKUP(H3766,usd[[#All],[targetCurrency]:[inverseRate]],4,FALSE))</f>
        <v>1</v>
      </c>
      <c r="J3766" s="14">
        <f t="shared" si="350"/>
        <v>1500</v>
      </c>
      <c r="K3766" s="14">
        <f t="shared" si="351"/>
        <v>1500</v>
      </c>
      <c r="L3766">
        <v>1464482160</v>
      </c>
      <c r="M3766">
        <v>1462824832</v>
      </c>
      <c r="N3766" t="b">
        <v>0</v>
      </c>
      <c r="O3766">
        <v>27</v>
      </c>
      <c r="P3766" t="b">
        <v>1</v>
      </c>
      <c r="Q3766" t="s">
        <v>8305</v>
      </c>
      <c r="R3766" s="9">
        <f t="shared" si="352"/>
        <v>1</v>
      </c>
      <c r="S3766" s="14">
        <f t="shared" si="353"/>
        <v>55.555555555555557</v>
      </c>
      <c r="T3766" t="s">
        <v>9224</v>
      </c>
      <c r="U3766" t="s">
        <v>9262</v>
      </c>
      <c r="V3766" s="16">
        <f t="shared" si="354"/>
        <v>42499.842962962968</v>
      </c>
      <c r="W3766" s="16">
        <f t="shared" si="355"/>
        <v>42519.025000000001</v>
      </c>
    </row>
    <row r="3767" spans="1:23" ht="30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2">
        <f>IF(H3767="USD", 1, VLOOKUP(H3767,usd[[#All],[targetCurrency]:[inverseRate]],4,FALSE))</f>
        <v>1</v>
      </c>
      <c r="J3767" s="14">
        <f t="shared" si="350"/>
        <v>7000</v>
      </c>
      <c r="K3767" s="14">
        <f t="shared" si="351"/>
        <v>7942</v>
      </c>
      <c r="L3767">
        <v>1406745482</v>
      </c>
      <c r="M3767">
        <v>1404153482</v>
      </c>
      <c r="N3767" t="b">
        <v>0</v>
      </c>
      <c r="O3767">
        <v>107</v>
      </c>
      <c r="P3767" t="b">
        <v>1</v>
      </c>
      <c r="Q3767" t="s">
        <v>8305</v>
      </c>
      <c r="R3767" s="9">
        <f t="shared" si="352"/>
        <v>1.1345714285714286</v>
      </c>
      <c r="S3767" s="14">
        <f t="shared" si="353"/>
        <v>74.224299065420567</v>
      </c>
      <c r="T3767" t="s">
        <v>9224</v>
      </c>
      <c r="U3767" t="s">
        <v>9262</v>
      </c>
      <c r="V3767" s="16">
        <f t="shared" si="354"/>
        <v>41820.776412037041</v>
      </c>
      <c r="W3767" s="16">
        <f t="shared" si="355"/>
        <v>41850.776412037041</v>
      </c>
    </row>
    <row r="3768" spans="1:23" ht="30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2">
        <f>IF(H3768="USD", 1, VLOOKUP(H3768,usd[[#All],[targetCurrency]:[inverseRate]],4,FALSE))</f>
        <v>1</v>
      </c>
      <c r="J3768" s="14">
        <f t="shared" si="350"/>
        <v>10000</v>
      </c>
      <c r="K3768" s="14">
        <f t="shared" si="351"/>
        <v>10265.01</v>
      </c>
      <c r="L3768">
        <v>1404360045</v>
      </c>
      <c r="M3768">
        <v>1401336045</v>
      </c>
      <c r="N3768" t="b">
        <v>0</v>
      </c>
      <c r="O3768">
        <v>96</v>
      </c>
      <c r="P3768" t="b">
        <v>1</v>
      </c>
      <c r="Q3768" t="s">
        <v>8305</v>
      </c>
      <c r="R3768" s="9">
        <f t="shared" si="352"/>
        <v>1.0265010000000001</v>
      </c>
      <c r="S3768" s="14">
        <f t="shared" si="353"/>
        <v>106.9271875</v>
      </c>
      <c r="T3768" t="s">
        <v>9224</v>
      </c>
      <c r="U3768" t="s">
        <v>9262</v>
      </c>
      <c r="V3768" s="16">
        <f t="shared" si="354"/>
        <v>41788.167187500003</v>
      </c>
      <c r="W3768" s="16">
        <f t="shared" si="355"/>
        <v>41823.167187500003</v>
      </c>
    </row>
    <row r="3769" spans="1:23" ht="30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2">
        <f>IF(H3769="USD", 1, VLOOKUP(H3769,usd[[#All],[targetCurrency]:[inverseRate]],4,FALSE))</f>
        <v>1</v>
      </c>
      <c r="J3769" s="14">
        <f t="shared" si="350"/>
        <v>2000</v>
      </c>
      <c r="K3769" s="14">
        <f t="shared" si="351"/>
        <v>2335</v>
      </c>
      <c r="L3769">
        <v>1425185940</v>
      </c>
      <c r="M3769">
        <v>1423960097</v>
      </c>
      <c r="N3769" t="b">
        <v>0</v>
      </c>
      <c r="O3769">
        <v>56</v>
      </c>
      <c r="P3769" t="b">
        <v>1</v>
      </c>
      <c r="Q3769" t="s">
        <v>8305</v>
      </c>
      <c r="R3769" s="9">
        <f t="shared" si="352"/>
        <v>1.1675</v>
      </c>
      <c r="S3769" s="14">
        <f t="shared" si="353"/>
        <v>41.696428571428569</v>
      </c>
      <c r="T3769" t="s">
        <v>9224</v>
      </c>
      <c r="U3769" t="s">
        <v>9262</v>
      </c>
      <c r="V3769" s="16">
        <f t="shared" si="354"/>
        <v>42050.019641203704</v>
      </c>
      <c r="W3769" s="16">
        <f t="shared" si="355"/>
        <v>42064.207638888889</v>
      </c>
    </row>
    <row r="3770" spans="1:23" ht="30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2">
        <f>IF(H3770="USD", 1, VLOOKUP(H3770,usd[[#All],[targetCurrency]:[inverseRate]],4,FALSE))</f>
        <v>1</v>
      </c>
      <c r="J3770" s="14">
        <f t="shared" si="350"/>
        <v>4000</v>
      </c>
      <c r="K3770" s="14">
        <f t="shared" si="351"/>
        <v>4306.1099999999997</v>
      </c>
      <c r="L3770">
        <v>1402594090</v>
      </c>
      <c r="M3770">
        <v>1400002090</v>
      </c>
      <c r="N3770" t="b">
        <v>0</v>
      </c>
      <c r="O3770">
        <v>58</v>
      </c>
      <c r="P3770" t="b">
        <v>1</v>
      </c>
      <c r="Q3770" t="s">
        <v>8305</v>
      </c>
      <c r="R3770" s="9">
        <f t="shared" si="352"/>
        <v>1.0765274999999999</v>
      </c>
      <c r="S3770" s="14">
        <f t="shared" si="353"/>
        <v>74.243275862068955</v>
      </c>
      <c r="T3770" t="s">
        <v>9224</v>
      </c>
      <c r="U3770" t="s">
        <v>9262</v>
      </c>
      <c r="V3770" s="16">
        <f t="shared" si="354"/>
        <v>41772.727893518517</v>
      </c>
      <c r="W3770" s="16">
        <f t="shared" si="355"/>
        <v>41802.727893518517</v>
      </c>
    </row>
    <row r="3771" spans="1:23" ht="30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2">
        <f>IF(H3771="USD", 1, VLOOKUP(H3771,usd[[#All],[targetCurrency]:[inverseRate]],4,FALSE))</f>
        <v>1</v>
      </c>
      <c r="J3771" s="14">
        <f t="shared" si="350"/>
        <v>1100</v>
      </c>
      <c r="K3771" s="14">
        <f t="shared" si="351"/>
        <v>1100</v>
      </c>
      <c r="L3771">
        <v>1460730079</v>
      </c>
      <c r="M3771">
        <v>1458138079</v>
      </c>
      <c r="N3771" t="b">
        <v>0</v>
      </c>
      <c r="O3771">
        <v>15</v>
      </c>
      <c r="P3771" t="b">
        <v>1</v>
      </c>
      <c r="Q3771" t="s">
        <v>8305</v>
      </c>
      <c r="R3771" s="9">
        <f t="shared" si="352"/>
        <v>1</v>
      </c>
      <c r="S3771" s="14">
        <f t="shared" si="353"/>
        <v>73.333333333333329</v>
      </c>
      <c r="T3771" t="s">
        <v>9224</v>
      </c>
      <c r="U3771" t="s">
        <v>9262</v>
      </c>
      <c r="V3771" s="16">
        <f t="shared" si="354"/>
        <v>42445.598136574074</v>
      </c>
      <c r="W3771" s="16">
        <f t="shared" si="355"/>
        <v>42475.598136574074</v>
      </c>
    </row>
    <row r="3772" spans="1:23" ht="30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2">
        <f>IF(H3772="USD", 1, VLOOKUP(H3772,usd[[#All],[targetCurrency]:[inverseRate]],4,FALSE))</f>
        <v>1.29405719</v>
      </c>
      <c r="J3772" s="14">
        <f t="shared" si="350"/>
        <v>2588.11438</v>
      </c>
      <c r="K3772" s="14">
        <f t="shared" si="351"/>
        <v>2588.11438</v>
      </c>
      <c r="L3772">
        <v>1434234010</v>
      </c>
      <c r="M3772">
        <v>1431642010</v>
      </c>
      <c r="N3772" t="b">
        <v>0</v>
      </c>
      <c r="O3772">
        <v>20</v>
      </c>
      <c r="P3772" t="b">
        <v>1</v>
      </c>
      <c r="Q3772" t="s">
        <v>8305</v>
      </c>
      <c r="R3772" s="9">
        <f t="shared" si="352"/>
        <v>1</v>
      </c>
      <c r="S3772" s="14">
        <f t="shared" si="353"/>
        <v>129.405719</v>
      </c>
      <c r="T3772" t="s">
        <v>9224</v>
      </c>
      <c r="U3772" t="s">
        <v>9262</v>
      </c>
      <c r="V3772" s="16">
        <f t="shared" si="354"/>
        <v>42138.930671296301</v>
      </c>
      <c r="W3772" s="16">
        <f t="shared" si="355"/>
        <v>42168.930671296301</v>
      </c>
    </row>
    <row r="3773" spans="1:23" ht="30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2">
        <f>IF(H3773="USD", 1, VLOOKUP(H3773,usd[[#All],[targetCurrency]:[inverseRate]],4,FALSE))</f>
        <v>1</v>
      </c>
      <c r="J3773" s="14">
        <f t="shared" si="350"/>
        <v>1000</v>
      </c>
      <c r="K3773" s="14">
        <f t="shared" si="351"/>
        <v>1460</v>
      </c>
      <c r="L3773">
        <v>1463529600</v>
      </c>
      <c r="M3773">
        <v>1462307652</v>
      </c>
      <c r="N3773" t="b">
        <v>0</v>
      </c>
      <c r="O3773">
        <v>38</v>
      </c>
      <c r="P3773" t="b">
        <v>1</v>
      </c>
      <c r="Q3773" t="s">
        <v>8305</v>
      </c>
      <c r="R3773" s="9">
        <f t="shared" si="352"/>
        <v>1.46</v>
      </c>
      <c r="S3773" s="14">
        <f t="shared" si="353"/>
        <v>38.421052631578945</v>
      </c>
      <c r="T3773" t="s">
        <v>9224</v>
      </c>
      <c r="U3773" t="s">
        <v>9262</v>
      </c>
      <c r="V3773" s="16">
        <f t="shared" si="354"/>
        <v>42493.857083333336</v>
      </c>
      <c r="W3773" s="16">
        <f t="shared" si="355"/>
        <v>42508</v>
      </c>
    </row>
    <row r="3774" spans="1:23" ht="30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2">
        <f>IF(H3774="USD", 1, VLOOKUP(H3774,usd[[#All],[targetCurrency]:[inverseRate]],4,FALSE))</f>
        <v>1</v>
      </c>
      <c r="J3774" s="14">
        <f t="shared" si="350"/>
        <v>5000</v>
      </c>
      <c r="K3774" s="14">
        <f t="shared" si="351"/>
        <v>5510</v>
      </c>
      <c r="L3774">
        <v>1480399200</v>
      </c>
      <c r="M3774">
        <v>1478616506</v>
      </c>
      <c r="N3774" t="b">
        <v>0</v>
      </c>
      <c r="O3774">
        <v>33</v>
      </c>
      <c r="P3774" t="b">
        <v>1</v>
      </c>
      <c r="Q3774" t="s">
        <v>8305</v>
      </c>
      <c r="R3774" s="9">
        <f t="shared" si="352"/>
        <v>1.1020000000000001</v>
      </c>
      <c r="S3774" s="14">
        <f t="shared" si="353"/>
        <v>166.96969696969697</v>
      </c>
      <c r="T3774" t="s">
        <v>9224</v>
      </c>
      <c r="U3774" t="s">
        <v>9262</v>
      </c>
      <c r="V3774" s="16">
        <f t="shared" si="354"/>
        <v>42682.616967592592</v>
      </c>
      <c r="W3774" s="16">
        <f t="shared" si="355"/>
        <v>42703.25</v>
      </c>
    </row>
    <row r="3775" spans="1:23" ht="30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2">
        <f>IF(H3775="USD", 1, VLOOKUP(H3775,usd[[#All],[targetCurrency]:[inverseRate]],4,FALSE))</f>
        <v>1</v>
      </c>
      <c r="J3775" s="14">
        <f t="shared" si="350"/>
        <v>5000</v>
      </c>
      <c r="K3775" s="14">
        <f t="shared" si="351"/>
        <v>5410</v>
      </c>
      <c r="L3775">
        <v>1479175680</v>
      </c>
      <c r="M3775">
        <v>1476317247</v>
      </c>
      <c r="N3775" t="b">
        <v>0</v>
      </c>
      <c r="O3775">
        <v>57</v>
      </c>
      <c r="P3775" t="b">
        <v>1</v>
      </c>
      <c r="Q3775" t="s">
        <v>8305</v>
      </c>
      <c r="R3775" s="9">
        <f t="shared" si="352"/>
        <v>1.0820000000000001</v>
      </c>
      <c r="S3775" s="14">
        <f t="shared" si="353"/>
        <v>94.912280701754383</v>
      </c>
      <c r="T3775" t="s">
        <v>9224</v>
      </c>
      <c r="U3775" t="s">
        <v>9262</v>
      </c>
      <c r="V3775" s="16">
        <f t="shared" si="354"/>
        <v>42656.005173611113</v>
      </c>
      <c r="W3775" s="16">
        <f t="shared" si="355"/>
        <v>42689.088888888888</v>
      </c>
    </row>
    <row r="3776" spans="1:23" ht="30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2">
        <f>IF(H3776="USD", 1, VLOOKUP(H3776,usd[[#All],[targetCurrency]:[inverseRate]],4,FALSE))</f>
        <v>0.75062424999999999</v>
      </c>
      <c r="J3776" s="14">
        <f t="shared" si="350"/>
        <v>1876.5606250000001</v>
      </c>
      <c r="K3776" s="14">
        <f t="shared" si="351"/>
        <v>1876.5606250000001</v>
      </c>
      <c r="L3776">
        <v>1428606055</v>
      </c>
      <c r="M3776">
        <v>1427223655</v>
      </c>
      <c r="N3776" t="b">
        <v>0</v>
      </c>
      <c r="O3776">
        <v>25</v>
      </c>
      <c r="P3776" t="b">
        <v>1</v>
      </c>
      <c r="Q3776" t="s">
        <v>8305</v>
      </c>
      <c r="R3776" s="9">
        <f t="shared" si="352"/>
        <v>1</v>
      </c>
      <c r="S3776" s="14">
        <f t="shared" si="353"/>
        <v>75.062425000000005</v>
      </c>
      <c r="T3776" t="s">
        <v>9224</v>
      </c>
      <c r="U3776" t="s">
        <v>9262</v>
      </c>
      <c r="V3776" s="16">
        <f t="shared" si="354"/>
        <v>42087.792303240742</v>
      </c>
      <c r="W3776" s="16">
        <f t="shared" si="355"/>
        <v>42103.792303240742</v>
      </c>
    </row>
    <row r="3777" spans="1:23" ht="30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2">
        <f>IF(H3777="USD", 1, VLOOKUP(H3777,usd[[#All],[targetCurrency]:[inverseRate]],4,FALSE))</f>
        <v>1</v>
      </c>
      <c r="J3777" s="14">
        <f t="shared" si="350"/>
        <v>2000</v>
      </c>
      <c r="K3777" s="14">
        <f t="shared" si="351"/>
        <v>2005</v>
      </c>
      <c r="L3777">
        <v>1428552000</v>
      </c>
      <c r="M3777">
        <v>1426199843</v>
      </c>
      <c r="N3777" t="b">
        <v>0</v>
      </c>
      <c r="O3777">
        <v>14</v>
      </c>
      <c r="P3777" t="b">
        <v>1</v>
      </c>
      <c r="Q3777" t="s">
        <v>8305</v>
      </c>
      <c r="R3777" s="9">
        <f t="shared" si="352"/>
        <v>1.0024999999999999</v>
      </c>
      <c r="S3777" s="14">
        <f t="shared" si="353"/>
        <v>143.21428571428572</v>
      </c>
      <c r="T3777" t="s">
        <v>9224</v>
      </c>
      <c r="U3777" t="s">
        <v>9262</v>
      </c>
      <c r="V3777" s="16">
        <f t="shared" si="354"/>
        <v>42075.942627314813</v>
      </c>
      <c r="W3777" s="16">
        <f t="shared" si="355"/>
        <v>42103.166666666672</v>
      </c>
    </row>
    <row r="3778" spans="1:23" ht="30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2">
        <f>IF(H3778="USD", 1, VLOOKUP(H3778,usd[[#All],[targetCurrency]:[inverseRate]],4,FALSE))</f>
        <v>1</v>
      </c>
      <c r="J3778" s="14">
        <f t="shared" si="350"/>
        <v>8000</v>
      </c>
      <c r="K3778" s="14">
        <f t="shared" si="351"/>
        <v>8537</v>
      </c>
      <c r="L3778">
        <v>1406854800</v>
      </c>
      <c r="M3778">
        <v>1403599778</v>
      </c>
      <c r="N3778" t="b">
        <v>0</v>
      </c>
      <c r="O3778">
        <v>94</v>
      </c>
      <c r="P3778" t="b">
        <v>1</v>
      </c>
      <c r="Q3778" t="s">
        <v>8305</v>
      </c>
      <c r="R3778" s="9">
        <f t="shared" si="352"/>
        <v>1.0671250000000001</v>
      </c>
      <c r="S3778" s="14">
        <f t="shared" si="353"/>
        <v>90.819148936170208</v>
      </c>
      <c r="T3778" t="s">
        <v>9224</v>
      </c>
      <c r="U3778" t="s">
        <v>9262</v>
      </c>
      <c r="V3778" s="16">
        <f t="shared" si="354"/>
        <v>41814.367800925924</v>
      </c>
      <c r="W3778" s="16">
        <f t="shared" si="355"/>
        <v>41852.041666666664</v>
      </c>
    </row>
    <row r="3779" spans="1:23" ht="30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2">
        <f>IF(H3779="USD", 1, VLOOKUP(H3779,usd[[#All],[targetCurrency]:[inverseRate]],4,FALSE))</f>
        <v>1</v>
      </c>
      <c r="J3779" s="14">
        <f t="shared" ref="J3779:J3842" si="356">$I3779*D3779</f>
        <v>2000</v>
      </c>
      <c r="K3779" s="14">
        <f t="shared" ref="K3779:K3842" si="357">$I3779*E3779</f>
        <v>2864</v>
      </c>
      <c r="L3779">
        <v>1411790400</v>
      </c>
      <c r="M3779">
        <v>1409884821</v>
      </c>
      <c r="N3779" t="b">
        <v>0</v>
      </c>
      <c r="O3779">
        <v>59</v>
      </c>
      <c r="P3779" t="b">
        <v>1</v>
      </c>
      <c r="Q3779" t="s">
        <v>8305</v>
      </c>
      <c r="R3779" s="9">
        <f t="shared" ref="R3779:R3842" si="358">E3779/D3779</f>
        <v>1.4319999999999999</v>
      </c>
      <c r="S3779" s="14">
        <f t="shared" ref="S3779:S3842" si="359">IFERROR(K3779/O3779, "")</f>
        <v>48.542372881355931</v>
      </c>
      <c r="T3779" t="s">
        <v>9224</v>
      </c>
      <c r="U3779" t="s">
        <v>9262</v>
      </c>
      <c r="V3779" s="16">
        <f t="shared" si="354"/>
        <v>41887.111354166671</v>
      </c>
      <c r="W3779" s="16">
        <f t="shared" si="355"/>
        <v>41909.166666666664</v>
      </c>
    </row>
    <row r="3780" spans="1:23" ht="30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2">
        <f>IF(H3780="USD", 1, VLOOKUP(H3780,usd[[#All],[targetCurrency]:[inverseRate]],4,FALSE))</f>
        <v>1</v>
      </c>
      <c r="J3780" s="14">
        <f t="shared" si="356"/>
        <v>2400</v>
      </c>
      <c r="K3780" s="14">
        <f t="shared" si="357"/>
        <v>2521</v>
      </c>
      <c r="L3780">
        <v>1423942780</v>
      </c>
      <c r="M3780">
        <v>1418758780</v>
      </c>
      <c r="N3780" t="b">
        <v>0</v>
      </c>
      <c r="O3780">
        <v>36</v>
      </c>
      <c r="P3780" t="b">
        <v>1</v>
      </c>
      <c r="Q3780" t="s">
        <v>8305</v>
      </c>
      <c r="R3780" s="9">
        <f t="shared" si="358"/>
        <v>1.0504166666666668</v>
      </c>
      <c r="S3780" s="14">
        <f t="shared" si="359"/>
        <v>70.027777777777771</v>
      </c>
      <c r="T3780" t="s">
        <v>9224</v>
      </c>
      <c r="U3780" t="s">
        <v>9262</v>
      </c>
      <c r="V3780" s="16">
        <f t="shared" si="354"/>
        <v>41989.819212962961</v>
      </c>
      <c r="W3780" s="16">
        <f t="shared" si="355"/>
        <v>42049.819212962961</v>
      </c>
    </row>
    <row r="3781" spans="1:23" ht="30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2">
        <f>IF(H3781="USD", 1, VLOOKUP(H3781,usd[[#All],[targetCurrency]:[inverseRate]],4,FALSE))</f>
        <v>1</v>
      </c>
      <c r="J3781" s="14">
        <f t="shared" si="356"/>
        <v>15000</v>
      </c>
      <c r="K3781" s="14">
        <f t="shared" si="357"/>
        <v>15597</v>
      </c>
      <c r="L3781">
        <v>1459010340</v>
      </c>
      <c r="M3781">
        <v>1456421940</v>
      </c>
      <c r="N3781" t="b">
        <v>0</v>
      </c>
      <c r="O3781">
        <v>115</v>
      </c>
      <c r="P3781" t="b">
        <v>1</v>
      </c>
      <c r="Q3781" t="s">
        <v>8305</v>
      </c>
      <c r="R3781" s="9">
        <f t="shared" si="358"/>
        <v>1.0398000000000001</v>
      </c>
      <c r="S3781" s="14">
        <f t="shared" si="359"/>
        <v>135.62608695652173</v>
      </c>
      <c r="T3781" t="s">
        <v>9224</v>
      </c>
      <c r="U3781" t="s">
        <v>9262</v>
      </c>
      <c r="V3781" s="16">
        <f t="shared" si="354"/>
        <v>42425.735416666663</v>
      </c>
      <c r="W3781" s="16">
        <f t="shared" si="355"/>
        <v>42455.693749999999</v>
      </c>
    </row>
    <row r="3782" spans="1:23" ht="30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2">
        <f>IF(H3782="USD", 1, VLOOKUP(H3782,usd[[#All],[targetCurrency]:[inverseRate]],4,FALSE))</f>
        <v>1</v>
      </c>
      <c r="J3782" s="14">
        <f t="shared" si="356"/>
        <v>2500</v>
      </c>
      <c r="K3782" s="14">
        <f t="shared" si="357"/>
        <v>3000</v>
      </c>
      <c r="L3782">
        <v>1436817960</v>
      </c>
      <c r="M3782">
        <v>1433999785</v>
      </c>
      <c r="N3782" t="b">
        <v>0</v>
      </c>
      <c r="O3782">
        <v>30</v>
      </c>
      <c r="P3782" t="b">
        <v>1</v>
      </c>
      <c r="Q3782" t="s">
        <v>8305</v>
      </c>
      <c r="R3782" s="9">
        <f t="shared" si="358"/>
        <v>1.2</v>
      </c>
      <c r="S3782" s="14">
        <f t="shared" si="359"/>
        <v>100</v>
      </c>
      <c r="T3782" t="s">
        <v>9224</v>
      </c>
      <c r="U3782" t="s">
        <v>9262</v>
      </c>
      <c r="V3782" s="16">
        <f t="shared" si="354"/>
        <v>42166.219733796301</v>
      </c>
      <c r="W3782" s="16">
        <f t="shared" si="355"/>
        <v>42198.837500000001</v>
      </c>
    </row>
    <row r="3783" spans="1:23" ht="30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2">
        <f>IF(H3783="USD", 1, VLOOKUP(H3783,usd[[#All],[targetCurrency]:[inverseRate]],4,FALSE))</f>
        <v>1</v>
      </c>
      <c r="J3783" s="14">
        <f t="shared" si="356"/>
        <v>4500</v>
      </c>
      <c r="K3783" s="14">
        <f t="shared" si="357"/>
        <v>4935</v>
      </c>
      <c r="L3783">
        <v>1410210685</v>
      </c>
      <c r="M3783">
        <v>1408050685</v>
      </c>
      <c r="N3783" t="b">
        <v>0</v>
      </c>
      <c r="O3783">
        <v>52</v>
      </c>
      <c r="P3783" t="b">
        <v>1</v>
      </c>
      <c r="Q3783" t="s">
        <v>8305</v>
      </c>
      <c r="R3783" s="9">
        <f t="shared" si="358"/>
        <v>1.0966666666666667</v>
      </c>
      <c r="S3783" s="14">
        <f t="shared" si="359"/>
        <v>94.90384615384616</v>
      </c>
      <c r="T3783" t="s">
        <v>9224</v>
      </c>
      <c r="U3783" t="s">
        <v>9262</v>
      </c>
      <c r="V3783" s="16">
        <f t="shared" si="354"/>
        <v>41865.882928240739</v>
      </c>
      <c r="W3783" s="16">
        <f t="shared" si="355"/>
        <v>41890.882928240739</v>
      </c>
    </row>
    <row r="3784" spans="1:23" ht="30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2">
        <f>IF(H3784="USD", 1, VLOOKUP(H3784,usd[[#All],[targetCurrency]:[inverseRate]],4,FALSE))</f>
        <v>1.29405719</v>
      </c>
      <c r="J3784" s="14">
        <f t="shared" si="356"/>
        <v>2588.11438</v>
      </c>
      <c r="K3784" s="14">
        <f t="shared" si="357"/>
        <v>2633.4063816499997</v>
      </c>
      <c r="L3784">
        <v>1469401200</v>
      </c>
      <c r="M3784">
        <v>1466887297</v>
      </c>
      <c r="N3784" t="b">
        <v>0</v>
      </c>
      <c r="O3784">
        <v>27</v>
      </c>
      <c r="P3784" t="b">
        <v>1</v>
      </c>
      <c r="Q3784" t="s">
        <v>8305</v>
      </c>
      <c r="R3784" s="9">
        <f t="shared" si="358"/>
        <v>1.0175000000000001</v>
      </c>
      <c r="S3784" s="14">
        <f t="shared" si="359"/>
        <v>97.533569690740734</v>
      </c>
      <c r="T3784" t="s">
        <v>9224</v>
      </c>
      <c r="U3784" t="s">
        <v>9262</v>
      </c>
      <c r="V3784" s="16">
        <f t="shared" si="354"/>
        <v>42546.862233796295</v>
      </c>
      <c r="W3784" s="16">
        <f t="shared" si="355"/>
        <v>42575.958333333328</v>
      </c>
    </row>
    <row r="3785" spans="1:23" ht="30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2">
        <f>IF(H3785="USD", 1, VLOOKUP(H3785,usd[[#All],[targetCurrency]:[inverseRate]],4,FALSE))</f>
        <v>1</v>
      </c>
      <c r="J3785" s="14">
        <f t="shared" si="356"/>
        <v>1200</v>
      </c>
      <c r="K3785" s="14">
        <f t="shared" si="357"/>
        <v>1547</v>
      </c>
      <c r="L3785">
        <v>1458057600</v>
      </c>
      <c r="M3785">
        <v>1455938520</v>
      </c>
      <c r="N3785" t="b">
        <v>0</v>
      </c>
      <c r="O3785">
        <v>24</v>
      </c>
      <c r="P3785" t="b">
        <v>1</v>
      </c>
      <c r="Q3785" t="s">
        <v>8305</v>
      </c>
      <c r="R3785" s="9">
        <f t="shared" si="358"/>
        <v>1.2891666666666666</v>
      </c>
      <c r="S3785" s="14">
        <f t="shared" si="359"/>
        <v>64.458333333333329</v>
      </c>
      <c r="T3785" t="s">
        <v>9224</v>
      </c>
      <c r="U3785" t="s">
        <v>9262</v>
      </c>
      <c r="V3785" s="16">
        <f t="shared" si="354"/>
        <v>42420.140277777777</v>
      </c>
      <c r="W3785" s="16">
        <f t="shared" si="355"/>
        <v>42444.666666666672</v>
      </c>
    </row>
    <row r="3786" spans="1:23" ht="30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2">
        <f>IF(H3786="USD", 1, VLOOKUP(H3786,usd[[#All],[targetCurrency]:[inverseRate]],4,FALSE))</f>
        <v>0.75062424999999999</v>
      </c>
      <c r="J3786" s="14">
        <f t="shared" si="356"/>
        <v>750.62424999999996</v>
      </c>
      <c r="K3786" s="14">
        <f t="shared" si="357"/>
        <v>863.21788749999996</v>
      </c>
      <c r="L3786">
        <v>1468193532</v>
      </c>
      <c r="M3786">
        <v>1465601532</v>
      </c>
      <c r="N3786" t="b">
        <v>0</v>
      </c>
      <c r="O3786">
        <v>10</v>
      </c>
      <c r="P3786" t="b">
        <v>1</v>
      </c>
      <c r="Q3786" t="s">
        <v>8305</v>
      </c>
      <c r="R3786" s="9">
        <f t="shared" si="358"/>
        <v>1.1499999999999999</v>
      </c>
      <c r="S3786" s="14">
        <f t="shared" si="359"/>
        <v>86.321788749999996</v>
      </c>
      <c r="T3786" t="s">
        <v>9224</v>
      </c>
      <c r="U3786" t="s">
        <v>9262</v>
      </c>
      <c r="V3786" s="16">
        <f t="shared" si="354"/>
        <v>42531.980694444443</v>
      </c>
      <c r="W3786" s="16">
        <f t="shared" si="355"/>
        <v>42561.980694444443</v>
      </c>
    </row>
    <row r="3787" spans="1:23" ht="30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2">
        <f>IF(H3787="USD", 1, VLOOKUP(H3787,usd[[#All],[targetCurrency]:[inverseRate]],4,FALSE))</f>
        <v>1.29405719</v>
      </c>
      <c r="J3787" s="14">
        <f t="shared" si="356"/>
        <v>2588.11438</v>
      </c>
      <c r="K3787" s="14">
        <f t="shared" si="357"/>
        <v>3901.5824278499999</v>
      </c>
      <c r="L3787">
        <v>1470132180</v>
      </c>
      <c r="M3787">
        <v>1467040769</v>
      </c>
      <c r="N3787" t="b">
        <v>0</v>
      </c>
      <c r="O3787">
        <v>30</v>
      </c>
      <c r="P3787" t="b">
        <v>1</v>
      </c>
      <c r="Q3787" t="s">
        <v>8305</v>
      </c>
      <c r="R3787" s="9">
        <f t="shared" si="358"/>
        <v>1.5075000000000001</v>
      </c>
      <c r="S3787" s="14">
        <f t="shared" si="359"/>
        <v>130.052747595</v>
      </c>
      <c r="T3787" t="s">
        <v>9224</v>
      </c>
      <c r="U3787" t="s">
        <v>9262</v>
      </c>
      <c r="V3787" s="16">
        <f t="shared" si="354"/>
        <v>42548.63853009259</v>
      </c>
      <c r="W3787" s="16">
        <f t="shared" si="355"/>
        <v>42584.418749999997</v>
      </c>
    </row>
    <row r="3788" spans="1:23" ht="30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2">
        <f>IF(H3788="USD", 1, VLOOKUP(H3788,usd[[#All],[targetCurrency]:[inverseRate]],4,FALSE))</f>
        <v>1</v>
      </c>
      <c r="J3788" s="14">
        <f t="shared" si="356"/>
        <v>6000</v>
      </c>
      <c r="K3788" s="14">
        <f t="shared" si="357"/>
        <v>6658</v>
      </c>
      <c r="L3788">
        <v>1464310475</v>
      </c>
      <c r="M3788">
        <v>1461718475</v>
      </c>
      <c r="N3788" t="b">
        <v>0</v>
      </c>
      <c r="O3788">
        <v>71</v>
      </c>
      <c r="P3788" t="b">
        <v>1</v>
      </c>
      <c r="Q3788" t="s">
        <v>8305</v>
      </c>
      <c r="R3788" s="9">
        <f t="shared" si="358"/>
        <v>1.1096666666666666</v>
      </c>
      <c r="S3788" s="14">
        <f t="shared" si="359"/>
        <v>93.774647887323937</v>
      </c>
      <c r="T3788" t="s">
        <v>9224</v>
      </c>
      <c r="U3788" t="s">
        <v>9262</v>
      </c>
      <c r="V3788" s="16">
        <f t="shared" si="354"/>
        <v>42487.037905092591</v>
      </c>
      <c r="W3788" s="16">
        <f t="shared" si="355"/>
        <v>42517.037905092591</v>
      </c>
    </row>
    <row r="3789" spans="1:23" ht="30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2">
        <f>IF(H3789="USD", 1, VLOOKUP(H3789,usd[[#All],[targetCurrency]:[inverseRate]],4,FALSE))</f>
        <v>1</v>
      </c>
      <c r="J3789" s="14">
        <f t="shared" si="356"/>
        <v>350</v>
      </c>
      <c r="K3789" s="14">
        <f t="shared" si="357"/>
        <v>351</v>
      </c>
      <c r="L3789">
        <v>1436587140</v>
      </c>
      <c r="M3789">
        <v>1434113406</v>
      </c>
      <c r="N3789" t="b">
        <v>0</v>
      </c>
      <c r="O3789">
        <v>10</v>
      </c>
      <c r="P3789" t="b">
        <v>1</v>
      </c>
      <c r="Q3789" t="s">
        <v>8305</v>
      </c>
      <c r="R3789" s="9">
        <f t="shared" si="358"/>
        <v>1.0028571428571429</v>
      </c>
      <c r="S3789" s="14">
        <f t="shared" si="359"/>
        <v>35.1</v>
      </c>
      <c r="T3789" t="s">
        <v>9224</v>
      </c>
      <c r="U3789" t="s">
        <v>9262</v>
      </c>
      <c r="V3789" s="16">
        <f t="shared" si="354"/>
        <v>42167.534791666665</v>
      </c>
      <c r="W3789" s="16">
        <f t="shared" si="355"/>
        <v>42196.165972222225</v>
      </c>
    </row>
    <row r="3790" spans="1:23" ht="30" hidden="1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2">
        <f>IF(H3790="USD", 1, VLOOKUP(H3790,usd[[#All],[targetCurrency]:[inverseRate]],4,FALSE))</f>
        <v>1</v>
      </c>
      <c r="J3790" s="14">
        <f t="shared" si="356"/>
        <v>75000</v>
      </c>
      <c r="K3790" s="14">
        <f t="shared" si="357"/>
        <v>500</v>
      </c>
      <c r="L3790">
        <v>1450887480</v>
      </c>
      <c r="M3790">
        <v>1448469719</v>
      </c>
      <c r="N3790" t="b">
        <v>0</v>
      </c>
      <c r="O3790">
        <v>1</v>
      </c>
      <c r="P3790" t="b">
        <v>0</v>
      </c>
      <c r="Q3790" t="s">
        <v>8305</v>
      </c>
      <c r="R3790" s="9">
        <f t="shared" si="358"/>
        <v>6.6666666666666671E-3</v>
      </c>
      <c r="S3790" s="14">
        <f t="shared" si="359"/>
        <v>500</v>
      </c>
      <c r="T3790" t="s">
        <v>9224</v>
      </c>
      <c r="U3790" t="s">
        <v>9262</v>
      </c>
      <c r="V3790" s="16">
        <f t="shared" si="354"/>
        <v>42333.695821759262</v>
      </c>
      <c r="W3790" s="16">
        <f t="shared" si="355"/>
        <v>42361.679166666669</v>
      </c>
    </row>
    <row r="3791" spans="1:23" ht="30" hidden="1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2">
        <f>IF(H3791="USD", 1, VLOOKUP(H3791,usd[[#All],[targetCurrency]:[inverseRate]],4,FALSE))</f>
        <v>1.29405719</v>
      </c>
      <c r="J3791" s="14">
        <f t="shared" si="356"/>
        <v>4593.9030244999994</v>
      </c>
      <c r="K3791" s="14">
        <f t="shared" si="357"/>
        <v>150.11063404000001</v>
      </c>
      <c r="L3791">
        <v>1434395418</v>
      </c>
      <c r="M3791">
        <v>1431630618</v>
      </c>
      <c r="N3791" t="b">
        <v>0</v>
      </c>
      <c r="O3791">
        <v>4</v>
      </c>
      <c r="P3791" t="b">
        <v>0</v>
      </c>
      <c r="Q3791" t="s">
        <v>8305</v>
      </c>
      <c r="R3791" s="9">
        <f t="shared" si="358"/>
        <v>3.267605633802817E-2</v>
      </c>
      <c r="S3791" s="14">
        <f t="shared" si="359"/>
        <v>37.527658510000002</v>
      </c>
      <c r="T3791" t="s">
        <v>9224</v>
      </c>
      <c r="U3791" t="s">
        <v>9262</v>
      </c>
      <c r="V3791" s="16">
        <f t="shared" si="354"/>
        <v>42138.798819444448</v>
      </c>
      <c r="W3791" s="16">
        <f t="shared" si="355"/>
        <v>42170.798819444448</v>
      </c>
    </row>
    <row r="3792" spans="1:23" ht="30" hidden="1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2">
        <f>IF(H3792="USD", 1, VLOOKUP(H3792,usd[[#All],[targetCurrency]:[inverseRate]],4,FALSE))</f>
        <v>1</v>
      </c>
      <c r="J3792" s="14">
        <f t="shared" si="356"/>
        <v>15000</v>
      </c>
      <c r="K3792" s="14">
        <f t="shared" si="357"/>
        <v>0</v>
      </c>
      <c r="L3792">
        <v>1479834023</v>
      </c>
      <c r="M3792">
        <v>1477238423</v>
      </c>
      <c r="N3792" t="b">
        <v>0</v>
      </c>
      <c r="O3792">
        <v>0</v>
      </c>
      <c r="P3792" t="b">
        <v>0</v>
      </c>
      <c r="Q3792" t="s">
        <v>8305</v>
      </c>
      <c r="R3792" s="9">
        <f t="shared" si="358"/>
        <v>0</v>
      </c>
      <c r="S3792" s="14" t="str">
        <f t="shared" si="359"/>
        <v/>
      </c>
      <c r="T3792" t="s">
        <v>9224</v>
      </c>
      <c r="U3792" t="s">
        <v>9262</v>
      </c>
      <c r="V3792" s="16">
        <f t="shared" ref="V3792:V3855" si="360">(M3792/86400)+DATE(1970,1,1)</f>
        <v>42666.666932870372</v>
      </c>
      <c r="W3792" s="16">
        <f t="shared" ref="W3792:W3855" si="361">(L3792/86400)+DATE(1970,1,1)</f>
        <v>42696.708599537036</v>
      </c>
    </row>
    <row r="3793" spans="1:23" ht="30" hidden="1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2">
        <f>IF(H3793="USD", 1, VLOOKUP(H3793,usd[[#All],[targetCurrency]:[inverseRate]],4,FALSE))</f>
        <v>1</v>
      </c>
      <c r="J3793" s="14">
        <f t="shared" si="356"/>
        <v>1500</v>
      </c>
      <c r="K3793" s="14">
        <f t="shared" si="357"/>
        <v>0</v>
      </c>
      <c r="L3793">
        <v>1404664592</v>
      </c>
      <c r="M3793">
        <v>1399480592</v>
      </c>
      <c r="N3793" t="b">
        <v>0</v>
      </c>
      <c r="O3793">
        <v>0</v>
      </c>
      <c r="P3793" t="b">
        <v>0</v>
      </c>
      <c r="Q3793" t="s">
        <v>8305</v>
      </c>
      <c r="R3793" s="9">
        <f t="shared" si="358"/>
        <v>0</v>
      </c>
      <c r="S3793" s="14" t="str">
        <f t="shared" si="359"/>
        <v/>
      </c>
      <c r="T3793" t="s">
        <v>9224</v>
      </c>
      <c r="U3793" t="s">
        <v>9262</v>
      </c>
      <c r="V3793" s="16">
        <f t="shared" si="360"/>
        <v>41766.692037037035</v>
      </c>
      <c r="W3793" s="16">
        <f t="shared" si="361"/>
        <v>41826.692037037035</v>
      </c>
    </row>
    <row r="3794" spans="1:23" ht="30" hidden="1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2">
        <f>IF(H3794="USD", 1, VLOOKUP(H3794,usd[[#All],[targetCurrency]:[inverseRate]],4,FALSE))</f>
        <v>1</v>
      </c>
      <c r="J3794" s="14">
        <f t="shared" si="356"/>
        <v>12500</v>
      </c>
      <c r="K3794" s="14">
        <f t="shared" si="357"/>
        <v>35</v>
      </c>
      <c r="L3794">
        <v>1436957022</v>
      </c>
      <c r="M3794">
        <v>1434365022</v>
      </c>
      <c r="N3794" t="b">
        <v>0</v>
      </c>
      <c r="O3794">
        <v>2</v>
      </c>
      <c r="P3794" t="b">
        <v>0</v>
      </c>
      <c r="Q3794" t="s">
        <v>8305</v>
      </c>
      <c r="R3794" s="9">
        <f t="shared" si="358"/>
        <v>2.8E-3</v>
      </c>
      <c r="S3794" s="14">
        <f t="shared" si="359"/>
        <v>17.5</v>
      </c>
      <c r="T3794" t="s">
        <v>9224</v>
      </c>
      <c r="U3794" t="s">
        <v>9262</v>
      </c>
      <c r="V3794" s="16">
        <f t="shared" si="360"/>
        <v>42170.447013888886</v>
      </c>
      <c r="W3794" s="16">
        <f t="shared" si="361"/>
        <v>42200.447013888886</v>
      </c>
    </row>
    <row r="3795" spans="1:23" ht="30" hidden="1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2">
        <f>IF(H3795="USD", 1, VLOOKUP(H3795,usd[[#All],[targetCurrency]:[inverseRate]],4,FALSE))</f>
        <v>1</v>
      </c>
      <c r="J3795" s="14">
        <f t="shared" si="356"/>
        <v>7000</v>
      </c>
      <c r="K3795" s="14">
        <f t="shared" si="357"/>
        <v>4176</v>
      </c>
      <c r="L3795">
        <v>1418769129</v>
      </c>
      <c r="M3795">
        <v>1416954729</v>
      </c>
      <c r="N3795" t="b">
        <v>0</v>
      </c>
      <c r="O3795">
        <v>24</v>
      </c>
      <c r="P3795" t="b">
        <v>0</v>
      </c>
      <c r="Q3795" t="s">
        <v>8305</v>
      </c>
      <c r="R3795" s="9">
        <f t="shared" si="358"/>
        <v>0.59657142857142853</v>
      </c>
      <c r="S3795" s="14">
        <f t="shared" si="359"/>
        <v>174</v>
      </c>
      <c r="T3795" t="s">
        <v>9224</v>
      </c>
      <c r="U3795" t="s">
        <v>9262</v>
      </c>
      <c r="V3795" s="16">
        <f t="shared" si="360"/>
        <v>41968.938993055555</v>
      </c>
      <c r="W3795" s="16">
        <f t="shared" si="361"/>
        <v>41989.938993055555</v>
      </c>
    </row>
    <row r="3796" spans="1:23" ht="30" hidden="1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2">
        <f>IF(H3796="USD", 1, VLOOKUP(H3796,usd[[#All],[targetCurrency]:[inverseRate]],4,FALSE))</f>
        <v>1.29405719</v>
      </c>
      <c r="J3796" s="14">
        <f t="shared" si="356"/>
        <v>6470.2859499999995</v>
      </c>
      <c r="K3796" s="14">
        <f t="shared" si="357"/>
        <v>64.702859500000002</v>
      </c>
      <c r="L3796">
        <v>1433685354</v>
      </c>
      <c r="M3796">
        <v>1431093354</v>
      </c>
      <c r="N3796" t="b">
        <v>0</v>
      </c>
      <c r="O3796">
        <v>1</v>
      </c>
      <c r="P3796" t="b">
        <v>0</v>
      </c>
      <c r="Q3796" t="s">
        <v>8305</v>
      </c>
      <c r="R3796" s="9">
        <f t="shared" si="358"/>
        <v>0.01</v>
      </c>
      <c r="S3796" s="14">
        <f t="shared" si="359"/>
        <v>64.702859500000002</v>
      </c>
      <c r="T3796" t="s">
        <v>9224</v>
      </c>
      <c r="U3796" t="s">
        <v>9262</v>
      </c>
      <c r="V3796" s="16">
        <f t="shared" si="360"/>
        <v>42132.58048611111</v>
      </c>
      <c r="W3796" s="16">
        <f t="shared" si="361"/>
        <v>42162.58048611111</v>
      </c>
    </row>
    <row r="3797" spans="1:23" ht="30" hidden="1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2">
        <f>IF(H3797="USD", 1, VLOOKUP(H3797,usd[[#All],[targetCurrency]:[inverseRate]],4,FALSE))</f>
        <v>1.29405719</v>
      </c>
      <c r="J3797" s="14">
        <f t="shared" si="356"/>
        <v>776.43431399999997</v>
      </c>
      <c r="K3797" s="14">
        <f t="shared" si="357"/>
        <v>12.9405719</v>
      </c>
      <c r="L3797">
        <v>1440801000</v>
      </c>
      <c r="M3797">
        <v>1437042490</v>
      </c>
      <c r="N3797" t="b">
        <v>0</v>
      </c>
      <c r="O3797">
        <v>2</v>
      </c>
      <c r="P3797" t="b">
        <v>0</v>
      </c>
      <c r="Q3797" t="s">
        <v>8305</v>
      </c>
      <c r="R3797" s="9">
        <f t="shared" si="358"/>
        <v>1.6666666666666666E-2</v>
      </c>
      <c r="S3797" s="14">
        <f t="shared" si="359"/>
        <v>6.4702859500000001</v>
      </c>
      <c r="T3797" t="s">
        <v>9224</v>
      </c>
      <c r="U3797" t="s">
        <v>9262</v>
      </c>
      <c r="V3797" s="16">
        <f t="shared" si="360"/>
        <v>42201.436226851853</v>
      </c>
      <c r="W3797" s="16">
        <f t="shared" si="361"/>
        <v>42244.9375</v>
      </c>
    </row>
    <row r="3798" spans="1:23" ht="30" hidden="1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2">
        <f>IF(H3798="USD", 1, VLOOKUP(H3798,usd[[#All],[targetCurrency]:[inverseRate]],4,FALSE))</f>
        <v>1</v>
      </c>
      <c r="J3798" s="14">
        <f t="shared" si="356"/>
        <v>22500</v>
      </c>
      <c r="K3798" s="14">
        <f t="shared" si="357"/>
        <v>1</v>
      </c>
      <c r="L3798">
        <v>1484354556</v>
      </c>
      <c r="M3798">
        <v>1479170556</v>
      </c>
      <c r="N3798" t="b">
        <v>0</v>
      </c>
      <c r="O3798">
        <v>1</v>
      </c>
      <c r="P3798" t="b">
        <v>0</v>
      </c>
      <c r="Q3798" t="s">
        <v>8305</v>
      </c>
      <c r="R3798" s="9">
        <f t="shared" si="358"/>
        <v>4.4444444444444447E-5</v>
      </c>
      <c r="S3798" s="14">
        <f t="shared" si="359"/>
        <v>1</v>
      </c>
      <c r="T3798" t="s">
        <v>9224</v>
      </c>
      <c r="U3798" t="s">
        <v>9262</v>
      </c>
      <c r="V3798" s="16">
        <f t="shared" si="360"/>
        <v>42689.029583333337</v>
      </c>
      <c r="W3798" s="16">
        <f t="shared" si="361"/>
        <v>42749.029583333337</v>
      </c>
    </row>
    <row r="3799" spans="1:23" ht="30" hidden="1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2">
        <f>IF(H3799="USD", 1, VLOOKUP(H3799,usd[[#All],[targetCurrency]:[inverseRate]],4,FALSE))</f>
        <v>1</v>
      </c>
      <c r="J3799" s="14">
        <f t="shared" si="356"/>
        <v>6000</v>
      </c>
      <c r="K3799" s="14">
        <f t="shared" si="357"/>
        <v>5380</v>
      </c>
      <c r="L3799">
        <v>1429564165</v>
      </c>
      <c r="M3799">
        <v>1426972165</v>
      </c>
      <c r="N3799" t="b">
        <v>0</v>
      </c>
      <c r="O3799">
        <v>37</v>
      </c>
      <c r="P3799" t="b">
        <v>0</v>
      </c>
      <c r="Q3799" t="s">
        <v>8305</v>
      </c>
      <c r="R3799" s="9">
        <f t="shared" si="358"/>
        <v>0.89666666666666661</v>
      </c>
      <c r="S3799" s="14">
        <f t="shared" si="359"/>
        <v>145.40540540540542</v>
      </c>
      <c r="T3799" t="s">
        <v>9224</v>
      </c>
      <c r="U3799" t="s">
        <v>9262</v>
      </c>
      <c r="V3799" s="16">
        <f t="shared" si="360"/>
        <v>42084.881539351853</v>
      </c>
      <c r="W3799" s="16">
        <f t="shared" si="361"/>
        <v>42114.881539351853</v>
      </c>
    </row>
    <row r="3800" spans="1:23" ht="30" hidden="1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2">
        <f>IF(H3800="USD", 1, VLOOKUP(H3800,usd[[#All],[targetCurrency]:[inverseRate]],4,FALSE))</f>
        <v>1</v>
      </c>
      <c r="J3800" s="14">
        <f t="shared" si="356"/>
        <v>70000</v>
      </c>
      <c r="K3800" s="14">
        <f t="shared" si="357"/>
        <v>1025</v>
      </c>
      <c r="L3800">
        <v>1407691248</v>
      </c>
      <c r="M3800">
        <v>1405099248</v>
      </c>
      <c r="N3800" t="b">
        <v>0</v>
      </c>
      <c r="O3800">
        <v>5</v>
      </c>
      <c r="P3800" t="b">
        <v>0</v>
      </c>
      <c r="Q3800" t="s">
        <v>8305</v>
      </c>
      <c r="R3800" s="9">
        <f t="shared" si="358"/>
        <v>1.4642857142857143E-2</v>
      </c>
      <c r="S3800" s="14">
        <f t="shared" si="359"/>
        <v>205</v>
      </c>
      <c r="T3800" t="s">
        <v>9224</v>
      </c>
      <c r="U3800" t="s">
        <v>9262</v>
      </c>
      <c r="V3800" s="16">
        <f t="shared" si="360"/>
        <v>41831.722777777773</v>
      </c>
      <c r="W3800" s="16">
        <f t="shared" si="361"/>
        <v>41861.722777777773</v>
      </c>
    </row>
    <row r="3801" spans="1:23" ht="30" hidden="1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2">
        <f>IF(H3801="USD", 1, VLOOKUP(H3801,usd[[#All],[targetCurrency]:[inverseRate]],4,FALSE))</f>
        <v>1</v>
      </c>
      <c r="J3801" s="14">
        <f t="shared" si="356"/>
        <v>10000</v>
      </c>
      <c r="K3801" s="14">
        <f t="shared" si="357"/>
        <v>402</v>
      </c>
      <c r="L3801">
        <v>1457734843</v>
      </c>
      <c r="M3801">
        <v>1455142843</v>
      </c>
      <c r="N3801" t="b">
        <v>0</v>
      </c>
      <c r="O3801">
        <v>4</v>
      </c>
      <c r="P3801" t="b">
        <v>0</v>
      </c>
      <c r="Q3801" t="s">
        <v>8305</v>
      </c>
      <c r="R3801" s="9">
        <f t="shared" si="358"/>
        <v>4.02E-2</v>
      </c>
      <c r="S3801" s="14">
        <f t="shared" si="359"/>
        <v>100.5</v>
      </c>
      <c r="T3801" t="s">
        <v>9224</v>
      </c>
      <c r="U3801" t="s">
        <v>9262</v>
      </c>
      <c r="V3801" s="16">
        <f t="shared" si="360"/>
        <v>42410.93105324074</v>
      </c>
      <c r="W3801" s="16">
        <f t="shared" si="361"/>
        <v>42440.93105324074</v>
      </c>
    </row>
    <row r="3802" spans="1:23" ht="30" hidden="1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2">
        <f>IF(H3802="USD", 1, VLOOKUP(H3802,usd[[#All],[targetCurrency]:[inverseRate]],4,FALSE))</f>
        <v>1</v>
      </c>
      <c r="J3802" s="14">
        <f t="shared" si="356"/>
        <v>22000</v>
      </c>
      <c r="K3802" s="14">
        <f t="shared" si="357"/>
        <v>881</v>
      </c>
      <c r="L3802">
        <v>1420952340</v>
      </c>
      <c r="M3802">
        <v>1418146883</v>
      </c>
      <c r="N3802" t="b">
        <v>0</v>
      </c>
      <c r="O3802">
        <v>16</v>
      </c>
      <c r="P3802" t="b">
        <v>0</v>
      </c>
      <c r="Q3802" t="s">
        <v>8305</v>
      </c>
      <c r="R3802" s="9">
        <f t="shared" si="358"/>
        <v>4.0045454545454544E-2</v>
      </c>
      <c r="S3802" s="14">
        <f t="shared" si="359"/>
        <v>55.0625</v>
      </c>
      <c r="T3802" t="s">
        <v>9224</v>
      </c>
      <c r="U3802" t="s">
        <v>9262</v>
      </c>
      <c r="V3802" s="16">
        <f t="shared" si="360"/>
        <v>41982.737071759257</v>
      </c>
      <c r="W3802" s="16">
        <f t="shared" si="361"/>
        <v>42015.207638888889</v>
      </c>
    </row>
    <row r="3803" spans="1:23" ht="30" hidden="1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2">
        <f>IF(H3803="USD", 1, VLOOKUP(H3803,usd[[#All],[targetCurrency]:[inverseRate]],4,FALSE))</f>
        <v>1</v>
      </c>
      <c r="J3803" s="14">
        <f t="shared" si="356"/>
        <v>5000</v>
      </c>
      <c r="K3803" s="14">
        <f t="shared" si="357"/>
        <v>426</v>
      </c>
      <c r="L3803">
        <v>1420215216</v>
      </c>
      <c r="M3803">
        <v>1417536816</v>
      </c>
      <c r="N3803" t="b">
        <v>0</v>
      </c>
      <c r="O3803">
        <v>9</v>
      </c>
      <c r="P3803" t="b">
        <v>0</v>
      </c>
      <c r="Q3803" t="s">
        <v>8305</v>
      </c>
      <c r="R3803" s="9">
        <f t="shared" si="358"/>
        <v>8.5199999999999998E-2</v>
      </c>
      <c r="S3803" s="14">
        <f t="shared" si="359"/>
        <v>47.333333333333336</v>
      </c>
      <c r="T3803" t="s">
        <v>9224</v>
      </c>
      <c r="U3803" t="s">
        <v>9262</v>
      </c>
      <c r="V3803" s="16">
        <f t="shared" si="360"/>
        <v>41975.676111111112</v>
      </c>
      <c r="W3803" s="16">
        <f t="shared" si="361"/>
        <v>42006.676111111112</v>
      </c>
    </row>
    <row r="3804" spans="1:23" ht="30" hidden="1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2">
        <f>IF(H3804="USD", 1, VLOOKUP(H3804,usd[[#All],[targetCurrency]:[inverseRate]],4,FALSE))</f>
        <v>1</v>
      </c>
      <c r="J3804" s="14">
        <f t="shared" si="356"/>
        <v>3000</v>
      </c>
      <c r="K3804" s="14">
        <f t="shared" si="357"/>
        <v>0</v>
      </c>
      <c r="L3804">
        <v>1445482906</v>
      </c>
      <c r="M3804">
        <v>1442890906</v>
      </c>
      <c r="N3804" t="b">
        <v>0</v>
      </c>
      <c r="O3804">
        <v>0</v>
      </c>
      <c r="P3804" t="b">
        <v>0</v>
      </c>
      <c r="Q3804" t="s">
        <v>8305</v>
      </c>
      <c r="R3804" s="9">
        <f t="shared" si="358"/>
        <v>0</v>
      </c>
      <c r="S3804" s="14" t="str">
        <f t="shared" si="359"/>
        <v/>
      </c>
      <c r="T3804" t="s">
        <v>9224</v>
      </c>
      <c r="U3804" t="s">
        <v>9262</v>
      </c>
      <c r="V3804" s="16">
        <f t="shared" si="360"/>
        <v>42269.126226851848</v>
      </c>
      <c r="W3804" s="16">
        <f t="shared" si="361"/>
        <v>42299.126226851848</v>
      </c>
    </row>
    <row r="3805" spans="1:23" ht="30" hidden="1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2">
        <f>IF(H3805="USD", 1, VLOOKUP(H3805,usd[[#All],[targetCurrency]:[inverseRate]],4,FALSE))</f>
        <v>1</v>
      </c>
      <c r="J3805" s="14">
        <f t="shared" si="356"/>
        <v>12000</v>
      </c>
      <c r="K3805" s="14">
        <f t="shared" si="357"/>
        <v>2358</v>
      </c>
      <c r="L3805">
        <v>1457133568</v>
      </c>
      <c r="M3805">
        <v>1454541568</v>
      </c>
      <c r="N3805" t="b">
        <v>0</v>
      </c>
      <c r="O3805">
        <v>40</v>
      </c>
      <c r="P3805" t="b">
        <v>0</v>
      </c>
      <c r="Q3805" t="s">
        <v>8305</v>
      </c>
      <c r="R3805" s="9">
        <f t="shared" si="358"/>
        <v>0.19650000000000001</v>
      </c>
      <c r="S3805" s="14">
        <f t="shared" si="359"/>
        <v>58.95</v>
      </c>
      <c r="T3805" t="s">
        <v>9224</v>
      </c>
      <c r="U3805" t="s">
        <v>9262</v>
      </c>
      <c r="V3805" s="16">
        <f t="shared" si="360"/>
        <v>42403.971851851849</v>
      </c>
      <c r="W3805" s="16">
        <f t="shared" si="361"/>
        <v>42433.971851851849</v>
      </c>
    </row>
    <row r="3806" spans="1:23" ht="30" hidden="1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2">
        <f>IF(H3806="USD", 1, VLOOKUP(H3806,usd[[#All],[targetCurrency]:[inverseRate]],4,FALSE))</f>
        <v>1</v>
      </c>
      <c r="J3806" s="14">
        <f t="shared" si="356"/>
        <v>8000</v>
      </c>
      <c r="K3806" s="14">
        <f t="shared" si="357"/>
        <v>0</v>
      </c>
      <c r="L3806">
        <v>1469948400</v>
      </c>
      <c r="M3806">
        <v>1465172024</v>
      </c>
      <c r="N3806" t="b">
        <v>0</v>
      </c>
      <c r="O3806">
        <v>0</v>
      </c>
      <c r="P3806" t="b">
        <v>0</v>
      </c>
      <c r="Q3806" t="s">
        <v>8305</v>
      </c>
      <c r="R3806" s="9">
        <f t="shared" si="358"/>
        <v>0</v>
      </c>
      <c r="S3806" s="14" t="str">
        <f t="shared" si="359"/>
        <v/>
      </c>
      <c r="T3806" t="s">
        <v>9224</v>
      </c>
      <c r="U3806" t="s">
        <v>9262</v>
      </c>
      <c r="V3806" s="16">
        <f t="shared" si="360"/>
        <v>42527.00953703704</v>
      </c>
      <c r="W3806" s="16">
        <f t="shared" si="361"/>
        <v>42582.291666666672</v>
      </c>
    </row>
    <row r="3807" spans="1:23" ht="30" hidden="1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2">
        <f>IF(H3807="USD", 1, VLOOKUP(H3807,usd[[#All],[targetCurrency]:[inverseRate]],4,FALSE))</f>
        <v>1</v>
      </c>
      <c r="J3807" s="14">
        <f t="shared" si="356"/>
        <v>150000</v>
      </c>
      <c r="K3807" s="14">
        <f t="shared" si="357"/>
        <v>3</v>
      </c>
      <c r="L3807">
        <v>1411852640</v>
      </c>
      <c r="M3807">
        <v>1406668640</v>
      </c>
      <c r="N3807" t="b">
        <v>0</v>
      </c>
      <c r="O3807">
        <v>2</v>
      </c>
      <c r="P3807" t="b">
        <v>0</v>
      </c>
      <c r="Q3807" t="s">
        <v>8305</v>
      </c>
      <c r="R3807" s="9">
        <f t="shared" si="358"/>
        <v>2.0000000000000002E-5</v>
      </c>
      <c r="S3807" s="14">
        <f t="shared" si="359"/>
        <v>1.5</v>
      </c>
      <c r="T3807" t="s">
        <v>9224</v>
      </c>
      <c r="U3807" t="s">
        <v>9262</v>
      </c>
      <c r="V3807" s="16">
        <f t="shared" si="360"/>
        <v>41849.887037037035</v>
      </c>
      <c r="W3807" s="16">
        <f t="shared" si="361"/>
        <v>41909.887037037035</v>
      </c>
    </row>
    <row r="3808" spans="1:23" ht="30" hidden="1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2">
        <f>IF(H3808="USD", 1, VLOOKUP(H3808,usd[[#All],[targetCurrency]:[inverseRate]],4,FALSE))</f>
        <v>0.70296422999999997</v>
      </c>
      <c r="J3808" s="14">
        <f t="shared" si="356"/>
        <v>5272.2317249999996</v>
      </c>
      <c r="K3808" s="14">
        <f t="shared" si="357"/>
        <v>3.5148211499999999</v>
      </c>
      <c r="L3808">
        <v>1404022381</v>
      </c>
      <c r="M3808">
        <v>1402294381</v>
      </c>
      <c r="N3808" t="b">
        <v>0</v>
      </c>
      <c r="O3808">
        <v>1</v>
      </c>
      <c r="P3808" t="b">
        <v>0</v>
      </c>
      <c r="Q3808" t="s">
        <v>8305</v>
      </c>
      <c r="R3808" s="9">
        <f t="shared" si="358"/>
        <v>6.6666666666666664E-4</v>
      </c>
      <c r="S3808" s="14">
        <f t="shared" si="359"/>
        <v>3.5148211499999999</v>
      </c>
      <c r="T3808" t="s">
        <v>9224</v>
      </c>
      <c r="U3808" t="s">
        <v>9262</v>
      </c>
      <c r="V3808" s="16">
        <f t="shared" si="360"/>
        <v>41799.259039351848</v>
      </c>
      <c r="W3808" s="16">
        <f t="shared" si="361"/>
        <v>41819.259039351848</v>
      </c>
    </row>
    <row r="3809" spans="1:23" ht="30" hidden="1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2">
        <f>IF(H3809="USD", 1, VLOOKUP(H3809,usd[[#All],[targetCurrency]:[inverseRate]],4,FALSE))</f>
        <v>1</v>
      </c>
      <c r="J3809" s="14">
        <f t="shared" si="356"/>
        <v>1500</v>
      </c>
      <c r="K3809" s="14">
        <f t="shared" si="357"/>
        <v>455</v>
      </c>
      <c r="L3809">
        <v>1428097739</v>
      </c>
      <c r="M3809">
        <v>1427492939</v>
      </c>
      <c r="N3809" t="b">
        <v>0</v>
      </c>
      <c r="O3809">
        <v>9</v>
      </c>
      <c r="P3809" t="b">
        <v>0</v>
      </c>
      <c r="Q3809" t="s">
        <v>8305</v>
      </c>
      <c r="R3809" s="9">
        <f t="shared" si="358"/>
        <v>0.30333333333333334</v>
      </c>
      <c r="S3809" s="14">
        <f t="shared" si="359"/>
        <v>50.555555555555557</v>
      </c>
      <c r="T3809" t="s">
        <v>9224</v>
      </c>
      <c r="U3809" t="s">
        <v>9262</v>
      </c>
      <c r="V3809" s="16">
        <f t="shared" si="360"/>
        <v>42090.909016203703</v>
      </c>
      <c r="W3809" s="16">
        <f t="shared" si="361"/>
        <v>42097.909016203703</v>
      </c>
    </row>
    <row r="3810" spans="1:23" ht="30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2">
        <f>IF(H3810="USD", 1, VLOOKUP(H3810,usd[[#All],[targetCurrency]:[inverseRate]],4,FALSE))</f>
        <v>1.29405719</v>
      </c>
      <c r="J3810" s="14">
        <f t="shared" si="356"/>
        <v>1294.05719</v>
      </c>
      <c r="K3810" s="14">
        <f t="shared" si="357"/>
        <v>1294.05719</v>
      </c>
      <c r="L3810">
        <v>1429955619</v>
      </c>
      <c r="M3810">
        <v>1424775219</v>
      </c>
      <c r="N3810" t="b">
        <v>0</v>
      </c>
      <c r="O3810">
        <v>24</v>
      </c>
      <c r="P3810" t="b">
        <v>1</v>
      </c>
      <c r="Q3810" t="s">
        <v>8271</v>
      </c>
      <c r="R3810" s="9">
        <f t="shared" si="358"/>
        <v>1</v>
      </c>
      <c r="S3810" s="14">
        <f t="shared" si="359"/>
        <v>53.919049583333333</v>
      </c>
      <c r="T3810" t="s">
        <v>9224</v>
      </c>
      <c r="U3810" t="s">
        <v>9225</v>
      </c>
      <c r="V3810" s="16">
        <f t="shared" si="360"/>
        <v>42059.453923611116</v>
      </c>
      <c r="W3810" s="16">
        <f t="shared" si="361"/>
        <v>42119.412256944444</v>
      </c>
    </row>
    <row r="3811" spans="1:23" ht="30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2">
        <f>IF(H3811="USD", 1, VLOOKUP(H3811,usd[[#All],[targetCurrency]:[inverseRate]],4,FALSE))</f>
        <v>1.29405719</v>
      </c>
      <c r="J3811" s="14">
        <f t="shared" si="356"/>
        <v>2588.11438</v>
      </c>
      <c r="K3811" s="14">
        <f t="shared" si="357"/>
        <v>2620.4658097500001</v>
      </c>
      <c r="L3811">
        <v>1406761200</v>
      </c>
      <c r="M3811">
        <v>1402403907</v>
      </c>
      <c r="N3811" t="b">
        <v>0</v>
      </c>
      <c r="O3811">
        <v>38</v>
      </c>
      <c r="P3811" t="b">
        <v>1</v>
      </c>
      <c r="Q3811" t="s">
        <v>8271</v>
      </c>
      <c r="R3811" s="9">
        <f t="shared" si="358"/>
        <v>1.0125</v>
      </c>
      <c r="S3811" s="14">
        <f t="shared" si="359"/>
        <v>68.959626572368421</v>
      </c>
      <c r="T3811" t="s">
        <v>9224</v>
      </c>
      <c r="U3811" t="s">
        <v>9225</v>
      </c>
      <c r="V3811" s="16">
        <f t="shared" si="360"/>
        <v>41800.526701388888</v>
      </c>
      <c r="W3811" s="16">
        <f t="shared" si="361"/>
        <v>41850.958333333336</v>
      </c>
    </row>
    <row r="3812" spans="1:23" ht="30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2">
        <f>IF(H3812="USD", 1, VLOOKUP(H3812,usd[[#All],[targetCurrency]:[inverseRate]],4,FALSE))</f>
        <v>1</v>
      </c>
      <c r="J3812" s="14">
        <f t="shared" si="356"/>
        <v>1500</v>
      </c>
      <c r="K3812" s="14">
        <f t="shared" si="357"/>
        <v>1826</v>
      </c>
      <c r="L3812">
        <v>1426965758</v>
      </c>
      <c r="M3812">
        <v>1424377358</v>
      </c>
      <c r="N3812" t="b">
        <v>0</v>
      </c>
      <c r="O3812">
        <v>26</v>
      </c>
      <c r="P3812" t="b">
        <v>1</v>
      </c>
      <c r="Q3812" t="s">
        <v>8271</v>
      </c>
      <c r="R3812" s="9">
        <f t="shared" si="358"/>
        <v>1.2173333333333334</v>
      </c>
      <c r="S3812" s="14">
        <f t="shared" si="359"/>
        <v>70.230769230769226</v>
      </c>
      <c r="T3812" t="s">
        <v>9224</v>
      </c>
      <c r="U3812" t="s">
        <v>9225</v>
      </c>
      <c r="V3812" s="16">
        <f t="shared" si="360"/>
        <v>42054.849050925928</v>
      </c>
      <c r="W3812" s="16">
        <f t="shared" si="361"/>
        <v>42084.807384259257</v>
      </c>
    </row>
    <row r="3813" spans="1:23" ht="30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2">
        <f>IF(H3813="USD", 1, VLOOKUP(H3813,usd[[#All],[targetCurrency]:[inverseRate]],4,FALSE))</f>
        <v>1.29405719</v>
      </c>
      <c r="J3813" s="14">
        <f t="shared" si="356"/>
        <v>323.5142975</v>
      </c>
      <c r="K3813" s="14">
        <f t="shared" si="357"/>
        <v>1067.5971817499999</v>
      </c>
      <c r="L3813">
        <v>1464692400</v>
      </c>
      <c r="M3813">
        <v>1461769373</v>
      </c>
      <c r="N3813" t="b">
        <v>0</v>
      </c>
      <c r="O3813">
        <v>19</v>
      </c>
      <c r="P3813" t="b">
        <v>1</v>
      </c>
      <c r="Q3813" t="s">
        <v>8271</v>
      </c>
      <c r="R3813" s="9">
        <f t="shared" si="358"/>
        <v>3.3</v>
      </c>
      <c r="S3813" s="14">
        <f t="shared" si="359"/>
        <v>56.189325355263151</v>
      </c>
      <c r="T3813" t="s">
        <v>9224</v>
      </c>
      <c r="U3813" t="s">
        <v>9225</v>
      </c>
      <c r="V3813" s="16">
        <f t="shared" si="360"/>
        <v>42487.62700231481</v>
      </c>
      <c r="W3813" s="16">
        <f t="shared" si="361"/>
        <v>42521.458333333328</v>
      </c>
    </row>
    <row r="3814" spans="1:23" ht="30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2">
        <f>IF(H3814="USD", 1, VLOOKUP(H3814,usd[[#All],[targetCurrency]:[inverseRate]],4,FALSE))</f>
        <v>0.75062424999999999</v>
      </c>
      <c r="J3814" s="14">
        <f t="shared" si="356"/>
        <v>1501.2484999999999</v>
      </c>
      <c r="K3814" s="14">
        <f t="shared" si="357"/>
        <v>1644.6177317500001</v>
      </c>
      <c r="L3814">
        <v>1433131140</v>
      </c>
      <c r="M3814">
        <v>1429120908</v>
      </c>
      <c r="N3814" t="b">
        <v>0</v>
      </c>
      <c r="O3814">
        <v>11</v>
      </c>
      <c r="P3814" t="b">
        <v>1</v>
      </c>
      <c r="Q3814" t="s">
        <v>8271</v>
      </c>
      <c r="R3814" s="9">
        <f t="shared" si="358"/>
        <v>1.0954999999999999</v>
      </c>
      <c r="S3814" s="14">
        <f t="shared" si="359"/>
        <v>149.51070288636365</v>
      </c>
      <c r="T3814" t="s">
        <v>9224</v>
      </c>
      <c r="U3814" t="s">
        <v>9225</v>
      </c>
      <c r="V3814" s="16">
        <f t="shared" si="360"/>
        <v>42109.751250000001</v>
      </c>
      <c r="W3814" s="16">
        <f t="shared" si="361"/>
        <v>42156.165972222225</v>
      </c>
    </row>
    <row r="3815" spans="1:23" ht="30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2">
        <f>IF(H3815="USD", 1, VLOOKUP(H3815,usd[[#All],[targetCurrency]:[inverseRate]],4,FALSE))</f>
        <v>1</v>
      </c>
      <c r="J3815" s="14">
        <f t="shared" si="356"/>
        <v>2100</v>
      </c>
      <c r="K3815" s="14">
        <f t="shared" si="357"/>
        <v>2119.9899999999998</v>
      </c>
      <c r="L3815">
        <v>1465940580</v>
      </c>
      <c r="M3815">
        <v>1462603021</v>
      </c>
      <c r="N3815" t="b">
        <v>0</v>
      </c>
      <c r="O3815">
        <v>27</v>
      </c>
      <c r="P3815" t="b">
        <v>1</v>
      </c>
      <c r="Q3815" t="s">
        <v>8271</v>
      </c>
      <c r="R3815" s="9">
        <f t="shared" si="358"/>
        <v>1.0095190476190474</v>
      </c>
      <c r="S3815" s="14">
        <f t="shared" si="359"/>
        <v>78.518148148148143</v>
      </c>
      <c r="T3815" t="s">
        <v>9224</v>
      </c>
      <c r="U3815" t="s">
        <v>9225</v>
      </c>
      <c r="V3815" s="16">
        <f t="shared" si="360"/>
        <v>42497.275706018518</v>
      </c>
      <c r="W3815" s="16">
        <f t="shared" si="361"/>
        <v>42535.904861111107</v>
      </c>
    </row>
    <row r="3816" spans="1:23" ht="30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2">
        <f>IF(H3816="USD", 1, VLOOKUP(H3816,usd[[#All],[targetCurrency]:[inverseRate]],4,FALSE))</f>
        <v>1</v>
      </c>
      <c r="J3816" s="14">
        <f t="shared" si="356"/>
        <v>1500</v>
      </c>
      <c r="K3816" s="14">
        <f t="shared" si="357"/>
        <v>2102</v>
      </c>
      <c r="L3816">
        <v>1427860740</v>
      </c>
      <c r="M3816">
        <v>1424727712</v>
      </c>
      <c r="N3816" t="b">
        <v>0</v>
      </c>
      <c r="O3816">
        <v>34</v>
      </c>
      <c r="P3816" t="b">
        <v>1</v>
      </c>
      <c r="Q3816" t="s">
        <v>8271</v>
      </c>
      <c r="R3816" s="9">
        <f t="shared" si="358"/>
        <v>1.4013333333333333</v>
      </c>
      <c r="S3816" s="14">
        <f t="shared" si="359"/>
        <v>61.823529411764703</v>
      </c>
      <c r="T3816" t="s">
        <v>9224</v>
      </c>
      <c r="U3816" t="s">
        <v>9225</v>
      </c>
      <c r="V3816" s="16">
        <f t="shared" si="360"/>
        <v>42058.904074074075</v>
      </c>
      <c r="W3816" s="16">
        <f t="shared" si="361"/>
        <v>42095.165972222225</v>
      </c>
    </row>
    <row r="3817" spans="1:23" ht="30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2">
        <f>IF(H3817="USD", 1, VLOOKUP(H3817,usd[[#All],[targetCurrency]:[inverseRate]],4,FALSE))</f>
        <v>1.29405719</v>
      </c>
      <c r="J3817" s="14">
        <f t="shared" si="356"/>
        <v>1294.05719</v>
      </c>
      <c r="K3817" s="14">
        <f t="shared" si="357"/>
        <v>1294.0701305718999</v>
      </c>
      <c r="L3817">
        <v>1440111600</v>
      </c>
      <c r="M3817">
        <v>1437545657</v>
      </c>
      <c r="N3817" t="b">
        <v>0</v>
      </c>
      <c r="O3817">
        <v>20</v>
      </c>
      <c r="P3817" t="b">
        <v>1</v>
      </c>
      <c r="Q3817" t="s">
        <v>8271</v>
      </c>
      <c r="R3817" s="9">
        <f t="shared" si="358"/>
        <v>1.0000100000000001</v>
      </c>
      <c r="S3817" s="14">
        <f t="shared" si="359"/>
        <v>64.703506528595</v>
      </c>
      <c r="T3817" t="s">
        <v>9224</v>
      </c>
      <c r="U3817" t="s">
        <v>9225</v>
      </c>
      <c r="V3817" s="16">
        <f t="shared" si="360"/>
        <v>42207.259918981479</v>
      </c>
      <c r="W3817" s="16">
        <f t="shared" si="361"/>
        <v>42236.958333333328</v>
      </c>
    </row>
    <row r="3818" spans="1:23" ht="30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2">
        <f>IF(H3818="USD", 1, VLOOKUP(H3818,usd[[#All],[targetCurrency]:[inverseRate]],4,FALSE))</f>
        <v>1</v>
      </c>
      <c r="J3818" s="14">
        <f t="shared" si="356"/>
        <v>1500</v>
      </c>
      <c r="K3818" s="14">
        <f t="shared" si="357"/>
        <v>1788.57</v>
      </c>
      <c r="L3818">
        <v>1405614823</v>
      </c>
      <c r="M3818">
        <v>1403022823</v>
      </c>
      <c r="N3818" t="b">
        <v>0</v>
      </c>
      <c r="O3818">
        <v>37</v>
      </c>
      <c r="P3818" t="b">
        <v>1</v>
      </c>
      <c r="Q3818" t="s">
        <v>8271</v>
      </c>
      <c r="R3818" s="9">
        <f t="shared" si="358"/>
        <v>1.19238</v>
      </c>
      <c r="S3818" s="14">
        <f t="shared" si="359"/>
        <v>48.339729729729726</v>
      </c>
      <c r="T3818" t="s">
        <v>9224</v>
      </c>
      <c r="U3818" t="s">
        <v>9225</v>
      </c>
      <c r="V3818" s="16">
        <f t="shared" si="360"/>
        <v>41807.690081018518</v>
      </c>
      <c r="W3818" s="16">
        <f t="shared" si="361"/>
        <v>41837.690081018518</v>
      </c>
    </row>
    <row r="3819" spans="1:23" ht="30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2">
        <f>IF(H3819="USD", 1, VLOOKUP(H3819,usd[[#All],[targetCurrency]:[inverseRate]],4,FALSE))</f>
        <v>1</v>
      </c>
      <c r="J3819" s="14">
        <f t="shared" si="356"/>
        <v>2000</v>
      </c>
      <c r="K3819" s="14">
        <f t="shared" si="357"/>
        <v>2145</v>
      </c>
      <c r="L3819">
        <v>1445659140</v>
      </c>
      <c r="M3819">
        <v>1444236216</v>
      </c>
      <c r="N3819" t="b">
        <v>0</v>
      </c>
      <c r="O3819">
        <v>20</v>
      </c>
      <c r="P3819" t="b">
        <v>1</v>
      </c>
      <c r="Q3819" t="s">
        <v>8271</v>
      </c>
      <c r="R3819" s="9">
        <f t="shared" si="358"/>
        <v>1.0725</v>
      </c>
      <c r="S3819" s="14">
        <f t="shared" si="359"/>
        <v>107.25</v>
      </c>
      <c r="T3819" t="s">
        <v>9224</v>
      </c>
      <c r="U3819" t="s">
        <v>9225</v>
      </c>
      <c r="V3819" s="16">
        <f t="shared" si="360"/>
        <v>42284.69694444444</v>
      </c>
      <c r="W3819" s="16">
        <f t="shared" si="361"/>
        <v>42301.165972222225</v>
      </c>
    </row>
    <row r="3820" spans="1:23" ht="30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2">
        <f>IF(H3820="USD", 1, VLOOKUP(H3820,usd[[#All],[targetCurrency]:[inverseRate]],4,FALSE))</f>
        <v>1</v>
      </c>
      <c r="J3820" s="14">
        <f t="shared" si="356"/>
        <v>250</v>
      </c>
      <c r="K3820" s="14">
        <f t="shared" si="357"/>
        <v>570</v>
      </c>
      <c r="L3820">
        <v>1426187582</v>
      </c>
      <c r="M3820">
        <v>1423599182</v>
      </c>
      <c r="N3820" t="b">
        <v>0</v>
      </c>
      <c r="O3820">
        <v>10</v>
      </c>
      <c r="P3820" t="b">
        <v>1</v>
      </c>
      <c r="Q3820" t="s">
        <v>8271</v>
      </c>
      <c r="R3820" s="9">
        <f t="shared" si="358"/>
        <v>2.2799999999999998</v>
      </c>
      <c r="S3820" s="14">
        <f t="shared" si="359"/>
        <v>57</v>
      </c>
      <c r="T3820" t="s">
        <v>9224</v>
      </c>
      <c r="U3820" t="s">
        <v>9225</v>
      </c>
      <c r="V3820" s="16">
        <f t="shared" si="360"/>
        <v>42045.84238425926</v>
      </c>
      <c r="W3820" s="16">
        <f t="shared" si="361"/>
        <v>42075.800717592589</v>
      </c>
    </row>
    <row r="3821" spans="1:23" ht="30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2">
        <f>IF(H3821="USD", 1, VLOOKUP(H3821,usd[[#All],[targetCurrency]:[inverseRate]],4,FALSE))</f>
        <v>1</v>
      </c>
      <c r="J3821" s="14">
        <f t="shared" si="356"/>
        <v>1000</v>
      </c>
      <c r="K3821" s="14">
        <f t="shared" si="357"/>
        <v>1064</v>
      </c>
      <c r="L3821">
        <v>1437166920</v>
      </c>
      <c r="M3821">
        <v>1435554104</v>
      </c>
      <c r="N3821" t="b">
        <v>0</v>
      </c>
      <c r="O3821">
        <v>26</v>
      </c>
      <c r="P3821" t="b">
        <v>1</v>
      </c>
      <c r="Q3821" t="s">
        <v>8271</v>
      </c>
      <c r="R3821" s="9">
        <f t="shared" si="358"/>
        <v>1.0640000000000001</v>
      </c>
      <c r="S3821" s="14">
        <f t="shared" si="359"/>
        <v>40.92307692307692</v>
      </c>
      <c r="T3821" t="s">
        <v>9224</v>
      </c>
      <c r="U3821" t="s">
        <v>9225</v>
      </c>
      <c r="V3821" s="16">
        <f t="shared" si="360"/>
        <v>42184.209537037037</v>
      </c>
      <c r="W3821" s="16">
        <f t="shared" si="361"/>
        <v>42202.876388888893</v>
      </c>
    </row>
    <row r="3822" spans="1:23" ht="30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2">
        <f>IF(H3822="USD", 1, VLOOKUP(H3822,usd[[#All],[targetCurrency]:[inverseRate]],4,FALSE))</f>
        <v>1.29405719</v>
      </c>
      <c r="J3822" s="14">
        <f t="shared" si="356"/>
        <v>388.21715699999999</v>
      </c>
      <c r="K3822" s="14">
        <f t="shared" si="357"/>
        <v>556.44459169999993</v>
      </c>
      <c r="L3822">
        <v>1436110717</v>
      </c>
      <c r="M3822">
        <v>1433518717</v>
      </c>
      <c r="N3822" t="b">
        <v>0</v>
      </c>
      <c r="O3822">
        <v>20</v>
      </c>
      <c r="P3822" t="b">
        <v>1</v>
      </c>
      <c r="Q3822" t="s">
        <v>8271</v>
      </c>
      <c r="R3822" s="9">
        <f t="shared" si="358"/>
        <v>1.4333333333333333</v>
      </c>
      <c r="S3822" s="14">
        <f t="shared" si="359"/>
        <v>27.822229584999995</v>
      </c>
      <c r="T3822" t="s">
        <v>9224</v>
      </c>
      <c r="U3822" t="s">
        <v>9225</v>
      </c>
      <c r="V3822" s="16">
        <f t="shared" si="360"/>
        <v>42160.651817129634</v>
      </c>
      <c r="W3822" s="16">
        <f t="shared" si="361"/>
        <v>42190.651817129634</v>
      </c>
    </row>
    <row r="3823" spans="1:23" ht="30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2">
        <f>IF(H3823="USD", 1, VLOOKUP(H3823,usd[[#All],[targetCurrency]:[inverseRate]],4,FALSE))</f>
        <v>1</v>
      </c>
      <c r="J3823" s="14">
        <f t="shared" si="356"/>
        <v>3500</v>
      </c>
      <c r="K3823" s="14">
        <f t="shared" si="357"/>
        <v>3659</v>
      </c>
      <c r="L3823">
        <v>1451881207</v>
      </c>
      <c r="M3823">
        <v>1449116407</v>
      </c>
      <c r="N3823" t="b">
        <v>0</v>
      </c>
      <c r="O3823">
        <v>46</v>
      </c>
      <c r="P3823" t="b">
        <v>1</v>
      </c>
      <c r="Q3823" t="s">
        <v>8271</v>
      </c>
      <c r="R3823" s="9">
        <f t="shared" si="358"/>
        <v>1.0454285714285714</v>
      </c>
      <c r="S3823" s="14">
        <f t="shared" si="359"/>
        <v>79.543478260869563</v>
      </c>
      <c r="T3823" t="s">
        <v>9224</v>
      </c>
      <c r="U3823" t="s">
        <v>9225</v>
      </c>
      <c r="V3823" s="16">
        <f t="shared" si="360"/>
        <v>42341.180636574078</v>
      </c>
      <c r="W3823" s="16">
        <f t="shared" si="361"/>
        <v>42373.180636574078</v>
      </c>
    </row>
    <row r="3824" spans="1:23" ht="30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2">
        <f>IF(H3824="USD", 1, VLOOKUP(H3824,usd[[#All],[targetCurrency]:[inverseRate]],4,FALSE))</f>
        <v>1.1666915600000001</v>
      </c>
      <c r="J3824" s="14">
        <f t="shared" si="356"/>
        <v>5833.4578000000001</v>
      </c>
      <c r="K3824" s="14">
        <f t="shared" si="357"/>
        <v>6417.9702715600006</v>
      </c>
      <c r="L3824">
        <v>1453244340</v>
      </c>
      <c r="M3824">
        <v>1448136417</v>
      </c>
      <c r="N3824" t="b">
        <v>0</v>
      </c>
      <c r="O3824">
        <v>76</v>
      </c>
      <c r="P3824" t="b">
        <v>1</v>
      </c>
      <c r="Q3824" t="s">
        <v>8271</v>
      </c>
      <c r="R3824" s="9">
        <f t="shared" si="358"/>
        <v>1.1002000000000001</v>
      </c>
      <c r="S3824" s="14">
        <f t="shared" si="359"/>
        <v>84.446977257368431</v>
      </c>
      <c r="T3824" t="s">
        <v>9224</v>
      </c>
      <c r="U3824" t="s">
        <v>9225</v>
      </c>
      <c r="V3824" s="16">
        <f t="shared" si="360"/>
        <v>42329.838159722218</v>
      </c>
      <c r="W3824" s="16">
        <f t="shared" si="361"/>
        <v>42388.957638888889</v>
      </c>
    </row>
    <row r="3825" spans="1:23" ht="30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2">
        <f>IF(H3825="USD", 1, VLOOKUP(H3825,usd[[#All],[targetCurrency]:[inverseRate]],4,FALSE))</f>
        <v>1</v>
      </c>
      <c r="J3825" s="14">
        <f t="shared" si="356"/>
        <v>2500</v>
      </c>
      <c r="K3825" s="14">
        <f t="shared" si="357"/>
        <v>2650</v>
      </c>
      <c r="L3825">
        <v>1437364740</v>
      </c>
      <c r="M3825">
        <v>1434405044</v>
      </c>
      <c r="N3825" t="b">
        <v>0</v>
      </c>
      <c r="O3825">
        <v>41</v>
      </c>
      <c r="P3825" t="b">
        <v>1</v>
      </c>
      <c r="Q3825" t="s">
        <v>8271</v>
      </c>
      <c r="R3825" s="9">
        <f t="shared" si="358"/>
        <v>1.06</v>
      </c>
      <c r="S3825" s="14">
        <f t="shared" si="359"/>
        <v>64.634146341463421</v>
      </c>
      <c r="T3825" t="s">
        <v>9224</v>
      </c>
      <c r="U3825" t="s">
        <v>9225</v>
      </c>
      <c r="V3825" s="16">
        <f t="shared" si="360"/>
        <v>42170.910231481481</v>
      </c>
      <c r="W3825" s="16">
        <f t="shared" si="361"/>
        <v>42205.165972222225</v>
      </c>
    </row>
    <row r="3826" spans="1:23" ht="30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2">
        <f>IF(H3826="USD", 1, VLOOKUP(H3826,usd[[#All],[targetCurrency]:[inverseRate]],4,FALSE))</f>
        <v>1.29405719</v>
      </c>
      <c r="J3826" s="14">
        <f t="shared" si="356"/>
        <v>323.5142975</v>
      </c>
      <c r="K3826" s="14">
        <f t="shared" si="357"/>
        <v>349.39544130000002</v>
      </c>
      <c r="L3826">
        <v>1470058860</v>
      </c>
      <c r="M3826">
        <v>1469026903</v>
      </c>
      <c r="N3826" t="b">
        <v>0</v>
      </c>
      <c r="O3826">
        <v>7</v>
      </c>
      <c r="P3826" t="b">
        <v>1</v>
      </c>
      <c r="Q3826" t="s">
        <v>8271</v>
      </c>
      <c r="R3826" s="9">
        <f t="shared" si="358"/>
        <v>1.08</v>
      </c>
      <c r="S3826" s="14">
        <f t="shared" si="359"/>
        <v>49.913634471428573</v>
      </c>
      <c r="T3826" t="s">
        <v>9224</v>
      </c>
      <c r="U3826" t="s">
        <v>9225</v>
      </c>
      <c r="V3826" s="16">
        <f t="shared" si="360"/>
        <v>42571.626192129625</v>
      </c>
      <c r="W3826" s="16">
        <f t="shared" si="361"/>
        <v>42583.570138888885</v>
      </c>
    </row>
    <row r="3827" spans="1:23" ht="30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2">
        <f>IF(H3827="USD", 1, VLOOKUP(H3827,usd[[#All],[targetCurrency]:[inverseRate]],4,FALSE))</f>
        <v>1</v>
      </c>
      <c r="J3827" s="14">
        <f t="shared" si="356"/>
        <v>5000</v>
      </c>
      <c r="K3827" s="14">
        <f t="shared" si="357"/>
        <v>5271</v>
      </c>
      <c r="L3827">
        <v>1434505214</v>
      </c>
      <c r="M3827">
        <v>1432690814</v>
      </c>
      <c r="N3827" t="b">
        <v>0</v>
      </c>
      <c r="O3827">
        <v>49</v>
      </c>
      <c r="P3827" t="b">
        <v>1</v>
      </c>
      <c r="Q3827" t="s">
        <v>8271</v>
      </c>
      <c r="R3827" s="9">
        <f t="shared" si="358"/>
        <v>1.0542</v>
      </c>
      <c r="S3827" s="14">
        <f t="shared" si="359"/>
        <v>107.57142857142857</v>
      </c>
      <c r="T3827" t="s">
        <v>9224</v>
      </c>
      <c r="U3827" t="s">
        <v>9225</v>
      </c>
      <c r="V3827" s="16">
        <f t="shared" si="360"/>
        <v>42151.069606481484</v>
      </c>
      <c r="W3827" s="16">
        <f t="shared" si="361"/>
        <v>42172.069606481484</v>
      </c>
    </row>
    <row r="3828" spans="1:23" ht="30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2">
        <f>IF(H3828="USD", 1, VLOOKUP(H3828,usd[[#All],[targetCurrency]:[inverseRate]],4,FALSE))</f>
        <v>1.29405719</v>
      </c>
      <c r="J3828" s="14">
        <f t="shared" si="356"/>
        <v>776.43431399999997</v>
      </c>
      <c r="K3828" s="14">
        <f t="shared" si="357"/>
        <v>925.25089085000002</v>
      </c>
      <c r="L3828">
        <v>1430993394</v>
      </c>
      <c r="M3828">
        <v>1428401394</v>
      </c>
      <c r="N3828" t="b">
        <v>0</v>
      </c>
      <c r="O3828">
        <v>26</v>
      </c>
      <c r="P3828" t="b">
        <v>1</v>
      </c>
      <c r="Q3828" t="s">
        <v>8271</v>
      </c>
      <c r="R3828" s="9">
        <f t="shared" si="358"/>
        <v>1.1916666666666667</v>
      </c>
      <c r="S3828" s="14">
        <f t="shared" si="359"/>
        <v>35.586572725000003</v>
      </c>
      <c r="T3828" t="s">
        <v>9224</v>
      </c>
      <c r="U3828" t="s">
        <v>9225</v>
      </c>
      <c r="V3828" s="16">
        <f t="shared" si="360"/>
        <v>42101.423541666663</v>
      </c>
      <c r="W3828" s="16">
        <f t="shared" si="361"/>
        <v>42131.423541666663</v>
      </c>
    </row>
    <row r="3829" spans="1:23" ht="30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2">
        <f>IF(H3829="USD", 1, VLOOKUP(H3829,usd[[#All],[targetCurrency]:[inverseRate]],4,FALSE))</f>
        <v>1.29405719</v>
      </c>
      <c r="J3829" s="14">
        <f t="shared" si="356"/>
        <v>3882.17157</v>
      </c>
      <c r="K3829" s="14">
        <f t="shared" si="357"/>
        <v>5926.7819301999998</v>
      </c>
      <c r="L3829">
        <v>1427414400</v>
      </c>
      <c r="M3829">
        <v>1422656201</v>
      </c>
      <c r="N3829" t="b">
        <v>0</v>
      </c>
      <c r="O3829">
        <v>65</v>
      </c>
      <c r="P3829" t="b">
        <v>1</v>
      </c>
      <c r="Q3829" t="s">
        <v>8271</v>
      </c>
      <c r="R3829" s="9">
        <f t="shared" si="358"/>
        <v>1.5266666666666666</v>
      </c>
      <c r="S3829" s="14">
        <f t="shared" si="359"/>
        <v>91.181260464615377</v>
      </c>
      <c r="T3829" t="s">
        <v>9224</v>
      </c>
      <c r="U3829" t="s">
        <v>9225</v>
      </c>
      <c r="V3829" s="16">
        <f t="shared" si="360"/>
        <v>42034.928252314814</v>
      </c>
      <c r="W3829" s="16">
        <f t="shared" si="361"/>
        <v>42090</v>
      </c>
    </row>
    <row r="3830" spans="1:23" ht="30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2">
        <f>IF(H3830="USD", 1, VLOOKUP(H3830,usd[[#All],[targetCurrency]:[inverseRate]],4,FALSE))</f>
        <v>1</v>
      </c>
      <c r="J3830" s="14">
        <f t="shared" si="356"/>
        <v>5000</v>
      </c>
      <c r="K3830" s="14">
        <f t="shared" si="357"/>
        <v>5000</v>
      </c>
      <c r="L3830">
        <v>1420033187</v>
      </c>
      <c r="M3830">
        <v>1414845587</v>
      </c>
      <c r="N3830" t="b">
        <v>0</v>
      </c>
      <c r="O3830">
        <v>28</v>
      </c>
      <c r="P3830" t="b">
        <v>1</v>
      </c>
      <c r="Q3830" t="s">
        <v>8271</v>
      </c>
      <c r="R3830" s="9">
        <f t="shared" si="358"/>
        <v>1</v>
      </c>
      <c r="S3830" s="14">
        <f t="shared" si="359"/>
        <v>178.57142857142858</v>
      </c>
      <c r="T3830" t="s">
        <v>9224</v>
      </c>
      <c r="U3830" t="s">
        <v>9225</v>
      </c>
      <c r="V3830" s="16">
        <f t="shared" si="360"/>
        <v>41944.527627314819</v>
      </c>
      <c r="W3830" s="16">
        <f t="shared" si="361"/>
        <v>42004.569293981476</v>
      </c>
    </row>
    <row r="3831" spans="1:23" ht="30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2">
        <f>IF(H3831="USD", 1, VLOOKUP(H3831,usd[[#All],[targetCurrency]:[inverseRate]],4,FALSE))</f>
        <v>1</v>
      </c>
      <c r="J3831" s="14">
        <f t="shared" si="356"/>
        <v>500</v>
      </c>
      <c r="K3831" s="14">
        <f t="shared" si="357"/>
        <v>501</v>
      </c>
      <c r="L3831">
        <v>1472676371</v>
      </c>
      <c r="M3831">
        <v>1470948371</v>
      </c>
      <c r="N3831" t="b">
        <v>0</v>
      </c>
      <c r="O3831">
        <v>8</v>
      </c>
      <c r="P3831" t="b">
        <v>1</v>
      </c>
      <c r="Q3831" t="s">
        <v>8271</v>
      </c>
      <c r="R3831" s="9">
        <f t="shared" si="358"/>
        <v>1.002</v>
      </c>
      <c r="S3831" s="14">
        <f t="shared" si="359"/>
        <v>62.625</v>
      </c>
      <c r="T3831" t="s">
        <v>9224</v>
      </c>
      <c r="U3831" t="s">
        <v>9225</v>
      </c>
      <c r="V3831" s="16">
        <f t="shared" si="360"/>
        <v>42593.865405092598</v>
      </c>
      <c r="W3831" s="16">
        <f t="shared" si="361"/>
        <v>42613.865405092598</v>
      </c>
    </row>
    <row r="3832" spans="1:23" ht="30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2">
        <f>IF(H3832="USD", 1, VLOOKUP(H3832,usd[[#All],[targetCurrency]:[inverseRate]],4,FALSE))</f>
        <v>1</v>
      </c>
      <c r="J3832" s="14">
        <f t="shared" si="356"/>
        <v>100</v>
      </c>
      <c r="K3832" s="14">
        <f t="shared" si="357"/>
        <v>225</v>
      </c>
      <c r="L3832">
        <v>1464371211</v>
      </c>
      <c r="M3832">
        <v>1463161611</v>
      </c>
      <c r="N3832" t="b">
        <v>0</v>
      </c>
      <c r="O3832">
        <v>3</v>
      </c>
      <c r="P3832" t="b">
        <v>1</v>
      </c>
      <c r="Q3832" t="s">
        <v>8271</v>
      </c>
      <c r="R3832" s="9">
        <f t="shared" si="358"/>
        <v>2.25</v>
      </c>
      <c r="S3832" s="14">
        <f t="shared" si="359"/>
        <v>75</v>
      </c>
      <c r="T3832" t="s">
        <v>9224</v>
      </c>
      <c r="U3832" t="s">
        <v>9225</v>
      </c>
      <c r="V3832" s="16">
        <f t="shared" si="360"/>
        <v>42503.740868055553</v>
      </c>
      <c r="W3832" s="16">
        <f t="shared" si="361"/>
        <v>42517.740868055553</v>
      </c>
    </row>
    <row r="3833" spans="1:23" ht="30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2">
        <f>IF(H3833="USD", 1, VLOOKUP(H3833,usd[[#All],[targetCurrency]:[inverseRate]],4,FALSE))</f>
        <v>1</v>
      </c>
      <c r="J3833" s="14">
        <f t="shared" si="356"/>
        <v>500</v>
      </c>
      <c r="K3833" s="14">
        <f t="shared" si="357"/>
        <v>530.11</v>
      </c>
      <c r="L3833">
        <v>1415222545</v>
      </c>
      <c r="M3833">
        <v>1413404545</v>
      </c>
      <c r="N3833" t="b">
        <v>0</v>
      </c>
      <c r="O3833">
        <v>9</v>
      </c>
      <c r="P3833" t="b">
        <v>1</v>
      </c>
      <c r="Q3833" t="s">
        <v>8271</v>
      </c>
      <c r="R3833" s="9">
        <f t="shared" si="358"/>
        <v>1.0602199999999999</v>
      </c>
      <c r="S3833" s="14">
        <f t="shared" si="359"/>
        <v>58.901111111111113</v>
      </c>
      <c r="T3833" t="s">
        <v>9224</v>
      </c>
      <c r="U3833" t="s">
        <v>9225</v>
      </c>
      <c r="V3833" s="16">
        <f t="shared" si="360"/>
        <v>41927.848900462966</v>
      </c>
      <c r="W3833" s="16">
        <f t="shared" si="361"/>
        <v>41948.890567129631</v>
      </c>
    </row>
    <row r="3834" spans="1:23" ht="30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2">
        <f>IF(H3834="USD", 1, VLOOKUP(H3834,usd[[#All],[targetCurrency]:[inverseRate]],4,FALSE))</f>
        <v>1</v>
      </c>
      <c r="J3834" s="14">
        <f t="shared" si="356"/>
        <v>1200</v>
      </c>
      <c r="K3834" s="14">
        <f t="shared" si="357"/>
        <v>1256</v>
      </c>
      <c r="L3834">
        <v>1455936335</v>
      </c>
      <c r="M3834">
        <v>1452048335</v>
      </c>
      <c r="N3834" t="b">
        <v>0</v>
      </c>
      <c r="O3834">
        <v>9</v>
      </c>
      <c r="P3834" t="b">
        <v>1</v>
      </c>
      <c r="Q3834" t="s">
        <v>8271</v>
      </c>
      <c r="R3834" s="9">
        <f t="shared" si="358"/>
        <v>1.0466666666666666</v>
      </c>
      <c r="S3834" s="14">
        <f t="shared" si="359"/>
        <v>139.55555555555554</v>
      </c>
      <c r="T3834" t="s">
        <v>9224</v>
      </c>
      <c r="U3834" t="s">
        <v>9225</v>
      </c>
      <c r="V3834" s="16">
        <f t="shared" si="360"/>
        <v>42375.114988425921</v>
      </c>
      <c r="W3834" s="16">
        <f t="shared" si="361"/>
        <v>42420.114988425921</v>
      </c>
    </row>
    <row r="3835" spans="1:23" ht="30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2">
        <f>IF(H3835="USD", 1, VLOOKUP(H3835,usd[[#All],[targetCurrency]:[inverseRate]],4,FALSE))</f>
        <v>0.75062424999999999</v>
      </c>
      <c r="J3835" s="14">
        <f t="shared" si="356"/>
        <v>900.7491</v>
      </c>
      <c r="K3835" s="14">
        <f t="shared" si="357"/>
        <v>1050.8739499999999</v>
      </c>
      <c r="L3835">
        <v>1417460940</v>
      </c>
      <c r="M3835">
        <v>1416516972</v>
      </c>
      <c r="N3835" t="b">
        <v>0</v>
      </c>
      <c r="O3835">
        <v>20</v>
      </c>
      <c r="P3835" t="b">
        <v>1</v>
      </c>
      <c r="Q3835" t="s">
        <v>8271</v>
      </c>
      <c r="R3835" s="9">
        <f t="shared" si="358"/>
        <v>1.1666666666666667</v>
      </c>
      <c r="S3835" s="14">
        <f t="shared" si="359"/>
        <v>52.543697499999993</v>
      </c>
      <c r="T3835" t="s">
        <v>9224</v>
      </c>
      <c r="U3835" t="s">
        <v>9225</v>
      </c>
      <c r="V3835" s="16">
        <f t="shared" si="360"/>
        <v>41963.872361111113</v>
      </c>
      <c r="W3835" s="16">
        <f t="shared" si="361"/>
        <v>41974.797916666663</v>
      </c>
    </row>
    <row r="3836" spans="1:23" ht="30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2">
        <f>IF(H3836="USD", 1, VLOOKUP(H3836,usd[[#All],[targetCurrency]:[inverseRate]],4,FALSE))</f>
        <v>1.29405719</v>
      </c>
      <c r="J3836" s="14">
        <f t="shared" si="356"/>
        <v>3882.17157</v>
      </c>
      <c r="K3836" s="14">
        <f t="shared" si="357"/>
        <v>4232.8610684899995</v>
      </c>
      <c r="L3836">
        <v>1434624067</v>
      </c>
      <c r="M3836">
        <v>1432032067</v>
      </c>
      <c r="N3836" t="b">
        <v>0</v>
      </c>
      <c r="O3836">
        <v>57</v>
      </c>
      <c r="P3836" t="b">
        <v>1</v>
      </c>
      <c r="Q3836" t="s">
        <v>8271</v>
      </c>
      <c r="R3836" s="9">
        <f t="shared" si="358"/>
        <v>1.0903333333333334</v>
      </c>
      <c r="S3836" s="14">
        <f t="shared" si="359"/>
        <v>74.260720499824558</v>
      </c>
      <c r="T3836" t="s">
        <v>9224</v>
      </c>
      <c r="U3836" t="s">
        <v>9225</v>
      </c>
      <c r="V3836" s="16">
        <f t="shared" si="360"/>
        <v>42143.445219907408</v>
      </c>
      <c r="W3836" s="16">
        <f t="shared" si="361"/>
        <v>42173.445219907408</v>
      </c>
    </row>
    <row r="3837" spans="1:23" ht="30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2">
        <f>IF(H3837="USD", 1, VLOOKUP(H3837,usd[[#All],[targetCurrency]:[inverseRate]],4,FALSE))</f>
        <v>1.29405719</v>
      </c>
      <c r="J3837" s="14">
        <f t="shared" si="356"/>
        <v>258.81143800000001</v>
      </c>
      <c r="K3837" s="14">
        <f t="shared" si="357"/>
        <v>414.0983008</v>
      </c>
      <c r="L3837">
        <v>1461278208</v>
      </c>
      <c r="M3837">
        <v>1459463808</v>
      </c>
      <c r="N3837" t="b">
        <v>0</v>
      </c>
      <c r="O3837">
        <v>8</v>
      </c>
      <c r="P3837" t="b">
        <v>1</v>
      </c>
      <c r="Q3837" t="s">
        <v>8271</v>
      </c>
      <c r="R3837" s="9">
        <f t="shared" si="358"/>
        <v>1.6</v>
      </c>
      <c r="S3837" s="14">
        <f t="shared" si="359"/>
        <v>51.762287600000001</v>
      </c>
      <c r="T3837" t="s">
        <v>9224</v>
      </c>
      <c r="U3837" t="s">
        <v>9225</v>
      </c>
      <c r="V3837" s="16">
        <f t="shared" si="360"/>
        <v>42460.94222222222</v>
      </c>
      <c r="W3837" s="16">
        <f t="shared" si="361"/>
        <v>42481.94222222222</v>
      </c>
    </row>
    <row r="3838" spans="1:23" ht="30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2">
        <f>IF(H3838="USD", 1, VLOOKUP(H3838,usd[[#All],[targetCurrency]:[inverseRate]],4,FALSE))</f>
        <v>1</v>
      </c>
      <c r="J3838" s="14">
        <f t="shared" si="356"/>
        <v>800</v>
      </c>
      <c r="K3838" s="14">
        <f t="shared" si="357"/>
        <v>900</v>
      </c>
      <c r="L3838">
        <v>1470197340</v>
      </c>
      <c r="M3838">
        <v>1467497652</v>
      </c>
      <c r="N3838" t="b">
        <v>0</v>
      </c>
      <c r="O3838">
        <v>14</v>
      </c>
      <c r="P3838" t="b">
        <v>1</v>
      </c>
      <c r="Q3838" t="s">
        <v>8271</v>
      </c>
      <c r="R3838" s="9">
        <f t="shared" si="358"/>
        <v>1.125</v>
      </c>
      <c r="S3838" s="14">
        <f t="shared" si="359"/>
        <v>64.285714285714292</v>
      </c>
      <c r="T3838" t="s">
        <v>9224</v>
      </c>
      <c r="U3838" t="s">
        <v>9225</v>
      </c>
      <c r="V3838" s="16">
        <f t="shared" si="360"/>
        <v>42553.926527777774</v>
      </c>
      <c r="W3838" s="16">
        <f t="shared" si="361"/>
        <v>42585.172916666663</v>
      </c>
    </row>
    <row r="3839" spans="1:23" ht="30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2">
        <f>IF(H3839="USD", 1, VLOOKUP(H3839,usd[[#All],[targetCurrency]:[inverseRate]],4,FALSE))</f>
        <v>1.29405719</v>
      </c>
      <c r="J3839" s="14">
        <f t="shared" si="356"/>
        <v>2588.11438</v>
      </c>
      <c r="K3839" s="14">
        <f t="shared" si="357"/>
        <v>2642.4647819799998</v>
      </c>
      <c r="L3839">
        <v>1435947758</v>
      </c>
      <c r="M3839">
        <v>1432837358</v>
      </c>
      <c r="N3839" t="b">
        <v>0</v>
      </c>
      <c r="O3839">
        <v>17</v>
      </c>
      <c r="P3839" t="b">
        <v>1</v>
      </c>
      <c r="Q3839" t="s">
        <v>8271</v>
      </c>
      <c r="R3839" s="9">
        <f t="shared" si="358"/>
        <v>1.0209999999999999</v>
      </c>
      <c r="S3839" s="14">
        <f t="shared" si="359"/>
        <v>155.43910482235293</v>
      </c>
      <c r="T3839" t="s">
        <v>9224</v>
      </c>
      <c r="U3839" t="s">
        <v>9225</v>
      </c>
      <c r="V3839" s="16">
        <f t="shared" si="360"/>
        <v>42152.765717592592</v>
      </c>
      <c r="W3839" s="16">
        <f t="shared" si="361"/>
        <v>42188.765717592592</v>
      </c>
    </row>
    <row r="3840" spans="1:23" ht="30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2">
        <f>IF(H3840="USD", 1, VLOOKUP(H3840,usd[[#All],[targetCurrency]:[inverseRate]],4,FALSE))</f>
        <v>0.11241174</v>
      </c>
      <c r="J3840" s="14">
        <f t="shared" si="356"/>
        <v>11241.173999999999</v>
      </c>
      <c r="K3840" s="14">
        <f t="shared" si="357"/>
        <v>11333.80127376</v>
      </c>
      <c r="L3840">
        <v>1432314209</v>
      </c>
      <c r="M3840">
        <v>1429722209</v>
      </c>
      <c r="N3840" t="b">
        <v>0</v>
      </c>
      <c r="O3840">
        <v>100</v>
      </c>
      <c r="P3840" t="b">
        <v>1</v>
      </c>
      <c r="Q3840" t="s">
        <v>8271</v>
      </c>
      <c r="R3840" s="9">
        <f t="shared" si="358"/>
        <v>1.00824</v>
      </c>
      <c r="S3840" s="14">
        <f t="shared" si="359"/>
        <v>113.3380127376</v>
      </c>
      <c r="T3840" t="s">
        <v>9224</v>
      </c>
      <c r="U3840" t="s">
        <v>9225</v>
      </c>
      <c r="V3840" s="16">
        <f t="shared" si="360"/>
        <v>42116.710752314815</v>
      </c>
      <c r="W3840" s="16">
        <f t="shared" si="361"/>
        <v>42146.710752314815</v>
      </c>
    </row>
    <row r="3841" spans="1:23" ht="30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2">
        <f>IF(H3841="USD", 1, VLOOKUP(H3841,usd[[#All],[targetCurrency]:[inverseRate]],4,FALSE))</f>
        <v>1</v>
      </c>
      <c r="J3841" s="14">
        <f t="shared" si="356"/>
        <v>2000</v>
      </c>
      <c r="K3841" s="14">
        <f t="shared" si="357"/>
        <v>2025</v>
      </c>
      <c r="L3841">
        <v>1438226724</v>
      </c>
      <c r="M3841">
        <v>1433042724</v>
      </c>
      <c r="N3841" t="b">
        <v>0</v>
      </c>
      <c r="O3841">
        <v>32</v>
      </c>
      <c r="P3841" t="b">
        <v>1</v>
      </c>
      <c r="Q3841" t="s">
        <v>8271</v>
      </c>
      <c r="R3841" s="9">
        <f t="shared" si="358"/>
        <v>1.0125</v>
      </c>
      <c r="S3841" s="14">
        <f t="shared" si="359"/>
        <v>63.28125</v>
      </c>
      <c r="T3841" t="s">
        <v>9224</v>
      </c>
      <c r="U3841" t="s">
        <v>9225</v>
      </c>
      <c r="V3841" s="16">
        <f t="shared" si="360"/>
        <v>42155.142638888894</v>
      </c>
      <c r="W3841" s="16">
        <f t="shared" si="361"/>
        <v>42215.142638888894</v>
      </c>
    </row>
    <row r="3842" spans="1:23" ht="30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2">
        <f>IF(H3842="USD", 1, VLOOKUP(H3842,usd[[#All],[targetCurrency]:[inverseRate]],4,FALSE))</f>
        <v>1.29405719</v>
      </c>
      <c r="J3842" s="14">
        <f t="shared" si="356"/>
        <v>1.29405719</v>
      </c>
      <c r="K3842" s="14">
        <f t="shared" si="357"/>
        <v>84.113717350000002</v>
      </c>
      <c r="L3842">
        <v>1459180229</v>
      </c>
      <c r="M3842">
        <v>1457023829</v>
      </c>
      <c r="N3842" t="b">
        <v>0</v>
      </c>
      <c r="O3842">
        <v>3</v>
      </c>
      <c r="P3842" t="b">
        <v>1</v>
      </c>
      <c r="Q3842" t="s">
        <v>8271</v>
      </c>
      <c r="R3842" s="9">
        <f t="shared" si="358"/>
        <v>65</v>
      </c>
      <c r="S3842" s="14">
        <f t="shared" si="359"/>
        <v>28.037905783333333</v>
      </c>
      <c r="T3842" t="s">
        <v>9224</v>
      </c>
      <c r="U3842" t="s">
        <v>9225</v>
      </c>
      <c r="V3842" s="16">
        <f t="shared" si="360"/>
        <v>42432.701724537037</v>
      </c>
      <c r="W3842" s="16">
        <f t="shared" si="361"/>
        <v>42457.660057870366</v>
      </c>
    </row>
    <row r="3843" spans="1:23" ht="30" hidden="1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2">
        <f>IF(H3843="USD", 1, VLOOKUP(H3843,usd[[#All],[targetCurrency]:[inverseRate]],4,FALSE))</f>
        <v>1</v>
      </c>
      <c r="J3843" s="14">
        <f t="shared" ref="J3843:J3906" si="362">$I3843*D3843</f>
        <v>10000</v>
      </c>
      <c r="K3843" s="14">
        <f t="shared" ref="K3843:K3906" si="363">$I3843*E3843</f>
        <v>872</v>
      </c>
      <c r="L3843">
        <v>1405882287</v>
      </c>
      <c r="M3843">
        <v>1400698287</v>
      </c>
      <c r="N3843" t="b">
        <v>1</v>
      </c>
      <c r="O3843">
        <v>34</v>
      </c>
      <c r="P3843" t="b">
        <v>0</v>
      </c>
      <c r="Q3843" t="s">
        <v>8271</v>
      </c>
      <c r="R3843" s="9">
        <f t="shared" ref="R3843:R3906" si="364">E3843/D3843</f>
        <v>8.72E-2</v>
      </c>
      <c r="S3843" s="14">
        <f t="shared" ref="S3843:S3906" si="365">IFERROR(K3843/O3843, "")</f>
        <v>25.647058823529413</v>
      </c>
      <c r="T3843" t="s">
        <v>9224</v>
      </c>
      <c r="U3843" t="s">
        <v>9225</v>
      </c>
      <c r="V3843" s="16">
        <f t="shared" si="360"/>
        <v>41780.785729166666</v>
      </c>
      <c r="W3843" s="16">
        <f t="shared" si="361"/>
        <v>41840.785729166666</v>
      </c>
    </row>
    <row r="3844" spans="1:23" ht="30" hidden="1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2">
        <f>IF(H3844="USD", 1, VLOOKUP(H3844,usd[[#All],[targetCurrency]:[inverseRate]],4,FALSE))</f>
        <v>1.29405719</v>
      </c>
      <c r="J3844" s="14">
        <f t="shared" si="362"/>
        <v>6470.2859499999995</v>
      </c>
      <c r="K3844" s="14">
        <f t="shared" si="363"/>
        <v>1419.58073743</v>
      </c>
      <c r="L3844">
        <v>1399809052</v>
      </c>
      <c r="M3844">
        <v>1397217052</v>
      </c>
      <c r="N3844" t="b">
        <v>1</v>
      </c>
      <c r="O3844">
        <v>23</v>
      </c>
      <c r="P3844" t="b">
        <v>0</v>
      </c>
      <c r="Q3844" t="s">
        <v>8271</v>
      </c>
      <c r="R3844" s="9">
        <f t="shared" si="364"/>
        <v>0.21940000000000001</v>
      </c>
      <c r="S3844" s="14">
        <f t="shared" si="365"/>
        <v>61.720901627391306</v>
      </c>
      <c r="T3844" t="s">
        <v>9224</v>
      </c>
      <c r="U3844" t="s">
        <v>9225</v>
      </c>
      <c r="V3844" s="16">
        <f t="shared" si="360"/>
        <v>41740.493657407409</v>
      </c>
      <c r="W3844" s="16">
        <f t="shared" si="361"/>
        <v>41770.493657407409</v>
      </c>
    </row>
    <row r="3845" spans="1:23" ht="30" hidden="1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2">
        <f>IF(H3845="USD", 1, VLOOKUP(H3845,usd[[#All],[targetCurrency]:[inverseRate]],4,FALSE))</f>
        <v>1</v>
      </c>
      <c r="J3845" s="14">
        <f t="shared" si="362"/>
        <v>5000</v>
      </c>
      <c r="K3845" s="14">
        <f t="shared" si="363"/>
        <v>1065</v>
      </c>
      <c r="L3845">
        <v>1401587064</v>
      </c>
      <c r="M3845">
        <v>1399427064</v>
      </c>
      <c r="N3845" t="b">
        <v>1</v>
      </c>
      <c r="O3845">
        <v>19</v>
      </c>
      <c r="P3845" t="b">
        <v>0</v>
      </c>
      <c r="Q3845" t="s">
        <v>8271</v>
      </c>
      <c r="R3845" s="9">
        <f t="shared" si="364"/>
        <v>0.21299999999999999</v>
      </c>
      <c r="S3845" s="14">
        <f t="shared" si="365"/>
        <v>56.05263157894737</v>
      </c>
      <c r="T3845" t="s">
        <v>9224</v>
      </c>
      <c r="U3845" t="s">
        <v>9225</v>
      </c>
      <c r="V3845" s="16">
        <f t="shared" si="360"/>
        <v>41766.072500000002</v>
      </c>
      <c r="W3845" s="16">
        <f t="shared" si="361"/>
        <v>41791.072500000002</v>
      </c>
    </row>
    <row r="3846" spans="1:23" ht="30" hidden="1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2">
        <f>IF(H3846="USD", 1, VLOOKUP(H3846,usd[[#All],[targetCurrency]:[inverseRate]],4,FALSE))</f>
        <v>1</v>
      </c>
      <c r="J3846" s="14">
        <f t="shared" si="362"/>
        <v>9800</v>
      </c>
      <c r="K3846" s="14">
        <f t="shared" si="363"/>
        <v>4066</v>
      </c>
      <c r="L3846">
        <v>1401778740</v>
      </c>
      <c r="M3846">
        <v>1399474134</v>
      </c>
      <c r="N3846" t="b">
        <v>1</v>
      </c>
      <c r="O3846">
        <v>50</v>
      </c>
      <c r="P3846" t="b">
        <v>0</v>
      </c>
      <c r="Q3846" t="s">
        <v>8271</v>
      </c>
      <c r="R3846" s="9">
        <f t="shared" si="364"/>
        <v>0.41489795918367345</v>
      </c>
      <c r="S3846" s="14">
        <f t="shared" si="365"/>
        <v>81.319999999999993</v>
      </c>
      <c r="T3846" t="s">
        <v>9224</v>
      </c>
      <c r="U3846" t="s">
        <v>9225</v>
      </c>
      <c r="V3846" s="16">
        <f t="shared" si="360"/>
        <v>41766.617291666669</v>
      </c>
      <c r="W3846" s="16">
        <f t="shared" si="361"/>
        <v>41793.290972222225</v>
      </c>
    </row>
    <row r="3847" spans="1:23" ht="30" hidden="1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2">
        <f>IF(H3847="USD", 1, VLOOKUP(H3847,usd[[#All],[targetCurrency]:[inverseRate]],4,FALSE))</f>
        <v>1</v>
      </c>
      <c r="J3847" s="14">
        <f t="shared" si="362"/>
        <v>40000</v>
      </c>
      <c r="K3847" s="14">
        <f t="shared" si="363"/>
        <v>842</v>
      </c>
      <c r="L3847">
        <v>1443711774</v>
      </c>
      <c r="M3847">
        <v>1441119774</v>
      </c>
      <c r="N3847" t="b">
        <v>1</v>
      </c>
      <c r="O3847">
        <v>12</v>
      </c>
      <c r="P3847" t="b">
        <v>0</v>
      </c>
      <c r="Q3847" t="s">
        <v>8271</v>
      </c>
      <c r="R3847" s="9">
        <f t="shared" si="364"/>
        <v>2.1049999999999999E-2</v>
      </c>
      <c r="S3847" s="14">
        <f t="shared" si="365"/>
        <v>70.166666666666671</v>
      </c>
      <c r="T3847" t="s">
        <v>9224</v>
      </c>
      <c r="U3847" t="s">
        <v>9225</v>
      </c>
      <c r="V3847" s="16">
        <f t="shared" si="360"/>
        <v>42248.627013888894</v>
      </c>
      <c r="W3847" s="16">
        <f t="shared" si="361"/>
        <v>42278.627013888894</v>
      </c>
    </row>
    <row r="3848" spans="1:23" ht="30" hidden="1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2">
        <f>IF(H3848="USD", 1, VLOOKUP(H3848,usd[[#All],[targetCurrency]:[inverseRate]],4,FALSE))</f>
        <v>1</v>
      </c>
      <c r="J3848" s="14">
        <f t="shared" si="362"/>
        <v>7000</v>
      </c>
      <c r="K3848" s="14">
        <f t="shared" si="363"/>
        <v>189</v>
      </c>
      <c r="L3848">
        <v>1412405940</v>
      </c>
      <c r="M3848">
        <v>1409721542</v>
      </c>
      <c r="N3848" t="b">
        <v>1</v>
      </c>
      <c r="O3848">
        <v>8</v>
      </c>
      <c r="P3848" t="b">
        <v>0</v>
      </c>
      <c r="Q3848" t="s">
        <v>8271</v>
      </c>
      <c r="R3848" s="9">
        <f t="shared" si="364"/>
        <v>2.7E-2</v>
      </c>
      <c r="S3848" s="14">
        <f t="shared" si="365"/>
        <v>23.625</v>
      </c>
      <c r="T3848" t="s">
        <v>9224</v>
      </c>
      <c r="U3848" t="s">
        <v>9225</v>
      </c>
      <c r="V3848" s="16">
        <f t="shared" si="360"/>
        <v>41885.221550925926</v>
      </c>
      <c r="W3848" s="16">
        <f t="shared" si="361"/>
        <v>41916.290972222225</v>
      </c>
    </row>
    <row r="3849" spans="1:23" ht="30" hidden="1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2">
        <f>IF(H3849="USD", 1, VLOOKUP(H3849,usd[[#All],[targetCurrency]:[inverseRate]],4,FALSE))</f>
        <v>1</v>
      </c>
      <c r="J3849" s="14">
        <f t="shared" si="362"/>
        <v>10500</v>
      </c>
      <c r="K3849" s="14">
        <f t="shared" si="363"/>
        <v>1697</v>
      </c>
      <c r="L3849">
        <v>1437283391</v>
      </c>
      <c r="M3849">
        <v>1433395391</v>
      </c>
      <c r="N3849" t="b">
        <v>1</v>
      </c>
      <c r="O3849">
        <v>9</v>
      </c>
      <c r="P3849" t="b">
        <v>0</v>
      </c>
      <c r="Q3849" t="s">
        <v>8271</v>
      </c>
      <c r="R3849" s="9">
        <f t="shared" si="364"/>
        <v>0.16161904761904761</v>
      </c>
      <c r="S3849" s="14">
        <f t="shared" si="365"/>
        <v>188.55555555555554</v>
      </c>
      <c r="T3849" t="s">
        <v>9224</v>
      </c>
      <c r="U3849" t="s">
        <v>9225</v>
      </c>
      <c r="V3849" s="16">
        <f t="shared" si="360"/>
        <v>42159.224432870367</v>
      </c>
      <c r="W3849" s="16">
        <f t="shared" si="361"/>
        <v>42204.224432870367</v>
      </c>
    </row>
    <row r="3850" spans="1:23" ht="30" hidden="1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2">
        <f>IF(H3850="USD", 1, VLOOKUP(H3850,usd[[#All],[targetCurrency]:[inverseRate]],4,FALSE))</f>
        <v>1</v>
      </c>
      <c r="J3850" s="14">
        <f t="shared" si="362"/>
        <v>13000</v>
      </c>
      <c r="K3850" s="14">
        <f t="shared" si="363"/>
        <v>2129</v>
      </c>
      <c r="L3850">
        <v>1445196989</v>
      </c>
      <c r="M3850">
        <v>1442604989</v>
      </c>
      <c r="N3850" t="b">
        <v>1</v>
      </c>
      <c r="O3850">
        <v>43</v>
      </c>
      <c r="P3850" t="b">
        <v>0</v>
      </c>
      <c r="Q3850" t="s">
        <v>8271</v>
      </c>
      <c r="R3850" s="9">
        <f t="shared" si="364"/>
        <v>0.16376923076923078</v>
      </c>
      <c r="S3850" s="14">
        <f t="shared" si="365"/>
        <v>49.511627906976742</v>
      </c>
      <c r="T3850" t="s">
        <v>9224</v>
      </c>
      <c r="U3850" t="s">
        <v>9225</v>
      </c>
      <c r="V3850" s="16">
        <f t="shared" si="360"/>
        <v>42265.817002314812</v>
      </c>
      <c r="W3850" s="16">
        <f t="shared" si="361"/>
        <v>42295.817002314812</v>
      </c>
    </row>
    <row r="3851" spans="1:23" ht="30" hidden="1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2">
        <f>IF(H3851="USD", 1, VLOOKUP(H3851,usd[[#All],[targetCurrency]:[inverseRate]],4,FALSE))</f>
        <v>1.1666915600000001</v>
      </c>
      <c r="J3851" s="14">
        <f t="shared" si="362"/>
        <v>35000.746800000001</v>
      </c>
      <c r="K3851" s="14">
        <f t="shared" si="363"/>
        <v>2465.2192662800003</v>
      </c>
      <c r="L3851">
        <v>1434047084</v>
      </c>
      <c r="M3851">
        <v>1431455084</v>
      </c>
      <c r="N3851" t="b">
        <v>1</v>
      </c>
      <c r="O3851">
        <v>28</v>
      </c>
      <c r="P3851" t="b">
        <v>0</v>
      </c>
      <c r="Q3851" t="s">
        <v>8271</v>
      </c>
      <c r="R3851" s="9">
        <f t="shared" si="364"/>
        <v>7.0433333333333334E-2</v>
      </c>
      <c r="S3851" s="14">
        <f t="shared" si="365"/>
        <v>88.043545224285722</v>
      </c>
      <c r="T3851" t="s">
        <v>9224</v>
      </c>
      <c r="U3851" t="s">
        <v>9225</v>
      </c>
      <c r="V3851" s="16">
        <f t="shared" si="360"/>
        <v>42136.767175925925</v>
      </c>
      <c r="W3851" s="16">
        <f t="shared" si="361"/>
        <v>42166.767175925925</v>
      </c>
    </row>
    <row r="3852" spans="1:23" ht="30" hidden="1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2">
        <f>IF(H3852="USD", 1, VLOOKUP(H3852,usd[[#All],[targetCurrency]:[inverseRate]],4,FALSE))</f>
        <v>1</v>
      </c>
      <c r="J3852" s="14">
        <f t="shared" si="362"/>
        <v>1000</v>
      </c>
      <c r="K3852" s="14">
        <f t="shared" si="363"/>
        <v>38</v>
      </c>
      <c r="L3852">
        <v>1420081143</v>
      </c>
      <c r="M3852">
        <v>1417489143</v>
      </c>
      <c r="N3852" t="b">
        <v>1</v>
      </c>
      <c r="O3852">
        <v>4</v>
      </c>
      <c r="P3852" t="b">
        <v>0</v>
      </c>
      <c r="Q3852" t="s">
        <v>8271</v>
      </c>
      <c r="R3852" s="9">
        <f t="shared" si="364"/>
        <v>3.7999999999999999E-2</v>
      </c>
      <c r="S3852" s="14">
        <f t="shared" si="365"/>
        <v>9.5</v>
      </c>
      <c r="T3852" t="s">
        <v>9224</v>
      </c>
      <c r="U3852" t="s">
        <v>9225</v>
      </c>
      <c r="V3852" s="16">
        <f t="shared" si="360"/>
        <v>41975.124340277776</v>
      </c>
      <c r="W3852" s="16">
        <f t="shared" si="361"/>
        <v>42005.124340277776</v>
      </c>
    </row>
    <row r="3853" spans="1:23" ht="30" hidden="1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2">
        <f>IF(H3853="USD", 1, VLOOKUP(H3853,usd[[#All],[targetCurrency]:[inverseRate]],4,FALSE))</f>
        <v>1.29405719</v>
      </c>
      <c r="J3853" s="14">
        <f t="shared" si="362"/>
        <v>3235.1429749999998</v>
      </c>
      <c r="K3853" s="14">
        <f t="shared" si="363"/>
        <v>1102.5367258799999</v>
      </c>
      <c r="L3853">
        <v>1437129179</v>
      </c>
      <c r="M3853">
        <v>1434537179</v>
      </c>
      <c r="N3853" t="b">
        <v>1</v>
      </c>
      <c r="O3853">
        <v>24</v>
      </c>
      <c r="P3853" t="b">
        <v>0</v>
      </c>
      <c r="Q3853" t="s">
        <v>8271</v>
      </c>
      <c r="R3853" s="9">
        <f t="shared" si="364"/>
        <v>0.34079999999999999</v>
      </c>
      <c r="S3853" s="14">
        <f t="shared" si="365"/>
        <v>45.939030244999998</v>
      </c>
      <c r="T3853" t="s">
        <v>9224</v>
      </c>
      <c r="U3853" t="s">
        <v>9225</v>
      </c>
      <c r="V3853" s="16">
        <f t="shared" si="360"/>
        <v>42172.439571759256</v>
      </c>
      <c r="W3853" s="16">
        <f t="shared" si="361"/>
        <v>42202.439571759256</v>
      </c>
    </row>
    <row r="3854" spans="1:23" ht="30" hidden="1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2">
        <f>IF(H3854="USD", 1, VLOOKUP(H3854,usd[[#All],[targetCurrency]:[inverseRate]],4,FALSE))</f>
        <v>1</v>
      </c>
      <c r="J3854" s="14">
        <f t="shared" si="362"/>
        <v>10000</v>
      </c>
      <c r="K3854" s="14">
        <f t="shared" si="363"/>
        <v>20</v>
      </c>
      <c r="L3854">
        <v>1427427276</v>
      </c>
      <c r="M3854">
        <v>1425270876</v>
      </c>
      <c r="N3854" t="b">
        <v>0</v>
      </c>
      <c r="O3854">
        <v>2</v>
      </c>
      <c r="P3854" t="b">
        <v>0</v>
      </c>
      <c r="Q3854" t="s">
        <v>8271</v>
      </c>
      <c r="R3854" s="9">
        <f t="shared" si="364"/>
        <v>2E-3</v>
      </c>
      <c r="S3854" s="14">
        <f t="shared" si="365"/>
        <v>10</v>
      </c>
      <c r="T3854" t="s">
        <v>9224</v>
      </c>
      <c r="U3854" t="s">
        <v>9225</v>
      </c>
      <c r="V3854" s="16">
        <f t="shared" si="360"/>
        <v>42065.190694444449</v>
      </c>
      <c r="W3854" s="16">
        <f t="shared" si="361"/>
        <v>42090.149027777778</v>
      </c>
    </row>
    <row r="3855" spans="1:23" ht="30" hidden="1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2">
        <f>IF(H3855="USD", 1, VLOOKUP(H3855,usd[[#All],[targetCurrency]:[inverseRate]],4,FALSE))</f>
        <v>1</v>
      </c>
      <c r="J3855" s="14">
        <f t="shared" si="362"/>
        <v>100000</v>
      </c>
      <c r="K3855" s="14">
        <f t="shared" si="363"/>
        <v>26</v>
      </c>
      <c r="L3855">
        <v>1409602178</v>
      </c>
      <c r="M3855">
        <v>1406578178</v>
      </c>
      <c r="N3855" t="b">
        <v>0</v>
      </c>
      <c r="O3855">
        <v>2</v>
      </c>
      <c r="P3855" t="b">
        <v>0</v>
      </c>
      <c r="Q3855" t="s">
        <v>8271</v>
      </c>
      <c r="R3855" s="9">
        <f t="shared" si="364"/>
        <v>2.5999999999999998E-4</v>
      </c>
      <c r="S3855" s="14">
        <f t="shared" si="365"/>
        <v>13</v>
      </c>
      <c r="T3855" t="s">
        <v>9224</v>
      </c>
      <c r="U3855" t="s">
        <v>9225</v>
      </c>
      <c r="V3855" s="16">
        <f t="shared" si="360"/>
        <v>41848.84002314815</v>
      </c>
      <c r="W3855" s="16">
        <f t="shared" si="361"/>
        <v>41883.84002314815</v>
      </c>
    </row>
    <row r="3856" spans="1:23" ht="30" hidden="1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2">
        <f>IF(H3856="USD", 1, VLOOKUP(H3856,usd[[#All],[targetCurrency]:[inverseRate]],4,FALSE))</f>
        <v>1</v>
      </c>
      <c r="J3856" s="14">
        <f t="shared" si="362"/>
        <v>11000</v>
      </c>
      <c r="K3856" s="14">
        <f t="shared" si="363"/>
        <v>1788</v>
      </c>
      <c r="L3856">
        <v>1431206058</v>
      </c>
      <c r="M3856">
        <v>1428614058</v>
      </c>
      <c r="N3856" t="b">
        <v>0</v>
      </c>
      <c r="O3856">
        <v>20</v>
      </c>
      <c r="P3856" t="b">
        <v>0</v>
      </c>
      <c r="Q3856" t="s">
        <v>8271</v>
      </c>
      <c r="R3856" s="9">
        <f t="shared" si="364"/>
        <v>0.16254545454545455</v>
      </c>
      <c r="S3856" s="14">
        <f t="shared" si="365"/>
        <v>89.4</v>
      </c>
      <c r="T3856" t="s">
        <v>9224</v>
      </c>
      <c r="U3856" t="s">
        <v>9225</v>
      </c>
      <c r="V3856" s="16">
        <f t="shared" ref="V3856:V3919" si="366">(M3856/86400)+DATE(1970,1,1)</f>
        <v>42103.884930555556</v>
      </c>
      <c r="W3856" s="16">
        <f t="shared" ref="W3856:W3919" si="367">(L3856/86400)+DATE(1970,1,1)</f>
        <v>42133.884930555556</v>
      </c>
    </row>
    <row r="3857" spans="1:23" ht="30" hidden="1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2">
        <f>IF(H3857="USD", 1, VLOOKUP(H3857,usd[[#All],[targetCurrency]:[inverseRate]],4,FALSE))</f>
        <v>1</v>
      </c>
      <c r="J3857" s="14">
        <f t="shared" si="362"/>
        <v>1000</v>
      </c>
      <c r="K3857" s="14">
        <f t="shared" si="363"/>
        <v>25</v>
      </c>
      <c r="L3857">
        <v>1427408271</v>
      </c>
      <c r="M3857">
        <v>1424819871</v>
      </c>
      <c r="N3857" t="b">
        <v>0</v>
      </c>
      <c r="O3857">
        <v>1</v>
      </c>
      <c r="P3857" t="b">
        <v>0</v>
      </c>
      <c r="Q3857" t="s">
        <v>8271</v>
      </c>
      <c r="R3857" s="9">
        <f t="shared" si="364"/>
        <v>2.5000000000000001E-2</v>
      </c>
      <c r="S3857" s="14">
        <f t="shared" si="365"/>
        <v>25</v>
      </c>
      <c r="T3857" t="s">
        <v>9224</v>
      </c>
      <c r="U3857" t="s">
        <v>9225</v>
      </c>
      <c r="V3857" s="16">
        <f t="shared" si="366"/>
        <v>42059.970729166671</v>
      </c>
      <c r="W3857" s="16">
        <f t="shared" si="367"/>
        <v>42089.929062499999</v>
      </c>
    </row>
    <row r="3858" spans="1:23" ht="30" hidden="1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2">
        <f>IF(H3858="USD", 1, VLOOKUP(H3858,usd[[#All],[targetCurrency]:[inverseRate]],4,FALSE))</f>
        <v>1</v>
      </c>
      <c r="J3858" s="14">
        <f t="shared" si="362"/>
        <v>5000</v>
      </c>
      <c r="K3858" s="14">
        <f t="shared" si="363"/>
        <v>1</v>
      </c>
      <c r="L3858">
        <v>1425833403</v>
      </c>
      <c r="M3858">
        <v>1423245003</v>
      </c>
      <c r="N3858" t="b">
        <v>0</v>
      </c>
      <c r="O3858">
        <v>1</v>
      </c>
      <c r="P3858" t="b">
        <v>0</v>
      </c>
      <c r="Q3858" t="s">
        <v>8271</v>
      </c>
      <c r="R3858" s="9">
        <f t="shared" si="364"/>
        <v>2.0000000000000001E-4</v>
      </c>
      <c r="S3858" s="14">
        <f t="shared" si="365"/>
        <v>1</v>
      </c>
      <c r="T3858" t="s">
        <v>9224</v>
      </c>
      <c r="U3858" t="s">
        <v>9225</v>
      </c>
      <c r="V3858" s="16">
        <f t="shared" si="366"/>
        <v>42041.743090277778</v>
      </c>
      <c r="W3858" s="16">
        <f t="shared" si="367"/>
        <v>42071.701423611114</v>
      </c>
    </row>
    <row r="3859" spans="1:23" ht="30" hidden="1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2">
        <f>IF(H3859="USD", 1, VLOOKUP(H3859,usd[[#All],[targetCurrency]:[inverseRate]],4,FALSE))</f>
        <v>1</v>
      </c>
      <c r="J3859" s="14">
        <f t="shared" si="362"/>
        <v>5000</v>
      </c>
      <c r="K3859" s="14">
        <f t="shared" si="363"/>
        <v>260</v>
      </c>
      <c r="L3859">
        <v>1406913120</v>
      </c>
      <c r="M3859">
        <v>1404927690</v>
      </c>
      <c r="N3859" t="b">
        <v>0</v>
      </c>
      <c r="O3859">
        <v>4</v>
      </c>
      <c r="P3859" t="b">
        <v>0</v>
      </c>
      <c r="Q3859" t="s">
        <v>8271</v>
      </c>
      <c r="R3859" s="9">
        <f t="shared" si="364"/>
        <v>5.1999999999999998E-2</v>
      </c>
      <c r="S3859" s="14">
        <f t="shared" si="365"/>
        <v>65</v>
      </c>
      <c r="T3859" t="s">
        <v>9224</v>
      </c>
      <c r="U3859" t="s">
        <v>9225</v>
      </c>
      <c r="V3859" s="16">
        <f t="shared" si="366"/>
        <v>41829.73715277778</v>
      </c>
      <c r="W3859" s="16">
        <f t="shared" si="367"/>
        <v>41852.716666666667</v>
      </c>
    </row>
    <row r="3860" spans="1:23" ht="30" hidden="1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2">
        <f>IF(H3860="USD", 1, VLOOKUP(H3860,usd[[#All],[targetCurrency]:[inverseRate]],4,FALSE))</f>
        <v>1.29405719</v>
      </c>
      <c r="J3860" s="14">
        <f t="shared" si="362"/>
        <v>647.028595</v>
      </c>
      <c r="K3860" s="14">
        <f t="shared" si="363"/>
        <v>12.9405719</v>
      </c>
      <c r="L3860">
        <v>1432328400</v>
      </c>
      <c r="M3860">
        <v>1430734844</v>
      </c>
      <c r="N3860" t="b">
        <v>0</v>
      </c>
      <c r="O3860">
        <v>1</v>
      </c>
      <c r="P3860" t="b">
        <v>0</v>
      </c>
      <c r="Q3860" t="s">
        <v>8271</v>
      </c>
      <c r="R3860" s="9">
        <f t="shared" si="364"/>
        <v>0.02</v>
      </c>
      <c r="S3860" s="14">
        <f t="shared" si="365"/>
        <v>12.9405719</v>
      </c>
      <c r="T3860" t="s">
        <v>9224</v>
      </c>
      <c r="U3860" t="s">
        <v>9225</v>
      </c>
      <c r="V3860" s="16">
        <f t="shared" si="366"/>
        <v>42128.431064814809</v>
      </c>
      <c r="W3860" s="16">
        <f t="shared" si="367"/>
        <v>42146.875</v>
      </c>
    </row>
    <row r="3861" spans="1:23" ht="30" hidden="1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2">
        <f>IF(H3861="USD", 1, VLOOKUP(H3861,usd[[#All],[targetCurrency]:[inverseRate]],4,FALSE))</f>
        <v>1</v>
      </c>
      <c r="J3861" s="14">
        <f t="shared" si="362"/>
        <v>2500</v>
      </c>
      <c r="K3861" s="14">
        <f t="shared" si="363"/>
        <v>1</v>
      </c>
      <c r="L3861">
        <v>1403730000</v>
      </c>
      <c r="M3861">
        <v>1401485207</v>
      </c>
      <c r="N3861" t="b">
        <v>0</v>
      </c>
      <c r="O3861">
        <v>1</v>
      </c>
      <c r="P3861" t="b">
        <v>0</v>
      </c>
      <c r="Q3861" t="s">
        <v>8271</v>
      </c>
      <c r="R3861" s="9">
        <f t="shared" si="364"/>
        <v>4.0000000000000002E-4</v>
      </c>
      <c r="S3861" s="14">
        <f t="shared" si="365"/>
        <v>1</v>
      </c>
      <c r="T3861" t="s">
        <v>9224</v>
      </c>
      <c r="U3861" t="s">
        <v>9225</v>
      </c>
      <c r="V3861" s="16">
        <f t="shared" si="366"/>
        <v>41789.893599537041</v>
      </c>
      <c r="W3861" s="16">
        <f t="shared" si="367"/>
        <v>41815.875</v>
      </c>
    </row>
    <row r="3862" spans="1:23" ht="30" hidden="1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2">
        <f>IF(H3862="USD", 1, VLOOKUP(H3862,usd[[#All],[targetCurrency]:[inverseRate]],4,FALSE))</f>
        <v>1</v>
      </c>
      <c r="J3862" s="14">
        <f t="shared" si="362"/>
        <v>6000</v>
      </c>
      <c r="K3862" s="14">
        <f t="shared" si="363"/>
        <v>1060</v>
      </c>
      <c r="L3862">
        <v>1407858710</v>
      </c>
      <c r="M3862">
        <v>1405266710</v>
      </c>
      <c r="N3862" t="b">
        <v>0</v>
      </c>
      <c r="O3862">
        <v>13</v>
      </c>
      <c r="P3862" t="b">
        <v>0</v>
      </c>
      <c r="Q3862" t="s">
        <v>8271</v>
      </c>
      <c r="R3862" s="9">
        <f t="shared" si="364"/>
        <v>0.17666666666666667</v>
      </c>
      <c r="S3862" s="14">
        <f t="shared" si="365"/>
        <v>81.538461538461533</v>
      </c>
      <c r="T3862" t="s">
        <v>9224</v>
      </c>
      <c r="U3862" t="s">
        <v>9225</v>
      </c>
      <c r="V3862" s="16">
        <f t="shared" si="366"/>
        <v>41833.660995370374</v>
      </c>
      <c r="W3862" s="16">
        <f t="shared" si="367"/>
        <v>41863.660995370374</v>
      </c>
    </row>
    <row r="3863" spans="1:23" ht="30" hidden="1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2">
        <f>IF(H3863="USD", 1, VLOOKUP(H3863,usd[[#All],[targetCurrency]:[inverseRate]],4,FALSE))</f>
        <v>1</v>
      </c>
      <c r="J3863" s="14">
        <f t="shared" si="362"/>
        <v>2000</v>
      </c>
      <c r="K3863" s="14">
        <f t="shared" si="363"/>
        <v>100</v>
      </c>
      <c r="L3863">
        <v>1415828820</v>
      </c>
      <c r="M3863">
        <v>1412258977</v>
      </c>
      <c r="N3863" t="b">
        <v>0</v>
      </c>
      <c r="O3863">
        <v>1</v>
      </c>
      <c r="P3863" t="b">
        <v>0</v>
      </c>
      <c r="Q3863" t="s">
        <v>8271</v>
      </c>
      <c r="R3863" s="9">
        <f t="shared" si="364"/>
        <v>0.05</v>
      </c>
      <c r="S3863" s="14">
        <f t="shared" si="365"/>
        <v>100</v>
      </c>
      <c r="T3863" t="s">
        <v>9224</v>
      </c>
      <c r="U3863" t="s">
        <v>9225</v>
      </c>
      <c r="V3863" s="16">
        <f t="shared" si="366"/>
        <v>41914.590011574073</v>
      </c>
      <c r="W3863" s="16">
        <f t="shared" si="367"/>
        <v>41955.907638888893</v>
      </c>
    </row>
    <row r="3864" spans="1:23" ht="30" hidden="1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2">
        <f>IF(H3864="USD", 1, VLOOKUP(H3864,usd[[#All],[targetCurrency]:[inverseRate]],4,FALSE))</f>
        <v>1</v>
      </c>
      <c r="J3864" s="14">
        <f t="shared" si="362"/>
        <v>7500</v>
      </c>
      <c r="K3864" s="14">
        <f t="shared" si="363"/>
        <v>1</v>
      </c>
      <c r="L3864">
        <v>1473699540</v>
      </c>
      <c r="M3864">
        <v>1472451356</v>
      </c>
      <c r="N3864" t="b">
        <v>0</v>
      </c>
      <c r="O3864">
        <v>1</v>
      </c>
      <c r="P3864" t="b">
        <v>0</v>
      </c>
      <c r="Q3864" t="s">
        <v>8271</v>
      </c>
      <c r="R3864" s="9">
        <f t="shared" si="364"/>
        <v>1.3333333333333334E-4</v>
      </c>
      <c r="S3864" s="14">
        <f t="shared" si="365"/>
        <v>1</v>
      </c>
      <c r="T3864" t="s">
        <v>9224</v>
      </c>
      <c r="U3864" t="s">
        <v>9225</v>
      </c>
      <c r="V3864" s="16">
        <f t="shared" si="366"/>
        <v>42611.261064814811</v>
      </c>
      <c r="W3864" s="16">
        <f t="shared" si="367"/>
        <v>42625.707638888889</v>
      </c>
    </row>
    <row r="3865" spans="1:23" ht="30" hidden="1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2">
        <f>IF(H3865="USD", 1, VLOOKUP(H3865,usd[[#All],[targetCurrency]:[inverseRate]],4,FALSE))</f>
        <v>1</v>
      </c>
      <c r="J3865" s="14">
        <f t="shared" si="362"/>
        <v>6000</v>
      </c>
      <c r="K3865" s="14">
        <f t="shared" si="363"/>
        <v>0</v>
      </c>
      <c r="L3865">
        <v>1446739905</v>
      </c>
      <c r="M3865">
        <v>1441552305</v>
      </c>
      <c r="N3865" t="b">
        <v>0</v>
      </c>
      <c r="O3865">
        <v>0</v>
      </c>
      <c r="P3865" t="b">
        <v>0</v>
      </c>
      <c r="Q3865" t="s">
        <v>8271</v>
      </c>
      <c r="R3865" s="9">
        <f t="shared" si="364"/>
        <v>0</v>
      </c>
      <c r="S3865" s="14" t="str">
        <f t="shared" si="365"/>
        <v/>
      </c>
      <c r="T3865" t="s">
        <v>9224</v>
      </c>
      <c r="U3865" t="s">
        <v>9225</v>
      </c>
      <c r="V3865" s="16">
        <f t="shared" si="366"/>
        <v>42253.633159722223</v>
      </c>
      <c r="W3865" s="16">
        <f t="shared" si="367"/>
        <v>42313.674826388888</v>
      </c>
    </row>
    <row r="3866" spans="1:23" ht="30" hidden="1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2">
        <f>IF(H3866="USD", 1, VLOOKUP(H3866,usd[[#All],[targetCurrency]:[inverseRate]],4,FALSE))</f>
        <v>1</v>
      </c>
      <c r="J3866" s="14">
        <f t="shared" si="362"/>
        <v>5000</v>
      </c>
      <c r="K3866" s="14">
        <f t="shared" si="363"/>
        <v>60</v>
      </c>
      <c r="L3866">
        <v>1447799054</v>
      </c>
      <c r="M3866">
        <v>1445203454</v>
      </c>
      <c r="N3866" t="b">
        <v>0</v>
      </c>
      <c r="O3866">
        <v>3</v>
      </c>
      <c r="P3866" t="b">
        <v>0</v>
      </c>
      <c r="Q3866" t="s">
        <v>8271</v>
      </c>
      <c r="R3866" s="9">
        <f t="shared" si="364"/>
        <v>1.2E-2</v>
      </c>
      <c r="S3866" s="14">
        <f t="shared" si="365"/>
        <v>20</v>
      </c>
      <c r="T3866" t="s">
        <v>9224</v>
      </c>
      <c r="U3866" t="s">
        <v>9225</v>
      </c>
      <c r="V3866" s="16">
        <f t="shared" si="366"/>
        <v>42295.891828703709</v>
      </c>
      <c r="W3866" s="16">
        <f t="shared" si="367"/>
        <v>42325.933495370366</v>
      </c>
    </row>
    <row r="3867" spans="1:23" ht="30" hidden="1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2">
        <f>IF(H3867="USD", 1, VLOOKUP(H3867,usd[[#All],[targetCurrency]:[inverseRate]],4,FALSE))</f>
        <v>0.75062424999999999</v>
      </c>
      <c r="J3867" s="14">
        <f t="shared" si="362"/>
        <v>1811.2563152499999</v>
      </c>
      <c r="K3867" s="14">
        <f t="shared" si="363"/>
        <v>487.90576249999998</v>
      </c>
      <c r="L3867">
        <v>1409376600</v>
      </c>
      <c r="M3867">
        <v>1405957098</v>
      </c>
      <c r="N3867" t="b">
        <v>0</v>
      </c>
      <c r="O3867">
        <v>14</v>
      </c>
      <c r="P3867" t="b">
        <v>0</v>
      </c>
      <c r="Q3867" t="s">
        <v>8271</v>
      </c>
      <c r="R3867" s="9">
        <f t="shared" si="364"/>
        <v>0.26937422295897223</v>
      </c>
      <c r="S3867" s="14">
        <f t="shared" si="365"/>
        <v>34.850411607142853</v>
      </c>
      <c r="T3867" t="s">
        <v>9224</v>
      </c>
      <c r="U3867" t="s">
        <v>9225</v>
      </c>
      <c r="V3867" s="16">
        <f t="shared" si="366"/>
        <v>41841.651597222226</v>
      </c>
      <c r="W3867" s="16">
        <f t="shared" si="367"/>
        <v>41881.229166666664</v>
      </c>
    </row>
    <row r="3868" spans="1:23" ht="30" hidden="1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2">
        <f>IF(H3868="USD", 1, VLOOKUP(H3868,usd[[#All],[targetCurrency]:[inverseRate]],4,FALSE))</f>
        <v>1</v>
      </c>
      <c r="J3868" s="14">
        <f t="shared" si="362"/>
        <v>2000</v>
      </c>
      <c r="K3868" s="14">
        <f t="shared" si="363"/>
        <v>11</v>
      </c>
      <c r="L3868">
        <v>1458703740</v>
      </c>
      <c r="M3868">
        <v>1454453021</v>
      </c>
      <c r="N3868" t="b">
        <v>0</v>
      </c>
      <c r="O3868">
        <v>2</v>
      </c>
      <c r="P3868" t="b">
        <v>0</v>
      </c>
      <c r="Q3868" t="s">
        <v>8271</v>
      </c>
      <c r="R3868" s="9">
        <f t="shared" si="364"/>
        <v>5.4999999999999997E-3</v>
      </c>
      <c r="S3868" s="14">
        <f t="shared" si="365"/>
        <v>5.5</v>
      </c>
      <c r="T3868" t="s">
        <v>9224</v>
      </c>
      <c r="U3868" t="s">
        <v>9225</v>
      </c>
      <c r="V3868" s="16">
        <f t="shared" si="366"/>
        <v>42402.947002314817</v>
      </c>
      <c r="W3868" s="16">
        <f t="shared" si="367"/>
        <v>42452.145138888889</v>
      </c>
    </row>
    <row r="3869" spans="1:23" ht="30" hidden="1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2">
        <f>IF(H3869="USD", 1, VLOOKUP(H3869,usd[[#All],[targetCurrency]:[inverseRate]],4,FALSE))</f>
        <v>1</v>
      </c>
      <c r="J3869" s="14">
        <f t="shared" si="362"/>
        <v>2000</v>
      </c>
      <c r="K3869" s="14">
        <f t="shared" si="363"/>
        <v>251</v>
      </c>
      <c r="L3869">
        <v>1466278339</v>
      </c>
      <c r="M3869">
        <v>1463686339</v>
      </c>
      <c r="N3869" t="b">
        <v>0</v>
      </c>
      <c r="O3869">
        <v>5</v>
      </c>
      <c r="P3869" t="b">
        <v>0</v>
      </c>
      <c r="Q3869" t="s">
        <v>8271</v>
      </c>
      <c r="R3869" s="9">
        <f t="shared" si="364"/>
        <v>0.1255</v>
      </c>
      <c r="S3869" s="14">
        <f t="shared" si="365"/>
        <v>50.2</v>
      </c>
      <c r="T3869" t="s">
        <v>9224</v>
      </c>
      <c r="U3869" t="s">
        <v>9225</v>
      </c>
      <c r="V3869" s="16">
        <f t="shared" si="366"/>
        <v>42509.814108796301</v>
      </c>
      <c r="W3869" s="16">
        <f t="shared" si="367"/>
        <v>42539.814108796301</v>
      </c>
    </row>
    <row r="3870" spans="1:23" ht="30" hidden="1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2">
        <f>IF(H3870="USD", 1, VLOOKUP(H3870,usd[[#All],[targetCurrency]:[inverseRate]],4,FALSE))</f>
        <v>1.29405719</v>
      </c>
      <c r="J3870" s="14">
        <f t="shared" si="362"/>
        <v>6470.2859499999995</v>
      </c>
      <c r="K3870" s="14">
        <f t="shared" si="363"/>
        <v>12.9405719</v>
      </c>
      <c r="L3870">
        <v>1410191405</v>
      </c>
      <c r="M3870">
        <v>1408031405</v>
      </c>
      <c r="N3870" t="b">
        <v>0</v>
      </c>
      <c r="O3870">
        <v>1</v>
      </c>
      <c r="P3870" t="b">
        <v>0</v>
      </c>
      <c r="Q3870" t="s">
        <v>8305</v>
      </c>
      <c r="R3870" s="9">
        <f t="shared" si="364"/>
        <v>2E-3</v>
      </c>
      <c r="S3870" s="14">
        <f t="shared" si="365"/>
        <v>12.9405719</v>
      </c>
      <c r="T3870" t="s">
        <v>9224</v>
      </c>
      <c r="U3870" t="s">
        <v>9262</v>
      </c>
      <c r="V3870" s="16">
        <f t="shared" si="366"/>
        <v>41865.659780092596</v>
      </c>
      <c r="W3870" s="16">
        <f t="shared" si="367"/>
        <v>41890.659780092596</v>
      </c>
    </row>
    <row r="3871" spans="1:23" ht="30" hidden="1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2">
        <f>IF(H3871="USD", 1, VLOOKUP(H3871,usd[[#All],[targetCurrency]:[inverseRate]],4,FALSE))</f>
        <v>1</v>
      </c>
      <c r="J3871" s="14">
        <f t="shared" si="362"/>
        <v>13111</v>
      </c>
      <c r="K3871" s="14">
        <f t="shared" si="363"/>
        <v>452</v>
      </c>
      <c r="L3871">
        <v>1426302660</v>
      </c>
      <c r="M3871">
        <v>1423761792</v>
      </c>
      <c r="N3871" t="b">
        <v>0</v>
      </c>
      <c r="O3871">
        <v>15</v>
      </c>
      <c r="P3871" t="b">
        <v>0</v>
      </c>
      <c r="Q3871" t="s">
        <v>8305</v>
      </c>
      <c r="R3871" s="9">
        <f t="shared" si="364"/>
        <v>3.44748684310884E-2</v>
      </c>
      <c r="S3871" s="14">
        <f t="shared" si="365"/>
        <v>30.133333333333333</v>
      </c>
      <c r="T3871" t="s">
        <v>9224</v>
      </c>
      <c r="U3871" t="s">
        <v>9262</v>
      </c>
      <c r="V3871" s="16">
        <f t="shared" si="366"/>
        <v>42047.724444444444</v>
      </c>
      <c r="W3871" s="16">
        <f t="shared" si="367"/>
        <v>42077.132638888885</v>
      </c>
    </row>
    <row r="3872" spans="1:23" ht="30" hidden="1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2">
        <f>IF(H3872="USD", 1, VLOOKUP(H3872,usd[[#All],[targetCurrency]:[inverseRate]],4,FALSE))</f>
        <v>1</v>
      </c>
      <c r="J3872" s="14">
        <f t="shared" si="362"/>
        <v>10000</v>
      </c>
      <c r="K3872" s="14">
        <f t="shared" si="363"/>
        <v>1500</v>
      </c>
      <c r="L3872">
        <v>1404360478</v>
      </c>
      <c r="M3872">
        <v>1401768478</v>
      </c>
      <c r="N3872" t="b">
        <v>0</v>
      </c>
      <c r="O3872">
        <v>10</v>
      </c>
      <c r="P3872" t="b">
        <v>0</v>
      </c>
      <c r="Q3872" t="s">
        <v>8305</v>
      </c>
      <c r="R3872" s="9">
        <f t="shared" si="364"/>
        <v>0.15</v>
      </c>
      <c r="S3872" s="14">
        <f t="shared" si="365"/>
        <v>150</v>
      </c>
      <c r="T3872" t="s">
        <v>9224</v>
      </c>
      <c r="U3872" t="s">
        <v>9262</v>
      </c>
      <c r="V3872" s="16">
        <f t="shared" si="366"/>
        <v>41793.172199074077</v>
      </c>
      <c r="W3872" s="16">
        <f t="shared" si="367"/>
        <v>41823.172199074077</v>
      </c>
    </row>
    <row r="3873" spans="1:23" ht="30" hidden="1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2">
        <f>IF(H3873="USD", 1, VLOOKUP(H3873,usd[[#All],[targetCurrency]:[inverseRate]],4,FALSE))</f>
        <v>1</v>
      </c>
      <c r="J3873" s="14">
        <f t="shared" si="362"/>
        <v>1500</v>
      </c>
      <c r="K3873" s="14">
        <f t="shared" si="363"/>
        <v>40</v>
      </c>
      <c r="L3873">
        <v>1490809450</v>
      </c>
      <c r="M3873">
        <v>1485629050</v>
      </c>
      <c r="N3873" t="b">
        <v>0</v>
      </c>
      <c r="O3873">
        <v>3</v>
      </c>
      <c r="P3873" t="b">
        <v>0</v>
      </c>
      <c r="Q3873" t="s">
        <v>8305</v>
      </c>
      <c r="R3873" s="9">
        <f t="shared" si="364"/>
        <v>2.6666666666666668E-2</v>
      </c>
      <c r="S3873" s="14">
        <f t="shared" si="365"/>
        <v>13.333333333333334</v>
      </c>
      <c r="T3873" t="s">
        <v>9224</v>
      </c>
      <c r="U3873" t="s">
        <v>9262</v>
      </c>
      <c r="V3873" s="16">
        <f t="shared" si="366"/>
        <v>42763.780671296292</v>
      </c>
      <c r="W3873" s="16">
        <f t="shared" si="367"/>
        <v>42823.739004629635</v>
      </c>
    </row>
    <row r="3874" spans="1:23" ht="30" hidden="1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2">
        <f>IF(H3874="USD", 1, VLOOKUP(H3874,usd[[#All],[targetCurrency]:[inverseRate]],4,FALSE))</f>
        <v>1</v>
      </c>
      <c r="J3874" s="14">
        <f t="shared" si="362"/>
        <v>15000</v>
      </c>
      <c r="K3874" s="14">
        <f t="shared" si="363"/>
        <v>0</v>
      </c>
      <c r="L3874">
        <v>1439522996</v>
      </c>
      <c r="M3874">
        <v>1435202996</v>
      </c>
      <c r="N3874" t="b">
        <v>0</v>
      </c>
      <c r="O3874">
        <v>0</v>
      </c>
      <c r="P3874" t="b">
        <v>0</v>
      </c>
      <c r="Q3874" t="s">
        <v>8305</v>
      </c>
      <c r="R3874" s="9">
        <f t="shared" si="364"/>
        <v>0</v>
      </c>
      <c r="S3874" s="14" t="str">
        <f t="shared" si="365"/>
        <v/>
      </c>
      <c r="T3874" t="s">
        <v>9224</v>
      </c>
      <c r="U3874" t="s">
        <v>9262</v>
      </c>
      <c r="V3874" s="16">
        <f t="shared" si="366"/>
        <v>42180.145787037036</v>
      </c>
      <c r="W3874" s="16">
        <f t="shared" si="367"/>
        <v>42230.145787037036</v>
      </c>
    </row>
    <row r="3875" spans="1:23" ht="30" hidden="1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2">
        <f>IF(H3875="USD", 1, VLOOKUP(H3875,usd[[#All],[targetCurrency]:[inverseRate]],4,FALSE))</f>
        <v>1</v>
      </c>
      <c r="J3875" s="14">
        <f t="shared" si="362"/>
        <v>5500</v>
      </c>
      <c r="K3875" s="14">
        <f t="shared" si="363"/>
        <v>0</v>
      </c>
      <c r="L3875">
        <v>1444322535</v>
      </c>
      <c r="M3875">
        <v>1441730535</v>
      </c>
      <c r="N3875" t="b">
        <v>0</v>
      </c>
      <c r="O3875">
        <v>0</v>
      </c>
      <c r="P3875" t="b">
        <v>0</v>
      </c>
      <c r="Q3875" t="s">
        <v>8305</v>
      </c>
      <c r="R3875" s="9">
        <f t="shared" si="364"/>
        <v>0</v>
      </c>
      <c r="S3875" s="14" t="str">
        <f t="shared" si="365"/>
        <v/>
      </c>
      <c r="T3875" t="s">
        <v>9224</v>
      </c>
      <c r="U3875" t="s">
        <v>9262</v>
      </c>
      <c r="V3875" s="16">
        <f t="shared" si="366"/>
        <v>42255.696006944447</v>
      </c>
      <c r="W3875" s="16">
        <f t="shared" si="367"/>
        <v>42285.696006944447</v>
      </c>
    </row>
    <row r="3876" spans="1:23" ht="30" hidden="1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2">
        <f>IF(H3876="USD", 1, VLOOKUP(H3876,usd[[#All],[targetCurrency]:[inverseRate]],4,FALSE))</f>
        <v>0.66289350000000002</v>
      </c>
      <c r="J3876" s="14">
        <f t="shared" si="362"/>
        <v>410.99396999999999</v>
      </c>
      <c r="K3876" s="14">
        <f t="shared" si="363"/>
        <v>0</v>
      </c>
      <c r="L3876">
        <v>1422061200</v>
      </c>
      <c r="M3876">
        <v>1420244622</v>
      </c>
      <c r="N3876" t="b">
        <v>0</v>
      </c>
      <c r="O3876">
        <v>0</v>
      </c>
      <c r="P3876" t="b">
        <v>0</v>
      </c>
      <c r="Q3876" t="s">
        <v>8305</v>
      </c>
      <c r="R3876" s="9">
        <f t="shared" si="364"/>
        <v>0</v>
      </c>
      <c r="S3876" s="14" t="str">
        <f t="shared" si="365"/>
        <v/>
      </c>
      <c r="T3876" t="s">
        <v>9224</v>
      </c>
      <c r="U3876" t="s">
        <v>9262</v>
      </c>
      <c r="V3876" s="16">
        <f t="shared" si="366"/>
        <v>42007.016458333332</v>
      </c>
      <c r="W3876" s="16">
        <f t="shared" si="367"/>
        <v>42028.041666666672</v>
      </c>
    </row>
    <row r="3877" spans="1:23" ht="30" hidden="1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2">
        <f>IF(H3877="USD", 1, VLOOKUP(H3877,usd[[#All],[targetCurrency]:[inverseRate]],4,FALSE))</f>
        <v>0.15676623000000001</v>
      </c>
      <c r="J3877" s="14">
        <f t="shared" si="362"/>
        <v>4702.9868999999999</v>
      </c>
      <c r="K3877" s="14">
        <f t="shared" si="363"/>
        <v>0</v>
      </c>
      <c r="L3877">
        <v>1472896800</v>
      </c>
      <c r="M3877">
        <v>1472804365</v>
      </c>
      <c r="N3877" t="b">
        <v>0</v>
      </c>
      <c r="O3877">
        <v>0</v>
      </c>
      <c r="P3877" t="b">
        <v>0</v>
      </c>
      <c r="Q3877" t="s">
        <v>8305</v>
      </c>
      <c r="R3877" s="9">
        <f t="shared" si="364"/>
        <v>0</v>
      </c>
      <c r="S3877" s="14" t="str">
        <f t="shared" si="365"/>
        <v/>
      </c>
      <c r="T3877" t="s">
        <v>9224</v>
      </c>
      <c r="U3877" t="s">
        <v>9262</v>
      </c>
      <c r="V3877" s="16">
        <f t="shared" si="366"/>
        <v>42615.346817129626</v>
      </c>
      <c r="W3877" s="16">
        <f t="shared" si="367"/>
        <v>42616.416666666672</v>
      </c>
    </row>
    <row r="3878" spans="1:23" ht="30" hidden="1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2">
        <f>IF(H3878="USD", 1, VLOOKUP(H3878,usd[[#All],[targetCurrency]:[inverseRate]],4,FALSE))</f>
        <v>1.29405719</v>
      </c>
      <c r="J3878" s="14">
        <f t="shared" si="362"/>
        <v>5046.8230409999996</v>
      </c>
      <c r="K3878" s="14">
        <f t="shared" si="363"/>
        <v>2664.4637542099999</v>
      </c>
      <c r="L3878">
        <v>1454425128</v>
      </c>
      <c r="M3878">
        <v>1451833128</v>
      </c>
      <c r="N3878" t="b">
        <v>0</v>
      </c>
      <c r="O3878">
        <v>46</v>
      </c>
      <c r="P3878" t="b">
        <v>0</v>
      </c>
      <c r="Q3878" t="s">
        <v>8305</v>
      </c>
      <c r="R3878" s="9">
        <f t="shared" si="364"/>
        <v>0.52794871794871789</v>
      </c>
      <c r="S3878" s="14">
        <f t="shared" si="365"/>
        <v>57.92312509152174</v>
      </c>
      <c r="T3878" t="s">
        <v>9224</v>
      </c>
      <c r="U3878" t="s">
        <v>9262</v>
      </c>
      <c r="V3878" s="16">
        <f t="shared" si="366"/>
        <v>42372.624166666668</v>
      </c>
      <c r="W3878" s="16">
        <f t="shared" si="367"/>
        <v>42402.624166666668</v>
      </c>
    </row>
    <row r="3879" spans="1:23" ht="30" hidden="1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2">
        <f>IF(H3879="USD", 1, VLOOKUP(H3879,usd[[#All],[targetCurrency]:[inverseRate]],4,FALSE))</f>
        <v>1</v>
      </c>
      <c r="J3879" s="14">
        <f t="shared" si="362"/>
        <v>25000</v>
      </c>
      <c r="K3879" s="14">
        <f t="shared" si="363"/>
        <v>1241</v>
      </c>
      <c r="L3879">
        <v>1481213752</v>
      </c>
      <c r="M3879">
        <v>1478621752</v>
      </c>
      <c r="N3879" t="b">
        <v>0</v>
      </c>
      <c r="O3879">
        <v>14</v>
      </c>
      <c r="P3879" t="b">
        <v>0</v>
      </c>
      <c r="Q3879" t="s">
        <v>8305</v>
      </c>
      <c r="R3879" s="9">
        <f t="shared" si="364"/>
        <v>4.9639999999999997E-2</v>
      </c>
      <c r="S3879" s="14">
        <f t="shared" si="365"/>
        <v>88.642857142857139</v>
      </c>
      <c r="T3879" t="s">
        <v>9224</v>
      </c>
      <c r="U3879" t="s">
        <v>9262</v>
      </c>
      <c r="V3879" s="16">
        <f t="shared" si="366"/>
        <v>42682.67768518519</v>
      </c>
      <c r="W3879" s="16">
        <f t="shared" si="367"/>
        <v>42712.67768518519</v>
      </c>
    </row>
    <row r="3880" spans="1:23" ht="30" hidden="1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2">
        <f>IF(H3880="USD", 1, VLOOKUP(H3880,usd[[#All],[targetCurrency]:[inverseRate]],4,FALSE))</f>
        <v>1</v>
      </c>
      <c r="J3880" s="14">
        <f t="shared" si="362"/>
        <v>18000</v>
      </c>
      <c r="K3880" s="14">
        <f t="shared" si="363"/>
        <v>10</v>
      </c>
      <c r="L3880">
        <v>1435636740</v>
      </c>
      <c r="M3880">
        <v>1433014746</v>
      </c>
      <c r="N3880" t="b">
        <v>0</v>
      </c>
      <c r="O3880">
        <v>1</v>
      </c>
      <c r="P3880" t="b">
        <v>0</v>
      </c>
      <c r="Q3880" t="s">
        <v>8305</v>
      </c>
      <c r="R3880" s="9">
        <f t="shared" si="364"/>
        <v>5.5555555555555556E-4</v>
      </c>
      <c r="S3880" s="14">
        <f t="shared" si="365"/>
        <v>10</v>
      </c>
      <c r="T3880" t="s">
        <v>9224</v>
      </c>
      <c r="U3880" t="s">
        <v>9262</v>
      </c>
      <c r="V3880" s="16">
        <f t="shared" si="366"/>
        <v>42154.818819444445</v>
      </c>
      <c r="W3880" s="16">
        <f t="shared" si="367"/>
        <v>42185.165972222225</v>
      </c>
    </row>
    <row r="3881" spans="1:23" ht="30" hidden="1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2">
        <f>IF(H3881="USD", 1, VLOOKUP(H3881,usd[[#All],[targetCurrency]:[inverseRate]],4,FALSE))</f>
        <v>1.29405719</v>
      </c>
      <c r="J3881" s="14">
        <f t="shared" si="362"/>
        <v>19410.85785</v>
      </c>
      <c r="K3881" s="14">
        <f t="shared" si="363"/>
        <v>0</v>
      </c>
      <c r="L3881">
        <v>1422218396</v>
      </c>
      <c r="M3881">
        <v>1419626396</v>
      </c>
      <c r="N3881" t="b">
        <v>0</v>
      </c>
      <c r="O3881">
        <v>0</v>
      </c>
      <c r="P3881" t="b">
        <v>0</v>
      </c>
      <c r="Q3881" t="s">
        <v>8305</v>
      </c>
      <c r="R3881" s="9">
        <f t="shared" si="364"/>
        <v>0</v>
      </c>
      <c r="S3881" s="14" t="str">
        <f t="shared" si="365"/>
        <v/>
      </c>
      <c r="T3881" t="s">
        <v>9224</v>
      </c>
      <c r="U3881" t="s">
        <v>9262</v>
      </c>
      <c r="V3881" s="16">
        <f t="shared" si="366"/>
        <v>41999.861064814817</v>
      </c>
      <c r="W3881" s="16">
        <f t="shared" si="367"/>
        <v>42029.861064814817</v>
      </c>
    </row>
    <row r="3882" spans="1:23" ht="30" hidden="1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2">
        <f>IF(H3882="USD", 1, VLOOKUP(H3882,usd[[#All],[targetCurrency]:[inverseRate]],4,FALSE))</f>
        <v>1.29405719</v>
      </c>
      <c r="J3882" s="14">
        <f t="shared" si="362"/>
        <v>9705.4289250000002</v>
      </c>
      <c r="K3882" s="14">
        <f t="shared" si="363"/>
        <v>1268.1760462</v>
      </c>
      <c r="L3882">
        <v>1406761200</v>
      </c>
      <c r="M3882">
        <v>1403724820</v>
      </c>
      <c r="N3882" t="b">
        <v>0</v>
      </c>
      <c r="O3882">
        <v>17</v>
      </c>
      <c r="P3882" t="b">
        <v>0</v>
      </c>
      <c r="Q3882" t="s">
        <v>8305</v>
      </c>
      <c r="R3882" s="9">
        <f t="shared" si="364"/>
        <v>0.13066666666666665</v>
      </c>
      <c r="S3882" s="14">
        <f t="shared" si="365"/>
        <v>74.59859095294118</v>
      </c>
      <c r="T3882" t="s">
        <v>9224</v>
      </c>
      <c r="U3882" t="s">
        <v>9262</v>
      </c>
      <c r="V3882" s="16">
        <f t="shared" si="366"/>
        <v>41815.815046296295</v>
      </c>
      <c r="W3882" s="16">
        <f t="shared" si="367"/>
        <v>41850.958333333336</v>
      </c>
    </row>
    <row r="3883" spans="1:23" ht="30" hidden="1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2">
        <f>IF(H3883="USD", 1, VLOOKUP(H3883,usd[[#All],[targetCurrency]:[inverseRate]],4,FALSE))</f>
        <v>1</v>
      </c>
      <c r="J3883" s="14">
        <f t="shared" si="362"/>
        <v>500</v>
      </c>
      <c r="K3883" s="14">
        <f t="shared" si="363"/>
        <v>25</v>
      </c>
      <c r="L3883">
        <v>1487550399</v>
      </c>
      <c r="M3883">
        <v>1484958399</v>
      </c>
      <c r="N3883" t="b">
        <v>0</v>
      </c>
      <c r="O3883">
        <v>1</v>
      </c>
      <c r="P3883" t="b">
        <v>0</v>
      </c>
      <c r="Q3883" t="s">
        <v>8305</v>
      </c>
      <c r="R3883" s="9">
        <f t="shared" si="364"/>
        <v>0.05</v>
      </c>
      <c r="S3883" s="14">
        <f t="shared" si="365"/>
        <v>25</v>
      </c>
      <c r="T3883" t="s">
        <v>9224</v>
      </c>
      <c r="U3883" t="s">
        <v>9262</v>
      </c>
      <c r="V3883" s="16">
        <f t="shared" si="366"/>
        <v>42756.018506944441</v>
      </c>
      <c r="W3883" s="16">
        <f t="shared" si="367"/>
        <v>42786.018506944441</v>
      </c>
    </row>
    <row r="3884" spans="1:23" ht="30" hidden="1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2">
        <f>IF(H3884="USD", 1, VLOOKUP(H3884,usd[[#All],[targetCurrency]:[inverseRate]],4,FALSE))</f>
        <v>0.70296422999999997</v>
      </c>
      <c r="J3884" s="14">
        <f t="shared" si="362"/>
        <v>21088.926899999999</v>
      </c>
      <c r="K3884" s="14">
        <f t="shared" si="363"/>
        <v>0</v>
      </c>
      <c r="L3884">
        <v>1454281380</v>
      </c>
      <c r="M3884">
        <v>1451950570</v>
      </c>
      <c r="N3884" t="b">
        <v>0</v>
      </c>
      <c r="O3884">
        <v>0</v>
      </c>
      <c r="P3884" t="b">
        <v>0</v>
      </c>
      <c r="Q3884" t="s">
        <v>8305</v>
      </c>
      <c r="R3884" s="9">
        <f t="shared" si="364"/>
        <v>0</v>
      </c>
      <c r="S3884" s="14" t="str">
        <f t="shared" si="365"/>
        <v/>
      </c>
      <c r="T3884" t="s">
        <v>9224</v>
      </c>
      <c r="U3884" t="s">
        <v>9262</v>
      </c>
      <c r="V3884" s="16">
        <f t="shared" si="366"/>
        <v>42373.983449074076</v>
      </c>
      <c r="W3884" s="16">
        <f t="shared" si="367"/>
        <v>42400.960416666669</v>
      </c>
    </row>
    <row r="3885" spans="1:23" ht="30" hidden="1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2">
        <f>IF(H3885="USD", 1, VLOOKUP(H3885,usd[[#All],[targetCurrency]:[inverseRate]],4,FALSE))</f>
        <v>1.29405719</v>
      </c>
      <c r="J3885" s="14">
        <f t="shared" si="362"/>
        <v>19410.85785</v>
      </c>
      <c r="K3885" s="14">
        <f t="shared" si="363"/>
        <v>0</v>
      </c>
      <c r="L3885">
        <v>1409668069</v>
      </c>
      <c r="M3885">
        <v>1407076069</v>
      </c>
      <c r="N3885" t="b">
        <v>0</v>
      </c>
      <c r="O3885">
        <v>0</v>
      </c>
      <c r="P3885" t="b">
        <v>0</v>
      </c>
      <c r="Q3885" t="s">
        <v>8305</v>
      </c>
      <c r="R3885" s="9">
        <f t="shared" si="364"/>
        <v>0</v>
      </c>
      <c r="S3885" s="14" t="str">
        <f t="shared" si="365"/>
        <v/>
      </c>
      <c r="T3885" t="s">
        <v>9224</v>
      </c>
      <c r="U3885" t="s">
        <v>9262</v>
      </c>
      <c r="V3885" s="16">
        <f t="shared" si="366"/>
        <v>41854.602650462963</v>
      </c>
      <c r="W3885" s="16">
        <f t="shared" si="367"/>
        <v>41884.602650462963</v>
      </c>
    </row>
    <row r="3886" spans="1:23" ht="30" hidden="1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2">
        <f>IF(H3886="USD", 1, VLOOKUP(H3886,usd[[#All],[targetCurrency]:[inverseRate]],4,FALSE))</f>
        <v>1</v>
      </c>
      <c r="J3886" s="14">
        <f t="shared" si="362"/>
        <v>10000</v>
      </c>
      <c r="K3886" s="14">
        <f t="shared" si="363"/>
        <v>0</v>
      </c>
      <c r="L3886">
        <v>1427479192</v>
      </c>
      <c r="M3886">
        <v>1425322792</v>
      </c>
      <c r="N3886" t="b">
        <v>0</v>
      </c>
      <c r="O3886">
        <v>0</v>
      </c>
      <c r="P3886" t="b">
        <v>0</v>
      </c>
      <c r="Q3886" t="s">
        <v>8305</v>
      </c>
      <c r="R3886" s="9">
        <f t="shared" si="364"/>
        <v>0</v>
      </c>
      <c r="S3886" s="14" t="str">
        <f t="shared" si="365"/>
        <v/>
      </c>
      <c r="T3886" t="s">
        <v>9224</v>
      </c>
      <c r="U3886" t="s">
        <v>9262</v>
      </c>
      <c r="V3886" s="16">
        <f t="shared" si="366"/>
        <v>42065.791574074072</v>
      </c>
      <c r="W3886" s="16">
        <f t="shared" si="367"/>
        <v>42090.749907407408</v>
      </c>
    </row>
    <row r="3887" spans="1:23" ht="30" hidden="1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2">
        <f>IF(H3887="USD", 1, VLOOKUP(H3887,usd[[#All],[targetCurrency]:[inverseRate]],4,FALSE))</f>
        <v>1</v>
      </c>
      <c r="J3887" s="14">
        <f t="shared" si="362"/>
        <v>375000</v>
      </c>
      <c r="K3887" s="14">
        <f t="shared" si="363"/>
        <v>0</v>
      </c>
      <c r="L3887">
        <v>1462834191</v>
      </c>
      <c r="M3887">
        <v>1460242191</v>
      </c>
      <c r="N3887" t="b">
        <v>0</v>
      </c>
      <c r="O3887">
        <v>0</v>
      </c>
      <c r="P3887" t="b">
        <v>0</v>
      </c>
      <c r="Q3887" t="s">
        <v>8305</v>
      </c>
      <c r="R3887" s="9">
        <f t="shared" si="364"/>
        <v>0</v>
      </c>
      <c r="S3887" s="14" t="str">
        <f t="shared" si="365"/>
        <v/>
      </c>
      <c r="T3887" t="s">
        <v>9224</v>
      </c>
      <c r="U3887" t="s">
        <v>9262</v>
      </c>
      <c r="V3887" s="16">
        <f t="shared" si="366"/>
        <v>42469.951284722221</v>
      </c>
      <c r="W3887" s="16">
        <f t="shared" si="367"/>
        <v>42499.951284722221</v>
      </c>
    </row>
    <row r="3888" spans="1:23" ht="30" hidden="1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2">
        <f>IF(H3888="USD", 1, VLOOKUP(H3888,usd[[#All],[targetCurrency]:[inverseRate]],4,FALSE))</f>
        <v>0.70296422999999997</v>
      </c>
      <c r="J3888" s="14">
        <f t="shared" si="362"/>
        <v>7029.6422999999995</v>
      </c>
      <c r="K3888" s="14">
        <f t="shared" si="363"/>
        <v>0</v>
      </c>
      <c r="L3888">
        <v>1418275702</v>
      </c>
      <c r="M3888">
        <v>1415683702</v>
      </c>
      <c r="N3888" t="b">
        <v>0</v>
      </c>
      <c r="O3888">
        <v>0</v>
      </c>
      <c r="P3888" t="b">
        <v>0</v>
      </c>
      <c r="Q3888" t="s">
        <v>8305</v>
      </c>
      <c r="R3888" s="9">
        <f t="shared" si="364"/>
        <v>0</v>
      </c>
      <c r="S3888" s="14" t="str">
        <f t="shared" si="365"/>
        <v/>
      </c>
      <c r="T3888" t="s">
        <v>9224</v>
      </c>
      <c r="U3888" t="s">
        <v>9262</v>
      </c>
      <c r="V3888" s="16">
        <f t="shared" si="366"/>
        <v>41954.228032407409</v>
      </c>
      <c r="W3888" s="16">
        <f t="shared" si="367"/>
        <v>41984.228032407409</v>
      </c>
    </row>
    <row r="3889" spans="1:23" ht="30" hidden="1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2">
        <f>IF(H3889="USD", 1, VLOOKUP(H3889,usd[[#All],[targetCurrency]:[inverseRate]],4,FALSE))</f>
        <v>1</v>
      </c>
      <c r="J3889" s="14">
        <f t="shared" si="362"/>
        <v>2000</v>
      </c>
      <c r="K3889" s="14">
        <f t="shared" si="363"/>
        <v>35</v>
      </c>
      <c r="L3889">
        <v>1430517600</v>
      </c>
      <c r="M3889">
        <v>1426538129</v>
      </c>
      <c r="N3889" t="b">
        <v>0</v>
      </c>
      <c r="O3889">
        <v>2</v>
      </c>
      <c r="P3889" t="b">
        <v>0</v>
      </c>
      <c r="Q3889" t="s">
        <v>8305</v>
      </c>
      <c r="R3889" s="9">
        <f t="shared" si="364"/>
        <v>1.7500000000000002E-2</v>
      </c>
      <c r="S3889" s="14">
        <f t="shared" si="365"/>
        <v>17.5</v>
      </c>
      <c r="T3889" t="s">
        <v>9224</v>
      </c>
      <c r="U3889" t="s">
        <v>9262</v>
      </c>
      <c r="V3889" s="16">
        <f t="shared" si="366"/>
        <v>42079.857974537037</v>
      </c>
      <c r="W3889" s="16">
        <f t="shared" si="367"/>
        <v>42125.916666666672</v>
      </c>
    </row>
    <row r="3890" spans="1:23" ht="30" hidden="1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2">
        <f>IF(H3890="USD", 1, VLOOKUP(H3890,usd[[#All],[targetCurrency]:[inverseRate]],4,FALSE))</f>
        <v>1.29405719</v>
      </c>
      <c r="J3890" s="14">
        <f t="shared" si="362"/>
        <v>2588.11438</v>
      </c>
      <c r="K3890" s="14">
        <f t="shared" si="363"/>
        <v>701.37899698000001</v>
      </c>
      <c r="L3890">
        <v>1488114358</v>
      </c>
      <c r="M3890">
        <v>1485522358</v>
      </c>
      <c r="N3890" t="b">
        <v>0</v>
      </c>
      <c r="O3890">
        <v>14</v>
      </c>
      <c r="P3890" t="b">
        <v>0</v>
      </c>
      <c r="Q3890" t="s">
        <v>8271</v>
      </c>
      <c r="R3890" s="9">
        <f t="shared" si="364"/>
        <v>0.27100000000000002</v>
      </c>
      <c r="S3890" s="14">
        <f t="shared" si="365"/>
        <v>50.098499784285714</v>
      </c>
      <c r="T3890" t="s">
        <v>9224</v>
      </c>
      <c r="U3890" t="s">
        <v>9225</v>
      </c>
      <c r="V3890" s="16">
        <f t="shared" si="366"/>
        <v>42762.545810185184</v>
      </c>
      <c r="W3890" s="16">
        <f t="shared" si="367"/>
        <v>42792.545810185184</v>
      </c>
    </row>
    <row r="3891" spans="1:23" ht="30" hidden="1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2">
        <f>IF(H3891="USD", 1, VLOOKUP(H3891,usd[[#All],[targetCurrency]:[inverseRate]],4,FALSE))</f>
        <v>1</v>
      </c>
      <c r="J3891" s="14">
        <f t="shared" si="362"/>
        <v>8000</v>
      </c>
      <c r="K3891" s="14">
        <f t="shared" si="363"/>
        <v>118</v>
      </c>
      <c r="L3891">
        <v>1420413960</v>
      </c>
      <c r="M3891">
        <v>1417651630</v>
      </c>
      <c r="N3891" t="b">
        <v>0</v>
      </c>
      <c r="O3891">
        <v>9</v>
      </c>
      <c r="P3891" t="b">
        <v>0</v>
      </c>
      <c r="Q3891" t="s">
        <v>8271</v>
      </c>
      <c r="R3891" s="9">
        <f t="shared" si="364"/>
        <v>1.4749999999999999E-2</v>
      </c>
      <c r="S3891" s="14">
        <f t="shared" si="365"/>
        <v>13.111111111111111</v>
      </c>
      <c r="T3891" t="s">
        <v>9224</v>
      </c>
      <c r="U3891" t="s">
        <v>9225</v>
      </c>
      <c r="V3891" s="16">
        <f t="shared" si="366"/>
        <v>41977.004976851851</v>
      </c>
      <c r="W3891" s="16">
        <f t="shared" si="367"/>
        <v>42008.976388888885</v>
      </c>
    </row>
    <row r="3892" spans="1:23" ht="30" hidden="1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2">
        <f>IF(H3892="USD", 1, VLOOKUP(H3892,usd[[#All],[targetCurrency]:[inverseRate]],4,FALSE))</f>
        <v>1</v>
      </c>
      <c r="J3892" s="14">
        <f t="shared" si="362"/>
        <v>15000</v>
      </c>
      <c r="K3892" s="14">
        <f t="shared" si="363"/>
        <v>2524</v>
      </c>
      <c r="L3892">
        <v>1439662344</v>
      </c>
      <c r="M3892">
        <v>1434478344</v>
      </c>
      <c r="N3892" t="b">
        <v>0</v>
      </c>
      <c r="O3892">
        <v>8</v>
      </c>
      <c r="P3892" t="b">
        <v>0</v>
      </c>
      <c r="Q3892" t="s">
        <v>8271</v>
      </c>
      <c r="R3892" s="9">
        <f t="shared" si="364"/>
        <v>0.16826666666666668</v>
      </c>
      <c r="S3892" s="14">
        <f t="shared" si="365"/>
        <v>315.5</v>
      </c>
      <c r="T3892" t="s">
        <v>9224</v>
      </c>
      <c r="U3892" t="s">
        <v>9225</v>
      </c>
      <c r="V3892" s="16">
        <f t="shared" si="366"/>
        <v>42171.758611111116</v>
      </c>
      <c r="W3892" s="16">
        <f t="shared" si="367"/>
        <v>42231.758611111116</v>
      </c>
    </row>
    <row r="3893" spans="1:23" ht="30" hidden="1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2">
        <f>IF(H3893="USD", 1, VLOOKUP(H3893,usd[[#All],[targetCurrency]:[inverseRate]],4,FALSE))</f>
        <v>1</v>
      </c>
      <c r="J3893" s="14">
        <f t="shared" si="362"/>
        <v>800</v>
      </c>
      <c r="K3893" s="14">
        <f t="shared" si="363"/>
        <v>260</v>
      </c>
      <c r="L3893">
        <v>1427086740</v>
      </c>
      <c r="M3893">
        <v>1424488244</v>
      </c>
      <c r="N3893" t="b">
        <v>0</v>
      </c>
      <c r="O3893">
        <v>7</v>
      </c>
      <c r="P3893" t="b">
        <v>0</v>
      </c>
      <c r="Q3893" t="s">
        <v>8271</v>
      </c>
      <c r="R3893" s="9">
        <f t="shared" si="364"/>
        <v>0.32500000000000001</v>
      </c>
      <c r="S3893" s="14">
        <f t="shared" si="365"/>
        <v>37.142857142857146</v>
      </c>
      <c r="T3893" t="s">
        <v>9224</v>
      </c>
      <c r="U3893" t="s">
        <v>9225</v>
      </c>
      <c r="V3893" s="16">
        <f t="shared" si="366"/>
        <v>42056.1324537037</v>
      </c>
      <c r="W3893" s="16">
        <f t="shared" si="367"/>
        <v>42086.207638888889</v>
      </c>
    </row>
    <row r="3894" spans="1:23" ht="30" hidden="1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2">
        <f>IF(H3894="USD", 1, VLOOKUP(H3894,usd[[#All],[targetCurrency]:[inverseRate]],4,FALSE))</f>
        <v>1</v>
      </c>
      <c r="J3894" s="14">
        <f t="shared" si="362"/>
        <v>1000</v>
      </c>
      <c r="K3894" s="14">
        <f t="shared" si="363"/>
        <v>0</v>
      </c>
      <c r="L3894">
        <v>1408863600</v>
      </c>
      <c r="M3894">
        <v>1408203557</v>
      </c>
      <c r="N3894" t="b">
        <v>0</v>
      </c>
      <c r="O3894">
        <v>0</v>
      </c>
      <c r="P3894" t="b">
        <v>0</v>
      </c>
      <c r="Q3894" t="s">
        <v>8271</v>
      </c>
      <c r="R3894" s="9">
        <f t="shared" si="364"/>
        <v>0</v>
      </c>
      <c r="S3894" s="14" t="str">
        <f t="shared" si="365"/>
        <v/>
      </c>
      <c r="T3894" t="s">
        <v>9224</v>
      </c>
      <c r="U3894" t="s">
        <v>9225</v>
      </c>
      <c r="V3894" s="16">
        <f t="shared" si="366"/>
        <v>41867.652280092589</v>
      </c>
      <c r="W3894" s="16">
        <f t="shared" si="367"/>
        <v>41875.291666666664</v>
      </c>
    </row>
    <row r="3895" spans="1:23" ht="30" hidden="1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2">
        <f>IF(H3895="USD", 1, VLOOKUP(H3895,usd[[#All],[targetCurrency]:[inverseRate]],4,FALSE))</f>
        <v>1</v>
      </c>
      <c r="J3895" s="14">
        <f t="shared" si="362"/>
        <v>50000</v>
      </c>
      <c r="K3895" s="14">
        <f t="shared" si="363"/>
        <v>10775</v>
      </c>
      <c r="L3895">
        <v>1404194400</v>
      </c>
      <c r="M3895">
        <v>1400600840</v>
      </c>
      <c r="N3895" t="b">
        <v>0</v>
      </c>
      <c r="O3895">
        <v>84</v>
      </c>
      <c r="P3895" t="b">
        <v>0</v>
      </c>
      <c r="Q3895" t="s">
        <v>8271</v>
      </c>
      <c r="R3895" s="9">
        <f t="shared" si="364"/>
        <v>0.2155</v>
      </c>
      <c r="S3895" s="14">
        <f t="shared" si="365"/>
        <v>128.27380952380952</v>
      </c>
      <c r="T3895" t="s">
        <v>9224</v>
      </c>
      <c r="U3895" t="s">
        <v>9225</v>
      </c>
      <c r="V3895" s="16">
        <f t="shared" si="366"/>
        <v>41779.657870370371</v>
      </c>
      <c r="W3895" s="16">
        <f t="shared" si="367"/>
        <v>41821.25</v>
      </c>
    </row>
    <row r="3896" spans="1:23" ht="30" hidden="1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2">
        <f>IF(H3896="USD", 1, VLOOKUP(H3896,usd[[#All],[targetCurrency]:[inverseRate]],4,FALSE))</f>
        <v>1</v>
      </c>
      <c r="J3896" s="14">
        <f t="shared" si="362"/>
        <v>15000</v>
      </c>
      <c r="K3896" s="14">
        <f t="shared" si="363"/>
        <v>520</v>
      </c>
      <c r="L3896">
        <v>1481000340</v>
      </c>
      <c r="M3896">
        <v>1478386812</v>
      </c>
      <c r="N3896" t="b">
        <v>0</v>
      </c>
      <c r="O3896">
        <v>11</v>
      </c>
      <c r="P3896" t="b">
        <v>0</v>
      </c>
      <c r="Q3896" t="s">
        <v>8271</v>
      </c>
      <c r="R3896" s="9">
        <f t="shared" si="364"/>
        <v>3.4666666666666665E-2</v>
      </c>
      <c r="S3896" s="14">
        <f t="shared" si="365"/>
        <v>47.272727272727273</v>
      </c>
      <c r="T3896" t="s">
        <v>9224</v>
      </c>
      <c r="U3896" t="s">
        <v>9225</v>
      </c>
      <c r="V3896" s="16">
        <f t="shared" si="366"/>
        <v>42679.958472222221</v>
      </c>
      <c r="W3896" s="16">
        <f t="shared" si="367"/>
        <v>42710.207638888889</v>
      </c>
    </row>
    <row r="3897" spans="1:23" ht="30" hidden="1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2">
        <f>IF(H3897="USD", 1, VLOOKUP(H3897,usd[[#All],[targetCurrency]:[inverseRate]],4,FALSE))</f>
        <v>1</v>
      </c>
      <c r="J3897" s="14">
        <f t="shared" si="362"/>
        <v>1000</v>
      </c>
      <c r="K3897" s="14">
        <f t="shared" si="363"/>
        <v>50</v>
      </c>
      <c r="L3897">
        <v>1425103218</v>
      </c>
      <c r="M3897">
        <v>1422424818</v>
      </c>
      <c r="N3897" t="b">
        <v>0</v>
      </c>
      <c r="O3897">
        <v>1</v>
      </c>
      <c r="P3897" t="b">
        <v>0</v>
      </c>
      <c r="Q3897" t="s">
        <v>8271</v>
      </c>
      <c r="R3897" s="9">
        <f t="shared" si="364"/>
        <v>0.05</v>
      </c>
      <c r="S3897" s="14">
        <f t="shared" si="365"/>
        <v>50</v>
      </c>
      <c r="T3897" t="s">
        <v>9224</v>
      </c>
      <c r="U3897" t="s">
        <v>9225</v>
      </c>
      <c r="V3897" s="16">
        <f t="shared" si="366"/>
        <v>42032.250208333338</v>
      </c>
      <c r="W3897" s="16">
        <f t="shared" si="367"/>
        <v>42063.250208333338</v>
      </c>
    </row>
    <row r="3898" spans="1:23" ht="30" hidden="1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2">
        <f>IF(H3898="USD", 1, VLOOKUP(H3898,usd[[#All],[targetCurrency]:[inverseRate]],4,FALSE))</f>
        <v>1</v>
      </c>
      <c r="J3898" s="14">
        <f t="shared" si="362"/>
        <v>1600</v>
      </c>
      <c r="K3898" s="14">
        <f t="shared" si="363"/>
        <v>170</v>
      </c>
      <c r="L3898">
        <v>1402979778</v>
      </c>
      <c r="M3898">
        <v>1401770178</v>
      </c>
      <c r="N3898" t="b">
        <v>0</v>
      </c>
      <c r="O3898">
        <v>4</v>
      </c>
      <c r="P3898" t="b">
        <v>0</v>
      </c>
      <c r="Q3898" t="s">
        <v>8271</v>
      </c>
      <c r="R3898" s="9">
        <f t="shared" si="364"/>
        <v>0.10625</v>
      </c>
      <c r="S3898" s="14">
        <f t="shared" si="365"/>
        <v>42.5</v>
      </c>
      <c r="T3898" t="s">
        <v>9224</v>
      </c>
      <c r="U3898" t="s">
        <v>9225</v>
      </c>
      <c r="V3898" s="16">
        <f t="shared" si="366"/>
        <v>41793.191875000004</v>
      </c>
      <c r="W3898" s="16">
        <f t="shared" si="367"/>
        <v>41807.191875000004</v>
      </c>
    </row>
    <row r="3899" spans="1:23" ht="30" hidden="1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2">
        <f>IF(H3899="USD", 1, VLOOKUP(H3899,usd[[#All],[targetCurrency]:[inverseRate]],4,FALSE))</f>
        <v>0.66289350000000002</v>
      </c>
      <c r="J3899" s="14">
        <f t="shared" si="362"/>
        <v>1657.2337500000001</v>
      </c>
      <c r="K3899" s="14">
        <f t="shared" si="363"/>
        <v>291.67313999999999</v>
      </c>
      <c r="L3899">
        <v>1420750683</v>
      </c>
      <c r="M3899">
        <v>1418158683</v>
      </c>
      <c r="N3899" t="b">
        <v>0</v>
      </c>
      <c r="O3899">
        <v>10</v>
      </c>
      <c r="P3899" t="b">
        <v>0</v>
      </c>
      <c r="Q3899" t="s">
        <v>8271</v>
      </c>
      <c r="R3899" s="9">
        <f t="shared" si="364"/>
        <v>0.17599999999999999</v>
      </c>
      <c r="S3899" s="14">
        <f t="shared" si="365"/>
        <v>29.167313999999998</v>
      </c>
      <c r="T3899" t="s">
        <v>9224</v>
      </c>
      <c r="U3899" t="s">
        <v>9225</v>
      </c>
      <c r="V3899" s="16">
        <f t="shared" si="366"/>
        <v>41982.87364583333</v>
      </c>
      <c r="W3899" s="16">
        <f t="shared" si="367"/>
        <v>42012.87364583333</v>
      </c>
    </row>
    <row r="3900" spans="1:23" ht="30" hidden="1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2">
        <f>IF(H3900="USD", 1, VLOOKUP(H3900,usd[[#All],[targetCurrency]:[inverseRate]],4,FALSE))</f>
        <v>1.29405719</v>
      </c>
      <c r="J3900" s="14">
        <f t="shared" si="362"/>
        <v>3235.1429749999998</v>
      </c>
      <c r="K3900" s="14">
        <f t="shared" si="363"/>
        <v>1053.3625526599999</v>
      </c>
      <c r="L3900">
        <v>1439827200</v>
      </c>
      <c r="M3900">
        <v>1436355270</v>
      </c>
      <c r="N3900" t="b">
        <v>0</v>
      </c>
      <c r="O3900">
        <v>16</v>
      </c>
      <c r="P3900" t="b">
        <v>0</v>
      </c>
      <c r="Q3900" t="s">
        <v>8271</v>
      </c>
      <c r="R3900" s="9">
        <f t="shared" si="364"/>
        <v>0.3256</v>
      </c>
      <c r="S3900" s="14">
        <f t="shared" si="365"/>
        <v>65.835159541249993</v>
      </c>
      <c r="T3900" t="s">
        <v>9224</v>
      </c>
      <c r="U3900" t="s">
        <v>9225</v>
      </c>
      <c r="V3900" s="16">
        <f t="shared" si="366"/>
        <v>42193.482291666667</v>
      </c>
      <c r="W3900" s="16">
        <f t="shared" si="367"/>
        <v>42233.666666666672</v>
      </c>
    </row>
    <row r="3901" spans="1:23" ht="30" hidden="1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2">
        <f>IF(H3901="USD", 1, VLOOKUP(H3901,usd[[#All],[targetCurrency]:[inverseRate]],4,FALSE))</f>
        <v>1</v>
      </c>
      <c r="J3901" s="14">
        <f t="shared" si="362"/>
        <v>10000</v>
      </c>
      <c r="K3901" s="14">
        <f t="shared" si="363"/>
        <v>125</v>
      </c>
      <c r="L3901">
        <v>1407868561</v>
      </c>
      <c r="M3901">
        <v>1406140561</v>
      </c>
      <c r="N3901" t="b">
        <v>0</v>
      </c>
      <c r="O3901">
        <v>2</v>
      </c>
      <c r="P3901" t="b">
        <v>0</v>
      </c>
      <c r="Q3901" t="s">
        <v>8271</v>
      </c>
      <c r="R3901" s="9">
        <f t="shared" si="364"/>
        <v>1.2500000000000001E-2</v>
      </c>
      <c r="S3901" s="14">
        <f t="shared" si="365"/>
        <v>62.5</v>
      </c>
      <c r="T3901" t="s">
        <v>9224</v>
      </c>
      <c r="U3901" t="s">
        <v>9225</v>
      </c>
      <c r="V3901" s="16">
        <f t="shared" si="366"/>
        <v>41843.775011574078</v>
      </c>
      <c r="W3901" s="16">
        <f t="shared" si="367"/>
        <v>41863.775011574078</v>
      </c>
    </row>
    <row r="3902" spans="1:23" ht="30" hidden="1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2">
        <f>IF(H3902="USD", 1, VLOOKUP(H3902,usd[[#All],[targetCurrency]:[inverseRate]],4,FALSE))</f>
        <v>1</v>
      </c>
      <c r="J3902" s="14">
        <f t="shared" si="362"/>
        <v>2500</v>
      </c>
      <c r="K3902" s="14">
        <f t="shared" si="363"/>
        <v>135</v>
      </c>
      <c r="L3902">
        <v>1433988791</v>
      </c>
      <c r="M3902">
        <v>1431396791</v>
      </c>
      <c r="N3902" t="b">
        <v>0</v>
      </c>
      <c r="O3902">
        <v>5</v>
      </c>
      <c r="P3902" t="b">
        <v>0</v>
      </c>
      <c r="Q3902" t="s">
        <v>8271</v>
      </c>
      <c r="R3902" s="9">
        <f t="shared" si="364"/>
        <v>5.3999999999999999E-2</v>
      </c>
      <c r="S3902" s="14">
        <f t="shared" si="365"/>
        <v>27</v>
      </c>
      <c r="T3902" t="s">
        <v>9224</v>
      </c>
      <c r="U3902" t="s">
        <v>9225</v>
      </c>
      <c r="V3902" s="16">
        <f t="shared" si="366"/>
        <v>42136.092488425929</v>
      </c>
      <c r="W3902" s="16">
        <f t="shared" si="367"/>
        <v>42166.092488425929</v>
      </c>
    </row>
    <row r="3903" spans="1:23" ht="30" hidden="1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2">
        <f>IF(H3903="USD", 1, VLOOKUP(H3903,usd[[#All],[targetCurrency]:[inverseRate]],4,FALSE))</f>
        <v>1</v>
      </c>
      <c r="J3903" s="14">
        <f t="shared" si="362"/>
        <v>3000</v>
      </c>
      <c r="K3903" s="14">
        <f t="shared" si="363"/>
        <v>25</v>
      </c>
      <c r="L3903">
        <v>1450554599</v>
      </c>
      <c r="M3903">
        <v>1447098599</v>
      </c>
      <c r="N3903" t="b">
        <v>0</v>
      </c>
      <c r="O3903">
        <v>1</v>
      </c>
      <c r="P3903" t="b">
        <v>0</v>
      </c>
      <c r="Q3903" t="s">
        <v>8271</v>
      </c>
      <c r="R3903" s="9">
        <f t="shared" si="364"/>
        <v>8.3333333333333332E-3</v>
      </c>
      <c r="S3903" s="14">
        <f t="shared" si="365"/>
        <v>25</v>
      </c>
      <c r="T3903" t="s">
        <v>9224</v>
      </c>
      <c r="U3903" t="s">
        <v>9225</v>
      </c>
      <c r="V3903" s="16">
        <f t="shared" si="366"/>
        <v>42317.826377314814</v>
      </c>
      <c r="W3903" s="16">
        <f t="shared" si="367"/>
        <v>42357.826377314814</v>
      </c>
    </row>
    <row r="3904" spans="1:23" ht="30" hidden="1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2">
        <f>IF(H3904="USD", 1, VLOOKUP(H3904,usd[[#All],[targetCurrency]:[inverseRate]],4,FALSE))</f>
        <v>1.29405719</v>
      </c>
      <c r="J3904" s="14">
        <f t="shared" si="362"/>
        <v>3882.17157</v>
      </c>
      <c r="K3904" s="14">
        <f t="shared" si="363"/>
        <v>1895.79378335</v>
      </c>
      <c r="L3904">
        <v>1479125642</v>
      </c>
      <c r="M3904">
        <v>1476962042</v>
      </c>
      <c r="N3904" t="b">
        <v>0</v>
      </c>
      <c r="O3904">
        <v>31</v>
      </c>
      <c r="P3904" t="b">
        <v>0</v>
      </c>
      <c r="Q3904" t="s">
        <v>8271</v>
      </c>
      <c r="R3904" s="9">
        <f t="shared" si="364"/>
        <v>0.48833333333333334</v>
      </c>
      <c r="S3904" s="14">
        <f t="shared" si="365"/>
        <v>61.154638172580647</v>
      </c>
      <c r="T3904" t="s">
        <v>9224</v>
      </c>
      <c r="U3904" t="s">
        <v>9225</v>
      </c>
      <c r="V3904" s="16">
        <f t="shared" si="366"/>
        <v>42663.468078703707</v>
      </c>
      <c r="W3904" s="16">
        <f t="shared" si="367"/>
        <v>42688.509745370371</v>
      </c>
    </row>
    <row r="3905" spans="1:23" ht="30" hidden="1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2">
        <f>IF(H3905="USD", 1, VLOOKUP(H3905,usd[[#All],[targetCurrency]:[inverseRate]],4,FALSE))</f>
        <v>1</v>
      </c>
      <c r="J3905" s="14">
        <f t="shared" si="362"/>
        <v>1500</v>
      </c>
      <c r="K3905" s="14">
        <f t="shared" si="363"/>
        <v>0</v>
      </c>
      <c r="L3905">
        <v>1439581080</v>
      </c>
      <c r="M3905">
        <v>1435709765</v>
      </c>
      <c r="N3905" t="b">
        <v>0</v>
      </c>
      <c r="O3905">
        <v>0</v>
      </c>
      <c r="P3905" t="b">
        <v>0</v>
      </c>
      <c r="Q3905" t="s">
        <v>8271</v>
      </c>
      <c r="R3905" s="9">
        <f t="shared" si="364"/>
        <v>0</v>
      </c>
      <c r="S3905" s="14" t="str">
        <f t="shared" si="365"/>
        <v/>
      </c>
      <c r="T3905" t="s">
        <v>9224</v>
      </c>
      <c r="U3905" t="s">
        <v>9225</v>
      </c>
      <c r="V3905" s="16">
        <f t="shared" si="366"/>
        <v>42186.01116898148</v>
      </c>
      <c r="W3905" s="16">
        <f t="shared" si="367"/>
        <v>42230.818055555559</v>
      </c>
    </row>
    <row r="3906" spans="1:23" ht="30" hidden="1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2">
        <f>IF(H3906="USD", 1, VLOOKUP(H3906,usd[[#All],[targetCurrency]:[inverseRate]],4,FALSE))</f>
        <v>1</v>
      </c>
      <c r="J3906" s="14">
        <f t="shared" si="362"/>
        <v>10000</v>
      </c>
      <c r="K3906" s="14">
        <f t="shared" si="363"/>
        <v>3</v>
      </c>
      <c r="L3906">
        <v>1429074240</v>
      </c>
      <c r="M3906">
        <v>1427866200</v>
      </c>
      <c r="N3906" t="b">
        <v>0</v>
      </c>
      <c r="O3906">
        <v>2</v>
      </c>
      <c r="P3906" t="b">
        <v>0</v>
      </c>
      <c r="Q3906" t="s">
        <v>8271</v>
      </c>
      <c r="R3906" s="9">
        <f t="shared" si="364"/>
        <v>2.9999999999999997E-4</v>
      </c>
      <c r="S3906" s="14">
        <f t="shared" si="365"/>
        <v>1.5</v>
      </c>
      <c r="T3906" t="s">
        <v>9224</v>
      </c>
      <c r="U3906" t="s">
        <v>9225</v>
      </c>
      <c r="V3906" s="16">
        <f t="shared" si="366"/>
        <v>42095.229166666672</v>
      </c>
      <c r="W3906" s="16">
        <f t="shared" si="367"/>
        <v>42109.211111111115</v>
      </c>
    </row>
    <row r="3907" spans="1:23" ht="30" hidden="1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2">
        <f>IF(H3907="USD", 1, VLOOKUP(H3907,usd[[#All],[targetCurrency]:[inverseRate]],4,FALSE))</f>
        <v>1.29405719</v>
      </c>
      <c r="J3907" s="14">
        <f t="shared" ref="J3907:J3970" si="368">$I3907*D3907</f>
        <v>1941.085785</v>
      </c>
      <c r="K3907" s="14">
        <f t="shared" ref="K3907:K3970" si="369">$I3907*E3907</f>
        <v>223.87189387000001</v>
      </c>
      <c r="L3907">
        <v>1434063600</v>
      </c>
      <c r="M3907">
        <v>1430405903</v>
      </c>
      <c r="N3907" t="b">
        <v>0</v>
      </c>
      <c r="O3907">
        <v>7</v>
      </c>
      <c r="P3907" t="b">
        <v>0</v>
      </c>
      <c r="Q3907" t="s">
        <v>8271</v>
      </c>
      <c r="R3907" s="9">
        <f t="shared" ref="R3907:R3970" si="370">E3907/D3907</f>
        <v>0.11533333333333333</v>
      </c>
      <c r="S3907" s="14">
        <f t="shared" ref="S3907:S3970" si="371">IFERROR(K3907/O3907, "")</f>
        <v>31.981699124285715</v>
      </c>
      <c r="T3907" t="s">
        <v>9224</v>
      </c>
      <c r="U3907" t="s">
        <v>9225</v>
      </c>
      <c r="V3907" s="16">
        <f t="shared" si="366"/>
        <v>42124.623877314814</v>
      </c>
      <c r="W3907" s="16">
        <f t="shared" si="367"/>
        <v>42166.958333333328</v>
      </c>
    </row>
    <row r="3908" spans="1:23" ht="30" hidden="1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2">
        <f>IF(H3908="USD", 1, VLOOKUP(H3908,usd[[#All],[targetCurrency]:[inverseRate]],4,FALSE))</f>
        <v>1.29405719</v>
      </c>
      <c r="J3908" s="14">
        <f t="shared" si="368"/>
        <v>1941.085785</v>
      </c>
      <c r="K3908" s="14">
        <f t="shared" si="369"/>
        <v>1306.9977618999999</v>
      </c>
      <c r="L3908">
        <v>1435325100</v>
      </c>
      <c r="M3908">
        <v>1432072893</v>
      </c>
      <c r="N3908" t="b">
        <v>0</v>
      </c>
      <c r="O3908">
        <v>16</v>
      </c>
      <c r="P3908" t="b">
        <v>0</v>
      </c>
      <c r="Q3908" t="s">
        <v>8271</v>
      </c>
      <c r="R3908" s="9">
        <f t="shared" si="370"/>
        <v>0.67333333333333334</v>
      </c>
      <c r="S3908" s="14">
        <f t="shared" si="371"/>
        <v>81.687360118749993</v>
      </c>
      <c r="T3908" t="s">
        <v>9224</v>
      </c>
      <c r="U3908" t="s">
        <v>9225</v>
      </c>
      <c r="V3908" s="16">
        <f t="shared" si="366"/>
        <v>42143.917743055557</v>
      </c>
      <c r="W3908" s="16">
        <f t="shared" si="367"/>
        <v>42181.559027777781</v>
      </c>
    </row>
    <row r="3909" spans="1:23" ht="30" hidden="1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2">
        <f>IF(H3909="USD", 1, VLOOKUP(H3909,usd[[#All],[targetCurrency]:[inverseRate]],4,FALSE))</f>
        <v>1</v>
      </c>
      <c r="J3909" s="14">
        <f t="shared" si="368"/>
        <v>1000</v>
      </c>
      <c r="K3909" s="14">
        <f t="shared" si="369"/>
        <v>153</v>
      </c>
      <c r="L3909">
        <v>1414354080</v>
      </c>
      <c r="M3909">
        <v>1411587606</v>
      </c>
      <c r="N3909" t="b">
        <v>0</v>
      </c>
      <c r="O3909">
        <v>4</v>
      </c>
      <c r="P3909" t="b">
        <v>0</v>
      </c>
      <c r="Q3909" t="s">
        <v>8271</v>
      </c>
      <c r="R3909" s="9">
        <f t="shared" si="370"/>
        <v>0.153</v>
      </c>
      <c r="S3909" s="14">
        <f t="shared" si="371"/>
        <v>38.25</v>
      </c>
      <c r="T3909" t="s">
        <v>9224</v>
      </c>
      <c r="U3909" t="s">
        <v>9225</v>
      </c>
      <c r="V3909" s="16">
        <f t="shared" si="366"/>
        <v>41906.819513888891</v>
      </c>
      <c r="W3909" s="16">
        <f t="shared" si="367"/>
        <v>41938.838888888888</v>
      </c>
    </row>
    <row r="3910" spans="1:23" ht="30" hidden="1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2">
        <f>IF(H3910="USD", 1, VLOOKUP(H3910,usd[[#All],[targetCurrency]:[inverseRate]],4,FALSE))</f>
        <v>1</v>
      </c>
      <c r="J3910" s="14">
        <f t="shared" si="368"/>
        <v>750</v>
      </c>
      <c r="K3910" s="14">
        <f t="shared" si="369"/>
        <v>65</v>
      </c>
      <c r="L3910">
        <v>1406603696</v>
      </c>
      <c r="M3910">
        <v>1405307696</v>
      </c>
      <c r="N3910" t="b">
        <v>0</v>
      </c>
      <c r="O3910">
        <v>4</v>
      </c>
      <c r="P3910" t="b">
        <v>0</v>
      </c>
      <c r="Q3910" t="s">
        <v>8271</v>
      </c>
      <c r="R3910" s="9">
        <f t="shared" si="370"/>
        <v>8.666666666666667E-2</v>
      </c>
      <c r="S3910" s="14">
        <f t="shared" si="371"/>
        <v>16.25</v>
      </c>
      <c r="T3910" t="s">
        <v>9224</v>
      </c>
      <c r="U3910" t="s">
        <v>9225</v>
      </c>
      <c r="V3910" s="16">
        <f t="shared" si="366"/>
        <v>41834.135370370372</v>
      </c>
      <c r="W3910" s="16">
        <f t="shared" si="367"/>
        <v>41849.135370370372</v>
      </c>
    </row>
    <row r="3911" spans="1:23" ht="30" hidden="1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2">
        <f>IF(H3911="USD", 1, VLOOKUP(H3911,usd[[#All],[targetCurrency]:[inverseRate]],4,FALSE))</f>
        <v>1</v>
      </c>
      <c r="J3911" s="14">
        <f t="shared" si="368"/>
        <v>60000</v>
      </c>
      <c r="K3911" s="14">
        <f t="shared" si="369"/>
        <v>135</v>
      </c>
      <c r="L3911">
        <v>1410424642</v>
      </c>
      <c r="M3911">
        <v>1407832642</v>
      </c>
      <c r="N3911" t="b">
        <v>0</v>
      </c>
      <c r="O3911">
        <v>4</v>
      </c>
      <c r="P3911" t="b">
        <v>0</v>
      </c>
      <c r="Q3911" t="s">
        <v>8271</v>
      </c>
      <c r="R3911" s="9">
        <f t="shared" si="370"/>
        <v>2.2499999999999998E-3</v>
      </c>
      <c r="S3911" s="14">
        <f t="shared" si="371"/>
        <v>33.75</v>
      </c>
      <c r="T3911" t="s">
        <v>9224</v>
      </c>
      <c r="U3911" t="s">
        <v>9225</v>
      </c>
      <c r="V3911" s="16">
        <f t="shared" si="366"/>
        <v>41863.359282407408</v>
      </c>
      <c r="W3911" s="16">
        <f t="shared" si="367"/>
        <v>41893.359282407408</v>
      </c>
    </row>
    <row r="3912" spans="1:23" ht="30" hidden="1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2">
        <f>IF(H3912="USD", 1, VLOOKUP(H3912,usd[[#All],[targetCurrency]:[inverseRate]],4,FALSE))</f>
        <v>1</v>
      </c>
      <c r="J3912" s="14">
        <f t="shared" si="368"/>
        <v>6000</v>
      </c>
      <c r="K3912" s="14">
        <f t="shared" si="369"/>
        <v>185</v>
      </c>
      <c r="L3912">
        <v>1441649397</v>
      </c>
      <c r="M3912">
        <v>1439057397</v>
      </c>
      <c r="N3912" t="b">
        <v>0</v>
      </c>
      <c r="O3912">
        <v>3</v>
      </c>
      <c r="P3912" t="b">
        <v>0</v>
      </c>
      <c r="Q3912" t="s">
        <v>8271</v>
      </c>
      <c r="R3912" s="9">
        <f t="shared" si="370"/>
        <v>3.0833333333333334E-2</v>
      </c>
      <c r="S3912" s="14">
        <f t="shared" si="371"/>
        <v>61.666666666666664</v>
      </c>
      <c r="T3912" t="s">
        <v>9224</v>
      </c>
      <c r="U3912" t="s">
        <v>9225</v>
      </c>
      <c r="V3912" s="16">
        <f t="shared" si="366"/>
        <v>42224.756909722222</v>
      </c>
      <c r="W3912" s="16">
        <f t="shared" si="367"/>
        <v>42254.756909722222</v>
      </c>
    </row>
    <row r="3913" spans="1:23" ht="30" hidden="1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2">
        <f>IF(H3913="USD", 1, VLOOKUP(H3913,usd[[#All],[targetCurrency]:[inverseRate]],4,FALSE))</f>
        <v>1</v>
      </c>
      <c r="J3913" s="14">
        <f t="shared" si="368"/>
        <v>8000</v>
      </c>
      <c r="K3913" s="14">
        <f t="shared" si="369"/>
        <v>2993</v>
      </c>
      <c r="L3913">
        <v>1417033777</v>
      </c>
      <c r="M3913">
        <v>1414438177</v>
      </c>
      <c r="N3913" t="b">
        <v>0</v>
      </c>
      <c r="O3913">
        <v>36</v>
      </c>
      <c r="P3913" t="b">
        <v>0</v>
      </c>
      <c r="Q3913" t="s">
        <v>8271</v>
      </c>
      <c r="R3913" s="9">
        <f t="shared" si="370"/>
        <v>0.37412499999999999</v>
      </c>
      <c r="S3913" s="14">
        <f t="shared" si="371"/>
        <v>83.138888888888886</v>
      </c>
      <c r="T3913" t="s">
        <v>9224</v>
      </c>
      <c r="U3913" t="s">
        <v>9225</v>
      </c>
      <c r="V3913" s="16">
        <f t="shared" si="366"/>
        <v>41939.8122337963</v>
      </c>
      <c r="W3913" s="16">
        <f t="shared" si="367"/>
        <v>41969.853900462964</v>
      </c>
    </row>
    <row r="3914" spans="1:23" ht="30" hidden="1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2">
        <f>IF(H3914="USD", 1, VLOOKUP(H3914,usd[[#All],[targetCurrency]:[inverseRate]],4,FALSE))</f>
        <v>1</v>
      </c>
      <c r="J3914" s="14">
        <f t="shared" si="368"/>
        <v>15000</v>
      </c>
      <c r="K3914" s="14">
        <f t="shared" si="369"/>
        <v>1</v>
      </c>
      <c r="L3914">
        <v>1429936500</v>
      </c>
      <c r="M3914">
        <v>1424759330</v>
      </c>
      <c r="N3914" t="b">
        <v>0</v>
      </c>
      <c r="O3914">
        <v>1</v>
      </c>
      <c r="P3914" t="b">
        <v>0</v>
      </c>
      <c r="Q3914" t="s">
        <v>8271</v>
      </c>
      <c r="R3914" s="9">
        <f t="shared" si="370"/>
        <v>6.666666666666667E-5</v>
      </c>
      <c r="S3914" s="14">
        <f t="shared" si="371"/>
        <v>1</v>
      </c>
      <c r="T3914" t="s">
        <v>9224</v>
      </c>
      <c r="U3914" t="s">
        <v>9225</v>
      </c>
      <c r="V3914" s="16">
        <f t="shared" si="366"/>
        <v>42059.270023148143</v>
      </c>
      <c r="W3914" s="16">
        <f t="shared" si="367"/>
        <v>42119.190972222219</v>
      </c>
    </row>
    <row r="3915" spans="1:23" ht="30" hidden="1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2">
        <f>IF(H3915="USD", 1, VLOOKUP(H3915,usd[[#All],[targetCurrency]:[inverseRate]],4,FALSE))</f>
        <v>1</v>
      </c>
      <c r="J3915" s="14">
        <f t="shared" si="368"/>
        <v>10000</v>
      </c>
      <c r="K3915" s="14">
        <f t="shared" si="369"/>
        <v>1000</v>
      </c>
      <c r="L3915">
        <v>1448863449</v>
      </c>
      <c r="M3915">
        <v>1446267849</v>
      </c>
      <c r="N3915" t="b">
        <v>0</v>
      </c>
      <c r="O3915">
        <v>7</v>
      </c>
      <c r="P3915" t="b">
        <v>0</v>
      </c>
      <c r="Q3915" t="s">
        <v>8271</v>
      </c>
      <c r="R3915" s="9">
        <f t="shared" si="370"/>
        <v>0.1</v>
      </c>
      <c r="S3915" s="14">
        <f t="shared" si="371"/>
        <v>142.85714285714286</v>
      </c>
      <c r="T3915" t="s">
        <v>9224</v>
      </c>
      <c r="U3915" t="s">
        <v>9225</v>
      </c>
      <c r="V3915" s="16">
        <f t="shared" si="366"/>
        <v>42308.211215277777</v>
      </c>
      <c r="W3915" s="16">
        <f t="shared" si="367"/>
        <v>42338.252881944441</v>
      </c>
    </row>
    <row r="3916" spans="1:23" ht="30" hidden="1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2">
        <f>IF(H3916="USD", 1, VLOOKUP(H3916,usd[[#All],[targetCurrency]:[inverseRate]],4,FALSE))</f>
        <v>1.29405719</v>
      </c>
      <c r="J3916" s="14">
        <f t="shared" si="368"/>
        <v>3235.1429749999998</v>
      </c>
      <c r="K3916" s="14">
        <f t="shared" si="369"/>
        <v>1176.2979857099999</v>
      </c>
      <c r="L3916">
        <v>1431298740</v>
      </c>
      <c r="M3916">
        <v>1429558756</v>
      </c>
      <c r="N3916" t="b">
        <v>0</v>
      </c>
      <c r="O3916">
        <v>27</v>
      </c>
      <c r="P3916" t="b">
        <v>0</v>
      </c>
      <c r="Q3916" t="s">
        <v>8271</v>
      </c>
      <c r="R3916" s="9">
        <f t="shared" si="370"/>
        <v>0.36359999999999998</v>
      </c>
      <c r="S3916" s="14">
        <f t="shared" si="371"/>
        <v>43.566592063333331</v>
      </c>
      <c r="T3916" t="s">
        <v>9224</v>
      </c>
      <c r="U3916" t="s">
        <v>9225</v>
      </c>
      <c r="V3916" s="16">
        <f t="shared" si="366"/>
        <v>42114.818935185191</v>
      </c>
      <c r="W3916" s="16">
        <f t="shared" si="367"/>
        <v>42134.957638888889</v>
      </c>
    </row>
    <row r="3917" spans="1:23" ht="30" hidden="1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2">
        <f>IF(H3917="USD", 1, VLOOKUP(H3917,usd[[#All],[targetCurrency]:[inverseRate]],4,FALSE))</f>
        <v>1.29405719</v>
      </c>
      <c r="J3917" s="14">
        <f t="shared" si="368"/>
        <v>1941.085785</v>
      </c>
      <c r="K3917" s="14">
        <f t="shared" si="369"/>
        <v>6.4702859500000001</v>
      </c>
      <c r="L3917">
        <v>1464824309</v>
      </c>
      <c r="M3917">
        <v>1462232309</v>
      </c>
      <c r="N3917" t="b">
        <v>0</v>
      </c>
      <c r="O3917">
        <v>1</v>
      </c>
      <c r="P3917" t="b">
        <v>0</v>
      </c>
      <c r="Q3917" t="s">
        <v>8271</v>
      </c>
      <c r="R3917" s="9">
        <f t="shared" si="370"/>
        <v>3.3333333333333335E-3</v>
      </c>
      <c r="S3917" s="14">
        <f t="shared" si="371"/>
        <v>6.4702859500000001</v>
      </c>
      <c r="T3917" t="s">
        <v>9224</v>
      </c>
      <c r="U3917" t="s">
        <v>9225</v>
      </c>
      <c r="V3917" s="16">
        <f t="shared" si="366"/>
        <v>42492.98505787037</v>
      </c>
      <c r="W3917" s="16">
        <f t="shared" si="367"/>
        <v>42522.98505787037</v>
      </c>
    </row>
    <row r="3918" spans="1:23" ht="30" hidden="1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2">
        <f>IF(H3918="USD", 1, VLOOKUP(H3918,usd[[#All],[targetCurrency]:[inverseRate]],4,FALSE))</f>
        <v>0.15676623000000001</v>
      </c>
      <c r="J3918" s="14">
        <f t="shared" si="368"/>
        <v>313.53246000000001</v>
      </c>
      <c r="K3918" s="14">
        <f t="shared" si="369"/>
        <v>0</v>
      </c>
      <c r="L3918">
        <v>1464952752</v>
      </c>
      <c r="M3918">
        <v>1462360752</v>
      </c>
      <c r="N3918" t="b">
        <v>0</v>
      </c>
      <c r="O3918">
        <v>0</v>
      </c>
      <c r="P3918" t="b">
        <v>0</v>
      </c>
      <c r="Q3918" t="s">
        <v>8271</v>
      </c>
      <c r="R3918" s="9">
        <f t="shared" si="370"/>
        <v>0</v>
      </c>
      <c r="S3918" s="14" t="str">
        <f t="shared" si="371"/>
        <v/>
      </c>
      <c r="T3918" t="s">
        <v>9224</v>
      </c>
      <c r="U3918" t="s">
        <v>9225</v>
      </c>
      <c r="V3918" s="16">
        <f t="shared" si="366"/>
        <v>42494.471666666665</v>
      </c>
      <c r="W3918" s="16">
        <f t="shared" si="367"/>
        <v>42524.471666666665</v>
      </c>
    </row>
    <row r="3919" spans="1:23" ht="30" hidden="1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2">
        <f>IF(H3919="USD", 1, VLOOKUP(H3919,usd[[#All],[targetCurrency]:[inverseRate]],4,FALSE))</f>
        <v>1.29405719</v>
      </c>
      <c r="J3919" s="14">
        <f t="shared" si="368"/>
        <v>4529.2001650000002</v>
      </c>
      <c r="K3919" s="14">
        <f t="shared" si="369"/>
        <v>12.9405719</v>
      </c>
      <c r="L3919">
        <v>1410439161</v>
      </c>
      <c r="M3919">
        <v>1407847161</v>
      </c>
      <c r="N3919" t="b">
        <v>0</v>
      </c>
      <c r="O3919">
        <v>1</v>
      </c>
      <c r="P3919" t="b">
        <v>0</v>
      </c>
      <c r="Q3919" t="s">
        <v>8271</v>
      </c>
      <c r="R3919" s="9">
        <f t="shared" si="370"/>
        <v>2.8571428571428571E-3</v>
      </c>
      <c r="S3919" s="14">
        <f t="shared" si="371"/>
        <v>12.9405719</v>
      </c>
      <c r="T3919" t="s">
        <v>9224</v>
      </c>
      <c r="U3919" t="s">
        <v>9225</v>
      </c>
      <c r="V3919" s="16">
        <f t="shared" si="366"/>
        <v>41863.527326388888</v>
      </c>
      <c r="W3919" s="16">
        <f t="shared" si="367"/>
        <v>41893.527326388888</v>
      </c>
    </row>
    <row r="3920" spans="1:23" ht="30" hidden="1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2">
        <f>IF(H3920="USD", 1, VLOOKUP(H3920,usd[[#All],[targetCurrency]:[inverseRate]],4,FALSE))</f>
        <v>1.29405719</v>
      </c>
      <c r="J3920" s="14">
        <f t="shared" si="368"/>
        <v>77643.431400000001</v>
      </c>
      <c r="K3920" s="14">
        <f t="shared" si="369"/>
        <v>155.28686279999999</v>
      </c>
      <c r="L3920">
        <v>1407168000</v>
      </c>
      <c r="M3920">
        <v>1406131023</v>
      </c>
      <c r="N3920" t="b">
        <v>0</v>
      </c>
      <c r="O3920">
        <v>3</v>
      </c>
      <c r="P3920" t="b">
        <v>0</v>
      </c>
      <c r="Q3920" t="s">
        <v>8271</v>
      </c>
      <c r="R3920" s="9">
        <f t="shared" si="370"/>
        <v>2E-3</v>
      </c>
      <c r="S3920" s="14">
        <f t="shared" si="371"/>
        <v>51.762287600000001</v>
      </c>
      <c r="T3920" t="s">
        <v>9224</v>
      </c>
      <c r="U3920" t="s">
        <v>9225</v>
      </c>
      <c r="V3920" s="16">
        <f t="shared" ref="V3920:V3983" si="372">(M3920/86400)+DATE(1970,1,1)</f>
        <v>41843.664618055554</v>
      </c>
      <c r="W3920" s="16">
        <f t="shared" ref="W3920:W3983" si="373">(L3920/86400)+DATE(1970,1,1)</f>
        <v>41855.666666666664</v>
      </c>
    </row>
    <row r="3921" spans="1:23" ht="30" hidden="1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2">
        <f>IF(H3921="USD", 1, VLOOKUP(H3921,usd[[#All],[targetCurrency]:[inverseRate]],4,FALSE))</f>
        <v>1.29405719</v>
      </c>
      <c r="J3921" s="14">
        <f t="shared" si="368"/>
        <v>6470.2859499999995</v>
      </c>
      <c r="K3921" s="14">
        <f t="shared" si="369"/>
        <v>116.4651471</v>
      </c>
      <c r="L3921">
        <v>1453075200</v>
      </c>
      <c r="M3921">
        <v>1450628773</v>
      </c>
      <c r="N3921" t="b">
        <v>0</v>
      </c>
      <c r="O3921">
        <v>3</v>
      </c>
      <c r="P3921" t="b">
        <v>0</v>
      </c>
      <c r="Q3921" t="s">
        <v>8271</v>
      </c>
      <c r="R3921" s="9">
        <f t="shared" si="370"/>
        <v>1.7999999999999999E-2</v>
      </c>
      <c r="S3921" s="14">
        <f t="shared" si="371"/>
        <v>38.821715699999999</v>
      </c>
      <c r="T3921" t="s">
        <v>9224</v>
      </c>
      <c r="U3921" t="s">
        <v>9225</v>
      </c>
      <c r="V3921" s="16">
        <f t="shared" si="372"/>
        <v>42358.684872685189</v>
      </c>
      <c r="W3921" s="16">
        <f t="shared" si="373"/>
        <v>42387</v>
      </c>
    </row>
    <row r="3922" spans="1:23" ht="30" hidden="1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2">
        <f>IF(H3922="USD", 1, VLOOKUP(H3922,usd[[#All],[targetCurrency]:[inverseRate]],4,FALSE))</f>
        <v>1.29405719</v>
      </c>
      <c r="J3922" s="14">
        <f t="shared" si="368"/>
        <v>3235.1429749999998</v>
      </c>
      <c r="K3922" s="14">
        <f t="shared" si="369"/>
        <v>174.69772065000001</v>
      </c>
      <c r="L3922">
        <v>1479032260</v>
      </c>
      <c r="M3922">
        <v>1476436660</v>
      </c>
      <c r="N3922" t="b">
        <v>0</v>
      </c>
      <c r="O3922">
        <v>3</v>
      </c>
      <c r="P3922" t="b">
        <v>0</v>
      </c>
      <c r="Q3922" t="s">
        <v>8271</v>
      </c>
      <c r="R3922" s="9">
        <f t="shared" si="370"/>
        <v>5.3999999999999999E-2</v>
      </c>
      <c r="S3922" s="14">
        <f t="shared" si="371"/>
        <v>58.232573550000005</v>
      </c>
      <c r="T3922" t="s">
        <v>9224</v>
      </c>
      <c r="U3922" t="s">
        <v>9225</v>
      </c>
      <c r="V3922" s="16">
        <f t="shared" si="372"/>
        <v>42657.38726851852</v>
      </c>
      <c r="W3922" s="16">
        <f t="shared" si="373"/>
        <v>42687.428935185184</v>
      </c>
    </row>
    <row r="3923" spans="1:23" ht="30" hidden="1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2">
        <f>IF(H3923="USD", 1, VLOOKUP(H3923,usd[[#All],[targetCurrency]:[inverseRate]],4,FALSE))</f>
        <v>1.29405719</v>
      </c>
      <c r="J3923" s="14">
        <f t="shared" si="368"/>
        <v>3882.17157</v>
      </c>
      <c r="K3923" s="14">
        <f t="shared" si="369"/>
        <v>0</v>
      </c>
      <c r="L3923">
        <v>1414346400</v>
      </c>
      <c r="M3923">
        <v>1413291655</v>
      </c>
      <c r="N3923" t="b">
        <v>0</v>
      </c>
      <c r="O3923">
        <v>0</v>
      </c>
      <c r="P3923" t="b">
        <v>0</v>
      </c>
      <c r="Q3923" t="s">
        <v>8271</v>
      </c>
      <c r="R3923" s="9">
        <f t="shared" si="370"/>
        <v>0</v>
      </c>
      <c r="S3923" s="14" t="str">
        <f t="shared" si="371"/>
        <v/>
      </c>
      <c r="T3923" t="s">
        <v>9224</v>
      </c>
      <c r="U3923" t="s">
        <v>9225</v>
      </c>
      <c r="V3923" s="16">
        <f t="shared" si="372"/>
        <v>41926.542303240742</v>
      </c>
      <c r="W3923" s="16">
        <f t="shared" si="373"/>
        <v>41938.75</v>
      </c>
    </row>
    <row r="3924" spans="1:23" ht="30" hidden="1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2">
        <f>IF(H3924="USD", 1, VLOOKUP(H3924,usd[[#All],[targetCurrency]:[inverseRate]],4,FALSE))</f>
        <v>1</v>
      </c>
      <c r="J3924" s="14">
        <f t="shared" si="368"/>
        <v>750</v>
      </c>
      <c r="K3924" s="14">
        <f t="shared" si="369"/>
        <v>61</v>
      </c>
      <c r="L3924">
        <v>1425337200</v>
      </c>
      <c r="M3924">
        <v>1421432810</v>
      </c>
      <c r="N3924" t="b">
        <v>0</v>
      </c>
      <c r="O3924">
        <v>6</v>
      </c>
      <c r="P3924" t="b">
        <v>0</v>
      </c>
      <c r="Q3924" t="s">
        <v>8271</v>
      </c>
      <c r="R3924" s="9">
        <f t="shared" si="370"/>
        <v>8.1333333333333327E-2</v>
      </c>
      <c r="S3924" s="14">
        <f t="shared" si="371"/>
        <v>10.166666666666666</v>
      </c>
      <c r="T3924" t="s">
        <v>9224</v>
      </c>
      <c r="U3924" t="s">
        <v>9225</v>
      </c>
      <c r="V3924" s="16">
        <f t="shared" si="372"/>
        <v>42020.768634259264</v>
      </c>
      <c r="W3924" s="16">
        <f t="shared" si="373"/>
        <v>42065.958333333328</v>
      </c>
    </row>
    <row r="3925" spans="1:23" ht="30" hidden="1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2">
        <f>IF(H3925="USD", 1, VLOOKUP(H3925,usd[[#All],[targetCurrency]:[inverseRate]],4,FALSE))</f>
        <v>1.29405719</v>
      </c>
      <c r="J3925" s="14">
        <f t="shared" si="368"/>
        <v>14881.657685</v>
      </c>
      <c r="K3925" s="14">
        <f t="shared" si="369"/>
        <v>1790.9751509600001</v>
      </c>
      <c r="L3925">
        <v>1428622271</v>
      </c>
      <c r="M3925">
        <v>1426203071</v>
      </c>
      <c r="N3925" t="b">
        <v>0</v>
      </c>
      <c r="O3925">
        <v>17</v>
      </c>
      <c r="P3925" t="b">
        <v>0</v>
      </c>
      <c r="Q3925" t="s">
        <v>8271</v>
      </c>
      <c r="R3925" s="9">
        <f t="shared" si="370"/>
        <v>0.12034782608695652</v>
      </c>
      <c r="S3925" s="14">
        <f t="shared" si="371"/>
        <v>105.3514794682353</v>
      </c>
      <c r="T3925" t="s">
        <v>9224</v>
      </c>
      <c r="U3925" t="s">
        <v>9225</v>
      </c>
      <c r="V3925" s="16">
        <f t="shared" si="372"/>
        <v>42075.979988425926</v>
      </c>
      <c r="W3925" s="16">
        <f t="shared" si="373"/>
        <v>42103.979988425926</v>
      </c>
    </row>
    <row r="3926" spans="1:23" ht="30" hidden="1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2">
        <f>IF(H3926="USD", 1, VLOOKUP(H3926,usd[[#All],[targetCurrency]:[inverseRate]],4,FALSE))</f>
        <v>1</v>
      </c>
      <c r="J3926" s="14">
        <f t="shared" si="368"/>
        <v>15000</v>
      </c>
      <c r="K3926" s="14">
        <f t="shared" si="369"/>
        <v>2290</v>
      </c>
      <c r="L3926">
        <v>1403823722</v>
      </c>
      <c r="M3926">
        <v>1401231722</v>
      </c>
      <c r="N3926" t="b">
        <v>0</v>
      </c>
      <c r="O3926">
        <v>40</v>
      </c>
      <c r="P3926" t="b">
        <v>0</v>
      </c>
      <c r="Q3926" t="s">
        <v>8271</v>
      </c>
      <c r="R3926" s="9">
        <f t="shared" si="370"/>
        <v>0.15266666666666667</v>
      </c>
      <c r="S3926" s="14">
        <f t="shared" si="371"/>
        <v>57.25</v>
      </c>
      <c r="T3926" t="s">
        <v>9224</v>
      </c>
      <c r="U3926" t="s">
        <v>9225</v>
      </c>
      <c r="V3926" s="16">
        <f t="shared" si="372"/>
        <v>41786.959745370368</v>
      </c>
      <c r="W3926" s="16">
        <f t="shared" si="373"/>
        <v>41816.959745370368</v>
      </c>
    </row>
    <row r="3927" spans="1:23" ht="30" hidden="1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2">
        <f>IF(H3927="USD", 1, VLOOKUP(H3927,usd[[#All],[targetCurrency]:[inverseRate]],4,FALSE))</f>
        <v>1</v>
      </c>
      <c r="J3927" s="14">
        <f t="shared" si="368"/>
        <v>150</v>
      </c>
      <c r="K3927" s="14">
        <f t="shared" si="369"/>
        <v>15</v>
      </c>
      <c r="L3927">
        <v>1406753639</v>
      </c>
      <c r="M3927">
        <v>1404161639</v>
      </c>
      <c r="N3927" t="b">
        <v>0</v>
      </c>
      <c r="O3927">
        <v>3</v>
      </c>
      <c r="P3927" t="b">
        <v>0</v>
      </c>
      <c r="Q3927" t="s">
        <v>8271</v>
      </c>
      <c r="R3927" s="9">
        <f t="shared" si="370"/>
        <v>0.1</v>
      </c>
      <c r="S3927" s="14">
        <f t="shared" si="371"/>
        <v>5</v>
      </c>
      <c r="T3927" t="s">
        <v>9224</v>
      </c>
      <c r="U3927" t="s">
        <v>9225</v>
      </c>
      <c r="V3927" s="16">
        <f t="shared" si="372"/>
        <v>41820.870821759258</v>
      </c>
      <c r="W3927" s="16">
        <f t="shared" si="373"/>
        <v>41850.870821759258</v>
      </c>
    </row>
    <row r="3928" spans="1:23" ht="30" hidden="1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2">
        <f>IF(H3928="USD", 1, VLOOKUP(H3928,usd[[#All],[targetCurrency]:[inverseRate]],4,FALSE))</f>
        <v>0.70296422999999997</v>
      </c>
      <c r="J3928" s="14">
        <f t="shared" si="368"/>
        <v>3514.8211499999998</v>
      </c>
      <c r="K3928" s="14">
        <f t="shared" si="369"/>
        <v>10.54446345</v>
      </c>
      <c r="L3928">
        <v>1419645748</v>
      </c>
      <c r="M3928">
        <v>1417053748</v>
      </c>
      <c r="N3928" t="b">
        <v>0</v>
      </c>
      <c r="O3928">
        <v>1</v>
      </c>
      <c r="P3928" t="b">
        <v>0</v>
      </c>
      <c r="Q3928" t="s">
        <v>8271</v>
      </c>
      <c r="R3928" s="9">
        <f t="shared" si="370"/>
        <v>3.0000000000000001E-3</v>
      </c>
      <c r="S3928" s="14">
        <f t="shared" si="371"/>
        <v>10.54446345</v>
      </c>
      <c r="T3928" t="s">
        <v>9224</v>
      </c>
      <c r="U3928" t="s">
        <v>9225</v>
      </c>
      <c r="V3928" s="16">
        <f t="shared" si="372"/>
        <v>41970.085046296299</v>
      </c>
      <c r="W3928" s="16">
        <f t="shared" si="373"/>
        <v>42000.085046296299</v>
      </c>
    </row>
    <row r="3929" spans="1:23" ht="30" hidden="1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2">
        <f>IF(H3929="USD", 1, VLOOKUP(H3929,usd[[#All],[targetCurrency]:[inverseRate]],4,FALSE))</f>
        <v>1.29405719</v>
      </c>
      <c r="J3929" s="14">
        <f t="shared" si="368"/>
        <v>3235.1429749999998</v>
      </c>
      <c r="K3929" s="14">
        <f t="shared" si="369"/>
        <v>32.351429750000001</v>
      </c>
      <c r="L3929">
        <v>1407565504</v>
      </c>
      <c r="M3929">
        <v>1404973504</v>
      </c>
      <c r="N3929" t="b">
        <v>0</v>
      </c>
      <c r="O3929">
        <v>2</v>
      </c>
      <c r="P3929" t="b">
        <v>0</v>
      </c>
      <c r="Q3929" t="s">
        <v>8271</v>
      </c>
      <c r="R3929" s="9">
        <f t="shared" si="370"/>
        <v>0.01</v>
      </c>
      <c r="S3929" s="14">
        <f t="shared" si="371"/>
        <v>16.175714875000001</v>
      </c>
      <c r="T3929" t="s">
        <v>9224</v>
      </c>
      <c r="U3929" t="s">
        <v>9225</v>
      </c>
      <c r="V3929" s="16">
        <f t="shared" si="372"/>
        <v>41830.267407407409</v>
      </c>
      <c r="W3929" s="16">
        <f t="shared" si="373"/>
        <v>41860.267407407409</v>
      </c>
    </row>
    <row r="3930" spans="1:23" ht="30" hidden="1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2">
        <f>IF(H3930="USD", 1, VLOOKUP(H3930,usd[[#All],[targetCurrency]:[inverseRate]],4,FALSE))</f>
        <v>1</v>
      </c>
      <c r="J3930" s="14">
        <f t="shared" si="368"/>
        <v>5000</v>
      </c>
      <c r="K3930" s="14">
        <f t="shared" si="369"/>
        <v>651</v>
      </c>
      <c r="L3930">
        <v>1444971540</v>
      </c>
      <c r="M3930">
        <v>1442593427</v>
      </c>
      <c r="N3930" t="b">
        <v>0</v>
      </c>
      <c r="O3930">
        <v>7</v>
      </c>
      <c r="P3930" t="b">
        <v>0</v>
      </c>
      <c r="Q3930" t="s">
        <v>8271</v>
      </c>
      <c r="R3930" s="9">
        <f t="shared" si="370"/>
        <v>0.13020000000000001</v>
      </c>
      <c r="S3930" s="14">
        <f t="shared" si="371"/>
        <v>93</v>
      </c>
      <c r="T3930" t="s">
        <v>9224</v>
      </c>
      <c r="U3930" t="s">
        <v>9225</v>
      </c>
      <c r="V3930" s="16">
        <f t="shared" si="372"/>
        <v>42265.683182870373</v>
      </c>
      <c r="W3930" s="16">
        <f t="shared" si="373"/>
        <v>42293.207638888889</v>
      </c>
    </row>
    <row r="3931" spans="1:23" ht="30" hidden="1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2">
        <f>IF(H3931="USD", 1, VLOOKUP(H3931,usd[[#All],[targetCurrency]:[inverseRate]],4,FALSE))</f>
        <v>1</v>
      </c>
      <c r="J3931" s="14">
        <f t="shared" si="368"/>
        <v>20000</v>
      </c>
      <c r="K3931" s="14">
        <f t="shared" si="369"/>
        <v>453</v>
      </c>
      <c r="L3931">
        <v>1474228265</v>
      </c>
      <c r="M3931">
        <v>1471636265</v>
      </c>
      <c r="N3931" t="b">
        <v>0</v>
      </c>
      <c r="O3931">
        <v>14</v>
      </c>
      <c r="P3931" t="b">
        <v>0</v>
      </c>
      <c r="Q3931" t="s">
        <v>8271</v>
      </c>
      <c r="R3931" s="9">
        <f t="shared" si="370"/>
        <v>2.265E-2</v>
      </c>
      <c r="S3931" s="14">
        <f t="shared" si="371"/>
        <v>32.357142857142854</v>
      </c>
      <c r="T3931" t="s">
        <v>9224</v>
      </c>
      <c r="U3931" t="s">
        <v>9225</v>
      </c>
      <c r="V3931" s="16">
        <f t="shared" si="372"/>
        <v>42601.827141203699</v>
      </c>
      <c r="W3931" s="16">
        <f t="shared" si="373"/>
        <v>42631.827141203699</v>
      </c>
    </row>
    <row r="3932" spans="1:23" ht="30" hidden="1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2">
        <f>IF(H3932="USD", 1, VLOOKUP(H3932,usd[[#All],[targetCurrency]:[inverseRate]],4,FALSE))</f>
        <v>0.70296422999999997</v>
      </c>
      <c r="J3932" s="14">
        <f t="shared" si="368"/>
        <v>7029.6422999999995</v>
      </c>
      <c r="K3932" s="14">
        <f t="shared" si="369"/>
        <v>0</v>
      </c>
      <c r="L3932">
        <v>1459490400</v>
      </c>
      <c r="M3932">
        <v>1457078868</v>
      </c>
      <c r="N3932" t="b">
        <v>0</v>
      </c>
      <c r="O3932">
        <v>0</v>
      </c>
      <c r="P3932" t="b">
        <v>0</v>
      </c>
      <c r="Q3932" t="s">
        <v>8271</v>
      </c>
      <c r="R3932" s="9">
        <f t="shared" si="370"/>
        <v>0</v>
      </c>
      <c r="S3932" s="14" t="str">
        <f t="shared" si="371"/>
        <v/>
      </c>
      <c r="T3932" t="s">
        <v>9224</v>
      </c>
      <c r="U3932" t="s">
        <v>9225</v>
      </c>
      <c r="V3932" s="16">
        <f t="shared" si="372"/>
        <v>42433.338749999995</v>
      </c>
      <c r="W3932" s="16">
        <f t="shared" si="373"/>
        <v>42461.25</v>
      </c>
    </row>
    <row r="3933" spans="1:23" ht="30" hidden="1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2">
        <f>IF(H3933="USD", 1, VLOOKUP(H3933,usd[[#All],[targetCurrency]:[inverseRate]],4,FALSE))</f>
        <v>1</v>
      </c>
      <c r="J3933" s="14">
        <f t="shared" si="368"/>
        <v>8000</v>
      </c>
      <c r="K3933" s="14">
        <f t="shared" si="369"/>
        <v>0</v>
      </c>
      <c r="L3933">
        <v>1441510707</v>
      </c>
      <c r="M3933">
        <v>1439350707</v>
      </c>
      <c r="N3933" t="b">
        <v>0</v>
      </c>
      <c r="O3933">
        <v>0</v>
      </c>
      <c r="P3933" t="b">
        <v>0</v>
      </c>
      <c r="Q3933" t="s">
        <v>8271</v>
      </c>
      <c r="R3933" s="9">
        <f t="shared" si="370"/>
        <v>0</v>
      </c>
      <c r="S3933" s="14" t="str">
        <f t="shared" si="371"/>
        <v/>
      </c>
      <c r="T3933" t="s">
        <v>9224</v>
      </c>
      <c r="U3933" t="s">
        <v>9225</v>
      </c>
      <c r="V3933" s="16">
        <f t="shared" si="372"/>
        <v>42228.151701388888</v>
      </c>
      <c r="W3933" s="16">
        <f t="shared" si="373"/>
        <v>42253.151701388888</v>
      </c>
    </row>
    <row r="3934" spans="1:23" ht="30" hidden="1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2">
        <f>IF(H3934="USD", 1, VLOOKUP(H3934,usd[[#All],[targetCurrency]:[inverseRate]],4,FALSE))</f>
        <v>1</v>
      </c>
      <c r="J3934" s="14">
        <f t="shared" si="368"/>
        <v>12000</v>
      </c>
      <c r="K3934" s="14">
        <f t="shared" si="369"/>
        <v>1</v>
      </c>
      <c r="L3934">
        <v>1458097364</v>
      </c>
      <c r="M3934">
        <v>1455508964</v>
      </c>
      <c r="N3934" t="b">
        <v>0</v>
      </c>
      <c r="O3934">
        <v>1</v>
      </c>
      <c r="P3934" t="b">
        <v>0</v>
      </c>
      <c r="Q3934" t="s">
        <v>8271</v>
      </c>
      <c r="R3934" s="9">
        <f t="shared" si="370"/>
        <v>8.3333333333333331E-5</v>
      </c>
      <c r="S3934" s="14">
        <f t="shared" si="371"/>
        <v>1</v>
      </c>
      <c r="T3934" t="s">
        <v>9224</v>
      </c>
      <c r="U3934" t="s">
        <v>9225</v>
      </c>
      <c r="V3934" s="16">
        <f t="shared" si="372"/>
        <v>42415.168564814812</v>
      </c>
      <c r="W3934" s="16">
        <f t="shared" si="373"/>
        <v>42445.126898148148</v>
      </c>
    </row>
    <row r="3935" spans="1:23" ht="30" hidden="1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2">
        <f>IF(H3935="USD", 1, VLOOKUP(H3935,usd[[#All],[targetCurrency]:[inverseRate]],4,FALSE))</f>
        <v>1</v>
      </c>
      <c r="J3935" s="14">
        <f t="shared" si="368"/>
        <v>7000</v>
      </c>
      <c r="K3935" s="14">
        <f t="shared" si="369"/>
        <v>1102</v>
      </c>
      <c r="L3935">
        <v>1468716180</v>
      </c>
      <c r="M3935">
        <v>1466205262</v>
      </c>
      <c r="N3935" t="b">
        <v>0</v>
      </c>
      <c r="O3935">
        <v>12</v>
      </c>
      <c r="P3935" t="b">
        <v>0</v>
      </c>
      <c r="Q3935" t="s">
        <v>8271</v>
      </c>
      <c r="R3935" s="9">
        <f t="shared" si="370"/>
        <v>0.15742857142857142</v>
      </c>
      <c r="S3935" s="14">
        <f t="shared" si="371"/>
        <v>91.833333333333329</v>
      </c>
      <c r="T3935" t="s">
        <v>9224</v>
      </c>
      <c r="U3935" t="s">
        <v>9225</v>
      </c>
      <c r="V3935" s="16">
        <f t="shared" si="372"/>
        <v>42538.968310185184</v>
      </c>
      <c r="W3935" s="16">
        <f t="shared" si="373"/>
        <v>42568.029861111107</v>
      </c>
    </row>
    <row r="3936" spans="1:23" ht="30" hidden="1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2">
        <f>IF(H3936="USD", 1, VLOOKUP(H3936,usd[[#All],[targetCurrency]:[inverseRate]],4,FALSE))</f>
        <v>1</v>
      </c>
      <c r="J3936" s="14">
        <f t="shared" si="368"/>
        <v>5000</v>
      </c>
      <c r="K3936" s="14">
        <f t="shared" si="369"/>
        <v>550</v>
      </c>
      <c r="L3936">
        <v>1443704400</v>
      </c>
      <c r="M3936">
        <v>1439827639</v>
      </c>
      <c r="N3936" t="b">
        <v>0</v>
      </c>
      <c r="O3936">
        <v>12</v>
      </c>
      <c r="P3936" t="b">
        <v>0</v>
      </c>
      <c r="Q3936" t="s">
        <v>8271</v>
      </c>
      <c r="R3936" s="9">
        <f t="shared" si="370"/>
        <v>0.11</v>
      </c>
      <c r="S3936" s="14">
        <f t="shared" si="371"/>
        <v>45.833333333333336</v>
      </c>
      <c r="T3936" t="s">
        <v>9224</v>
      </c>
      <c r="U3936" t="s">
        <v>9225</v>
      </c>
      <c r="V3936" s="16">
        <f t="shared" si="372"/>
        <v>42233.671747685185</v>
      </c>
      <c r="W3936" s="16">
        <f t="shared" si="373"/>
        <v>42278.541666666672</v>
      </c>
    </row>
    <row r="3937" spans="1:23" ht="30" hidden="1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2">
        <f>IF(H3937="USD", 1, VLOOKUP(H3937,usd[[#All],[targetCurrency]:[inverseRate]],4,FALSE))</f>
        <v>1.29405719</v>
      </c>
      <c r="J3937" s="14">
        <f t="shared" si="368"/>
        <v>3882.17157</v>
      </c>
      <c r="K3937" s="14">
        <f t="shared" si="369"/>
        <v>1701.68520485</v>
      </c>
      <c r="L3937">
        <v>1443973546</v>
      </c>
      <c r="M3937">
        <v>1438789546</v>
      </c>
      <c r="N3937" t="b">
        <v>0</v>
      </c>
      <c r="O3937">
        <v>23</v>
      </c>
      <c r="P3937" t="b">
        <v>0</v>
      </c>
      <c r="Q3937" t="s">
        <v>8271</v>
      </c>
      <c r="R3937" s="9">
        <f t="shared" si="370"/>
        <v>0.43833333333333335</v>
      </c>
      <c r="S3937" s="14">
        <f t="shared" si="371"/>
        <v>73.98631325434782</v>
      </c>
      <c r="T3937" t="s">
        <v>9224</v>
      </c>
      <c r="U3937" t="s">
        <v>9225</v>
      </c>
      <c r="V3937" s="16">
        <f t="shared" si="372"/>
        <v>42221.656782407408</v>
      </c>
      <c r="W3937" s="16">
        <f t="shared" si="373"/>
        <v>42281.656782407408</v>
      </c>
    </row>
    <row r="3938" spans="1:23" ht="30" hidden="1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2">
        <f>IF(H3938="USD", 1, VLOOKUP(H3938,usd[[#All],[targetCurrency]:[inverseRate]],4,FALSE))</f>
        <v>1</v>
      </c>
      <c r="J3938" s="14">
        <f t="shared" si="368"/>
        <v>20000</v>
      </c>
      <c r="K3938" s="14">
        <f t="shared" si="369"/>
        <v>0</v>
      </c>
      <c r="L3938">
        <v>1480576720</v>
      </c>
      <c r="M3938">
        <v>1477981120</v>
      </c>
      <c r="N3938" t="b">
        <v>0</v>
      </c>
      <c r="O3938">
        <v>0</v>
      </c>
      <c r="P3938" t="b">
        <v>0</v>
      </c>
      <c r="Q3938" t="s">
        <v>8271</v>
      </c>
      <c r="R3938" s="9">
        <f t="shared" si="370"/>
        <v>0</v>
      </c>
      <c r="S3938" s="14" t="str">
        <f t="shared" si="371"/>
        <v/>
      </c>
      <c r="T3938" t="s">
        <v>9224</v>
      </c>
      <c r="U3938" t="s">
        <v>9225</v>
      </c>
      <c r="V3938" s="16">
        <f t="shared" si="372"/>
        <v>42675.262962962966</v>
      </c>
      <c r="W3938" s="16">
        <f t="shared" si="373"/>
        <v>42705.304629629631</v>
      </c>
    </row>
    <row r="3939" spans="1:23" ht="30" hidden="1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2">
        <f>IF(H3939="USD", 1, VLOOKUP(H3939,usd[[#All],[targetCurrency]:[inverseRate]],4,FALSE))</f>
        <v>1</v>
      </c>
      <c r="J3939" s="14">
        <f t="shared" si="368"/>
        <v>2885</v>
      </c>
      <c r="K3939" s="14">
        <f t="shared" si="369"/>
        <v>2485</v>
      </c>
      <c r="L3939">
        <v>1468249760</v>
      </c>
      <c r="M3939">
        <v>1465830560</v>
      </c>
      <c r="N3939" t="b">
        <v>0</v>
      </c>
      <c r="O3939">
        <v>10</v>
      </c>
      <c r="P3939" t="b">
        <v>0</v>
      </c>
      <c r="Q3939" t="s">
        <v>8271</v>
      </c>
      <c r="R3939" s="9">
        <f t="shared" si="370"/>
        <v>0.86135181975736563</v>
      </c>
      <c r="S3939" s="14">
        <f t="shared" si="371"/>
        <v>248.5</v>
      </c>
      <c r="T3939" t="s">
        <v>9224</v>
      </c>
      <c r="U3939" t="s">
        <v>9225</v>
      </c>
      <c r="V3939" s="16">
        <f t="shared" si="372"/>
        <v>42534.631481481483</v>
      </c>
      <c r="W3939" s="16">
        <f t="shared" si="373"/>
        <v>42562.631481481483</v>
      </c>
    </row>
    <row r="3940" spans="1:23" ht="30" hidden="1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2">
        <f>IF(H3940="USD", 1, VLOOKUP(H3940,usd[[#All],[targetCurrency]:[inverseRate]],4,FALSE))</f>
        <v>1</v>
      </c>
      <c r="J3940" s="14">
        <f t="shared" si="368"/>
        <v>3255</v>
      </c>
      <c r="K3940" s="14">
        <f t="shared" si="369"/>
        <v>397</v>
      </c>
      <c r="L3940">
        <v>1435441454</v>
      </c>
      <c r="M3940">
        <v>1432763054</v>
      </c>
      <c r="N3940" t="b">
        <v>0</v>
      </c>
      <c r="O3940">
        <v>5</v>
      </c>
      <c r="P3940" t="b">
        <v>0</v>
      </c>
      <c r="Q3940" t="s">
        <v>8271</v>
      </c>
      <c r="R3940" s="9">
        <f t="shared" si="370"/>
        <v>0.12196620583717357</v>
      </c>
      <c r="S3940" s="14">
        <f t="shared" si="371"/>
        <v>79.400000000000006</v>
      </c>
      <c r="T3940" t="s">
        <v>9224</v>
      </c>
      <c r="U3940" t="s">
        <v>9225</v>
      </c>
      <c r="V3940" s="16">
        <f t="shared" si="372"/>
        <v>42151.905717592592</v>
      </c>
      <c r="W3940" s="16">
        <f t="shared" si="373"/>
        <v>42182.905717592592</v>
      </c>
    </row>
    <row r="3941" spans="1:23" ht="30" hidden="1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2">
        <f>IF(H3941="USD", 1, VLOOKUP(H3941,usd[[#All],[targetCurrency]:[inverseRate]],4,FALSE))</f>
        <v>0.70296422999999997</v>
      </c>
      <c r="J3941" s="14">
        <f t="shared" si="368"/>
        <v>3514.8211499999998</v>
      </c>
      <c r="K3941" s="14">
        <f t="shared" si="369"/>
        <v>3.5148211499999999</v>
      </c>
      <c r="L3941">
        <v>1412656200</v>
      </c>
      <c r="M3941">
        <v>1412328979</v>
      </c>
      <c r="N3941" t="b">
        <v>0</v>
      </c>
      <c r="O3941">
        <v>1</v>
      </c>
      <c r="P3941" t="b">
        <v>0</v>
      </c>
      <c r="Q3941" t="s">
        <v>8271</v>
      </c>
      <c r="R3941" s="9">
        <f t="shared" si="370"/>
        <v>1E-3</v>
      </c>
      <c r="S3941" s="14">
        <f t="shared" si="371"/>
        <v>3.5148211499999999</v>
      </c>
      <c r="T3941" t="s">
        <v>9224</v>
      </c>
      <c r="U3941" t="s">
        <v>9225</v>
      </c>
      <c r="V3941" s="16">
        <f t="shared" si="372"/>
        <v>41915.400219907409</v>
      </c>
      <c r="W3941" s="16">
        <f t="shared" si="373"/>
        <v>41919.1875</v>
      </c>
    </row>
    <row r="3942" spans="1:23" ht="30" hidden="1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2">
        <f>IF(H3942="USD", 1, VLOOKUP(H3942,usd[[#All],[targetCurrency]:[inverseRate]],4,FALSE))</f>
        <v>1</v>
      </c>
      <c r="J3942" s="14">
        <f t="shared" si="368"/>
        <v>5000</v>
      </c>
      <c r="K3942" s="14">
        <f t="shared" si="369"/>
        <v>11</v>
      </c>
      <c r="L3942">
        <v>1420199351</v>
      </c>
      <c r="M3942">
        <v>1416311351</v>
      </c>
      <c r="N3942" t="b">
        <v>0</v>
      </c>
      <c r="O3942">
        <v>2</v>
      </c>
      <c r="P3942" t="b">
        <v>0</v>
      </c>
      <c r="Q3942" t="s">
        <v>8271</v>
      </c>
      <c r="R3942" s="9">
        <f t="shared" si="370"/>
        <v>2.2000000000000001E-3</v>
      </c>
      <c r="S3942" s="14">
        <f t="shared" si="371"/>
        <v>5.5</v>
      </c>
      <c r="T3942" t="s">
        <v>9224</v>
      </c>
      <c r="U3942" t="s">
        <v>9225</v>
      </c>
      <c r="V3942" s="16">
        <f t="shared" si="372"/>
        <v>41961.492488425924</v>
      </c>
      <c r="W3942" s="16">
        <f t="shared" si="373"/>
        <v>42006.492488425924</v>
      </c>
    </row>
    <row r="3943" spans="1:23" ht="30" hidden="1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2">
        <f>IF(H3943="USD", 1, VLOOKUP(H3943,usd[[#All],[targetCurrency]:[inverseRate]],4,FALSE))</f>
        <v>1</v>
      </c>
      <c r="J3943" s="14">
        <f t="shared" si="368"/>
        <v>5500</v>
      </c>
      <c r="K3943" s="14">
        <f t="shared" si="369"/>
        <v>50</v>
      </c>
      <c r="L3943">
        <v>1416877200</v>
      </c>
      <c r="M3943">
        <v>1414505137</v>
      </c>
      <c r="N3943" t="b">
        <v>0</v>
      </c>
      <c r="O3943">
        <v>2</v>
      </c>
      <c r="P3943" t="b">
        <v>0</v>
      </c>
      <c r="Q3943" t="s">
        <v>8271</v>
      </c>
      <c r="R3943" s="9">
        <f t="shared" si="370"/>
        <v>9.0909090909090905E-3</v>
      </c>
      <c r="S3943" s="14">
        <f t="shared" si="371"/>
        <v>25</v>
      </c>
      <c r="T3943" t="s">
        <v>9224</v>
      </c>
      <c r="U3943" t="s">
        <v>9225</v>
      </c>
      <c r="V3943" s="16">
        <f t="shared" si="372"/>
        <v>41940.587233796294</v>
      </c>
      <c r="W3943" s="16">
        <f t="shared" si="373"/>
        <v>41968.041666666672</v>
      </c>
    </row>
    <row r="3944" spans="1:23" ht="30" hidden="1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2">
        <f>IF(H3944="USD", 1, VLOOKUP(H3944,usd[[#All],[targetCurrency]:[inverseRate]],4,FALSE))</f>
        <v>1</v>
      </c>
      <c r="J3944" s="14">
        <f t="shared" si="368"/>
        <v>1200</v>
      </c>
      <c r="K3944" s="14">
        <f t="shared" si="369"/>
        <v>0</v>
      </c>
      <c r="L3944">
        <v>1434490914</v>
      </c>
      <c r="M3944">
        <v>1429306914</v>
      </c>
      <c r="N3944" t="b">
        <v>0</v>
      </c>
      <c r="O3944">
        <v>0</v>
      </c>
      <c r="P3944" t="b">
        <v>0</v>
      </c>
      <c r="Q3944" t="s">
        <v>8271</v>
      </c>
      <c r="R3944" s="9">
        <f t="shared" si="370"/>
        <v>0</v>
      </c>
      <c r="S3944" s="14" t="str">
        <f t="shared" si="371"/>
        <v/>
      </c>
      <c r="T3944" t="s">
        <v>9224</v>
      </c>
      <c r="U3944" t="s">
        <v>9225</v>
      </c>
      <c r="V3944" s="16">
        <f t="shared" si="372"/>
        <v>42111.904097222221</v>
      </c>
      <c r="W3944" s="16">
        <f t="shared" si="373"/>
        <v>42171.904097222221</v>
      </c>
    </row>
    <row r="3945" spans="1:23" ht="30" hidden="1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2">
        <f>IF(H3945="USD", 1, VLOOKUP(H3945,usd[[#All],[targetCurrency]:[inverseRate]],4,FALSE))</f>
        <v>1</v>
      </c>
      <c r="J3945" s="14">
        <f t="shared" si="368"/>
        <v>5000</v>
      </c>
      <c r="K3945" s="14">
        <f t="shared" si="369"/>
        <v>1782</v>
      </c>
      <c r="L3945">
        <v>1446483000</v>
      </c>
      <c r="M3945">
        <v>1443811268</v>
      </c>
      <c r="N3945" t="b">
        <v>0</v>
      </c>
      <c r="O3945">
        <v>13</v>
      </c>
      <c r="P3945" t="b">
        <v>0</v>
      </c>
      <c r="Q3945" t="s">
        <v>8271</v>
      </c>
      <c r="R3945" s="9">
        <f t="shared" si="370"/>
        <v>0.35639999999999999</v>
      </c>
      <c r="S3945" s="14">
        <f t="shared" si="371"/>
        <v>137.07692307692307</v>
      </c>
      <c r="T3945" t="s">
        <v>9224</v>
      </c>
      <c r="U3945" t="s">
        <v>9225</v>
      </c>
      <c r="V3945" s="16">
        <f t="shared" si="372"/>
        <v>42279.778564814813</v>
      </c>
      <c r="W3945" s="16">
        <f t="shared" si="373"/>
        <v>42310.701388888891</v>
      </c>
    </row>
    <row r="3946" spans="1:23" ht="30" hidden="1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2">
        <f>IF(H3946="USD", 1, VLOOKUP(H3946,usd[[#All],[targetCurrency]:[inverseRate]],4,FALSE))</f>
        <v>1</v>
      </c>
      <c r="J3946" s="14">
        <f t="shared" si="368"/>
        <v>5000</v>
      </c>
      <c r="K3946" s="14">
        <f t="shared" si="369"/>
        <v>0</v>
      </c>
      <c r="L3946">
        <v>1440690875</v>
      </c>
      <c r="M3946">
        <v>1438098875</v>
      </c>
      <c r="N3946" t="b">
        <v>0</v>
      </c>
      <c r="O3946">
        <v>0</v>
      </c>
      <c r="P3946" t="b">
        <v>0</v>
      </c>
      <c r="Q3946" t="s">
        <v>8271</v>
      </c>
      <c r="R3946" s="9">
        <f t="shared" si="370"/>
        <v>0</v>
      </c>
      <c r="S3946" s="14" t="str">
        <f t="shared" si="371"/>
        <v/>
      </c>
      <c r="T3946" t="s">
        <v>9224</v>
      </c>
      <c r="U3946" t="s">
        <v>9225</v>
      </c>
      <c r="V3946" s="16">
        <f t="shared" si="372"/>
        <v>42213.662905092591</v>
      </c>
      <c r="W3946" s="16">
        <f t="shared" si="373"/>
        <v>42243.662905092591</v>
      </c>
    </row>
    <row r="3947" spans="1:23" ht="30" hidden="1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2">
        <f>IF(H3947="USD", 1, VLOOKUP(H3947,usd[[#All],[targetCurrency]:[inverseRate]],4,FALSE))</f>
        <v>1</v>
      </c>
      <c r="J3947" s="14">
        <f t="shared" si="368"/>
        <v>2000</v>
      </c>
      <c r="K3947" s="14">
        <f t="shared" si="369"/>
        <v>5</v>
      </c>
      <c r="L3947">
        <v>1431717268</v>
      </c>
      <c r="M3947">
        <v>1429125268</v>
      </c>
      <c r="N3947" t="b">
        <v>0</v>
      </c>
      <c r="O3947">
        <v>1</v>
      </c>
      <c r="P3947" t="b">
        <v>0</v>
      </c>
      <c r="Q3947" t="s">
        <v>8271</v>
      </c>
      <c r="R3947" s="9">
        <f t="shared" si="370"/>
        <v>2.5000000000000001E-3</v>
      </c>
      <c r="S3947" s="14">
        <f t="shared" si="371"/>
        <v>5</v>
      </c>
      <c r="T3947" t="s">
        <v>9224</v>
      </c>
      <c r="U3947" t="s">
        <v>9225</v>
      </c>
      <c r="V3947" s="16">
        <f t="shared" si="372"/>
        <v>42109.801712962959</v>
      </c>
      <c r="W3947" s="16">
        <f t="shared" si="373"/>
        <v>42139.801712962959</v>
      </c>
    </row>
    <row r="3948" spans="1:23" ht="30" hidden="1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2">
        <f>IF(H3948="USD", 1, VLOOKUP(H3948,usd[[#All],[targetCurrency]:[inverseRate]],4,FALSE))</f>
        <v>1</v>
      </c>
      <c r="J3948" s="14">
        <f t="shared" si="368"/>
        <v>6000</v>
      </c>
      <c r="K3948" s="14">
        <f t="shared" si="369"/>
        <v>195</v>
      </c>
      <c r="L3948">
        <v>1425110400</v>
      </c>
      <c r="M3948">
        <v>1422388822</v>
      </c>
      <c r="N3948" t="b">
        <v>0</v>
      </c>
      <c r="O3948">
        <v>5</v>
      </c>
      <c r="P3948" t="b">
        <v>0</v>
      </c>
      <c r="Q3948" t="s">
        <v>8271</v>
      </c>
      <c r="R3948" s="9">
        <f t="shared" si="370"/>
        <v>3.2500000000000001E-2</v>
      </c>
      <c r="S3948" s="14">
        <f t="shared" si="371"/>
        <v>39</v>
      </c>
      <c r="T3948" t="s">
        <v>9224</v>
      </c>
      <c r="U3948" t="s">
        <v>9225</v>
      </c>
      <c r="V3948" s="16">
        <f t="shared" si="372"/>
        <v>42031.833587962959</v>
      </c>
      <c r="W3948" s="16">
        <f t="shared" si="373"/>
        <v>42063.333333333328</v>
      </c>
    </row>
    <row r="3949" spans="1:23" ht="30" hidden="1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2">
        <f>IF(H3949="USD", 1, VLOOKUP(H3949,usd[[#All],[targetCurrency]:[inverseRate]],4,FALSE))</f>
        <v>1</v>
      </c>
      <c r="J3949" s="14">
        <f t="shared" si="368"/>
        <v>3000</v>
      </c>
      <c r="K3949" s="14">
        <f t="shared" si="369"/>
        <v>101</v>
      </c>
      <c r="L3949">
        <v>1475378744</v>
      </c>
      <c r="M3949">
        <v>1472786744</v>
      </c>
      <c r="N3949" t="b">
        <v>0</v>
      </c>
      <c r="O3949">
        <v>2</v>
      </c>
      <c r="P3949" t="b">
        <v>0</v>
      </c>
      <c r="Q3949" t="s">
        <v>8271</v>
      </c>
      <c r="R3949" s="9">
        <f t="shared" si="370"/>
        <v>3.3666666666666664E-2</v>
      </c>
      <c r="S3949" s="14">
        <f t="shared" si="371"/>
        <v>50.5</v>
      </c>
      <c r="T3949" t="s">
        <v>9224</v>
      </c>
      <c r="U3949" t="s">
        <v>9225</v>
      </c>
      <c r="V3949" s="16">
        <f t="shared" si="372"/>
        <v>42615.142870370371</v>
      </c>
      <c r="W3949" s="16">
        <f t="shared" si="373"/>
        <v>42645.142870370371</v>
      </c>
    </row>
    <row r="3950" spans="1:23" ht="30" hidden="1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2">
        <f>IF(H3950="USD", 1, VLOOKUP(H3950,usd[[#All],[targetCurrency]:[inverseRate]],4,FALSE))</f>
        <v>0.70296422999999997</v>
      </c>
      <c r="J3950" s="14">
        <f t="shared" si="368"/>
        <v>21088.926899999999</v>
      </c>
      <c r="K3950" s="14">
        <f t="shared" si="369"/>
        <v>0</v>
      </c>
      <c r="L3950">
        <v>1410076123</v>
      </c>
      <c r="M3950">
        <v>1404892123</v>
      </c>
      <c r="N3950" t="b">
        <v>0</v>
      </c>
      <c r="O3950">
        <v>0</v>
      </c>
      <c r="P3950" t="b">
        <v>0</v>
      </c>
      <c r="Q3950" t="s">
        <v>8271</v>
      </c>
      <c r="R3950" s="9">
        <f t="shared" si="370"/>
        <v>0</v>
      </c>
      <c r="S3950" s="14" t="str">
        <f t="shared" si="371"/>
        <v/>
      </c>
      <c r="T3950" t="s">
        <v>9224</v>
      </c>
      <c r="U3950" t="s">
        <v>9225</v>
      </c>
      <c r="V3950" s="16">
        <f t="shared" si="372"/>
        <v>41829.325497685189</v>
      </c>
      <c r="W3950" s="16">
        <f t="shared" si="373"/>
        <v>41889.325497685189</v>
      </c>
    </row>
    <row r="3951" spans="1:23" ht="30" hidden="1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2">
        <f>IF(H3951="USD", 1, VLOOKUP(H3951,usd[[#All],[targetCurrency]:[inverseRate]],4,FALSE))</f>
        <v>0.70296422999999997</v>
      </c>
      <c r="J3951" s="14">
        <f t="shared" si="368"/>
        <v>7029.6422999999995</v>
      </c>
      <c r="K3951" s="14">
        <f t="shared" si="369"/>
        <v>1108.5745907099999</v>
      </c>
      <c r="L3951">
        <v>1423623221</v>
      </c>
      <c r="M3951">
        <v>1421031221</v>
      </c>
      <c r="N3951" t="b">
        <v>0</v>
      </c>
      <c r="O3951">
        <v>32</v>
      </c>
      <c r="P3951" t="b">
        <v>0</v>
      </c>
      <c r="Q3951" t="s">
        <v>8271</v>
      </c>
      <c r="R3951" s="9">
        <f t="shared" si="370"/>
        <v>0.15770000000000001</v>
      </c>
      <c r="S3951" s="14">
        <f t="shared" si="371"/>
        <v>34.642955959687498</v>
      </c>
      <c r="T3951" t="s">
        <v>9224</v>
      </c>
      <c r="U3951" t="s">
        <v>9225</v>
      </c>
      <c r="V3951" s="16">
        <f t="shared" si="372"/>
        <v>42016.120613425926</v>
      </c>
      <c r="W3951" s="16">
        <f t="shared" si="373"/>
        <v>42046.120613425926</v>
      </c>
    </row>
    <row r="3952" spans="1:23" ht="30" hidden="1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2">
        <f>IF(H3952="USD", 1, VLOOKUP(H3952,usd[[#All],[targetCurrency]:[inverseRate]],4,FALSE))</f>
        <v>1</v>
      </c>
      <c r="J3952" s="14">
        <f t="shared" si="368"/>
        <v>4000</v>
      </c>
      <c r="K3952" s="14">
        <f t="shared" si="369"/>
        <v>25</v>
      </c>
      <c r="L3952">
        <v>1460140500</v>
      </c>
      <c r="M3952">
        <v>1457628680</v>
      </c>
      <c r="N3952" t="b">
        <v>0</v>
      </c>
      <c r="O3952">
        <v>1</v>
      </c>
      <c r="P3952" t="b">
        <v>0</v>
      </c>
      <c r="Q3952" t="s">
        <v>8271</v>
      </c>
      <c r="R3952" s="9">
        <f t="shared" si="370"/>
        <v>6.2500000000000003E-3</v>
      </c>
      <c r="S3952" s="14">
        <f t="shared" si="371"/>
        <v>25</v>
      </c>
      <c r="T3952" t="s">
        <v>9224</v>
      </c>
      <c r="U3952" t="s">
        <v>9225</v>
      </c>
      <c r="V3952" s="16">
        <f t="shared" si="372"/>
        <v>42439.702314814815</v>
      </c>
      <c r="W3952" s="16">
        <f t="shared" si="373"/>
        <v>42468.774305555555</v>
      </c>
    </row>
    <row r="3953" spans="1:23" ht="30" hidden="1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2">
        <f>IF(H3953="USD", 1, VLOOKUP(H3953,usd[[#All],[targetCurrency]:[inverseRate]],4,FALSE))</f>
        <v>1.1666915600000001</v>
      </c>
      <c r="J3953" s="14">
        <f t="shared" si="368"/>
        <v>233338.31200000001</v>
      </c>
      <c r="K3953" s="14">
        <f t="shared" si="369"/>
        <v>1.1666915600000001</v>
      </c>
      <c r="L3953">
        <v>1462301342</v>
      </c>
      <c r="M3953">
        <v>1457120942</v>
      </c>
      <c r="N3953" t="b">
        <v>0</v>
      </c>
      <c r="O3953">
        <v>1</v>
      </c>
      <c r="P3953" t="b">
        <v>0</v>
      </c>
      <c r="Q3953" t="s">
        <v>8271</v>
      </c>
      <c r="R3953" s="9">
        <f t="shared" si="370"/>
        <v>5.0000000000000004E-6</v>
      </c>
      <c r="S3953" s="14">
        <f t="shared" si="371"/>
        <v>1.1666915600000001</v>
      </c>
      <c r="T3953" t="s">
        <v>9224</v>
      </c>
      <c r="U3953" t="s">
        <v>9225</v>
      </c>
      <c r="V3953" s="16">
        <f t="shared" si="372"/>
        <v>42433.825717592597</v>
      </c>
      <c r="W3953" s="16">
        <f t="shared" si="373"/>
        <v>42493.784050925926</v>
      </c>
    </row>
    <row r="3954" spans="1:23" ht="30" hidden="1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2">
        <f>IF(H3954="USD", 1, VLOOKUP(H3954,usd[[#All],[targetCurrency]:[inverseRate]],4,FALSE))</f>
        <v>1</v>
      </c>
      <c r="J3954" s="14">
        <f t="shared" si="368"/>
        <v>26000</v>
      </c>
      <c r="K3954" s="14">
        <f t="shared" si="369"/>
        <v>25</v>
      </c>
      <c r="L3954">
        <v>1445885890</v>
      </c>
      <c r="M3954">
        <v>1440701890</v>
      </c>
      <c r="N3954" t="b">
        <v>0</v>
      </c>
      <c r="O3954">
        <v>1</v>
      </c>
      <c r="P3954" t="b">
        <v>0</v>
      </c>
      <c r="Q3954" t="s">
        <v>8271</v>
      </c>
      <c r="R3954" s="9">
        <f t="shared" si="370"/>
        <v>9.6153846153846159E-4</v>
      </c>
      <c r="S3954" s="14">
        <f t="shared" si="371"/>
        <v>25</v>
      </c>
      <c r="T3954" t="s">
        <v>9224</v>
      </c>
      <c r="U3954" t="s">
        <v>9225</v>
      </c>
      <c r="V3954" s="16">
        <f t="shared" si="372"/>
        <v>42243.790393518517</v>
      </c>
      <c r="W3954" s="16">
        <f t="shared" si="373"/>
        <v>42303.790393518517</v>
      </c>
    </row>
    <row r="3955" spans="1:23" ht="30" hidden="1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2">
        <f>IF(H3955="USD", 1, VLOOKUP(H3955,usd[[#All],[targetCurrency]:[inverseRate]],4,FALSE))</f>
        <v>1</v>
      </c>
      <c r="J3955" s="14">
        <f t="shared" si="368"/>
        <v>17600</v>
      </c>
      <c r="K3955" s="14">
        <f t="shared" si="369"/>
        <v>0</v>
      </c>
      <c r="L3955">
        <v>1469834940</v>
      </c>
      <c r="M3955">
        <v>1467162586</v>
      </c>
      <c r="N3955" t="b">
        <v>0</v>
      </c>
      <c r="O3955">
        <v>0</v>
      </c>
      <c r="P3955" t="b">
        <v>0</v>
      </c>
      <c r="Q3955" t="s">
        <v>8271</v>
      </c>
      <c r="R3955" s="9">
        <f t="shared" si="370"/>
        <v>0</v>
      </c>
      <c r="S3955" s="14" t="str">
        <f t="shared" si="371"/>
        <v/>
      </c>
      <c r="T3955" t="s">
        <v>9224</v>
      </c>
      <c r="U3955" t="s">
        <v>9225</v>
      </c>
      <c r="V3955" s="16">
        <f t="shared" si="372"/>
        <v>42550.048449074078</v>
      </c>
      <c r="W3955" s="16">
        <f t="shared" si="373"/>
        <v>42580.978472222225</v>
      </c>
    </row>
    <row r="3956" spans="1:23" ht="30" hidden="1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2">
        <f>IF(H3956="USD", 1, VLOOKUP(H3956,usd[[#All],[targetCurrency]:[inverseRate]],4,FALSE))</f>
        <v>0.75062424999999999</v>
      </c>
      <c r="J3956" s="14">
        <f t="shared" si="368"/>
        <v>18765.606250000001</v>
      </c>
      <c r="K3956" s="14">
        <f t="shared" si="369"/>
        <v>0</v>
      </c>
      <c r="L3956">
        <v>1405352264</v>
      </c>
      <c r="M3956">
        <v>1400168264</v>
      </c>
      <c r="N3956" t="b">
        <v>0</v>
      </c>
      <c r="O3956">
        <v>0</v>
      </c>
      <c r="P3956" t="b">
        <v>0</v>
      </c>
      <c r="Q3956" t="s">
        <v>8271</v>
      </c>
      <c r="R3956" s="9">
        <f t="shared" si="370"/>
        <v>0</v>
      </c>
      <c r="S3956" s="14" t="str">
        <f t="shared" si="371"/>
        <v/>
      </c>
      <c r="T3956" t="s">
        <v>9224</v>
      </c>
      <c r="U3956" t="s">
        <v>9225</v>
      </c>
      <c r="V3956" s="16">
        <f t="shared" si="372"/>
        <v>41774.651203703703</v>
      </c>
      <c r="W3956" s="16">
        <f t="shared" si="373"/>
        <v>41834.651203703703</v>
      </c>
    </row>
    <row r="3957" spans="1:23" ht="30" hidden="1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2">
        <f>IF(H3957="USD", 1, VLOOKUP(H3957,usd[[#All],[targetCurrency]:[inverseRate]],4,FALSE))</f>
        <v>1</v>
      </c>
      <c r="J3957" s="14">
        <f t="shared" si="368"/>
        <v>1750</v>
      </c>
      <c r="K3957" s="14">
        <f t="shared" si="369"/>
        <v>425</v>
      </c>
      <c r="L3957">
        <v>1448745741</v>
      </c>
      <c r="M3957">
        <v>1446150141</v>
      </c>
      <c r="N3957" t="b">
        <v>0</v>
      </c>
      <c r="O3957">
        <v>8</v>
      </c>
      <c r="P3957" t="b">
        <v>0</v>
      </c>
      <c r="Q3957" t="s">
        <v>8271</v>
      </c>
      <c r="R3957" s="9">
        <f t="shared" si="370"/>
        <v>0.24285714285714285</v>
      </c>
      <c r="S3957" s="14">
        <f t="shared" si="371"/>
        <v>53.125</v>
      </c>
      <c r="T3957" t="s">
        <v>9224</v>
      </c>
      <c r="U3957" t="s">
        <v>9225</v>
      </c>
      <c r="V3957" s="16">
        <f t="shared" si="372"/>
        <v>42306.848854166667</v>
      </c>
      <c r="W3957" s="16">
        <f t="shared" si="373"/>
        <v>42336.890520833331</v>
      </c>
    </row>
    <row r="3958" spans="1:23" ht="30" hidden="1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2">
        <f>IF(H3958="USD", 1, VLOOKUP(H3958,usd[[#All],[targetCurrency]:[inverseRate]],4,FALSE))</f>
        <v>1</v>
      </c>
      <c r="J3958" s="14">
        <f t="shared" si="368"/>
        <v>5500</v>
      </c>
      <c r="K3958" s="14">
        <f t="shared" si="369"/>
        <v>0</v>
      </c>
      <c r="L3958">
        <v>1461543600</v>
      </c>
      <c r="M3958">
        <v>1459203727</v>
      </c>
      <c r="N3958" t="b">
        <v>0</v>
      </c>
      <c r="O3958">
        <v>0</v>
      </c>
      <c r="P3958" t="b">
        <v>0</v>
      </c>
      <c r="Q3958" t="s">
        <v>8271</v>
      </c>
      <c r="R3958" s="9">
        <f t="shared" si="370"/>
        <v>0</v>
      </c>
      <c r="S3958" s="14" t="str">
        <f t="shared" si="371"/>
        <v/>
      </c>
      <c r="T3958" t="s">
        <v>9224</v>
      </c>
      <c r="U3958" t="s">
        <v>9225</v>
      </c>
      <c r="V3958" s="16">
        <f t="shared" si="372"/>
        <v>42457.932025462964</v>
      </c>
      <c r="W3958" s="16">
        <f t="shared" si="373"/>
        <v>42485.013888888891</v>
      </c>
    </row>
    <row r="3959" spans="1:23" ht="30" hidden="1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2">
        <f>IF(H3959="USD", 1, VLOOKUP(H3959,usd[[#All],[targetCurrency]:[inverseRate]],4,FALSE))</f>
        <v>1</v>
      </c>
      <c r="J3959" s="14">
        <f t="shared" si="368"/>
        <v>28000</v>
      </c>
      <c r="K3959" s="14">
        <f t="shared" si="369"/>
        <v>7</v>
      </c>
      <c r="L3959">
        <v>1468020354</v>
      </c>
      <c r="M3959">
        <v>1464045954</v>
      </c>
      <c r="N3959" t="b">
        <v>0</v>
      </c>
      <c r="O3959">
        <v>1</v>
      </c>
      <c r="P3959" t="b">
        <v>0</v>
      </c>
      <c r="Q3959" t="s">
        <v>8271</v>
      </c>
      <c r="R3959" s="9">
        <f t="shared" si="370"/>
        <v>2.5000000000000001E-4</v>
      </c>
      <c r="S3959" s="14">
        <f t="shared" si="371"/>
        <v>7</v>
      </c>
      <c r="T3959" t="s">
        <v>9224</v>
      </c>
      <c r="U3959" t="s">
        <v>9225</v>
      </c>
      <c r="V3959" s="16">
        <f t="shared" si="372"/>
        <v>42513.976319444446</v>
      </c>
      <c r="W3959" s="16">
        <f t="shared" si="373"/>
        <v>42559.976319444446</v>
      </c>
    </row>
    <row r="3960" spans="1:23" ht="30" hidden="1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2">
        <f>IF(H3960="USD", 1, VLOOKUP(H3960,usd[[#All],[targetCurrency]:[inverseRate]],4,FALSE))</f>
        <v>1</v>
      </c>
      <c r="J3960" s="14">
        <f t="shared" si="368"/>
        <v>2000</v>
      </c>
      <c r="K3960" s="14">
        <f t="shared" si="369"/>
        <v>641</v>
      </c>
      <c r="L3960">
        <v>1406988000</v>
      </c>
      <c r="M3960">
        <v>1403822912</v>
      </c>
      <c r="N3960" t="b">
        <v>0</v>
      </c>
      <c r="O3960">
        <v>16</v>
      </c>
      <c r="P3960" t="b">
        <v>0</v>
      </c>
      <c r="Q3960" t="s">
        <v>8271</v>
      </c>
      <c r="R3960" s="9">
        <f t="shared" si="370"/>
        <v>0.32050000000000001</v>
      </c>
      <c r="S3960" s="14">
        <f t="shared" si="371"/>
        <v>40.0625</v>
      </c>
      <c r="T3960" t="s">
        <v>9224</v>
      </c>
      <c r="U3960" t="s">
        <v>9225</v>
      </c>
      <c r="V3960" s="16">
        <f t="shared" si="372"/>
        <v>41816.950370370367</v>
      </c>
      <c r="W3960" s="16">
        <f t="shared" si="373"/>
        <v>41853.583333333336</v>
      </c>
    </row>
    <row r="3961" spans="1:23" ht="30" hidden="1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2">
        <f>IF(H3961="USD", 1, VLOOKUP(H3961,usd[[#All],[targetCurrency]:[inverseRate]],4,FALSE))</f>
        <v>1</v>
      </c>
      <c r="J3961" s="14">
        <f t="shared" si="368"/>
        <v>1200</v>
      </c>
      <c r="K3961" s="14">
        <f t="shared" si="369"/>
        <v>292</v>
      </c>
      <c r="L3961">
        <v>1411930556</v>
      </c>
      <c r="M3961">
        <v>1409338556</v>
      </c>
      <c r="N3961" t="b">
        <v>0</v>
      </c>
      <c r="O3961">
        <v>12</v>
      </c>
      <c r="P3961" t="b">
        <v>0</v>
      </c>
      <c r="Q3961" t="s">
        <v>8271</v>
      </c>
      <c r="R3961" s="9">
        <f t="shared" si="370"/>
        <v>0.24333333333333335</v>
      </c>
      <c r="S3961" s="14">
        <f t="shared" si="371"/>
        <v>24.333333333333332</v>
      </c>
      <c r="T3961" t="s">
        <v>9224</v>
      </c>
      <c r="U3961" t="s">
        <v>9225</v>
      </c>
      <c r="V3961" s="16">
        <f t="shared" si="372"/>
        <v>41880.788842592592</v>
      </c>
      <c r="W3961" s="16">
        <f t="shared" si="373"/>
        <v>41910.788842592592</v>
      </c>
    </row>
    <row r="3962" spans="1:23" ht="30" hidden="1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2">
        <f>IF(H3962="USD", 1, VLOOKUP(H3962,usd[[#All],[targetCurrency]:[inverseRate]],4,FALSE))</f>
        <v>1</v>
      </c>
      <c r="J3962" s="14">
        <f t="shared" si="368"/>
        <v>3000</v>
      </c>
      <c r="K3962" s="14">
        <f t="shared" si="369"/>
        <v>45</v>
      </c>
      <c r="L3962">
        <v>1451852256</v>
      </c>
      <c r="M3962">
        <v>1449260256</v>
      </c>
      <c r="N3962" t="b">
        <v>0</v>
      </c>
      <c r="O3962">
        <v>4</v>
      </c>
      <c r="P3962" t="b">
        <v>0</v>
      </c>
      <c r="Q3962" t="s">
        <v>8271</v>
      </c>
      <c r="R3962" s="9">
        <f t="shared" si="370"/>
        <v>1.4999999999999999E-2</v>
      </c>
      <c r="S3962" s="14">
        <f t="shared" si="371"/>
        <v>11.25</v>
      </c>
      <c r="T3962" t="s">
        <v>9224</v>
      </c>
      <c r="U3962" t="s">
        <v>9225</v>
      </c>
      <c r="V3962" s="16">
        <f t="shared" si="372"/>
        <v>42342.845555555556</v>
      </c>
      <c r="W3962" s="16">
        <f t="shared" si="373"/>
        <v>42372.845555555556</v>
      </c>
    </row>
    <row r="3963" spans="1:23" ht="30" hidden="1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2">
        <f>IF(H3963="USD", 1, VLOOKUP(H3963,usd[[#All],[targetCurrency]:[inverseRate]],4,FALSE))</f>
        <v>1.29405719</v>
      </c>
      <c r="J3963" s="14">
        <f t="shared" si="368"/>
        <v>6470.2859499999995</v>
      </c>
      <c r="K3963" s="14">
        <f t="shared" si="369"/>
        <v>27.17520099</v>
      </c>
      <c r="L3963">
        <v>1399584210</v>
      </c>
      <c r="M3963">
        <v>1397683410</v>
      </c>
      <c r="N3963" t="b">
        <v>0</v>
      </c>
      <c r="O3963">
        <v>2</v>
      </c>
      <c r="P3963" t="b">
        <v>0</v>
      </c>
      <c r="Q3963" t="s">
        <v>8271</v>
      </c>
      <c r="R3963" s="9">
        <f t="shared" si="370"/>
        <v>4.1999999999999997E-3</v>
      </c>
      <c r="S3963" s="14">
        <f t="shared" si="371"/>
        <v>13.587600495</v>
      </c>
      <c r="T3963" t="s">
        <v>9224</v>
      </c>
      <c r="U3963" t="s">
        <v>9225</v>
      </c>
      <c r="V3963" s="16">
        <f t="shared" si="372"/>
        <v>41745.891319444447</v>
      </c>
      <c r="W3963" s="16">
        <f t="shared" si="373"/>
        <v>41767.891319444447</v>
      </c>
    </row>
    <row r="3964" spans="1:23" ht="30" hidden="1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2">
        <f>IF(H3964="USD", 1, VLOOKUP(H3964,usd[[#All],[targetCurrency]:[inverseRate]],4,FALSE))</f>
        <v>1.29405719</v>
      </c>
      <c r="J3964" s="14">
        <f t="shared" si="368"/>
        <v>1811.6800659999999</v>
      </c>
      <c r="K3964" s="14">
        <f t="shared" si="369"/>
        <v>58.232573549999998</v>
      </c>
      <c r="L3964">
        <v>1448722494</v>
      </c>
      <c r="M3964">
        <v>1446562494</v>
      </c>
      <c r="N3964" t="b">
        <v>0</v>
      </c>
      <c r="O3964">
        <v>3</v>
      </c>
      <c r="P3964" t="b">
        <v>0</v>
      </c>
      <c r="Q3964" t="s">
        <v>8271</v>
      </c>
      <c r="R3964" s="9">
        <f t="shared" si="370"/>
        <v>3.214285714285714E-2</v>
      </c>
      <c r="S3964" s="14">
        <f t="shared" si="371"/>
        <v>19.410857849999999</v>
      </c>
      <c r="T3964" t="s">
        <v>9224</v>
      </c>
      <c r="U3964" t="s">
        <v>9225</v>
      </c>
      <c r="V3964" s="16">
        <f t="shared" si="372"/>
        <v>42311.621458333335</v>
      </c>
      <c r="W3964" s="16">
        <f t="shared" si="373"/>
        <v>42336.621458333335</v>
      </c>
    </row>
    <row r="3965" spans="1:23" ht="30" hidden="1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2">
        <f>IF(H3965="USD", 1, VLOOKUP(H3965,usd[[#All],[targetCurrency]:[inverseRate]],4,FALSE))</f>
        <v>0.75062424999999999</v>
      </c>
      <c r="J3965" s="14">
        <f t="shared" si="368"/>
        <v>7506.2425000000003</v>
      </c>
      <c r="K3965" s="14">
        <f t="shared" si="369"/>
        <v>0</v>
      </c>
      <c r="L3965">
        <v>1447821717</v>
      </c>
      <c r="M3965">
        <v>1445226117</v>
      </c>
      <c r="N3965" t="b">
        <v>0</v>
      </c>
      <c r="O3965">
        <v>0</v>
      </c>
      <c r="P3965" t="b">
        <v>0</v>
      </c>
      <c r="Q3965" t="s">
        <v>8271</v>
      </c>
      <c r="R3965" s="9">
        <f t="shared" si="370"/>
        <v>0</v>
      </c>
      <c r="S3965" s="14" t="str">
        <f t="shared" si="371"/>
        <v/>
      </c>
      <c r="T3965" t="s">
        <v>9224</v>
      </c>
      <c r="U3965" t="s">
        <v>9225</v>
      </c>
      <c r="V3965" s="16">
        <f t="shared" si="372"/>
        <v>42296.154131944444</v>
      </c>
      <c r="W3965" s="16">
        <f t="shared" si="373"/>
        <v>42326.195798611108</v>
      </c>
    </row>
    <row r="3966" spans="1:23" ht="30" hidden="1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2">
        <f>IF(H3966="USD", 1, VLOOKUP(H3966,usd[[#All],[targetCurrency]:[inverseRate]],4,FALSE))</f>
        <v>1</v>
      </c>
      <c r="J3966" s="14">
        <f t="shared" si="368"/>
        <v>2000</v>
      </c>
      <c r="K3966" s="14">
        <f t="shared" si="369"/>
        <v>126</v>
      </c>
      <c r="L3966">
        <v>1429460386</v>
      </c>
      <c r="M3966">
        <v>1424279986</v>
      </c>
      <c r="N3966" t="b">
        <v>0</v>
      </c>
      <c r="O3966">
        <v>3</v>
      </c>
      <c r="P3966" t="b">
        <v>0</v>
      </c>
      <c r="Q3966" t="s">
        <v>8271</v>
      </c>
      <c r="R3966" s="9">
        <f t="shared" si="370"/>
        <v>6.3E-2</v>
      </c>
      <c r="S3966" s="14">
        <f t="shared" si="371"/>
        <v>42</v>
      </c>
      <c r="T3966" t="s">
        <v>9224</v>
      </c>
      <c r="U3966" t="s">
        <v>9225</v>
      </c>
      <c r="V3966" s="16">
        <f t="shared" si="372"/>
        <v>42053.722060185188</v>
      </c>
      <c r="W3966" s="16">
        <f t="shared" si="373"/>
        <v>42113.680393518516</v>
      </c>
    </row>
    <row r="3967" spans="1:23" ht="30" hidden="1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2">
        <f>IF(H3967="USD", 1, VLOOKUP(H3967,usd[[#All],[targetCurrency]:[inverseRate]],4,FALSE))</f>
        <v>1</v>
      </c>
      <c r="J3967" s="14">
        <f t="shared" si="368"/>
        <v>2000</v>
      </c>
      <c r="K3967" s="14">
        <f t="shared" si="369"/>
        <v>285</v>
      </c>
      <c r="L3967">
        <v>1460608780</v>
      </c>
      <c r="M3967">
        <v>1455428380</v>
      </c>
      <c r="N3967" t="b">
        <v>0</v>
      </c>
      <c r="O3967">
        <v>4</v>
      </c>
      <c r="P3967" t="b">
        <v>0</v>
      </c>
      <c r="Q3967" t="s">
        <v>8271</v>
      </c>
      <c r="R3967" s="9">
        <f t="shared" si="370"/>
        <v>0.14249999999999999</v>
      </c>
      <c r="S3967" s="14">
        <f t="shared" si="371"/>
        <v>71.25</v>
      </c>
      <c r="T3967" t="s">
        <v>9224</v>
      </c>
      <c r="U3967" t="s">
        <v>9225</v>
      </c>
      <c r="V3967" s="16">
        <f t="shared" si="372"/>
        <v>42414.235879629632</v>
      </c>
      <c r="W3967" s="16">
        <f t="shared" si="373"/>
        <v>42474.194212962961</v>
      </c>
    </row>
    <row r="3968" spans="1:23" ht="30" hidden="1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2">
        <f>IF(H3968="USD", 1, VLOOKUP(H3968,usd[[#All],[targetCurrency]:[inverseRate]],4,FALSE))</f>
        <v>1</v>
      </c>
      <c r="J3968" s="14">
        <f t="shared" si="368"/>
        <v>7500</v>
      </c>
      <c r="K3968" s="14">
        <f t="shared" si="369"/>
        <v>45</v>
      </c>
      <c r="L3968">
        <v>1406170740</v>
      </c>
      <c r="M3968">
        <v>1402506278</v>
      </c>
      <c r="N3968" t="b">
        <v>0</v>
      </c>
      <c r="O3968">
        <v>2</v>
      </c>
      <c r="P3968" t="b">
        <v>0</v>
      </c>
      <c r="Q3968" t="s">
        <v>8271</v>
      </c>
      <c r="R3968" s="9">
        <f t="shared" si="370"/>
        <v>6.0000000000000001E-3</v>
      </c>
      <c r="S3968" s="14">
        <f t="shared" si="371"/>
        <v>22.5</v>
      </c>
      <c r="T3968" t="s">
        <v>9224</v>
      </c>
      <c r="U3968" t="s">
        <v>9225</v>
      </c>
      <c r="V3968" s="16">
        <f t="shared" si="372"/>
        <v>41801.711550925924</v>
      </c>
      <c r="W3968" s="16">
        <f t="shared" si="373"/>
        <v>41844.124305555553</v>
      </c>
    </row>
    <row r="3969" spans="1:23" ht="30" hidden="1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2">
        <f>IF(H3969="USD", 1, VLOOKUP(H3969,usd[[#All],[targetCurrency]:[inverseRate]],4,FALSE))</f>
        <v>1</v>
      </c>
      <c r="J3969" s="14">
        <f t="shared" si="368"/>
        <v>1700</v>
      </c>
      <c r="K3969" s="14">
        <f t="shared" si="369"/>
        <v>410</v>
      </c>
      <c r="L3969">
        <v>1488783507</v>
      </c>
      <c r="M3969">
        <v>1486191507</v>
      </c>
      <c r="N3969" t="b">
        <v>0</v>
      </c>
      <c r="O3969">
        <v>10</v>
      </c>
      <c r="P3969" t="b">
        <v>0</v>
      </c>
      <c r="Q3969" t="s">
        <v>8271</v>
      </c>
      <c r="R3969" s="9">
        <f t="shared" si="370"/>
        <v>0.2411764705882353</v>
      </c>
      <c r="S3969" s="14">
        <f t="shared" si="371"/>
        <v>41</v>
      </c>
      <c r="T3969" t="s">
        <v>9224</v>
      </c>
      <c r="U3969" t="s">
        <v>9225</v>
      </c>
      <c r="V3969" s="16">
        <f t="shared" si="372"/>
        <v>42770.290590277778</v>
      </c>
      <c r="W3969" s="16">
        <f t="shared" si="373"/>
        <v>42800.290590277778</v>
      </c>
    </row>
    <row r="3970" spans="1:23" ht="30" hidden="1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2">
        <f>IF(H3970="USD", 1, VLOOKUP(H3970,usd[[#All],[targetCurrency]:[inverseRate]],4,FALSE))</f>
        <v>1</v>
      </c>
      <c r="J3970" s="14">
        <f t="shared" si="368"/>
        <v>5000</v>
      </c>
      <c r="K3970" s="14">
        <f t="shared" si="369"/>
        <v>527</v>
      </c>
      <c r="L3970">
        <v>1463945673</v>
      </c>
      <c r="M3970">
        <v>1458761673</v>
      </c>
      <c r="N3970" t="b">
        <v>0</v>
      </c>
      <c r="O3970">
        <v>11</v>
      </c>
      <c r="P3970" t="b">
        <v>0</v>
      </c>
      <c r="Q3970" t="s">
        <v>8271</v>
      </c>
      <c r="R3970" s="9">
        <f t="shared" si="370"/>
        <v>0.10539999999999999</v>
      </c>
      <c r="S3970" s="14">
        <f t="shared" si="371"/>
        <v>47.909090909090907</v>
      </c>
      <c r="T3970" t="s">
        <v>9224</v>
      </c>
      <c r="U3970" t="s">
        <v>9225</v>
      </c>
      <c r="V3970" s="16">
        <f t="shared" si="372"/>
        <v>42452.815659722226</v>
      </c>
      <c r="W3970" s="16">
        <f t="shared" si="373"/>
        <v>42512.815659722226</v>
      </c>
    </row>
    <row r="3971" spans="1:23" ht="30" hidden="1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2">
        <f>IF(H3971="USD", 1, VLOOKUP(H3971,usd[[#All],[targetCurrency]:[inverseRate]],4,FALSE))</f>
        <v>1</v>
      </c>
      <c r="J3971" s="14">
        <f t="shared" ref="J3971:J4034" si="374">$I3971*D3971</f>
        <v>2825</v>
      </c>
      <c r="K3971" s="14">
        <f t="shared" ref="K3971:K4034" si="375">$I3971*E3971</f>
        <v>211</v>
      </c>
      <c r="L3971">
        <v>1472442900</v>
      </c>
      <c r="M3971">
        <v>1471638646</v>
      </c>
      <c r="N3971" t="b">
        <v>0</v>
      </c>
      <c r="O3971">
        <v>6</v>
      </c>
      <c r="P3971" t="b">
        <v>0</v>
      </c>
      <c r="Q3971" t="s">
        <v>8271</v>
      </c>
      <c r="R3971" s="9">
        <f t="shared" ref="R3971:R4034" si="376">E3971/D3971</f>
        <v>7.4690265486725665E-2</v>
      </c>
      <c r="S3971" s="14">
        <f t="shared" ref="S3971:S4034" si="377">IFERROR(K3971/O3971, "")</f>
        <v>35.166666666666664</v>
      </c>
      <c r="T3971" t="s">
        <v>9224</v>
      </c>
      <c r="U3971" t="s">
        <v>9225</v>
      </c>
      <c r="V3971" s="16">
        <f t="shared" si="372"/>
        <v>42601.854699074072</v>
      </c>
      <c r="W3971" s="16">
        <f t="shared" si="373"/>
        <v>42611.163194444445</v>
      </c>
    </row>
    <row r="3972" spans="1:23" ht="30" hidden="1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2">
        <f>IF(H3972="USD", 1, VLOOKUP(H3972,usd[[#All],[targetCurrency]:[inverseRate]],4,FALSE))</f>
        <v>1</v>
      </c>
      <c r="J3972" s="14">
        <f t="shared" si="374"/>
        <v>15000</v>
      </c>
      <c r="K3972" s="14">
        <f t="shared" si="375"/>
        <v>11</v>
      </c>
      <c r="L3972">
        <v>1460925811</v>
      </c>
      <c r="M3972">
        <v>1458333811</v>
      </c>
      <c r="N3972" t="b">
        <v>0</v>
      </c>
      <c r="O3972">
        <v>2</v>
      </c>
      <c r="P3972" t="b">
        <v>0</v>
      </c>
      <c r="Q3972" t="s">
        <v>8271</v>
      </c>
      <c r="R3972" s="9">
        <f t="shared" si="376"/>
        <v>7.3333333333333334E-4</v>
      </c>
      <c r="S3972" s="14">
        <f t="shared" si="377"/>
        <v>5.5</v>
      </c>
      <c r="T3972" t="s">
        <v>9224</v>
      </c>
      <c r="U3972" t="s">
        <v>9225</v>
      </c>
      <c r="V3972" s="16">
        <f t="shared" si="372"/>
        <v>42447.863553240742</v>
      </c>
      <c r="W3972" s="16">
        <f t="shared" si="373"/>
        <v>42477.863553240742</v>
      </c>
    </row>
    <row r="3973" spans="1:23" ht="30" hidden="1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2">
        <f>IF(H3973="USD", 1, VLOOKUP(H3973,usd[[#All],[targetCurrency]:[inverseRate]],4,FALSE))</f>
        <v>1</v>
      </c>
      <c r="J3973" s="14">
        <f t="shared" si="374"/>
        <v>14000</v>
      </c>
      <c r="K3973" s="14">
        <f t="shared" si="375"/>
        <v>136</v>
      </c>
      <c r="L3973">
        <v>1405947126</v>
      </c>
      <c r="M3973">
        <v>1403355126</v>
      </c>
      <c r="N3973" t="b">
        <v>0</v>
      </c>
      <c r="O3973">
        <v>6</v>
      </c>
      <c r="P3973" t="b">
        <v>0</v>
      </c>
      <c r="Q3973" t="s">
        <v>8271</v>
      </c>
      <c r="R3973" s="9">
        <f t="shared" si="376"/>
        <v>9.7142857142857135E-3</v>
      </c>
      <c r="S3973" s="14">
        <f t="shared" si="377"/>
        <v>22.666666666666668</v>
      </c>
      <c r="T3973" t="s">
        <v>9224</v>
      </c>
      <c r="U3973" t="s">
        <v>9225</v>
      </c>
      <c r="V3973" s="16">
        <f t="shared" si="372"/>
        <v>41811.536180555559</v>
      </c>
      <c r="W3973" s="16">
        <f t="shared" si="373"/>
        <v>41841.536180555559</v>
      </c>
    </row>
    <row r="3974" spans="1:23" ht="30" hidden="1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2">
        <f>IF(H3974="USD", 1, VLOOKUP(H3974,usd[[#All],[targetCurrency]:[inverseRate]],4,FALSE))</f>
        <v>1</v>
      </c>
      <c r="J3974" s="14">
        <f t="shared" si="374"/>
        <v>1000</v>
      </c>
      <c r="K3974" s="14">
        <f t="shared" si="375"/>
        <v>211</v>
      </c>
      <c r="L3974">
        <v>1423186634</v>
      </c>
      <c r="M3974">
        <v>1418002634</v>
      </c>
      <c r="N3974" t="b">
        <v>0</v>
      </c>
      <c r="O3974">
        <v>8</v>
      </c>
      <c r="P3974" t="b">
        <v>0</v>
      </c>
      <c r="Q3974" t="s">
        <v>8271</v>
      </c>
      <c r="R3974" s="9">
        <f t="shared" si="376"/>
        <v>0.21099999999999999</v>
      </c>
      <c r="S3974" s="14">
        <f t="shared" si="377"/>
        <v>26.375</v>
      </c>
      <c r="T3974" t="s">
        <v>9224</v>
      </c>
      <c r="U3974" t="s">
        <v>9225</v>
      </c>
      <c r="V3974" s="16">
        <f t="shared" si="372"/>
        <v>41981.067523148144</v>
      </c>
      <c r="W3974" s="16">
        <f t="shared" si="373"/>
        <v>42041.067523148144</v>
      </c>
    </row>
    <row r="3975" spans="1:23" ht="30" hidden="1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2">
        <f>IF(H3975="USD", 1, VLOOKUP(H3975,usd[[#All],[targetCurrency]:[inverseRate]],4,FALSE))</f>
        <v>1</v>
      </c>
      <c r="J3975" s="14">
        <f t="shared" si="374"/>
        <v>5000</v>
      </c>
      <c r="K3975" s="14">
        <f t="shared" si="375"/>
        <v>3905</v>
      </c>
      <c r="L3975">
        <v>1462766400</v>
      </c>
      <c r="M3975">
        <v>1460219110</v>
      </c>
      <c r="N3975" t="b">
        <v>0</v>
      </c>
      <c r="O3975">
        <v>37</v>
      </c>
      <c r="P3975" t="b">
        <v>0</v>
      </c>
      <c r="Q3975" t="s">
        <v>8271</v>
      </c>
      <c r="R3975" s="9">
        <f t="shared" si="376"/>
        <v>0.78100000000000003</v>
      </c>
      <c r="S3975" s="14">
        <f t="shared" si="377"/>
        <v>105.54054054054055</v>
      </c>
      <c r="T3975" t="s">
        <v>9224</v>
      </c>
      <c r="U3975" t="s">
        <v>9225</v>
      </c>
      <c r="V3975" s="16">
        <f t="shared" si="372"/>
        <v>42469.68414351852</v>
      </c>
      <c r="W3975" s="16">
        <f t="shared" si="373"/>
        <v>42499.166666666672</v>
      </c>
    </row>
    <row r="3976" spans="1:23" ht="30" hidden="1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2">
        <f>IF(H3976="USD", 1, VLOOKUP(H3976,usd[[#All],[targetCurrency]:[inverseRate]],4,FALSE))</f>
        <v>1.29405719</v>
      </c>
      <c r="J3976" s="14">
        <f t="shared" si="374"/>
        <v>1294.05719</v>
      </c>
      <c r="K3976" s="14">
        <f t="shared" si="375"/>
        <v>414.0983008</v>
      </c>
      <c r="L3976">
        <v>1464872848</v>
      </c>
      <c r="M3976">
        <v>1462280848</v>
      </c>
      <c r="N3976" t="b">
        <v>0</v>
      </c>
      <c r="O3976">
        <v>11</v>
      </c>
      <c r="P3976" t="b">
        <v>0</v>
      </c>
      <c r="Q3976" t="s">
        <v>8271</v>
      </c>
      <c r="R3976" s="9">
        <f t="shared" si="376"/>
        <v>0.32</v>
      </c>
      <c r="S3976" s="14">
        <f t="shared" si="377"/>
        <v>37.645300072727274</v>
      </c>
      <c r="T3976" t="s">
        <v>9224</v>
      </c>
      <c r="U3976" t="s">
        <v>9225</v>
      </c>
      <c r="V3976" s="16">
        <f t="shared" si="372"/>
        <v>42493.546851851846</v>
      </c>
      <c r="W3976" s="16">
        <f t="shared" si="373"/>
        <v>42523.546851851846</v>
      </c>
    </row>
    <row r="3977" spans="1:23" ht="30" hidden="1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2">
        <f>IF(H3977="USD", 1, VLOOKUP(H3977,usd[[#All],[targetCurrency]:[inverseRate]],4,FALSE))</f>
        <v>1</v>
      </c>
      <c r="J3977" s="14">
        <f t="shared" si="374"/>
        <v>678</v>
      </c>
      <c r="K3977" s="14">
        <f t="shared" si="375"/>
        <v>0</v>
      </c>
      <c r="L3977">
        <v>1468442898</v>
      </c>
      <c r="M3977">
        <v>1465850898</v>
      </c>
      <c r="N3977" t="b">
        <v>0</v>
      </c>
      <c r="O3977">
        <v>0</v>
      </c>
      <c r="P3977" t="b">
        <v>0</v>
      </c>
      <c r="Q3977" t="s">
        <v>8271</v>
      </c>
      <c r="R3977" s="9">
        <f t="shared" si="376"/>
        <v>0</v>
      </c>
      <c r="S3977" s="14" t="str">
        <f t="shared" si="377"/>
        <v/>
      </c>
      <c r="T3977" t="s">
        <v>9224</v>
      </c>
      <c r="U3977" t="s">
        <v>9225</v>
      </c>
      <c r="V3977" s="16">
        <f t="shared" si="372"/>
        <v>42534.866875</v>
      </c>
      <c r="W3977" s="16">
        <f t="shared" si="373"/>
        <v>42564.866875</v>
      </c>
    </row>
    <row r="3978" spans="1:23" ht="30" hidden="1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2">
        <f>IF(H3978="USD", 1, VLOOKUP(H3978,usd[[#All],[targetCurrency]:[inverseRate]],4,FALSE))</f>
        <v>1</v>
      </c>
      <c r="J3978" s="14">
        <f t="shared" si="374"/>
        <v>1300</v>
      </c>
      <c r="K3978" s="14">
        <f t="shared" si="375"/>
        <v>620</v>
      </c>
      <c r="L3978">
        <v>1406876400</v>
      </c>
      <c r="M3978">
        <v>1405024561</v>
      </c>
      <c r="N3978" t="b">
        <v>0</v>
      </c>
      <c r="O3978">
        <v>10</v>
      </c>
      <c r="P3978" t="b">
        <v>0</v>
      </c>
      <c r="Q3978" t="s">
        <v>8271</v>
      </c>
      <c r="R3978" s="9">
        <f t="shared" si="376"/>
        <v>0.47692307692307695</v>
      </c>
      <c r="S3978" s="14">
        <f t="shared" si="377"/>
        <v>62</v>
      </c>
      <c r="T3978" t="s">
        <v>9224</v>
      </c>
      <c r="U3978" t="s">
        <v>9225</v>
      </c>
      <c r="V3978" s="16">
        <f t="shared" si="372"/>
        <v>41830.858344907407</v>
      </c>
      <c r="W3978" s="16">
        <f t="shared" si="373"/>
        <v>41852.291666666664</v>
      </c>
    </row>
    <row r="3979" spans="1:23" ht="30" hidden="1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2">
        <f>IF(H3979="USD", 1, VLOOKUP(H3979,usd[[#All],[targetCurrency]:[inverseRate]],4,FALSE))</f>
        <v>1</v>
      </c>
      <c r="J3979" s="14">
        <f t="shared" si="374"/>
        <v>90000</v>
      </c>
      <c r="K3979" s="14">
        <f t="shared" si="375"/>
        <v>1305</v>
      </c>
      <c r="L3979">
        <v>1469213732</v>
      </c>
      <c r="M3979">
        <v>1466621732</v>
      </c>
      <c r="N3979" t="b">
        <v>0</v>
      </c>
      <c r="O3979">
        <v>6</v>
      </c>
      <c r="P3979" t="b">
        <v>0</v>
      </c>
      <c r="Q3979" t="s">
        <v>8271</v>
      </c>
      <c r="R3979" s="9">
        <f t="shared" si="376"/>
        <v>1.4500000000000001E-2</v>
      </c>
      <c r="S3979" s="14">
        <f t="shared" si="377"/>
        <v>217.5</v>
      </c>
      <c r="T3979" t="s">
        <v>9224</v>
      </c>
      <c r="U3979" t="s">
        <v>9225</v>
      </c>
      <c r="V3979" s="16">
        <f t="shared" si="372"/>
        <v>42543.788564814815</v>
      </c>
      <c r="W3979" s="16">
        <f t="shared" si="373"/>
        <v>42573.788564814815</v>
      </c>
    </row>
    <row r="3980" spans="1:23" ht="30" hidden="1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2">
        <f>IF(H3980="USD", 1, VLOOKUP(H3980,usd[[#All],[targetCurrency]:[inverseRate]],4,FALSE))</f>
        <v>1</v>
      </c>
      <c r="J3980" s="14">
        <f t="shared" si="374"/>
        <v>2000</v>
      </c>
      <c r="K3980" s="14">
        <f t="shared" si="375"/>
        <v>214</v>
      </c>
      <c r="L3980">
        <v>1422717953</v>
      </c>
      <c r="M3980">
        <v>1417533953</v>
      </c>
      <c r="N3980" t="b">
        <v>0</v>
      </c>
      <c r="O3980">
        <v>8</v>
      </c>
      <c r="P3980" t="b">
        <v>0</v>
      </c>
      <c r="Q3980" t="s">
        <v>8271</v>
      </c>
      <c r="R3980" s="9">
        <f t="shared" si="376"/>
        <v>0.107</v>
      </c>
      <c r="S3980" s="14">
        <f t="shared" si="377"/>
        <v>26.75</v>
      </c>
      <c r="T3980" t="s">
        <v>9224</v>
      </c>
      <c r="U3980" t="s">
        <v>9225</v>
      </c>
      <c r="V3980" s="16">
        <f t="shared" si="372"/>
        <v>41975.642974537041</v>
      </c>
      <c r="W3980" s="16">
        <f t="shared" si="373"/>
        <v>42035.642974537041</v>
      </c>
    </row>
    <row r="3981" spans="1:23" ht="30" hidden="1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2">
        <f>IF(H3981="USD", 1, VLOOKUP(H3981,usd[[#All],[targetCurrency]:[inverseRate]],4,FALSE))</f>
        <v>1.29405719</v>
      </c>
      <c r="J3981" s="14">
        <f t="shared" si="374"/>
        <v>7764.3431399999999</v>
      </c>
      <c r="K3981" s="14">
        <f t="shared" si="375"/>
        <v>142.34629089999999</v>
      </c>
      <c r="L3981">
        <v>1427659200</v>
      </c>
      <c r="M3981">
        <v>1425678057</v>
      </c>
      <c r="N3981" t="b">
        <v>0</v>
      </c>
      <c r="O3981">
        <v>6</v>
      </c>
      <c r="P3981" t="b">
        <v>0</v>
      </c>
      <c r="Q3981" t="s">
        <v>8271</v>
      </c>
      <c r="R3981" s="9">
        <f t="shared" si="376"/>
        <v>1.8333333333333333E-2</v>
      </c>
      <c r="S3981" s="14">
        <f t="shared" si="377"/>
        <v>23.724381816666664</v>
      </c>
      <c r="T3981" t="s">
        <v>9224</v>
      </c>
      <c r="U3981" t="s">
        <v>9225</v>
      </c>
      <c r="V3981" s="16">
        <f t="shared" si="372"/>
        <v>42069.903437500005</v>
      </c>
      <c r="W3981" s="16">
        <f t="shared" si="373"/>
        <v>42092.833333333328</v>
      </c>
    </row>
    <row r="3982" spans="1:23" ht="30" hidden="1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2">
        <f>IF(H3982="USD", 1, VLOOKUP(H3982,usd[[#All],[targetCurrency]:[inverseRate]],4,FALSE))</f>
        <v>1</v>
      </c>
      <c r="J3982" s="14">
        <f t="shared" si="374"/>
        <v>2500</v>
      </c>
      <c r="K3982" s="14">
        <f t="shared" si="375"/>
        <v>450</v>
      </c>
      <c r="L3982">
        <v>1404570147</v>
      </c>
      <c r="M3982">
        <v>1401978147</v>
      </c>
      <c r="N3982" t="b">
        <v>0</v>
      </c>
      <c r="O3982">
        <v>7</v>
      </c>
      <c r="P3982" t="b">
        <v>0</v>
      </c>
      <c r="Q3982" t="s">
        <v>8271</v>
      </c>
      <c r="R3982" s="9">
        <f t="shared" si="376"/>
        <v>0.18</v>
      </c>
      <c r="S3982" s="14">
        <f t="shared" si="377"/>
        <v>64.285714285714292</v>
      </c>
      <c r="T3982" t="s">
        <v>9224</v>
      </c>
      <c r="U3982" t="s">
        <v>9225</v>
      </c>
      <c r="V3982" s="16">
        <f t="shared" si="372"/>
        <v>41795.598923611113</v>
      </c>
      <c r="W3982" s="16">
        <f t="shared" si="373"/>
        <v>41825.598923611113</v>
      </c>
    </row>
    <row r="3983" spans="1:23" ht="30" hidden="1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2">
        <f>IF(H3983="USD", 1, VLOOKUP(H3983,usd[[#All],[targetCurrency]:[inverseRate]],4,FALSE))</f>
        <v>1</v>
      </c>
      <c r="J3983" s="14">
        <f t="shared" si="374"/>
        <v>30000</v>
      </c>
      <c r="K3983" s="14">
        <f t="shared" si="375"/>
        <v>1225</v>
      </c>
      <c r="L3983">
        <v>1468729149</v>
      </c>
      <c r="M3983">
        <v>1463545149</v>
      </c>
      <c r="N3983" t="b">
        <v>0</v>
      </c>
      <c r="O3983">
        <v>7</v>
      </c>
      <c r="P3983" t="b">
        <v>0</v>
      </c>
      <c r="Q3983" t="s">
        <v>8271</v>
      </c>
      <c r="R3983" s="9">
        <f t="shared" si="376"/>
        <v>4.0833333333333333E-2</v>
      </c>
      <c r="S3983" s="14">
        <f t="shared" si="377"/>
        <v>175</v>
      </c>
      <c r="T3983" t="s">
        <v>9224</v>
      </c>
      <c r="U3983" t="s">
        <v>9225</v>
      </c>
      <c r="V3983" s="16">
        <f t="shared" si="372"/>
        <v>42508.179965277777</v>
      </c>
      <c r="W3983" s="16">
        <f t="shared" si="373"/>
        <v>42568.179965277777</v>
      </c>
    </row>
    <row r="3984" spans="1:23" ht="30" hidden="1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2">
        <f>IF(H3984="USD", 1, VLOOKUP(H3984,usd[[#All],[targetCurrency]:[inverseRate]],4,FALSE))</f>
        <v>1.29405719</v>
      </c>
      <c r="J3984" s="14">
        <f t="shared" si="374"/>
        <v>1099.9486115</v>
      </c>
      <c r="K3984" s="14">
        <f t="shared" si="375"/>
        <v>219.98972229999998</v>
      </c>
      <c r="L3984">
        <v>1436297180</v>
      </c>
      <c r="M3984">
        <v>1431113180</v>
      </c>
      <c r="N3984" t="b">
        <v>0</v>
      </c>
      <c r="O3984">
        <v>5</v>
      </c>
      <c r="P3984" t="b">
        <v>0</v>
      </c>
      <c r="Q3984" t="s">
        <v>8271</v>
      </c>
      <c r="R3984" s="9">
        <f t="shared" si="376"/>
        <v>0.2</v>
      </c>
      <c r="S3984" s="14">
        <f t="shared" si="377"/>
        <v>43.997944459999999</v>
      </c>
      <c r="T3984" t="s">
        <v>9224</v>
      </c>
      <c r="U3984" t="s">
        <v>9225</v>
      </c>
      <c r="V3984" s="16">
        <f t="shared" ref="V3984:V4047" si="378">(M3984/86400)+DATE(1970,1,1)</f>
        <v>42132.809953703705</v>
      </c>
      <c r="W3984" s="16">
        <f t="shared" ref="W3984:W4047" si="379">(L3984/86400)+DATE(1970,1,1)</f>
        <v>42192.809953703705</v>
      </c>
    </row>
    <row r="3985" spans="1:23" ht="30" hidden="1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2">
        <f>IF(H3985="USD", 1, VLOOKUP(H3985,usd[[#All],[targetCurrency]:[inverseRate]],4,FALSE))</f>
        <v>1</v>
      </c>
      <c r="J3985" s="14">
        <f t="shared" si="374"/>
        <v>11140</v>
      </c>
      <c r="K3985" s="14">
        <f t="shared" si="375"/>
        <v>3877</v>
      </c>
      <c r="L3985">
        <v>1400569140</v>
      </c>
      <c r="M3985">
        <v>1397854356</v>
      </c>
      <c r="N3985" t="b">
        <v>0</v>
      </c>
      <c r="O3985">
        <v>46</v>
      </c>
      <c r="P3985" t="b">
        <v>0</v>
      </c>
      <c r="Q3985" t="s">
        <v>8271</v>
      </c>
      <c r="R3985" s="9">
        <f t="shared" si="376"/>
        <v>0.34802513464991025</v>
      </c>
      <c r="S3985" s="14">
        <f t="shared" si="377"/>
        <v>84.282608695652172</v>
      </c>
      <c r="T3985" t="s">
        <v>9224</v>
      </c>
      <c r="U3985" t="s">
        <v>9225</v>
      </c>
      <c r="V3985" s="16">
        <f t="shared" si="378"/>
        <v>41747.86986111111</v>
      </c>
      <c r="W3985" s="16">
        <f t="shared" si="379"/>
        <v>41779.290972222225</v>
      </c>
    </row>
    <row r="3986" spans="1:23" ht="30" hidden="1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2">
        <f>IF(H3986="USD", 1, VLOOKUP(H3986,usd[[#All],[targetCurrency]:[inverseRate]],4,FALSE))</f>
        <v>1.29405719</v>
      </c>
      <c r="J3986" s="14">
        <f t="shared" si="374"/>
        <v>1941.085785</v>
      </c>
      <c r="K3986" s="14">
        <f t="shared" si="375"/>
        <v>122.93543305</v>
      </c>
      <c r="L3986">
        <v>1415404800</v>
      </c>
      <c r="M3986">
        <v>1412809644</v>
      </c>
      <c r="N3986" t="b">
        <v>0</v>
      </c>
      <c r="O3986">
        <v>10</v>
      </c>
      <c r="P3986" t="b">
        <v>0</v>
      </c>
      <c r="Q3986" t="s">
        <v>8271</v>
      </c>
      <c r="R3986" s="9">
        <f t="shared" si="376"/>
        <v>6.3333333333333339E-2</v>
      </c>
      <c r="S3986" s="14">
        <f t="shared" si="377"/>
        <v>12.293543305</v>
      </c>
      <c r="T3986" t="s">
        <v>9224</v>
      </c>
      <c r="U3986" t="s">
        <v>9225</v>
      </c>
      <c r="V3986" s="16">
        <f t="shared" si="378"/>
        <v>41920.963472222225</v>
      </c>
      <c r="W3986" s="16">
        <f t="shared" si="379"/>
        <v>41951</v>
      </c>
    </row>
    <row r="3987" spans="1:23" ht="30" hidden="1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2">
        <f>IF(H3987="USD", 1, VLOOKUP(H3987,usd[[#All],[targetCurrency]:[inverseRate]],4,FALSE))</f>
        <v>1</v>
      </c>
      <c r="J3987" s="14">
        <f t="shared" si="374"/>
        <v>2000</v>
      </c>
      <c r="K3987" s="14">
        <f t="shared" si="375"/>
        <v>641</v>
      </c>
      <c r="L3987">
        <v>1456002300</v>
      </c>
      <c r="M3987">
        <v>1454173120</v>
      </c>
      <c r="N3987" t="b">
        <v>0</v>
      </c>
      <c r="O3987">
        <v>19</v>
      </c>
      <c r="P3987" t="b">
        <v>0</v>
      </c>
      <c r="Q3987" t="s">
        <v>8271</v>
      </c>
      <c r="R3987" s="9">
        <f t="shared" si="376"/>
        <v>0.32050000000000001</v>
      </c>
      <c r="S3987" s="14">
        <f t="shared" si="377"/>
        <v>33.736842105263158</v>
      </c>
      <c r="T3987" t="s">
        <v>9224</v>
      </c>
      <c r="U3987" t="s">
        <v>9225</v>
      </c>
      <c r="V3987" s="16">
        <f t="shared" si="378"/>
        <v>42399.707407407404</v>
      </c>
      <c r="W3987" s="16">
        <f t="shared" si="379"/>
        <v>42420.878472222219</v>
      </c>
    </row>
    <row r="3988" spans="1:23" ht="30" hidden="1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2">
        <f>IF(H3988="USD", 1, VLOOKUP(H3988,usd[[#All],[targetCurrency]:[inverseRate]],4,FALSE))</f>
        <v>1.29405719</v>
      </c>
      <c r="J3988" s="14">
        <f t="shared" si="374"/>
        <v>6470.2859499999995</v>
      </c>
      <c r="K3988" s="14">
        <f t="shared" si="375"/>
        <v>631.49990872000001</v>
      </c>
      <c r="L3988">
        <v>1462539840</v>
      </c>
      <c r="M3988">
        <v>1460034594</v>
      </c>
      <c r="N3988" t="b">
        <v>0</v>
      </c>
      <c r="O3988">
        <v>13</v>
      </c>
      <c r="P3988" t="b">
        <v>0</v>
      </c>
      <c r="Q3988" t="s">
        <v>8271</v>
      </c>
      <c r="R3988" s="9">
        <f t="shared" si="376"/>
        <v>9.7600000000000006E-2</v>
      </c>
      <c r="S3988" s="14">
        <f t="shared" si="377"/>
        <v>48.576916055384615</v>
      </c>
      <c r="T3988" t="s">
        <v>9224</v>
      </c>
      <c r="U3988" t="s">
        <v>9225</v>
      </c>
      <c r="V3988" s="16">
        <f t="shared" si="378"/>
        <v>42467.548541666663</v>
      </c>
      <c r="W3988" s="16">
        <f t="shared" si="379"/>
        <v>42496.544444444444</v>
      </c>
    </row>
    <row r="3989" spans="1:23" ht="30" hidden="1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2">
        <f>IF(H3989="USD", 1, VLOOKUP(H3989,usd[[#All],[targetCurrency]:[inverseRate]],4,FALSE))</f>
        <v>1.29405719</v>
      </c>
      <c r="J3989" s="14">
        <f t="shared" si="374"/>
        <v>517.62287600000002</v>
      </c>
      <c r="K3989" s="14">
        <f t="shared" si="375"/>
        <v>195.40263568999998</v>
      </c>
      <c r="L3989">
        <v>1400278290</v>
      </c>
      <c r="M3989">
        <v>1399414290</v>
      </c>
      <c r="N3989" t="b">
        <v>0</v>
      </c>
      <c r="O3989">
        <v>13</v>
      </c>
      <c r="P3989" t="b">
        <v>0</v>
      </c>
      <c r="Q3989" t="s">
        <v>8271</v>
      </c>
      <c r="R3989" s="9">
        <f t="shared" si="376"/>
        <v>0.3775</v>
      </c>
      <c r="S3989" s="14">
        <f t="shared" si="377"/>
        <v>15.030971976153845</v>
      </c>
      <c r="T3989" t="s">
        <v>9224</v>
      </c>
      <c r="U3989" t="s">
        <v>9225</v>
      </c>
      <c r="V3989" s="16">
        <f t="shared" si="378"/>
        <v>41765.92465277778</v>
      </c>
      <c r="W3989" s="16">
        <f t="shared" si="379"/>
        <v>41775.92465277778</v>
      </c>
    </row>
    <row r="3990" spans="1:23" ht="30" hidden="1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2">
        <f>IF(H3990="USD", 1, VLOOKUP(H3990,usd[[#All],[targetCurrency]:[inverseRate]],4,FALSE))</f>
        <v>1</v>
      </c>
      <c r="J3990" s="14">
        <f t="shared" si="374"/>
        <v>1500</v>
      </c>
      <c r="K3990" s="14">
        <f t="shared" si="375"/>
        <v>32</v>
      </c>
      <c r="L3990">
        <v>1440813413</v>
      </c>
      <c r="M3990">
        <v>1439517413</v>
      </c>
      <c r="N3990" t="b">
        <v>0</v>
      </c>
      <c r="O3990">
        <v>4</v>
      </c>
      <c r="P3990" t="b">
        <v>0</v>
      </c>
      <c r="Q3990" t="s">
        <v>8271</v>
      </c>
      <c r="R3990" s="9">
        <f t="shared" si="376"/>
        <v>2.1333333333333333E-2</v>
      </c>
      <c r="S3990" s="14">
        <f t="shared" si="377"/>
        <v>8</v>
      </c>
      <c r="T3990" t="s">
        <v>9224</v>
      </c>
      <c r="U3990" t="s">
        <v>9225</v>
      </c>
      <c r="V3990" s="16">
        <f t="shared" si="378"/>
        <v>42230.08116898148</v>
      </c>
      <c r="W3990" s="16">
        <f t="shared" si="379"/>
        <v>42245.08116898148</v>
      </c>
    </row>
    <row r="3991" spans="1:23" ht="30" hidden="1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2">
        <f>IF(H3991="USD", 1, VLOOKUP(H3991,usd[[#All],[targetCurrency]:[inverseRate]],4,FALSE))</f>
        <v>1</v>
      </c>
      <c r="J3991" s="14">
        <f t="shared" si="374"/>
        <v>3000</v>
      </c>
      <c r="K3991" s="14">
        <f t="shared" si="375"/>
        <v>0</v>
      </c>
      <c r="L3991">
        <v>1447009181</v>
      </c>
      <c r="M3991">
        <v>1444413581</v>
      </c>
      <c r="N3991" t="b">
        <v>0</v>
      </c>
      <c r="O3991">
        <v>0</v>
      </c>
      <c r="P3991" t="b">
        <v>0</v>
      </c>
      <c r="Q3991" t="s">
        <v>8271</v>
      </c>
      <c r="R3991" s="9">
        <f t="shared" si="376"/>
        <v>0</v>
      </c>
      <c r="S3991" s="14" t="str">
        <f t="shared" si="377"/>
        <v/>
      </c>
      <c r="T3991" t="s">
        <v>9224</v>
      </c>
      <c r="U3991" t="s">
        <v>9225</v>
      </c>
      <c r="V3991" s="16">
        <f t="shared" si="378"/>
        <v>42286.749780092592</v>
      </c>
      <c r="W3991" s="16">
        <f t="shared" si="379"/>
        <v>42316.791446759264</v>
      </c>
    </row>
    <row r="3992" spans="1:23" ht="30" hidden="1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2">
        <f>IF(H3992="USD", 1, VLOOKUP(H3992,usd[[#All],[targetCurrency]:[inverseRate]],4,FALSE))</f>
        <v>1.29405719</v>
      </c>
      <c r="J3992" s="14">
        <f t="shared" si="374"/>
        <v>2135.1943634999998</v>
      </c>
      <c r="K3992" s="14">
        <f t="shared" si="375"/>
        <v>89.289946110000002</v>
      </c>
      <c r="L3992">
        <v>1456934893</v>
      </c>
      <c r="M3992">
        <v>1454342893</v>
      </c>
      <c r="N3992" t="b">
        <v>0</v>
      </c>
      <c r="O3992">
        <v>3</v>
      </c>
      <c r="P3992" t="b">
        <v>0</v>
      </c>
      <c r="Q3992" t="s">
        <v>8271</v>
      </c>
      <c r="R3992" s="9">
        <f t="shared" si="376"/>
        <v>4.1818181818181817E-2</v>
      </c>
      <c r="S3992" s="14">
        <f t="shared" si="377"/>
        <v>29.763315370000001</v>
      </c>
      <c r="T3992" t="s">
        <v>9224</v>
      </c>
      <c r="U3992" t="s">
        <v>9225</v>
      </c>
      <c r="V3992" s="16">
        <f t="shared" si="378"/>
        <v>42401.672372685185</v>
      </c>
      <c r="W3992" s="16">
        <f t="shared" si="379"/>
        <v>42431.672372685185</v>
      </c>
    </row>
    <row r="3993" spans="1:23" ht="30" hidden="1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2">
        <f>IF(H3993="USD", 1, VLOOKUP(H3993,usd[[#All],[targetCurrency]:[inverseRate]],4,FALSE))</f>
        <v>1</v>
      </c>
      <c r="J3993" s="14">
        <f t="shared" si="374"/>
        <v>500</v>
      </c>
      <c r="K3993" s="14">
        <f t="shared" si="375"/>
        <v>100</v>
      </c>
      <c r="L3993">
        <v>1433086082</v>
      </c>
      <c r="M3993">
        <v>1430494082</v>
      </c>
      <c r="N3993" t="b">
        <v>0</v>
      </c>
      <c r="O3993">
        <v>1</v>
      </c>
      <c r="P3993" t="b">
        <v>0</v>
      </c>
      <c r="Q3993" t="s">
        <v>8271</v>
      </c>
      <c r="R3993" s="9">
        <f t="shared" si="376"/>
        <v>0.2</v>
      </c>
      <c r="S3993" s="14">
        <f t="shared" si="377"/>
        <v>100</v>
      </c>
      <c r="T3993" t="s">
        <v>9224</v>
      </c>
      <c r="U3993" t="s">
        <v>9225</v>
      </c>
      <c r="V3993" s="16">
        <f t="shared" si="378"/>
        <v>42125.644467592589</v>
      </c>
      <c r="W3993" s="16">
        <f t="shared" si="379"/>
        <v>42155.644467592589</v>
      </c>
    </row>
    <row r="3994" spans="1:23" ht="30" hidden="1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2">
        <f>IF(H3994="USD", 1, VLOOKUP(H3994,usd[[#All],[targetCurrency]:[inverseRate]],4,FALSE))</f>
        <v>1</v>
      </c>
      <c r="J3994" s="14">
        <f t="shared" si="374"/>
        <v>10000</v>
      </c>
      <c r="K3994" s="14">
        <f t="shared" si="375"/>
        <v>541</v>
      </c>
      <c r="L3994">
        <v>1449876859</v>
      </c>
      <c r="M3994">
        <v>1444689259</v>
      </c>
      <c r="N3994" t="b">
        <v>0</v>
      </c>
      <c r="O3994">
        <v>9</v>
      </c>
      <c r="P3994" t="b">
        <v>0</v>
      </c>
      <c r="Q3994" t="s">
        <v>8271</v>
      </c>
      <c r="R3994" s="9">
        <f t="shared" si="376"/>
        <v>5.4100000000000002E-2</v>
      </c>
      <c r="S3994" s="14">
        <f t="shared" si="377"/>
        <v>60.111111111111114</v>
      </c>
      <c r="T3994" t="s">
        <v>9224</v>
      </c>
      <c r="U3994" t="s">
        <v>9225</v>
      </c>
      <c r="V3994" s="16">
        <f t="shared" si="378"/>
        <v>42289.94049768518</v>
      </c>
      <c r="W3994" s="16">
        <f t="shared" si="379"/>
        <v>42349.982164351852</v>
      </c>
    </row>
    <row r="3995" spans="1:23" ht="30" hidden="1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2">
        <f>IF(H3995="USD", 1, VLOOKUP(H3995,usd[[#All],[targetCurrency]:[inverseRate]],4,FALSE))</f>
        <v>1</v>
      </c>
      <c r="J3995" s="14">
        <f t="shared" si="374"/>
        <v>50000</v>
      </c>
      <c r="K3995" s="14">
        <f t="shared" si="375"/>
        <v>3</v>
      </c>
      <c r="L3995">
        <v>1431549912</v>
      </c>
      <c r="M3995">
        <v>1428957912</v>
      </c>
      <c r="N3995" t="b">
        <v>0</v>
      </c>
      <c r="O3995">
        <v>1</v>
      </c>
      <c r="P3995" t="b">
        <v>0</v>
      </c>
      <c r="Q3995" t="s">
        <v>8271</v>
      </c>
      <c r="R3995" s="9">
        <f t="shared" si="376"/>
        <v>6.0000000000000002E-5</v>
      </c>
      <c r="S3995" s="14">
        <f t="shared" si="377"/>
        <v>3</v>
      </c>
      <c r="T3995" t="s">
        <v>9224</v>
      </c>
      <c r="U3995" t="s">
        <v>9225</v>
      </c>
      <c r="V3995" s="16">
        <f t="shared" si="378"/>
        <v>42107.864722222221</v>
      </c>
      <c r="W3995" s="16">
        <f t="shared" si="379"/>
        <v>42137.864722222221</v>
      </c>
    </row>
    <row r="3996" spans="1:23" ht="30" hidden="1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2">
        <f>IF(H3996="USD", 1, VLOOKUP(H3996,usd[[#All],[targetCurrency]:[inverseRate]],4,FALSE))</f>
        <v>1</v>
      </c>
      <c r="J3996" s="14">
        <f t="shared" si="374"/>
        <v>2000</v>
      </c>
      <c r="K3996" s="14">
        <f t="shared" si="375"/>
        <v>5</v>
      </c>
      <c r="L3996">
        <v>1405761690</v>
      </c>
      <c r="M3996">
        <v>1403169690</v>
      </c>
      <c r="N3996" t="b">
        <v>0</v>
      </c>
      <c r="O3996">
        <v>1</v>
      </c>
      <c r="P3996" t="b">
        <v>0</v>
      </c>
      <c r="Q3996" t="s">
        <v>8271</v>
      </c>
      <c r="R3996" s="9">
        <f t="shared" si="376"/>
        <v>2.5000000000000001E-3</v>
      </c>
      <c r="S3996" s="14">
        <f t="shared" si="377"/>
        <v>5</v>
      </c>
      <c r="T3996" t="s">
        <v>9224</v>
      </c>
      <c r="U3996" t="s">
        <v>9225</v>
      </c>
      <c r="V3996" s="16">
        <f t="shared" si="378"/>
        <v>41809.389930555553</v>
      </c>
      <c r="W3996" s="16">
        <f t="shared" si="379"/>
        <v>41839.389930555553</v>
      </c>
    </row>
    <row r="3997" spans="1:23" ht="30" hidden="1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2">
        <f>IF(H3997="USD", 1, VLOOKUP(H3997,usd[[#All],[targetCurrency]:[inverseRate]],4,FALSE))</f>
        <v>1.29405719</v>
      </c>
      <c r="J3997" s="14">
        <f t="shared" si="374"/>
        <v>258.81143800000001</v>
      </c>
      <c r="K3997" s="14">
        <f t="shared" si="375"/>
        <v>90.584003299999992</v>
      </c>
      <c r="L3997">
        <v>1423913220</v>
      </c>
      <c r="M3997">
        <v>1421339077</v>
      </c>
      <c r="N3997" t="b">
        <v>0</v>
      </c>
      <c r="O3997">
        <v>4</v>
      </c>
      <c r="P3997" t="b">
        <v>0</v>
      </c>
      <c r="Q3997" t="s">
        <v>8271</v>
      </c>
      <c r="R3997" s="9">
        <f t="shared" si="376"/>
        <v>0.35</v>
      </c>
      <c r="S3997" s="14">
        <f t="shared" si="377"/>
        <v>22.646000824999998</v>
      </c>
      <c r="T3997" t="s">
        <v>9224</v>
      </c>
      <c r="U3997" t="s">
        <v>9225</v>
      </c>
      <c r="V3997" s="16">
        <f t="shared" si="378"/>
        <v>42019.683761574073</v>
      </c>
      <c r="W3997" s="16">
        <f t="shared" si="379"/>
        <v>42049.477083333331</v>
      </c>
    </row>
    <row r="3998" spans="1:23" ht="30" hidden="1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2">
        <f>IF(H3998="USD", 1, VLOOKUP(H3998,usd[[#All],[targetCurrency]:[inverseRate]],4,FALSE))</f>
        <v>1</v>
      </c>
      <c r="J3998" s="14">
        <f t="shared" si="374"/>
        <v>3000</v>
      </c>
      <c r="K3998" s="14">
        <f t="shared" si="375"/>
        <v>497</v>
      </c>
      <c r="L3998">
        <v>1416499440</v>
      </c>
      <c r="M3998">
        <v>1415341464</v>
      </c>
      <c r="N3998" t="b">
        <v>0</v>
      </c>
      <c r="O3998">
        <v>17</v>
      </c>
      <c r="P3998" t="b">
        <v>0</v>
      </c>
      <c r="Q3998" t="s">
        <v>8271</v>
      </c>
      <c r="R3998" s="9">
        <f t="shared" si="376"/>
        <v>0.16566666666666666</v>
      </c>
      <c r="S3998" s="14">
        <f t="shared" si="377"/>
        <v>29.235294117647058</v>
      </c>
      <c r="T3998" t="s">
        <v>9224</v>
      </c>
      <c r="U3998" t="s">
        <v>9225</v>
      </c>
      <c r="V3998" s="16">
        <f t="shared" si="378"/>
        <v>41950.266944444447</v>
      </c>
      <c r="W3998" s="16">
        <f t="shared" si="379"/>
        <v>41963.669444444444</v>
      </c>
    </row>
    <row r="3999" spans="1:23" ht="30" hidden="1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2">
        <f>IF(H3999="USD", 1, VLOOKUP(H3999,usd[[#All],[targetCurrency]:[inverseRate]],4,FALSE))</f>
        <v>1.29405719</v>
      </c>
      <c r="J3999" s="14">
        <f t="shared" si="374"/>
        <v>3882.17157</v>
      </c>
      <c r="K3999" s="14">
        <f t="shared" si="375"/>
        <v>0</v>
      </c>
      <c r="L3999">
        <v>1428222221</v>
      </c>
      <c r="M3999">
        <v>1425633821</v>
      </c>
      <c r="N3999" t="b">
        <v>0</v>
      </c>
      <c r="O3999">
        <v>0</v>
      </c>
      <c r="P3999" t="b">
        <v>0</v>
      </c>
      <c r="Q3999" t="s">
        <v>8271</v>
      </c>
      <c r="R3999" s="9">
        <f t="shared" si="376"/>
        <v>0</v>
      </c>
      <c r="S3999" s="14" t="str">
        <f t="shared" si="377"/>
        <v/>
      </c>
      <c r="T3999" t="s">
        <v>9224</v>
      </c>
      <c r="U3999" t="s">
        <v>9225</v>
      </c>
      <c r="V3999" s="16">
        <f t="shared" si="378"/>
        <v>42069.391446759255</v>
      </c>
      <c r="W3999" s="16">
        <f t="shared" si="379"/>
        <v>42099.349780092598</v>
      </c>
    </row>
    <row r="4000" spans="1:23" ht="30" hidden="1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2">
        <f>IF(H4000="USD", 1, VLOOKUP(H4000,usd[[#All],[targetCurrency]:[inverseRate]],4,FALSE))</f>
        <v>1</v>
      </c>
      <c r="J4000" s="14">
        <f t="shared" si="374"/>
        <v>1250</v>
      </c>
      <c r="K4000" s="14">
        <f t="shared" si="375"/>
        <v>715</v>
      </c>
      <c r="L4000">
        <v>1427580426</v>
      </c>
      <c r="M4000">
        <v>1424992026</v>
      </c>
      <c r="N4000" t="b">
        <v>0</v>
      </c>
      <c r="O4000">
        <v>12</v>
      </c>
      <c r="P4000" t="b">
        <v>0</v>
      </c>
      <c r="Q4000" t="s">
        <v>8271</v>
      </c>
      <c r="R4000" s="9">
        <f t="shared" si="376"/>
        <v>0.57199999999999995</v>
      </c>
      <c r="S4000" s="14">
        <f t="shared" si="377"/>
        <v>59.583333333333336</v>
      </c>
      <c r="T4000" t="s">
        <v>9224</v>
      </c>
      <c r="U4000" t="s">
        <v>9225</v>
      </c>
      <c r="V4000" s="16">
        <f t="shared" si="378"/>
        <v>42061.963263888887</v>
      </c>
      <c r="W4000" s="16">
        <f t="shared" si="379"/>
        <v>42091.921597222223</v>
      </c>
    </row>
    <row r="4001" spans="1:23" ht="30" hidden="1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2">
        <f>IF(H4001="USD", 1, VLOOKUP(H4001,usd[[#All],[targetCurrency]:[inverseRate]],4,FALSE))</f>
        <v>1</v>
      </c>
      <c r="J4001" s="14">
        <f t="shared" si="374"/>
        <v>7000</v>
      </c>
      <c r="K4001" s="14">
        <f t="shared" si="375"/>
        <v>1156</v>
      </c>
      <c r="L4001">
        <v>1409514709</v>
      </c>
      <c r="M4001">
        <v>1406058798</v>
      </c>
      <c r="N4001" t="b">
        <v>0</v>
      </c>
      <c r="O4001">
        <v>14</v>
      </c>
      <c r="P4001" t="b">
        <v>0</v>
      </c>
      <c r="Q4001" t="s">
        <v>8271</v>
      </c>
      <c r="R4001" s="9">
        <f t="shared" si="376"/>
        <v>0.16514285714285715</v>
      </c>
      <c r="S4001" s="14">
        <f t="shared" si="377"/>
        <v>82.571428571428569</v>
      </c>
      <c r="T4001" t="s">
        <v>9224</v>
      </c>
      <c r="U4001" t="s">
        <v>9225</v>
      </c>
      <c r="V4001" s="16">
        <f t="shared" si="378"/>
        <v>41842.828680555554</v>
      </c>
      <c r="W4001" s="16">
        <f t="shared" si="379"/>
        <v>41882.827650462961</v>
      </c>
    </row>
    <row r="4002" spans="1:23" ht="30" hidden="1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2">
        <f>IF(H4002="USD", 1, VLOOKUP(H4002,usd[[#All],[targetCurrency]:[inverseRate]],4,FALSE))</f>
        <v>1</v>
      </c>
      <c r="J4002" s="14">
        <f t="shared" si="374"/>
        <v>8000</v>
      </c>
      <c r="K4002" s="14">
        <f t="shared" si="375"/>
        <v>10</v>
      </c>
      <c r="L4002">
        <v>1462631358</v>
      </c>
      <c r="M4002">
        <v>1457450958</v>
      </c>
      <c r="N4002" t="b">
        <v>0</v>
      </c>
      <c r="O4002">
        <v>1</v>
      </c>
      <c r="P4002" t="b">
        <v>0</v>
      </c>
      <c r="Q4002" t="s">
        <v>8271</v>
      </c>
      <c r="R4002" s="9">
        <f t="shared" si="376"/>
        <v>1.25E-3</v>
      </c>
      <c r="S4002" s="14">
        <f t="shared" si="377"/>
        <v>10</v>
      </c>
      <c r="T4002" t="s">
        <v>9224</v>
      </c>
      <c r="U4002" t="s">
        <v>9225</v>
      </c>
      <c r="V4002" s="16">
        <f t="shared" si="378"/>
        <v>42437.64534722222</v>
      </c>
      <c r="W4002" s="16">
        <f t="shared" si="379"/>
        <v>42497.603680555556</v>
      </c>
    </row>
    <row r="4003" spans="1:23" ht="30" hidden="1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2">
        <f>IF(H4003="USD", 1, VLOOKUP(H4003,usd[[#All],[targetCurrency]:[inverseRate]],4,FALSE))</f>
        <v>1.29405719</v>
      </c>
      <c r="J4003" s="14">
        <f t="shared" si="374"/>
        <v>1552.8686279999999</v>
      </c>
      <c r="K4003" s="14">
        <f t="shared" si="375"/>
        <v>586.20790707000003</v>
      </c>
      <c r="L4003">
        <v>1488394800</v>
      </c>
      <c r="M4003">
        <v>1486681708</v>
      </c>
      <c r="N4003" t="b">
        <v>0</v>
      </c>
      <c r="O4003">
        <v>14</v>
      </c>
      <c r="P4003" t="b">
        <v>0</v>
      </c>
      <c r="Q4003" t="s">
        <v>8271</v>
      </c>
      <c r="R4003" s="9">
        <f t="shared" si="376"/>
        <v>0.3775</v>
      </c>
      <c r="S4003" s="14">
        <f t="shared" si="377"/>
        <v>41.871993362142859</v>
      </c>
      <c r="T4003" t="s">
        <v>9224</v>
      </c>
      <c r="U4003" t="s">
        <v>9225</v>
      </c>
      <c r="V4003" s="16">
        <f t="shared" si="378"/>
        <v>42775.964212962965</v>
      </c>
      <c r="W4003" s="16">
        <f t="shared" si="379"/>
        <v>42795.791666666672</v>
      </c>
    </row>
    <row r="4004" spans="1:23" ht="30" hidden="1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2">
        <f>IF(H4004="USD", 1, VLOOKUP(H4004,usd[[#All],[targetCurrency]:[inverseRate]],4,FALSE))</f>
        <v>1</v>
      </c>
      <c r="J4004" s="14">
        <f t="shared" si="374"/>
        <v>1250</v>
      </c>
      <c r="K4004" s="14">
        <f t="shared" si="375"/>
        <v>23</v>
      </c>
      <c r="L4004">
        <v>1411779761</v>
      </c>
      <c r="M4004">
        <v>1409187761</v>
      </c>
      <c r="N4004" t="b">
        <v>0</v>
      </c>
      <c r="O4004">
        <v>4</v>
      </c>
      <c r="P4004" t="b">
        <v>0</v>
      </c>
      <c r="Q4004" t="s">
        <v>8271</v>
      </c>
      <c r="R4004" s="9">
        <f t="shared" si="376"/>
        <v>1.84E-2</v>
      </c>
      <c r="S4004" s="14">
        <f t="shared" si="377"/>
        <v>5.75</v>
      </c>
      <c r="T4004" t="s">
        <v>9224</v>
      </c>
      <c r="U4004" t="s">
        <v>9225</v>
      </c>
      <c r="V4004" s="16">
        <f t="shared" si="378"/>
        <v>41879.043530092589</v>
      </c>
      <c r="W4004" s="16">
        <f t="shared" si="379"/>
        <v>41909.043530092589</v>
      </c>
    </row>
    <row r="4005" spans="1:23" ht="30" hidden="1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2">
        <f>IF(H4005="USD", 1, VLOOKUP(H4005,usd[[#All],[targetCurrency]:[inverseRate]],4,FALSE))</f>
        <v>1</v>
      </c>
      <c r="J4005" s="14">
        <f t="shared" si="374"/>
        <v>2000</v>
      </c>
      <c r="K4005" s="14">
        <f t="shared" si="375"/>
        <v>201</v>
      </c>
      <c r="L4005">
        <v>1424009147</v>
      </c>
      <c r="M4005">
        <v>1421417147</v>
      </c>
      <c r="N4005" t="b">
        <v>0</v>
      </c>
      <c r="O4005">
        <v>2</v>
      </c>
      <c r="P4005" t="b">
        <v>0</v>
      </c>
      <c r="Q4005" t="s">
        <v>8271</v>
      </c>
      <c r="R4005" s="9">
        <f t="shared" si="376"/>
        <v>0.10050000000000001</v>
      </c>
      <c r="S4005" s="14">
        <f t="shared" si="377"/>
        <v>100.5</v>
      </c>
      <c r="T4005" t="s">
        <v>9224</v>
      </c>
      <c r="U4005" t="s">
        <v>9225</v>
      </c>
      <c r="V4005" s="16">
        <f t="shared" si="378"/>
        <v>42020.587349537032</v>
      </c>
      <c r="W4005" s="16">
        <f t="shared" si="379"/>
        <v>42050.587349537032</v>
      </c>
    </row>
    <row r="4006" spans="1:23" ht="30" hidden="1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2">
        <f>IF(H4006="USD", 1, VLOOKUP(H4006,usd[[#All],[targetCurrency]:[inverseRate]],4,FALSE))</f>
        <v>1</v>
      </c>
      <c r="J4006" s="14">
        <f t="shared" si="374"/>
        <v>500</v>
      </c>
      <c r="K4006" s="14">
        <f t="shared" si="375"/>
        <v>1</v>
      </c>
      <c r="L4006">
        <v>1412740457</v>
      </c>
      <c r="M4006">
        <v>1410148457</v>
      </c>
      <c r="N4006" t="b">
        <v>0</v>
      </c>
      <c r="O4006">
        <v>1</v>
      </c>
      <c r="P4006" t="b">
        <v>0</v>
      </c>
      <c r="Q4006" t="s">
        <v>8271</v>
      </c>
      <c r="R4006" s="9">
        <f t="shared" si="376"/>
        <v>2E-3</v>
      </c>
      <c r="S4006" s="14">
        <f t="shared" si="377"/>
        <v>1</v>
      </c>
      <c r="T4006" t="s">
        <v>9224</v>
      </c>
      <c r="U4006" t="s">
        <v>9225</v>
      </c>
      <c r="V4006" s="16">
        <f t="shared" si="378"/>
        <v>41890.16269675926</v>
      </c>
      <c r="W4006" s="16">
        <f t="shared" si="379"/>
        <v>41920.16269675926</v>
      </c>
    </row>
    <row r="4007" spans="1:23" ht="30" hidden="1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2">
        <f>IF(H4007="USD", 1, VLOOKUP(H4007,usd[[#All],[targetCurrency]:[inverseRate]],4,FALSE))</f>
        <v>1</v>
      </c>
      <c r="J4007" s="14">
        <f t="shared" si="374"/>
        <v>3000</v>
      </c>
      <c r="K4007" s="14">
        <f t="shared" si="375"/>
        <v>40</v>
      </c>
      <c r="L4007">
        <v>1413832985</v>
      </c>
      <c r="M4007">
        <v>1408648985</v>
      </c>
      <c r="N4007" t="b">
        <v>0</v>
      </c>
      <c r="O4007">
        <v>2</v>
      </c>
      <c r="P4007" t="b">
        <v>0</v>
      </c>
      <c r="Q4007" t="s">
        <v>8271</v>
      </c>
      <c r="R4007" s="9">
        <f t="shared" si="376"/>
        <v>1.3333333333333334E-2</v>
      </c>
      <c r="S4007" s="14">
        <f t="shared" si="377"/>
        <v>20</v>
      </c>
      <c r="T4007" t="s">
        <v>9224</v>
      </c>
      <c r="U4007" t="s">
        <v>9225</v>
      </c>
      <c r="V4007" s="16">
        <f t="shared" si="378"/>
        <v>41872.807696759257</v>
      </c>
      <c r="W4007" s="16">
        <f t="shared" si="379"/>
        <v>41932.807696759257</v>
      </c>
    </row>
    <row r="4008" spans="1:23" ht="30" hidden="1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2">
        <f>IF(H4008="USD", 1, VLOOKUP(H4008,usd[[#All],[targetCurrency]:[inverseRate]],4,FALSE))</f>
        <v>1</v>
      </c>
      <c r="J4008" s="14">
        <f t="shared" si="374"/>
        <v>30000</v>
      </c>
      <c r="K4008" s="14">
        <f t="shared" si="375"/>
        <v>2</v>
      </c>
      <c r="L4008">
        <v>1455647587</v>
      </c>
      <c r="M4008">
        <v>1453487587</v>
      </c>
      <c r="N4008" t="b">
        <v>0</v>
      </c>
      <c r="O4008">
        <v>1</v>
      </c>
      <c r="P4008" t="b">
        <v>0</v>
      </c>
      <c r="Q4008" t="s">
        <v>8271</v>
      </c>
      <c r="R4008" s="9">
        <f t="shared" si="376"/>
        <v>6.666666666666667E-5</v>
      </c>
      <c r="S4008" s="14">
        <f t="shared" si="377"/>
        <v>2</v>
      </c>
      <c r="T4008" t="s">
        <v>9224</v>
      </c>
      <c r="U4008" t="s">
        <v>9225</v>
      </c>
      <c r="V4008" s="16">
        <f t="shared" si="378"/>
        <v>42391.772997685184</v>
      </c>
      <c r="W4008" s="16">
        <f t="shared" si="379"/>
        <v>42416.772997685184</v>
      </c>
    </row>
    <row r="4009" spans="1:23" ht="30" hidden="1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2">
        <f>IF(H4009="USD", 1, VLOOKUP(H4009,usd[[#All],[targetCurrency]:[inverseRate]],4,FALSE))</f>
        <v>1</v>
      </c>
      <c r="J4009" s="14">
        <f t="shared" si="374"/>
        <v>2000</v>
      </c>
      <c r="K4009" s="14">
        <f t="shared" si="375"/>
        <v>5</v>
      </c>
      <c r="L4009">
        <v>1409070480</v>
      </c>
      <c r="M4009">
        <v>1406572381</v>
      </c>
      <c r="N4009" t="b">
        <v>0</v>
      </c>
      <c r="O4009">
        <v>1</v>
      </c>
      <c r="P4009" t="b">
        <v>0</v>
      </c>
      <c r="Q4009" t="s">
        <v>8271</v>
      </c>
      <c r="R4009" s="9">
        <f t="shared" si="376"/>
        <v>2.5000000000000001E-3</v>
      </c>
      <c r="S4009" s="14">
        <f t="shared" si="377"/>
        <v>5</v>
      </c>
      <c r="T4009" t="s">
        <v>9224</v>
      </c>
      <c r="U4009" t="s">
        <v>9225</v>
      </c>
      <c r="V4009" s="16">
        <f t="shared" si="378"/>
        <v>41848.772928240738</v>
      </c>
      <c r="W4009" s="16">
        <f t="shared" si="379"/>
        <v>41877.686111111107</v>
      </c>
    </row>
    <row r="4010" spans="1:23" ht="30" hidden="1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2">
        <f>IF(H4010="USD", 1, VLOOKUP(H4010,usd[[#All],[targetCurrency]:[inverseRate]],4,FALSE))</f>
        <v>1.29405719</v>
      </c>
      <c r="J4010" s="14">
        <f t="shared" si="374"/>
        <v>1294.05719</v>
      </c>
      <c r="K4010" s="14">
        <f t="shared" si="375"/>
        <v>77.643431399999997</v>
      </c>
      <c r="L4010">
        <v>1437606507</v>
      </c>
      <c r="M4010">
        <v>1435014507</v>
      </c>
      <c r="N4010" t="b">
        <v>0</v>
      </c>
      <c r="O4010">
        <v>4</v>
      </c>
      <c r="P4010" t="b">
        <v>0</v>
      </c>
      <c r="Q4010" t="s">
        <v>8271</v>
      </c>
      <c r="R4010" s="9">
        <f t="shared" si="376"/>
        <v>0.06</v>
      </c>
      <c r="S4010" s="14">
        <f t="shared" si="377"/>
        <v>19.410857849999999</v>
      </c>
      <c r="T4010" t="s">
        <v>9224</v>
      </c>
      <c r="U4010" t="s">
        <v>9225</v>
      </c>
      <c r="V4010" s="16">
        <f t="shared" si="378"/>
        <v>42177.964201388888</v>
      </c>
      <c r="W4010" s="16">
        <f t="shared" si="379"/>
        <v>42207.964201388888</v>
      </c>
    </row>
    <row r="4011" spans="1:23" ht="30" hidden="1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2">
        <f>IF(H4011="USD", 1, VLOOKUP(H4011,usd[[#All],[targetCurrency]:[inverseRate]],4,FALSE))</f>
        <v>1.29405719</v>
      </c>
      <c r="J4011" s="14">
        <f t="shared" si="374"/>
        <v>2497.5303767</v>
      </c>
      <c r="K4011" s="14">
        <f t="shared" si="375"/>
        <v>97.054289249999997</v>
      </c>
      <c r="L4011">
        <v>1410281360</v>
      </c>
      <c r="M4011">
        <v>1406825360</v>
      </c>
      <c r="N4011" t="b">
        <v>0</v>
      </c>
      <c r="O4011">
        <v>3</v>
      </c>
      <c r="P4011" t="b">
        <v>0</v>
      </c>
      <c r="Q4011" t="s">
        <v>8271</v>
      </c>
      <c r="R4011" s="9">
        <f t="shared" si="376"/>
        <v>3.8860103626943004E-2</v>
      </c>
      <c r="S4011" s="14">
        <f t="shared" si="377"/>
        <v>32.351429750000001</v>
      </c>
      <c r="T4011" t="s">
        <v>9224</v>
      </c>
      <c r="U4011" t="s">
        <v>9225</v>
      </c>
      <c r="V4011" s="16">
        <f t="shared" si="378"/>
        <v>41851.700925925928</v>
      </c>
      <c r="W4011" s="16">
        <f t="shared" si="379"/>
        <v>41891.700925925928</v>
      </c>
    </row>
    <row r="4012" spans="1:23" ht="30" hidden="1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2">
        <f>IF(H4012="USD", 1, VLOOKUP(H4012,usd[[#All],[targetCurrency]:[inverseRate]],4,FALSE))</f>
        <v>1</v>
      </c>
      <c r="J4012" s="14">
        <f t="shared" si="374"/>
        <v>7200</v>
      </c>
      <c r="K4012" s="14">
        <f t="shared" si="375"/>
        <v>1742</v>
      </c>
      <c r="L4012">
        <v>1414348166</v>
      </c>
      <c r="M4012">
        <v>1412879366</v>
      </c>
      <c r="N4012" t="b">
        <v>0</v>
      </c>
      <c r="O4012">
        <v>38</v>
      </c>
      <c r="P4012" t="b">
        <v>0</v>
      </c>
      <c r="Q4012" t="s">
        <v>8271</v>
      </c>
      <c r="R4012" s="9">
        <f t="shared" si="376"/>
        <v>0.24194444444444443</v>
      </c>
      <c r="S4012" s="14">
        <f t="shared" si="377"/>
        <v>45.842105263157897</v>
      </c>
      <c r="T4012" t="s">
        <v>9224</v>
      </c>
      <c r="U4012" t="s">
        <v>9225</v>
      </c>
      <c r="V4012" s="16">
        <f t="shared" si="378"/>
        <v>41921.770439814813</v>
      </c>
      <c r="W4012" s="16">
        <f t="shared" si="379"/>
        <v>41938.770439814813</v>
      </c>
    </row>
    <row r="4013" spans="1:23" ht="30" hidden="1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2">
        <f>IF(H4013="USD", 1, VLOOKUP(H4013,usd[[#All],[targetCurrency]:[inverseRate]],4,FALSE))</f>
        <v>1.29405719</v>
      </c>
      <c r="J4013" s="14">
        <f t="shared" si="374"/>
        <v>323.5142975</v>
      </c>
      <c r="K4013" s="14">
        <f t="shared" si="375"/>
        <v>24.58708661</v>
      </c>
      <c r="L4013">
        <v>1422450278</v>
      </c>
      <c r="M4013">
        <v>1419858278</v>
      </c>
      <c r="N4013" t="b">
        <v>0</v>
      </c>
      <c r="O4013">
        <v>4</v>
      </c>
      <c r="P4013" t="b">
        <v>0</v>
      </c>
      <c r="Q4013" t="s">
        <v>8271</v>
      </c>
      <c r="R4013" s="9">
        <f t="shared" si="376"/>
        <v>7.5999999999999998E-2</v>
      </c>
      <c r="S4013" s="14">
        <f t="shared" si="377"/>
        <v>6.1467716525</v>
      </c>
      <c r="T4013" t="s">
        <v>9224</v>
      </c>
      <c r="U4013" t="s">
        <v>9225</v>
      </c>
      <c r="V4013" s="16">
        <f t="shared" si="378"/>
        <v>42002.54488425926</v>
      </c>
      <c r="W4013" s="16">
        <f t="shared" si="379"/>
        <v>42032.54488425926</v>
      </c>
    </row>
    <row r="4014" spans="1:23" ht="30" hidden="1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2">
        <f>IF(H4014="USD", 1, VLOOKUP(H4014,usd[[#All],[targetCurrency]:[inverseRate]],4,FALSE))</f>
        <v>1.29405719</v>
      </c>
      <c r="J4014" s="14">
        <f t="shared" si="374"/>
        <v>744.08288425000001</v>
      </c>
      <c r="K4014" s="14">
        <f t="shared" si="375"/>
        <v>0</v>
      </c>
      <c r="L4014">
        <v>1430571849</v>
      </c>
      <c r="M4014">
        <v>1427979849</v>
      </c>
      <c r="N4014" t="b">
        <v>0</v>
      </c>
      <c r="O4014">
        <v>0</v>
      </c>
      <c r="P4014" t="b">
        <v>0</v>
      </c>
      <c r="Q4014" t="s">
        <v>8271</v>
      </c>
      <c r="R4014" s="9">
        <f t="shared" si="376"/>
        <v>0</v>
      </c>
      <c r="S4014" s="14" t="str">
        <f t="shared" si="377"/>
        <v/>
      </c>
      <c r="T4014" t="s">
        <v>9224</v>
      </c>
      <c r="U4014" t="s">
        <v>9225</v>
      </c>
      <c r="V4014" s="16">
        <f t="shared" si="378"/>
        <v>42096.544548611113</v>
      </c>
      <c r="W4014" s="16">
        <f t="shared" si="379"/>
        <v>42126.544548611113</v>
      </c>
    </row>
    <row r="4015" spans="1:23" ht="30" hidden="1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2">
        <f>IF(H4015="USD", 1, VLOOKUP(H4015,usd[[#All],[targetCurrency]:[inverseRate]],4,FALSE))</f>
        <v>1</v>
      </c>
      <c r="J4015" s="14">
        <f t="shared" si="374"/>
        <v>2000</v>
      </c>
      <c r="K4015" s="14">
        <f t="shared" si="375"/>
        <v>26</v>
      </c>
      <c r="L4015">
        <v>1424070823</v>
      </c>
      <c r="M4015">
        <v>1421478823</v>
      </c>
      <c r="N4015" t="b">
        <v>0</v>
      </c>
      <c r="O4015">
        <v>2</v>
      </c>
      <c r="P4015" t="b">
        <v>0</v>
      </c>
      <c r="Q4015" t="s">
        <v>8271</v>
      </c>
      <c r="R4015" s="9">
        <f t="shared" si="376"/>
        <v>1.2999999999999999E-2</v>
      </c>
      <c r="S4015" s="14">
        <f t="shared" si="377"/>
        <v>13</v>
      </c>
      <c r="T4015" t="s">
        <v>9224</v>
      </c>
      <c r="U4015" t="s">
        <v>9225</v>
      </c>
      <c r="V4015" s="16">
        <f t="shared" si="378"/>
        <v>42021.301192129627</v>
      </c>
      <c r="W4015" s="16">
        <f t="shared" si="379"/>
        <v>42051.301192129627</v>
      </c>
    </row>
    <row r="4016" spans="1:23" ht="30" hidden="1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2">
        <f>IF(H4016="USD", 1, VLOOKUP(H4016,usd[[#All],[targetCurrency]:[inverseRate]],4,FALSE))</f>
        <v>1</v>
      </c>
      <c r="J4016" s="14">
        <f t="shared" si="374"/>
        <v>9000</v>
      </c>
      <c r="K4016" s="14">
        <f t="shared" si="375"/>
        <v>0</v>
      </c>
      <c r="L4016">
        <v>1457157269</v>
      </c>
      <c r="M4016">
        <v>1455861269</v>
      </c>
      <c r="N4016" t="b">
        <v>0</v>
      </c>
      <c r="O4016">
        <v>0</v>
      </c>
      <c r="P4016" t="b">
        <v>0</v>
      </c>
      <c r="Q4016" t="s">
        <v>8271</v>
      </c>
      <c r="R4016" s="9">
        <f t="shared" si="376"/>
        <v>0</v>
      </c>
      <c r="S4016" s="14" t="str">
        <f t="shared" si="377"/>
        <v/>
      </c>
      <c r="T4016" t="s">
        <v>9224</v>
      </c>
      <c r="U4016" t="s">
        <v>9225</v>
      </c>
      <c r="V4016" s="16">
        <f t="shared" si="378"/>
        <v>42419.246168981481</v>
      </c>
      <c r="W4016" s="16">
        <f t="shared" si="379"/>
        <v>42434.246168981481</v>
      </c>
    </row>
    <row r="4017" spans="1:23" ht="30" hidden="1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2">
        <f>IF(H4017="USD", 1, VLOOKUP(H4017,usd[[#All],[targetCurrency]:[inverseRate]],4,FALSE))</f>
        <v>1</v>
      </c>
      <c r="J4017" s="14">
        <f t="shared" si="374"/>
        <v>7000</v>
      </c>
      <c r="K4017" s="14">
        <f t="shared" si="375"/>
        <v>1</v>
      </c>
      <c r="L4017">
        <v>1437331463</v>
      </c>
      <c r="M4017">
        <v>1434739463</v>
      </c>
      <c r="N4017" t="b">
        <v>0</v>
      </c>
      <c r="O4017">
        <v>1</v>
      </c>
      <c r="P4017" t="b">
        <v>0</v>
      </c>
      <c r="Q4017" t="s">
        <v>8271</v>
      </c>
      <c r="R4017" s="9">
        <f t="shared" si="376"/>
        <v>1.4285714285714287E-4</v>
      </c>
      <c r="S4017" s="14">
        <f t="shared" si="377"/>
        <v>1</v>
      </c>
      <c r="T4017" t="s">
        <v>9224</v>
      </c>
      <c r="U4017" t="s">
        <v>9225</v>
      </c>
      <c r="V4017" s="16">
        <f t="shared" si="378"/>
        <v>42174.780821759261</v>
      </c>
      <c r="W4017" s="16">
        <f t="shared" si="379"/>
        <v>42204.780821759261</v>
      </c>
    </row>
    <row r="4018" spans="1:23" ht="30" hidden="1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2">
        <f>IF(H4018="USD", 1, VLOOKUP(H4018,usd[[#All],[targetCurrency]:[inverseRate]],4,FALSE))</f>
        <v>1.29405719</v>
      </c>
      <c r="J4018" s="14">
        <f t="shared" si="374"/>
        <v>647.028595</v>
      </c>
      <c r="K4018" s="14">
        <f t="shared" si="375"/>
        <v>90.584003299999992</v>
      </c>
      <c r="L4018">
        <v>1410987400</v>
      </c>
      <c r="M4018">
        <v>1408395400</v>
      </c>
      <c r="N4018" t="b">
        <v>0</v>
      </c>
      <c r="O4018">
        <v>7</v>
      </c>
      <c r="P4018" t="b">
        <v>0</v>
      </c>
      <c r="Q4018" t="s">
        <v>8271</v>
      </c>
      <c r="R4018" s="9">
        <f t="shared" si="376"/>
        <v>0.14000000000000001</v>
      </c>
      <c r="S4018" s="14">
        <f t="shared" si="377"/>
        <v>12.940571899999998</v>
      </c>
      <c r="T4018" t="s">
        <v>9224</v>
      </c>
      <c r="U4018" t="s">
        <v>9225</v>
      </c>
      <c r="V4018" s="16">
        <f t="shared" si="378"/>
        <v>41869.872685185182</v>
      </c>
      <c r="W4018" s="16">
        <f t="shared" si="379"/>
        <v>41899.872685185182</v>
      </c>
    </row>
    <row r="4019" spans="1:23" ht="30" hidden="1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2">
        <f>IF(H4019="USD", 1, VLOOKUP(H4019,usd[[#All],[targetCurrency]:[inverseRate]],4,FALSE))</f>
        <v>1</v>
      </c>
      <c r="J4019" s="14">
        <f t="shared" si="374"/>
        <v>10000</v>
      </c>
      <c r="K4019" s="14">
        <f t="shared" si="375"/>
        <v>105</v>
      </c>
      <c r="L4019">
        <v>1409846874</v>
      </c>
      <c r="M4019">
        <v>1407254874</v>
      </c>
      <c r="N4019" t="b">
        <v>0</v>
      </c>
      <c r="O4019">
        <v>2</v>
      </c>
      <c r="P4019" t="b">
        <v>0</v>
      </c>
      <c r="Q4019" t="s">
        <v>8271</v>
      </c>
      <c r="R4019" s="9">
        <f t="shared" si="376"/>
        <v>1.0500000000000001E-2</v>
      </c>
      <c r="S4019" s="14">
        <f t="shared" si="377"/>
        <v>52.5</v>
      </c>
      <c r="T4019" t="s">
        <v>9224</v>
      </c>
      <c r="U4019" t="s">
        <v>9225</v>
      </c>
      <c r="V4019" s="16">
        <f t="shared" si="378"/>
        <v>41856.672152777777</v>
      </c>
      <c r="W4019" s="16">
        <f t="shared" si="379"/>
        <v>41886.672152777777</v>
      </c>
    </row>
    <row r="4020" spans="1:23" ht="30" hidden="1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2">
        <f>IF(H4020="USD", 1, VLOOKUP(H4020,usd[[#All],[targetCurrency]:[inverseRate]],4,FALSE))</f>
        <v>1.29405719</v>
      </c>
      <c r="J4020" s="14">
        <f t="shared" si="374"/>
        <v>1941.085785</v>
      </c>
      <c r="K4020" s="14">
        <f t="shared" si="375"/>
        <v>168.2274347</v>
      </c>
      <c r="L4020">
        <v>1475877108</v>
      </c>
      <c r="M4020">
        <v>1473285108</v>
      </c>
      <c r="N4020" t="b">
        <v>0</v>
      </c>
      <c r="O4020">
        <v>4</v>
      </c>
      <c r="P4020" t="b">
        <v>0</v>
      </c>
      <c r="Q4020" t="s">
        <v>8271</v>
      </c>
      <c r="R4020" s="9">
        <f t="shared" si="376"/>
        <v>8.666666666666667E-2</v>
      </c>
      <c r="S4020" s="14">
        <f t="shared" si="377"/>
        <v>42.056858675000001</v>
      </c>
      <c r="T4020" t="s">
        <v>9224</v>
      </c>
      <c r="U4020" t="s">
        <v>9225</v>
      </c>
      <c r="V4020" s="16">
        <f t="shared" si="378"/>
        <v>42620.91097222222</v>
      </c>
      <c r="W4020" s="16">
        <f t="shared" si="379"/>
        <v>42650.91097222222</v>
      </c>
    </row>
    <row r="4021" spans="1:23" ht="30" hidden="1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2">
        <f>IF(H4021="USD", 1, VLOOKUP(H4021,usd[[#All],[targetCurrency]:[inverseRate]],4,FALSE))</f>
        <v>1</v>
      </c>
      <c r="J4021" s="14">
        <f t="shared" si="374"/>
        <v>3500</v>
      </c>
      <c r="K4021" s="14">
        <f t="shared" si="375"/>
        <v>29</v>
      </c>
      <c r="L4021">
        <v>1460737680</v>
      </c>
      <c r="M4021">
        <v>1455725596</v>
      </c>
      <c r="N4021" t="b">
        <v>0</v>
      </c>
      <c r="O4021">
        <v>4</v>
      </c>
      <c r="P4021" t="b">
        <v>0</v>
      </c>
      <c r="Q4021" t="s">
        <v>8271</v>
      </c>
      <c r="R4021" s="9">
        <f t="shared" si="376"/>
        <v>8.2857142857142851E-3</v>
      </c>
      <c r="S4021" s="14">
        <f t="shared" si="377"/>
        <v>7.25</v>
      </c>
      <c r="T4021" t="s">
        <v>9224</v>
      </c>
      <c r="U4021" t="s">
        <v>9225</v>
      </c>
      <c r="V4021" s="16">
        <f t="shared" si="378"/>
        <v>42417.675879629634</v>
      </c>
      <c r="W4021" s="16">
        <f t="shared" si="379"/>
        <v>42475.686111111107</v>
      </c>
    </row>
    <row r="4022" spans="1:23" ht="30" hidden="1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2">
        <f>IF(H4022="USD", 1, VLOOKUP(H4022,usd[[#All],[targetCurrency]:[inverseRate]],4,FALSE))</f>
        <v>1</v>
      </c>
      <c r="J4022" s="14">
        <f t="shared" si="374"/>
        <v>600</v>
      </c>
      <c r="K4022" s="14">
        <f t="shared" si="375"/>
        <v>100</v>
      </c>
      <c r="L4022">
        <v>1427168099</v>
      </c>
      <c r="M4022">
        <v>1424579699</v>
      </c>
      <c r="N4022" t="b">
        <v>0</v>
      </c>
      <c r="O4022">
        <v>3</v>
      </c>
      <c r="P4022" t="b">
        <v>0</v>
      </c>
      <c r="Q4022" t="s">
        <v>8271</v>
      </c>
      <c r="R4022" s="9">
        <f t="shared" si="376"/>
        <v>0.16666666666666666</v>
      </c>
      <c r="S4022" s="14">
        <f t="shared" si="377"/>
        <v>33.333333333333336</v>
      </c>
      <c r="T4022" t="s">
        <v>9224</v>
      </c>
      <c r="U4022" t="s">
        <v>9225</v>
      </c>
      <c r="V4022" s="16">
        <f t="shared" si="378"/>
        <v>42057.190960648149</v>
      </c>
      <c r="W4022" s="16">
        <f t="shared" si="379"/>
        <v>42087.149293981478</v>
      </c>
    </row>
    <row r="4023" spans="1:23" ht="30" hidden="1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2">
        <f>IF(H4023="USD", 1, VLOOKUP(H4023,usd[[#All],[targetCurrency]:[inverseRate]],4,FALSE))</f>
        <v>1</v>
      </c>
      <c r="J4023" s="14">
        <f t="shared" si="374"/>
        <v>15000</v>
      </c>
      <c r="K4023" s="14">
        <f t="shared" si="375"/>
        <v>125</v>
      </c>
      <c r="L4023">
        <v>1414360358</v>
      </c>
      <c r="M4023">
        <v>1409176358</v>
      </c>
      <c r="N4023" t="b">
        <v>0</v>
      </c>
      <c r="O4023">
        <v>2</v>
      </c>
      <c r="P4023" t="b">
        <v>0</v>
      </c>
      <c r="Q4023" t="s">
        <v>8271</v>
      </c>
      <c r="R4023" s="9">
        <f t="shared" si="376"/>
        <v>8.3333333333333332E-3</v>
      </c>
      <c r="S4023" s="14">
        <f t="shared" si="377"/>
        <v>62.5</v>
      </c>
      <c r="T4023" t="s">
        <v>9224</v>
      </c>
      <c r="U4023" t="s">
        <v>9225</v>
      </c>
      <c r="V4023" s="16">
        <f t="shared" si="378"/>
        <v>41878.911550925928</v>
      </c>
      <c r="W4023" s="16">
        <f t="shared" si="379"/>
        <v>41938.911550925928</v>
      </c>
    </row>
    <row r="4024" spans="1:23" ht="30" hidden="1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2">
        <f>IF(H4024="USD", 1, VLOOKUP(H4024,usd[[#All],[targetCurrency]:[inverseRate]],4,FALSE))</f>
        <v>1</v>
      </c>
      <c r="J4024" s="14">
        <f t="shared" si="374"/>
        <v>18000</v>
      </c>
      <c r="K4024" s="14">
        <f t="shared" si="375"/>
        <v>12521</v>
      </c>
      <c r="L4024">
        <v>1422759240</v>
      </c>
      <c r="M4024">
        <v>1418824867</v>
      </c>
      <c r="N4024" t="b">
        <v>0</v>
      </c>
      <c r="O4024">
        <v>197</v>
      </c>
      <c r="P4024" t="b">
        <v>0</v>
      </c>
      <c r="Q4024" t="s">
        <v>8271</v>
      </c>
      <c r="R4024" s="9">
        <f t="shared" si="376"/>
        <v>0.69561111111111107</v>
      </c>
      <c r="S4024" s="14">
        <f t="shared" si="377"/>
        <v>63.558375634517766</v>
      </c>
      <c r="T4024" t="s">
        <v>9224</v>
      </c>
      <c r="U4024" t="s">
        <v>9225</v>
      </c>
      <c r="V4024" s="16">
        <f t="shared" si="378"/>
        <v>41990.584108796298</v>
      </c>
      <c r="W4024" s="16">
        <f t="shared" si="379"/>
        <v>42036.120833333334</v>
      </c>
    </row>
    <row r="4025" spans="1:23" ht="30" hidden="1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2">
        <f>IF(H4025="USD", 1, VLOOKUP(H4025,usd[[#All],[targetCurrency]:[inverseRate]],4,FALSE))</f>
        <v>1</v>
      </c>
      <c r="J4025" s="14">
        <f t="shared" si="374"/>
        <v>7000</v>
      </c>
      <c r="K4025" s="14">
        <f t="shared" si="375"/>
        <v>0</v>
      </c>
      <c r="L4025">
        <v>1458860363</v>
      </c>
      <c r="M4025">
        <v>1454975963</v>
      </c>
      <c r="N4025" t="b">
        <v>0</v>
      </c>
      <c r="O4025">
        <v>0</v>
      </c>
      <c r="P4025" t="b">
        <v>0</v>
      </c>
      <c r="Q4025" t="s">
        <v>8271</v>
      </c>
      <c r="R4025" s="9">
        <f t="shared" si="376"/>
        <v>0</v>
      </c>
      <c r="S4025" s="14" t="str">
        <f t="shared" si="377"/>
        <v/>
      </c>
      <c r="T4025" t="s">
        <v>9224</v>
      </c>
      <c r="U4025" t="s">
        <v>9225</v>
      </c>
      <c r="V4025" s="16">
        <f t="shared" si="378"/>
        <v>42408.999571759261</v>
      </c>
      <c r="W4025" s="16">
        <f t="shared" si="379"/>
        <v>42453.957905092597</v>
      </c>
    </row>
    <row r="4026" spans="1:23" ht="30" hidden="1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2">
        <f>IF(H4026="USD", 1, VLOOKUP(H4026,usd[[#All],[targetCurrency]:[inverseRate]],4,FALSE))</f>
        <v>1</v>
      </c>
      <c r="J4026" s="14">
        <f t="shared" si="374"/>
        <v>800</v>
      </c>
      <c r="K4026" s="14">
        <f t="shared" si="375"/>
        <v>10</v>
      </c>
      <c r="L4026">
        <v>1441037097</v>
      </c>
      <c r="M4026">
        <v>1438445097</v>
      </c>
      <c r="N4026" t="b">
        <v>0</v>
      </c>
      <c r="O4026">
        <v>1</v>
      </c>
      <c r="P4026" t="b">
        <v>0</v>
      </c>
      <c r="Q4026" t="s">
        <v>8271</v>
      </c>
      <c r="R4026" s="9">
        <f t="shared" si="376"/>
        <v>1.2500000000000001E-2</v>
      </c>
      <c r="S4026" s="14">
        <f t="shared" si="377"/>
        <v>10</v>
      </c>
      <c r="T4026" t="s">
        <v>9224</v>
      </c>
      <c r="U4026" t="s">
        <v>9225</v>
      </c>
      <c r="V4026" s="16">
        <f t="shared" si="378"/>
        <v>42217.670104166667</v>
      </c>
      <c r="W4026" s="16">
        <f t="shared" si="379"/>
        <v>42247.670104166667</v>
      </c>
    </row>
    <row r="4027" spans="1:23" ht="30" hidden="1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2">
        <f>IF(H4027="USD", 1, VLOOKUP(H4027,usd[[#All],[targetCurrency]:[inverseRate]],4,FALSE))</f>
        <v>1.1666915600000001</v>
      </c>
      <c r="J4027" s="14">
        <f t="shared" si="374"/>
        <v>5833.4578000000001</v>
      </c>
      <c r="K4027" s="14">
        <f t="shared" si="375"/>
        <v>291.67289</v>
      </c>
      <c r="L4027">
        <v>1437889336</v>
      </c>
      <c r="M4027">
        <v>1432705336</v>
      </c>
      <c r="N4027" t="b">
        <v>0</v>
      </c>
      <c r="O4027">
        <v>4</v>
      </c>
      <c r="P4027" t="b">
        <v>0</v>
      </c>
      <c r="Q4027" t="s">
        <v>8271</v>
      </c>
      <c r="R4027" s="9">
        <f t="shared" si="376"/>
        <v>0.05</v>
      </c>
      <c r="S4027" s="14">
        <f t="shared" si="377"/>
        <v>72.918222499999999</v>
      </c>
      <c r="T4027" t="s">
        <v>9224</v>
      </c>
      <c r="U4027" t="s">
        <v>9225</v>
      </c>
      <c r="V4027" s="16">
        <f t="shared" si="378"/>
        <v>42151.237685185188</v>
      </c>
      <c r="W4027" s="16">
        <f t="shared" si="379"/>
        <v>42211.237685185188</v>
      </c>
    </row>
    <row r="4028" spans="1:23" ht="30" hidden="1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2">
        <f>IF(H4028="USD", 1, VLOOKUP(H4028,usd[[#All],[targetCurrency]:[inverseRate]],4,FALSE))</f>
        <v>1</v>
      </c>
      <c r="J4028" s="14">
        <f t="shared" si="374"/>
        <v>4000</v>
      </c>
      <c r="K4028" s="14">
        <f t="shared" si="375"/>
        <v>0</v>
      </c>
      <c r="L4028">
        <v>1449247439</v>
      </c>
      <c r="M4028">
        <v>1444059839</v>
      </c>
      <c r="N4028" t="b">
        <v>0</v>
      </c>
      <c r="O4028">
        <v>0</v>
      </c>
      <c r="P4028" t="b">
        <v>0</v>
      </c>
      <c r="Q4028" t="s">
        <v>8271</v>
      </c>
      <c r="R4028" s="9">
        <f t="shared" si="376"/>
        <v>0</v>
      </c>
      <c r="S4028" s="14" t="str">
        <f t="shared" si="377"/>
        <v/>
      </c>
      <c r="T4028" t="s">
        <v>9224</v>
      </c>
      <c r="U4028" t="s">
        <v>9225</v>
      </c>
      <c r="V4028" s="16">
        <f t="shared" si="378"/>
        <v>42282.655543981484</v>
      </c>
      <c r="W4028" s="16">
        <f t="shared" si="379"/>
        <v>42342.697210648148</v>
      </c>
    </row>
    <row r="4029" spans="1:23" ht="30" hidden="1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2">
        <f>IF(H4029="USD", 1, VLOOKUP(H4029,usd[[#All],[targetCurrency]:[inverseRate]],4,FALSE))</f>
        <v>1</v>
      </c>
      <c r="J4029" s="14">
        <f t="shared" si="374"/>
        <v>3000</v>
      </c>
      <c r="K4029" s="14">
        <f t="shared" si="375"/>
        <v>215</v>
      </c>
      <c r="L4029">
        <v>1487811600</v>
      </c>
      <c r="M4029">
        <v>1486077481</v>
      </c>
      <c r="N4029" t="b">
        <v>0</v>
      </c>
      <c r="O4029">
        <v>7</v>
      </c>
      <c r="P4029" t="b">
        <v>0</v>
      </c>
      <c r="Q4029" t="s">
        <v>8271</v>
      </c>
      <c r="R4029" s="9">
        <f t="shared" si="376"/>
        <v>7.166666666666667E-2</v>
      </c>
      <c r="S4029" s="14">
        <f t="shared" si="377"/>
        <v>30.714285714285715</v>
      </c>
      <c r="T4029" t="s">
        <v>9224</v>
      </c>
      <c r="U4029" t="s">
        <v>9225</v>
      </c>
      <c r="V4029" s="16">
        <f t="shared" si="378"/>
        <v>42768.97084490741</v>
      </c>
      <c r="W4029" s="16">
        <f t="shared" si="379"/>
        <v>42789.041666666672</v>
      </c>
    </row>
    <row r="4030" spans="1:23" ht="30" hidden="1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2">
        <f>IF(H4030="USD", 1, VLOOKUP(H4030,usd[[#All],[targetCurrency]:[inverseRate]],4,FALSE))</f>
        <v>1</v>
      </c>
      <c r="J4030" s="14">
        <f t="shared" si="374"/>
        <v>2000</v>
      </c>
      <c r="K4030" s="14">
        <f t="shared" si="375"/>
        <v>561</v>
      </c>
      <c r="L4030">
        <v>1402007500</v>
      </c>
      <c r="M4030">
        <v>1399415500</v>
      </c>
      <c r="N4030" t="b">
        <v>0</v>
      </c>
      <c r="O4030">
        <v>11</v>
      </c>
      <c r="P4030" t="b">
        <v>0</v>
      </c>
      <c r="Q4030" t="s">
        <v>8271</v>
      </c>
      <c r="R4030" s="9">
        <f t="shared" si="376"/>
        <v>0.28050000000000003</v>
      </c>
      <c r="S4030" s="14">
        <f t="shared" si="377"/>
        <v>51</v>
      </c>
      <c r="T4030" t="s">
        <v>9224</v>
      </c>
      <c r="U4030" t="s">
        <v>9225</v>
      </c>
      <c r="V4030" s="16">
        <f t="shared" si="378"/>
        <v>41765.938657407409</v>
      </c>
      <c r="W4030" s="16">
        <f t="shared" si="379"/>
        <v>41795.938657407409</v>
      </c>
    </row>
    <row r="4031" spans="1:23" ht="30" hidden="1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2">
        <f>IF(H4031="USD", 1, VLOOKUP(H4031,usd[[#All],[targetCurrency]:[inverseRate]],4,FALSE))</f>
        <v>1</v>
      </c>
      <c r="J4031" s="14">
        <f t="shared" si="374"/>
        <v>20000</v>
      </c>
      <c r="K4031" s="14">
        <f t="shared" si="375"/>
        <v>0</v>
      </c>
      <c r="L4031">
        <v>1450053370</v>
      </c>
      <c r="M4031">
        <v>1447461370</v>
      </c>
      <c r="N4031" t="b">
        <v>0</v>
      </c>
      <c r="O4031">
        <v>0</v>
      </c>
      <c r="P4031" t="b">
        <v>0</v>
      </c>
      <c r="Q4031" t="s">
        <v>8271</v>
      </c>
      <c r="R4031" s="9">
        <f t="shared" si="376"/>
        <v>0</v>
      </c>
      <c r="S4031" s="14" t="str">
        <f t="shared" si="377"/>
        <v/>
      </c>
      <c r="T4031" t="s">
        <v>9224</v>
      </c>
      <c r="U4031" t="s">
        <v>9225</v>
      </c>
      <c r="V4031" s="16">
        <f t="shared" si="378"/>
        <v>42322.02511574074</v>
      </c>
      <c r="W4031" s="16">
        <f t="shared" si="379"/>
        <v>42352.02511574074</v>
      </c>
    </row>
    <row r="4032" spans="1:23" ht="30" hidden="1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2">
        <f>IF(H4032="USD", 1, VLOOKUP(H4032,usd[[#All],[targetCurrency]:[inverseRate]],4,FALSE))</f>
        <v>1</v>
      </c>
      <c r="J4032" s="14">
        <f t="shared" si="374"/>
        <v>2500</v>
      </c>
      <c r="K4032" s="14">
        <f t="shared" si="375"/>
        <v>400</v>
      </c>
      <c r="L4032">
        <v>1454525340</v>
      </c>
      <c r="M4032">
        <v>1452008599</v>
      </c>
      <c r="N4032" t="b">
        <v>0</v>
      </c>
      <c r="O4032">
        <v>6</v>
      </c>
      <c r="P4032" t="b">
        <v>0</v>
      </c>
      <c r="Q4032" t="s">
        <v>8271</v>
      </c>
      <c r="R4032" s="9">
        <f t="shared" si="376"/>
        <v>0.16</v>
      </c>
      <c r="S4032" s="14">
        <f t="shared" si="377"/>
        <v>66.666666666666671</v>
      </c>
      <c r="T4032" t="s">
        <v>9224</v>
      </c>
      <c r="U4032" t="s">
        <v>9225</v>
      </c>
      <c r="V4032" s="16">
        <f t="shared" si="378"/>
        <v>42374.655081018514</v>
      </c>
      <c r="W4032" s="16">
        <f t="shared" si="379"/>
        <v>42403.78402777778</v>
      </c>
    </row>
    <row r="4033" spans="1:23" ht="30" hidden="1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2">
        <f>IF(H4033="USD", 1, VLOOKUP(H4033,usd[[#All],[targetCurrency]:[inverseRate]],4,FALSE))</f>
        <v>1</v>
      </c>
      <c r="J4033" s="14">
        <f t="shared" si="374"/>
        <v>5000</v>
      </c>
      <c r="K4033" s="14">
        <f t="shared" si="375"/>
        <v>0</v>
      </c>
      <c r="L4033">
        <v>1418914964</v>
      </c>
      <c r="M4033">
        <v>1414591364</v>
      </c>
      <c r="N4033" t="b">
        <v>0</v>
      </c>
      <c r="O4033">
        <v>0</v>
      </c>
      <c r="P4033" t="b">
        <v>0</v>
      </c>
      <c r="Q4033" t="s">
        <v>8271</v>
      </c>
      <c r="R4033" s="9">
        <f t="shared" si="376"/>
        <v>0</v>
      </c>
      <c r="S4033" s="14" t="str">
        <f t="shared" si="377"/>
        <v/>
      </c>
      <c r="T4033" t="s">
        <v>9224</v>
      </c>
      <c r="U4033" t="s">
        <v>9225</v>
      </c>
      <c r="V4033" s="16">
        <f t="shared" si="378"/>
        <v>41941.585231481484</v>
      </c>
      <c r="W4033" s="16">
        <f t="shared" si="379"/>
        <v>41991.626898148148</v>
      </c>
    </row>
    <row r="4034" spans="1:23" ht="30" hidden="1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2">
        <f>IF(H4034="USD", 1, VLOOKUP(H4034,usd[[#All],[targetCurrency]:[inverseRate]],4,FALSE))</f>
        <v>1</v>
      </c>
      <c r="J4034" s="14">
        <f t="shared" si="374"/>
        <v>6048</v>
      </c>
      <c r="K4034" s="14">
        <f t="shared" si="375"/>
        <v>413</v>
      </c>
      <c r="L4034">
        <v>1450211116</v>
      </c>
      <c r="M4034">
        <v>1445023516</v>
      </c>
      <c r="N4034" t="b">
        <v>0</v>
      </c>
      <c r="O4034">
        <v>7</v>
      </c>
      <c r="P4034" t="b">
        <v>0</v>
      </c>
      <c r="Q4034" t="s">
        <v>8271</v>
      </c>
      <c r="R4034" s="9">
        <f t="shared" si="376"/>
        <v>6.8287037037037035E-2</v>
      </c>
      <c r="S4034" s="14">
        <f t="shared" si="377"/>
        <v>59</v>
      </c>
      <c r="T4034" t="s">
        <v>9224</v>
      </c>
      <c r="U4034" t="s">
        <v>9225</v>
      </c>
      <c r="V4034" s="16">
        <f t="shared" si="378"/>
        <v>42293.809212962966</v>
      </c>
      <c r="W4034" s="16">
        <f t="shared" si="379"/>
        <v>42353.85087962963</v>
      </c>
    </row>
    <row r="4035" spans="1:23" ht="30" hidden="1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2">
        <f>IF(H4035="USD", 1, VLOOKUP(H4035,usd[[#All],[targetCurrency]:[inverseRate]],4,FALSE))</f>
        <v>1.29405719</v>
      </c>
      <c r="J4035" s="14">
        <f t="shared" ref="J4035:J4098" si="380">$I4035*D4035</f>
        <v>30927.966840999998</v>
      </c>
      <c r="K4035" s="14">
        <f t="shared" ref="K4035:K4098" si="381">$I4035*E4035</f>
        <v>7948.0863204080997</v>
      </c>
      <c r="L4035">
        <v>1475398800</v>
      </c>
      <c r="M4035">
        <v>1472711224</v>
      </c>
      <c r="N4035" t="b">
        <v>0</v>
      </c>
      <c r="O4035">
        <v>94</v>
      </c>
      <c r="P4035" t="b">
        <v>0</v>
      </c>
      <c r="Q4035" t="s">
        <v>8271</v>
      </c>
      <c r="R4035" s="9">
        <f t="shared" ref="R4035:R4098" si="382">E4035/D4035</f>
        <v>0.25698702928870293</v>
      </c>
      <c r="S4035" s="14">
        <f t="shared" ref="S4035:S4098" si="383">IFERROR(K4035/O4035, "")</f>
        <v>84.554109791575527</v>
      </c>
      <c r="T4035" t="s">
        <v>9224</v>
      </c>
      <c r="U4035" t="s">
        <v>9225</v>
      </c>
      <c r="V4035" s="16">
        <f t="shared" si="378"/>
        <v>42614.268796296295</v>
      </c>
      <c r="W4035" s="16">
        <f t="shared" si="379"/>
        <v>42645.375</v>
      </c>
    </row>
    <row r="4036" spans="1:23" ht="30" hidden="1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2">
        <f>IF(H4036="USD", 1, VLOOKUP(H4036,usd[[#All],[targetCurrency]:[inverseRate]],4,FALSE))</f>
        <v>1</v>
      </c>
      <c r="J4036" s="14">
        <f t="shared" si="380"/>
        <v>13500</v>
      </c>
      <c r="K4036" s="14">
        <f t="shared" si="381"/>
        <v>200</v>
      </c>
      <c r="L4036">
        <v>1428097450</v>
      </c>
      <c r="M4036">
        <v>1425509050</v>
      </c>
      <c r="N4036" t="b">
        <v>0</v>
      </c>
      <c r="O4036">
        <v>2</v>
      </c>
      <c r="P4036" t="b">
        <v>0</v>
      </c>
      <c r="Q4036" t="s">
        <v>8271</v>
      </c>
      <c r="R4036" s="9">
        <f t="shared" si="382"/>
        <v>1.4814814814814815E-2</v>
      </c>
      <c r="S4036" s="14">
        <f t="shared" si="383"/>
        <v>100</v>
      </c>
      <c r="T4036" t="s">
        <v>9224</v>
      </c>
      <c r="U4036" t="s">
        <v>9225</v>
      </c>
      <c r="V4036" s="16">
        <f t="shared" si="378"/>
        <v>42067.947337962964</v>
      </c>
      <c r="W4036" s="16">
        <f t="shared" si="379"/>
        <v>42097.905671296292</v>
      </c>
    </row>
    <row r="4037" spans="1:23" ht="30" hidden="1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2">
        <f>IF(H4037="USD", 1, VLOOKUP(H4037,usd[[#All],[targetCurrency]:[inverseRate]],4,FALSE))</f>
        <v>1</v>
      </c>
      <c r="J4037" s="14">
        <f t="shared" si="380"/>
        <v>10000</v>
      </c>
      <c r="K4037" s="14">
        <f t="shared" si="381"/>
        <v>3685</v>
      </c>
      <c r="L4037">
        <v>1413925887</v>
      </c>
      <c r="M4037">
        <v>1411333887</v>
      </c>
      <c r="N4037" t="b">
        <v>0</v>
      </c>
      <c r="O4037">
        <v>25</v>
      </c>
      <c r="P4037" t="b">
        <v>0</v>
      </c>
      <c r="Q4037" t="s">
        <v>8271</v>
      </c>
      <c r="R4037" s="9">
        <f t="shared" si="382"/>
        <v>0.36849999999999999</v>
      </c>
      <c r="S4037" s="14">
        <f t="shared" si="383"/>
        <v>147.4</v>
      </c>
      <c r="T4037" t="s">
        <v>9224</v>
      </c>
      <c r="U4037" t="s">
        <v>9225</v>
      </c>
      <c r="V4037" s="16">
        <f t="shared" si="378"/>
        <v>41903.882951388892</v>
      </c>
      <c r="W4037" s="16">
        <f t="shared" si="379"/>
        <v>41933.882951388892</v>
      </c>
    </row>
    <row r="4038" spans="1:23" ht="30" hidden="1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2">
        <f>IF(H4038="USD", 1, VLOOKUP(H4038,usd[[#All],[targetCurrency]:[inverseRate]],4,FALSE))</f>
        <v>1</v>
      </c>
      <c r="J4038" s="14">
        <f t="shared" si="380"/>
        <v>6000</v>
      </c>
      <c r="K4038" s="14">
        <f t="shared" si="381"/>
        <v>2823</v>
      </c>
      <c r="L4038">
        <v>1404253800</v>
      </c>
      <c r="M4038">
        <v>1402784964</v>
      </c>
      <c r="N4038" t="b">
        <v>0</v>
      </c>
      <c r="O4038">
        <v>17</v>
      </c>
      <c r="P4038" t="b">
        <v>0</v>
      </c>
      <c r="Q4038" t="s">
        <v>8271</v>
      </c>
      <c r="R4038" s="9">
        <f t="shared" si="382"/>
        <v>0.47049999999999997</v>
      </c>
      <c r="S4038" s="14">
        <f t="shared" si="383"/>
        <v>166.05882352941177</v>
      </c>
      <c r="T4038" t="s">
        <v>9224</v>
      </c>
      <c r="U4038" t="s">
        <v>9225</v>
      </c>
      <c r="V4038" s="16">
        <f t="shared" si="378"/>
        <v>41804.937083333338</v>
      </c>
      <c r="W4038" s="16">
        <f t="shared" si="379"/>
        <v>41821.9375</v>
      </c>
    </row>
    <row r="4039" spans="1:23" ht="30" hidden="1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2">
        <f>IF(H4039="USD", 1, VLOOKUP(H4039,usd[[#All],[targetCurrency]:[inverseRate]],4,FALSE))</f>
        <v>1</v>
      </c>
      <c r="J4039" s="14">
        <f t="shared" si="380"/>
        <v>700</v>
      </c>
      <c r="K4039" s="14">
        <f t="shared" si="381"/>
        <v>80</v>
      </c>
      <c r="L4039">
        <v>1464099900</v>
      </c>
      <c r="M4039">
        <v>1462585315</v>
      </c>
      <c r="N4039" t="b">
        <v>0</v>
      </c>
      <c r="O4039">
        <v>2</v>
      </c>
      <c r="P4039" t="b">
        <v>0</v>
      </c>
      <c r="Q4039" t="s">
        <v>8271</v>
      </c>
      <c r="R4039" s="9">
        <f t="shared" si="382"/>
        <v>0.11428571428571428</v>
      </c>
      <c r="S4039" s="14">
        <f t="shared" si="383"/>
        <v>40</v>
      </c>
      <c r="T4039" t="s">
        <v>9224</v>
      </c>
      <c r="U4039" t="s">
        <v>9225</v>
      </c>
      <c r="V4039" s="16">
        <f t="shared" si="378"/>
        <v>42497.070775462962</v>
      </c>
      <c r="W4039" s="16">
        <f t="shared" si="379"/>
        <v>42514.600694444445</v>
      </c>
    </row>
    <row r="4040" spans="1:23" ht="30" hidden="1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2">
        <f>IF(H4040="USD", 1, VLOOKUP(H4040,usd[[#All],[targetCurrency]:[inverseRate]],4,FALSE))</f>
        <v>1</v>
      </c>
      <c r="J4040" s="14">
        <f t="shared" si="380"/>
        <v>2500</v>
      </c>
      <c r="K4040" s="14">
        <f t="shared" si="381"/>
        <v>301</v>
      </c>
      <c r="L4040">
        <v>1413573010</v>
      </c>
      <c r="M4040">
        <v>1408389010</v>
      </c>
      <c r="N4040" t="b">
        <v>0</v>
      </c>
      <c r="O4040">
        <v>4</v>
      </c>
      <c r="P4040" t="b">
        <v>0</v>
      </c>
      <c r="Q4040" t="s">
        <v>8271</v>
      </c>
      <c r="R4040" s="9">
        <f t="shared" si="382"/>
        <v>0.12039999999999999</v>
      </c>
      <c r="S4040" s="14">
        <f t="shared" si="383"/>
        <v>75.25</v>
      </c>
      <c r="T4040" t="s">
        <v>9224</v>
      </c>
      <c r="U4040" t="s">
        <v>9225</v>
      </c>
      <c r="V4040" s="16">
        <f t="shared" si="378"/>
        <v>41869.798726851848</v>
      </c>
      <c r="W4040" s="16">
        <f t="shared" si="379"/>
        <v>41929.798726851848</v>
      </c>
    </row>
    <row r="4041" spans="1:23" ht="30" hidden="1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2">
        <f>IF(H4041="USD", 1, VLOOKUP(H4041,usd[[#All],[targetCurrency]:[inverseRate]],4,FALSE))</f>
        <v>1</v>
      </c>
      <c r="J4041" s="14">
        <f t="shared" si="380"/>
        <v>500</v>
      </c>
      <c r="K4041" s="14">
        <f t="shared" si="381"/>
        <v>300</v>
      </c>
      <c r="L4041">
        <v>1448949540</v>
      </c>
      <c r="M4041">
        <v>1446048367</v>
      </c>
      <c r="N4041" t="b">
        <v>0</v>
      </c>
      <c r="O4041">
        <v>5</v>
      </c>
      <c r="P4041" t="b">
        <v>0</v>
      </c>
      <c r="Q4041" t="s">
        <v>8271</v>
      </c>
      <c r="R4041" s="9">
        <f t="shared" si="382"/>
        <v>0.6</v>
      </c>
      <c r="S4041" s="14">
        <f t="shared" si="383"/>
        <v>60</v>
      </c>
      <c r="T4041" t="s">
        <v>9224</v>
      </c>
      <c r="U4041" t="s">
        <v>9225</v>
      </c>
      <c r="V4041" s="16">
        <f t="shared" si="378"/>
        <v>42305.670914351853</v>
      </c>
      <c r="W4041" s="16">
        <f t="shared" si="379"/>
        <v>42339.249305555553</v>
      </c>
    </row>
    <row r="4042" spans="1:23" ht="30" hidden="1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2">
        <f>IF(H4042="USD", 1, VLOOKUP(H4042,usd[[#All],[targetCurrency]:[inverseRate]],4,FALSE))</f>
        <v>1</v>
      </c>
      <c r="J4042" s="14">
        <f t="shared" si="380"/>
        <v>8000</v>
      </c>
      <c r="K4042" s="14">
        <f t="shared" si="381"/>
        <v>2500</v>
      </c>
      <c r="L4042">
        <v>1437188400</v>
      </c>
      <c r="M4042">
        <v>1432100004</v>
      </c>
      <c r="N4042" t="b">
        <v>0</v>
      </c>
      <c r="O4042">
        <v>2</v>
      </c>
      <c r="P4042" t="b">
        <v>0</v>
      </c>
      <c r="Q4042" t="s">
        <v>8271</v>
      </c>
      <c r="R4042" s="9">
        <f t="shared" si="382"/>
        <v>0.3125</v>
      </c>
      <c r="S4042" s="14">
        <f t="shared" si="383"/>
        <v>1250</v>
      </c>
      <c r="T4042" t="s">
        <v>9224</v>
      </c>
      <c r="U4042" t="s">
        <v>9225</v>
      </c>
      <c r="V4042" s="16">
        <f t="shared" si="378"/>
        <v>42144.231527777782</v>
      </c>
      <c r="W4042" s="16">
        <f t="shared" si="379"/>
        <v>42203.125</v>
      </c>
    </row>
    <row r="4043" spans="1:23" ht="30" hidden="1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2">
        <f>IF(H4043="USD", 1, VLOOKUP(H4043,usd[[#All],[targetCurrency]:[inverseRate]],4,FALSE))</f>
        <v>1.29405719</v>
      </c>
      <c r="J4043" s="14">
        <f t="shared" si="380"/>
        <v>6470.2859499999995</v>
      </c>
      <c r="K4043" s="14">
        <f t="shared" si="381"/>
        <v>27.17520099</v>
      </c>
      <c r="L4043">
        <v>1473160954</v>
      </c>
      <c r="M4043">
        <v>1467976954</v>
      </c>
      <c r="N4043" t="b">
        <v>0</v>
      </c>
      <c r="O4043">
        <v>2</v>
      </c>
      <c r="P4043" t="b">
        <v>0</v>
      </c>
      <c r="Q4043" t="s">
        <v>8271</v>
      </c>
      <c r="R4043" s="9">
        <f t="shared" si="382"/>
        <v>4.1999999999999997E-3</v>
      </c>
      <c r="S4043" s="14">
        <f t="shared" si="383"/>
        <v>13.587600495</v>
      </c>
      <c r="T4043" t="s">
        <v>9224</v>
      </c>
      <c r="U4043" t="s">
        <v>9225</v>
      </c>
      <c r="V4043" s="16">
        <f t="shared" si="378"/>
        <v>42559.474004629628</v>
      </c>
      <c r="W4043" s="16">
        <f t="shared" si="379"/>
        <v>42619.474004629628</v>
      </c>
    </row>
    <row r="4044" spans="1:23" ht="30" hidden="1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2">
        <f>IF(H4044="USD", 1, VLOOKUP(H4044,usd[[#All],[targetCurrency]:[inverseRate]],4,FALSE))</f>
        <v>1</v>
      </c>
      <c r="J4044" s="14">
        <f t="shared" si="380"/>
        <v>10000</v>
      </c>
      <c r="K4044" s="14">
        <f t="shared" si="381"/>
        <v>21</v>
      </c>
      <c r="L4044">
        <v>1421781360</v>
      </c>
      <c r="M4044">
        <v>1419213664</v>
      </c>
      <c r="N4044" t="b">
        <v>0</v>
      </c>
      <c r="O4044">
        <v>3</v>
      </c>
      <c r="P4044" t="b">
        <v>0</v>
      </c>
      <c r="Q4044" t="s">
        <v>8271</v>
      </c>
      <c r="R4044" s="9">
        <f t="shared" si="382"/>
        <v>2.0999999999999999E-3</v>
      </c>
      <c r="S4044" s="14">
        <f t="shared" si="383"/>
        <v>7</v>
      </c>
      <c r="T4044" t="s">
        <v>9224</v>
      </c>
      <c r="U4044" t="s">
        <v>9225</v>
      </c>
      <c r="V4044" s="16">
        <f t="shared" si="378"/>
        <v>41995.084074074075</v>
      </c>
      <c r="W4044" s="16">
        <f t="shared" si="379"/>
        <v>42024.802777777775</v>
      </c>
    </row>
    <row r="4045" spans="1:23" ht="30" hidden="1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2">
        <f>IF(H4045="USD", 1, VLOOKUP(H4045,usd[[#All],[targetCurrency]:[inverseRate]],4,FALSE))</f>
        <v>0.75062424999999999</v>
      </c>
      <c r="J4045" s="14">
        <f t="shared" si="380"/>
        <v>225.187275</v>
      </c>
      <c r="K4045" s="14">
        <f t="shared" si="381"/>
        <v>0</v>
      </c>
      <c r="L4045">
        <v>1416524325</v>
      </c>
      <c r="M4045">
        <v>1415228325</v>
      </c>
      <c r="N4045" t="b">
        <v>0</v>
      </c>
      <c r="O4045">
        <v>0</v>
      </c>
      <c r="P4045" t="b">
        <v>0</v>
      </c>
      <c r="Q4045" t="s">
        <v>8271</v>
      </c>
      <c r="R4045" s="9">
        <f t="shared" si="382"/>
        <v>0</v>
      </c>
      <c r="S4045" s="14" t="str">
        <f t="shared" si="383"/>
        <v/>
      </c>
      <c r="T4045" t="s">
        <v>9224</v>
      </c>
      <c r="U4045" t="s">
        <v>9225</v>
      </c>
      <c r="V4045" s="16">
        <f t="shared" si="378"/>
        <v>41948.957465277781</v>
      </c>
      <c r="W4045" s="16">
        <f t="shared" si="379"/>
        <v>41963.957465277781</v>
      </c>
    </row>
    <row r="4046" spans="1:23" ht="30" hidden="1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2">
        <f>IF(H4046="USD", 1, VLOOKUP(H4046,usd[[#All],[targetCurrency]:[inverseRate]],4,FALSE))</f>
        <v>1</v>
      </c>
      <c r="J4046" s="14">
        <f t="shared" si="380"/>
        <v>600</v>
      </c>
      <c r="K4046" s="14">
        <f t="shared" si="381"/>
        <v>225</v>
      </c>
      <c r="L4046">
        <v>1428642000</v>
      </c>
      <c r="M4046">
        <v>1426050982</v>
      </c>
      <c r="N4046" t="b">
        <v>0</v>
      </c>
      <c r="O4046">
        <v>4</v>
      </c>
      <c r="P4046" t="b">
        <v>0</v>
      </c>
      <c r="Q4046" t="s">
        <v>8271</v>
      </c>
      <c r="R4046" s="9">
        <f t="shared" si="382"/>
        <v>0.375</v>
      </c>
      <c r="S4046" s="14">
        <f t="shared" si="383"/>
        <v>56.25</v>
      </c>
      <c r="T4046" t="s">
        <v>9224</v>
      </c>
      <c r="U4046" t="s">
        <v>9225</v>
      </c>
      <c r="V4046" s="16">
        <f t="shared" si="378"/>
        <v>42074.219699074078</v>
      </c>
      <c r="W4046" s="16">
        <f t="shared" si="379"/>
        <v>42104.208333333328</v>
      </c>
    </row>
    <row r="4047" spans="1:23" ht="30" hidden="1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2">
        <f>IF(H4047="USD", 1, VLOOKUP(H4047,usd[[#All],[targetCurrency]:[inverseRate]],4,FALSE))</f>
        <v>0.70296422999999997</v>
      </c>
      <c r="J4047" s="14">
        <f t="shared" si="380"/>
        <v>3514.8211499999998</v>
      </c>
      <c r="K4047" s="14">
        <f t="shared" si="381"/>
        <v>0.70296422999999997</v>
      </c>
      <c r="L4047">
        <v>1408596589</v>
      </c>
      <c r="M4047">
        <v>1406004589</v>
      </c>
      <c r="N4047" t="b">
        <v>0</v>
      </c>
      <c r="O4047">
        <v>1</v>
      </c>
      <c r="P4047" t="b">
        <v>0</v>
      </c>
      <c r="Q4047" t="s">
        <v>8271</v>
      </c>
      <c r="R4047" s="9">
        <f t="shared" si="382"/>
        <v>2.0000000000000001E-4</v>
      </c>
      <c r="S4047" s="14">
        <f t="shared" si="383"/>
        <v>0.70296422999999997</v>
      </c>
      <c r="T4047" t="s">
        <v>9224</v>
      </c>
      <c r="U4047" t="s">
        <v>9225</v>
      </c>
      <c r="V4047" s="16">
        <f t="shared" si="378"/>
        <v>41842.201261574075</v>
      </c>
      <c r="W4047" s="16">
        <f t="shared" si="379"/>
        <v>41872.201261574075</v>
      </c>
    </row>
    <row r="4048" spans="1:23" ht="30" hidden="1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2">
        <f>IF(H4048="USD", 1, VLOOKUP(H4048,usd[[#All],[targetCurrency]:[inverseRate]],4,FALSE))</f>
        <v>1</v>
      </c>
      <c r="J4048" s="14">
        <f t="shared" si="380"/>
        <v>5600</v>
      </c>
      <c r="K4048" s="14">
        <f t="shared" si="381"/>
        <v>460</v>
      </c>
      <c r="L4048">
        <v>1413992210</v>
      </c>
      <c r="M4048">
        <v>1411400210</v>
      </c>
      <c r="N4048" t="b">
        <v>0</v>
      </c>
      <c r="O4048">
        <v>12</v>
      </c>
      <c r="P4048" t="b">
        <v>0</v>
      </c>
      <c r="Q4048" t="s">
        <v>8271</v>
      </c>
      <c r="R4048" s="9">
        <f t="shared" si="382"/>
        <v>8.2142857142857142E-2</v>
      </c>
      <c r="S4048" s="14">
        <f t="shared" si="383"/>
        <v>38.333333333333336</v>
      </c>
      <c r="T4048" t="s">
        <v>9224</v>
      </c>
      <c r="U4048" t="s">
        <v>9225</v>
      </c>
      <c r="V4048" s="16">
        <f t="shared" ref="V4048:V4111" si="384">(M4048/86400)+DATE(1970,1,1)</f>
        <v>41904.650578703702</v>
      </c>
      <c r="W4048" s="16">
        <f t="shared" ref="W4048:W4111" si="385">(L4048/86400)+DATE(1970,1,1)</f>
        <v>41934.650578703702</v>
      </c>
    </row>
    <row r="4049" spans="1:23" ht="30" hidden="1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2">
        <f>IF(H4049="USD", 1, VLOOKUP(H4049,usd[[#All],[targetCurrency]:[inverseRate]],4,FALSE))</f>
        <v>1</v>
      </c>
      <c r="J4049" s="14">
        <f t="shared" si="380"/>
        <v>5000</v>
      </c>
      <c r="K4049" s="14">
        <f t="shared" si="381"/>
        <v>110</v>
      </c>
      <c r="L4049">
        <v>1420938000</v>
      </c>
      <c r="M4049">
        <v>1418862743</v>
      </c>
      <c r="N4049" t="b">
        <v>0</v>
      </c>
      <c r="O4049">
        <v>4</v>
      </c>
      <c r="P4049" t="b">
        <v>0</v>
      </c>
      <c r="Q4049" t="s">
        <v>8271</v>
      </c>
      <c r="R4049" s="9">
        <f t="shared" si="382"/>
        <v>2.1999999999999999E-2</v>
      </c>
      <c r="S4049" s="14">
        <f t="shared" si="383"/>
        <v>27.5</v>
      </c>
      <c r="T4049" t="s">
        <v>9224</v>
      </c>
      <c r="U4049" t="s">
        <v>9225</v>
      </c>
      <c r="V4049" s="16">
        <f t="shared" si="384"/>
        <v>41991.022488425922</v>
      </c>
      <c r="W4049" s="16">
        <f t="shared" si="385"/>
        <v>42015.041666666672</v>
      </c>
    </row>
    <row r="4050" spans="1:23" ht="30" hidden="1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2">
        <f>IF(H4050="USD", 1, VLOOKUP(H4050,usd[[#All],[targetCurrency]:[inverseRate]],4,FALSE))</f>
        <v>1.29405719</v>
      </c>
      <c r="J4050" s="14">
        <f t="shared" si="380"/>
        <v>21998.972229999999</v>
      </c>
      <c r="K4050" s="14">
        <f t="shared" si="381"/>
        <v>3883.4656271899999</v>
      </c>
      <c r="L4050">
        <v>1460373187</v>
      </c>
      <c r="M4050">
        <v>1457352787</v>
      </c>
      <c r="N4050" t="b">
        <v>0</v>
      </c>
      <c r="O4050">
        <v>91</v>
      </c>
      <c r="P4050" t="b">
        <v>0</v>
      </c>
      <c r="Q4050" t="s">
        <v>8271</v>
      </c>
      <c r="R4050" s="9">
        <f t="shared" si="382"/>
        <v>0.17652941176470588</v>
      </c>
      <c r="S4050" s="14">
        <f t="shared" si="383"/>
        <v>42.67544645263736</v>
      </c>
      <c r="T4050" t="s">
        <v>9224</v>
      </c>
      <c r="U4050" t="s">
        <v>9225</v>
      </c>
      <c r="V4050" s="16">
        <f t="shared" si="384"/>
        <v>42436.509108796294</v>
      </c>
      <c r="W4050" s="16">
        <f t="shared" si="385"/>
        <v>42471.467442129629</v>
      </c>
    </row>
    <row r="4051" spans="1:23" ht="30" hidden="1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2">
        <f>IF(H4051="USD", 1, VLOOKUP(H4051,usd[[#All],[targetCurrency]:[inverseRate]],4,FALSE))</f>
        <v>1</v>
      </c>
      <c r="J4051" s="14">
        <f t="shared" si="380"/>
        <v>20000</v>
      </c>
      <c r="K4051" s="14">
        <f t="shared" si="381"/>
        <v>16</v>
      </c>
      <c r="L4051">
        <v>1436914815</v>
      </c>
      <c r="M4051">
        <v>1434322815</v>
      </c>
      <c r="N4051" t="b">
        <v>0</v>
      </c>
      <c r="O4051">
        <v>1</v>
      </c>
      <c r="P4051" t="b">
        <v>0</v>
      </c>
      <c r="Q4051" t="s">
        <v>8271</v>
      </c>
      <c r="R4051" s="9">
        <f t="shared" si="382"/>
        <v>8.0000000000000004E-4</v>
      </c>
      <c r="S4051" s="14">
        <f t="shared" si="383"/>
        <v>16</v>
      </c>
      <c r="T4051" t="s">
        <v>9224</v>
      </c>
      <c r="U4051" t="s">
        <v>9225</v>
      </c>
      <c r="V4051" s="16">
        <f t="shared" si="384"/>
        <v>42169.958506944444</v>
      </c>
      <c r="W4051" s="16">
        <f t="shared" si="385"/>
        <v>42199.958506944444</v>
      </c>
    </row>
    <row r="4052" spans="1:23" ht="30" hidden="1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2">
        <f>IF(H4052="USD", 1, VLOOKUP(H4052,usd[[#All],[targetCurrency]:[inverseRate]],4,FALSE))</f>
        <v>1</v>
      </c>
      <c r="J4052" s="14">
        <f t="shared" si="380"/>
        <v>1500</v>
      </c>
      <c r="K4052" s="14">
        <f t="shared" si="381"/>
        <v>1</v>
      </c>
      <c r="L4052">
        <v>1414077391</v>
      </c>
      <c r="M4052">
        <v>1411485391</v>
      </c>
      <c r="N4052" t="b">
        <v>0</v>
      </c>
      <c r="O4052">
        <v>1</v>
      </c>
      <c r="P4052" t="b">
        <v>0</v>
      </c>
      <c r="Q4052" t="s">
        <v>8271</v>
      </c>
      <c r="R4052" s="9">
        <f t="shared" si="382"/>
        <v>6.6666666666666664E-4</v>
      </c>
      <c r="S4052" s="14">
        <f t="shared" si="383"/>
        <v>1</v>
      </c>
      <c r="T4052" t="s">
        <v>9224</v>
      </c>
      <c r="U4052" t="s">
        <v>9225</v>
      </c>
      <c r="V4052" s="16">
        <f t="shared" si="384"/>
        <v>41905.636469907404</v>
      </c>
      <c r="W4052" s="16">
        <f t="shared" si="385"/>
        <v>41935.636469907404</v>
      </c>
    </row>
    <row r="4053" spans="1:23" ht="30" hidden="1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2">
        <f>IF(H4053="USD", 1, VLOOKUP(H4053,usd[[#All],[targetCurrency]:[inverseRate]],4,FALSE))</f>
        <v>1</v>
      </c>
      <c r="J4053" s="14">
        <f t="shared" si="380"/>
        <v>500</v>
      </c>
      <c r="K4053" s="14">
        <f t="shared" si="381"/>
        <v>0</v>
      </c>
      <c r="L4053">
        <v>1399618380</v>
      </c>
      <c r="M4053">
        <v>1399058797</v>
      </c>
      <c r="N4053" t="b">
        <v>0</v>
      </c>
      <c r="O4053">
        <v>0</v>
      </c>
      <c r="P4053" t="b">
        <v>0</v>
      </c>
      <c r="Q4053" t="s">
        <v>8271</v>
      </c>
      <c r="R4053" s="9">
        <f t="shared" si="382"/>
        <v>0</v>
      </c>
      <c r="S4053" s="14" t="str">
        <f t="shared" si="383"/>
        <v/>
      </c>
      <c r="T4053" t="s">
        <v>9224</v>
      </c>
      <c r="U4053" t="s">
        <v>9225</v>
      </c>
      <c r="V4053" s="16">
        <f t="shared" si="384"/>
        <v>41761.810150462959</v>
      </c>
      <c r="W4053" s="16">
        <f t="shared" si="385"/>
        <v>41768.286805555559</v>
      </c>
    </row>
    <row r="4054" spans="1:23" ht="30" hidden="1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2">
        <f>IF(H4054="USD", 1, VLOOKUP(H4054,usd[[#All],[targetCurrency]:[inverseRate]],4,FALSE))</f>
        <v>1</v>
      </c>
      <c r="J4054" s="14">
        <f t="shared" si="380"/>
        <v>3000</v>
      </c>
      <c r="K4054" s="14">
        <f t="shared" si="381"/>
        <v>1126</v>
      </c>
      <c r="L4054">
        <v>1413234316</v>
      </c>
      <c r="M4054">
        <v>1408050316</v>
      </c>
      <c r="N4054" t="b">
        <v>0</v>
      </c>
      <c r="O4054">
        <v>13</v>
      </c>
      <c r="P4054" t="b">
        <v>0</v>
      </c>
      <c r="Q4054" t="s">
        <v>8271</v>
      </c>
      <c r="R4054" s="9">
        <f t="shared" si="382"/>
        <v>0.37533333333333335</v>
      </c>
      <c r="S4054" s="14">
        <f t="shared" si="383"/>
        <v>86.615384615384613</v>
      </c>
      <c r="T4054" t="s">
        <v>9224</v>
      </c>
      <c r="U4054" t="s">
        <v>9225</v>
      </c>
      <c r="V4054" s="16">
        <f t="shared" si="384"/>
        <v>41865.878657407404</v>
      </c>
      <c r="W4054" s="16">
        <f t="shared" si="385"/>
        <v>41925.878657407404</v>
      </c>
    </row>
    <row r="4055" spans="1:23" ht="30" hidden="1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2">
        <f>IF(H4055="USD", 1, VLOOKUP(H4055,usd[[#All],[targetCurrency]:[inverseRate]],4,FALSE))</f>
        <v>1.29405719</v>
      </c>
      <c r="J4055" s="14">
        <f t="shared" si="380"/>
        <v>647.028595</v>
      </c>
      <c r="K4055" s="14">
        <f t="shared" si="381"/>
        <v>142.34629089999999</v>
      </c>
      <c r="L4055">
        <v>1416081600</v>
      </c>
      <c r="M4055">
        <v>1413477228</v>
      </c>
      <c r="N4055" t="b">
        <v>0</v>
      </c>
      <c r="O4055">
        <v>2</v>
      </c>
      <c r="P4055" t="b">
        <v>0</v>
      </c>
      <c r="Q4055" t="s">
        <v>8271</v>
      </c>
      <c r="R4055" s="9">
        <f t="shared" si="382"/>
        <v>0.22</v>
      </c>
      <c r="S4055" s="14">
        <f t="shared" si="383"/>
        <v>71.173145449999993</v>
      </c>
      <c r="T4055" t="s">
        <v>9224</v>
      </c>
      <c r="U4055" t="s">
        <v>9225</v>
      </c>
      <c r="V4055" s="16">
        <f t="shared" si="384"/>
        <v>41928.690138888887</v>
      </c>
      <c r="W4055" s="16">
        <f t="shared" si="385"/>
        <v>41958.833333333328</v>
      </c>
    </row>
    <row r="4056" spans="1:23" ht="30" hidden="1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2">
        <f>IF(H4056="USD", 1, VLOOKUP(H4056,usd[[#All],[targetCurrency]:[inverseRate]],4,FALSE))</f>
        <v>1</v>
      </c>
      <c r="J4056" s="14">
        <f t="shared" si="380"/>
        <v>8880</v>
      </c>
      <c r="K4056" s="14">
        <f t="shared" si="381"/>
        <v>0</v>
      </c>
      <c r="L4056">
        <v>1475294400</v>
      </c>
      <c r="M4056">
        <v>1472674285</v>
      </c>
      <c r="N4056" t="b">
        <v>0</v>
      </c>
      <c r="O4056">
        <v>0</v>
      </c>
      <c r="P4056" t="b">
        <v>0</v>
      </c>
      <c r="Q4056" t="s">
        <v>8271</v>
      </c>
      <c r="R4056" s="9">
        <f t="shared" si="382"/>
        <v>0</v>
      </c>
      <c r="S4056" s="14" t="str">
        <f t="shared" si="383"/>
        <v/>
      </c>
      <c r="T4056" t="s">
        <v>9224</v>
      </c>
      <c r="U4056" t="s">
        <v>9225</v>
      </c>
      <c r="V4056" s="16">
        <f t="shared" si="384"/>
        <v>42613.841261574074</v>
      </c>
      <c r="W4056" s="16">
        <f t="shared" si="385"/>
        <v>42644.166666666672</v>
      </c>
    </row>
    <row r="4057" spans="1:23" ht="30" hidden="1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2">
        <f>IF(H4057="USD", 1, VLOOKUP(H4057,usd[[#All],[targetCurrency]:[inverseRate]],4,FALSE))</f>
        <v>1.29405719</v>
      </c>
      <c r="J4057" s="14">
        <f t="shared" si="380"/>
        <v>6470.2859499999995</v>
      </c>
      <c r="K4057" s="14">
        <f t="shared" si="381"/>
        <v>1140.06438439</v>
      </c>
      <c r="L4057">
        <v>1403192031</v>
      </c>
      <c r="M4057">
        <v>1400600031</v>
      </c>
      <c r="N4057" t="b">
        <v>0</v>
      </c>
      <c r="O4057">
        <v>21</v>
      </c>
      <c r="P4057" t="b">
        <v>0</v>
      </c>
      <c r="Q4057" t="s">
        <v>8271</v>
      </c>
      <c r="R4057" s="9">
        <f t="shared" si="382"/>
        <v>0.1762</v>
      </c>
      <c r="S4057" s="14">
        <f t="shared" si="383"/>
        <v>54.288780209047616</v>
      </c>
      <c r="T4057" t="s">
        <v>9224</v>
      </c>
      <c r="U4057" t="s">
        <v>9225</v>
      </c>
      <c r="V4057" s="16">
        <f t="shared" si="384"/>
        <v>41779.648506944446</v>
      </c>
      <c r="W4057" s="16">
        <f t="shared" si="385"/>
        <v>41809.648506944446</v>
      </c>
    </row>
    <row r="4058" spans="1:23" ht="30" hidden="1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2">
        <f>IF(H4058="USD", 1, VLOOKUP(H4058,usd[[#All],[targetCurrency]:[inverseRate]],4,FALSE))</f>
        <v>1</v>
      </c>
      <c r="J4058" s="14">
        <f t="shared" si="380"/>
        <v>1500</v>
      </c>
      <c r="K4058" s="14">
        <f t="shared" si="381"/>
        <v>795</v>
      </c>
      <c r="L4058">
        <v>1467575940</v>
      </c>
      <c r="M4058">
        <v>1465856639</v>
      </c>
      <c r="N4058" t="b">
        <v>0</v>
      </c>
      <c r="O4058">
        <v>9</v>
      </c>
      <c r="P4058" t="b">
        <v>0</v>
      </c>
      <c r="Q4058" t="s">
        <v>8271</v>
      </c>
      <c r="R4058" s="9">
        <f t="shared" si="382"/>
        <v>0.53</v>
      </c>
      <c r="S4058" s="14">
        <f t="shared" si="383"/>
        <v>88.333333333333329</v>
      </c>
      <c r="T4058" t="s">
        <v>9224</v>
      </c>
      <c r="U4058" t="s">
        <v>9225</v>
      </c>
      <c r="V4058" s="16">
        <f t="shared" si="384"/>
        <v>42534.933321759258</v>
      </c>
      <c r="W4058" s="16">
        <f t="shared" si="385"/>
        <v>42554.832638888889</v>
      </c>
    </row>
    <row r="4059" spans="1:23" ht="30" hidden="1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2">
        <f>IF(H4059="USD", 1, VLOOKUP(H4059,usd[[#All],[targetCurrency]:[inverseRate]],4,FALSE))</f>
        <v>1.29405719</v>
      </c>
      <c r="J4059" s="14">
        <f t="shared" si="380"/>
        <v>4529.2001650000002</v>
      </c>
      <c r="K4059" s="14">
        <f t="shared" si="381"/>
        <v>1002.89432225</v>
      </c>
      <c r="L4059">
        <v>1448492400</v>
      </c>
      <c r="M4059">
        <v>1446506080</v>
      </c>
      <c r="N4059" t="b">
        <v>0</v>
      </c>
      <c r="O4059">
        <v>6</v>
      </c>
      <c r="P4059" t="b">
        <v>0</v>
      </c>
      <c r="Q4059" t="s">
        <v>8271</v>
      </c>
      <c r="R4059" s="9">
        <f t="shared" si="382"/>
        <v>0.22142857142857142</v>
      </c>
      <c r="S4059" s="14">
        <f t="shared" si="383"/>
        <v>167.14905370833333</v>
      </c>
      <c r="T4059" t="s">
        <v>9224</v>
      </c>
      <c r="U4059" t="s">
        <v>9225</v>
      </c>
      <c r="V4059" s="16">
        <f t="shared" si="384"/>
        <v>42310.968518518523</v>
      </c>
      <c r="W4059" s="16">
        <f t="shared" si="385"/>
        <v>42333.958333333328</v>
      </c>
    </row>
    <row r="4060" spans="1:23" ht="30" hidden="1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2">
        <f>IF(H4060="USD", 1, VLOOKUP(H4060,usd[[#All],[targetCurrency]:[inverseRate]],4,FALSE))</f>
        <v>1</v>
      </c>
      <c r="J4060" s="14">
        <f t="shared" si="380"/>
        <v>3750</v>
      </c>
      <c r="K4060" s="14">
        <f t="shared" si="381"/>
        <v>95</v>
      </c>
      <c r="L4060">
        <v>1459483140</v>
      </c>
      <c r="M4060">
        <v>1458178044</v>
      </c>
      <c r="N4060" t="b">
        <v>0</v>
      </c>
      <c r="O4060">
        <v>4</v>
      </c>
      <c r="P4060" t="b">
        <v>0</v>
      </c>
      <c r="Q4060" t="s">
        <v>8271</v>
      </c>
      <c r="R4060" s="9">
        <f t="shared" si="382"/>
        <v>2.5333333333333333E-2</v>
      </c>
      <c r="S4060" s="14">
        <f t="shared" si="383"/>
        <v>23.75</v>
      </c>
      <c r="T4060" t="s">
        <v>9224</v>
      </c>
      <c r="U4060" t="s">
        <v>9225</v>
      </c>
      <c r="V4060" s="16">
        <f t="shared" si="384"/>
        <v>42446.060694444444</v>
      </c>
      <c r="W4060" s="16">
        <f t="shared" si="385"/>
        <v>42461.165972222225</v>
      </c>
    </row>
    <row r="4061" spans="1:23" ht="30" hidden="1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2">
        <f>IF(H4061="USD", 1, VLOOKUP(H4061,usd[[#All],[targetCurrency]:[inverseRate]],4,FALSE))</f>
        <v>0.75062424999999999</v>
      </c>
      <c r="J4061" s="14">
        <f t="shared" si="380"/>
        <v>7506.2425000000003</v>
      </c>
      <c r="K4061" s="14">
        <f t="shared" si="381"/>
        <v>187.65606249999999</v>
      </c>
      <c r="L4061">
        <v>1410836400</v>
      </c>
      <c r="M4061">
        <v>1408116152</v>
      </c>
      <c r="N4061" t="b">
        <v>0</v>
      </c>
      <c r="O4061">
        <v>7</v>
      </c>
      <c r="P4061" t="b">
        <v>0</v>
      </c>
      <c r="Q4061" t="s">
        <v>8271</v>
      </c>
      <c r="R4061" s="9">
        <f t="shared" si="382"/>
        <v>2.5000000000000001E-2</v>
      </c>
      <c r="S4061" s="14">
        <f t="shared" si="383"/>
        <v>26.808008928571429</v>
      </c>
      <c r="T4061" t="s">
        <v>9224</v>
      </c>
      <c r="U4061" t="s">
        <v>9225</v>
      </c>
      <c r="V4061" s="16">
        <f t="shared" si="384"/>
        <v>41866.640648148146</v>
      </c>
      <c r="W4061" s="16">
        <f t="shared" si="385"/>
        <v>41898.125</v>
      </c>
    </row>
    <row r="4062" spans="1:23" ht="30" hidden="1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2">
        <f>IF(H4062="USD", 1, VLOOKUP(H4062,usd[[#All],[targetCurrency]:[inverseRate]],4,FALSE))</f>
        <v>0.75062424999999999</v>
      </c>
      <c r="J4062" s="14">
        <f t="shared" si="380"/>
        <v>7506.2425000000003</v>
      </c>
      <c r="K4062" s="14">
        <f t="shared" si="381"/>
        <v>213.92791124999999</v>
      </c>
      <c r="L4062">
        <v>1403539200</v>
      </c>
      <c r="M4062">
        <v>1400604056</v>
      </c>
      <c r="N4062" t="b">
        <v>0</v>
      </c>
      <c r="O4062">
        <v>5</v>
      </c>
      <c r="P4062" t="b">
        <v>0</v>
      </c>
      <c r="Q4062" t="s">
        <v>8271</v>
      </c>
      <c r="R4062" s="9">
        <f t="shared" si="382"/>
        <v>2.8500000000000001E-2</v>
      </c>
      <c r="S4062" s="14">
        <f t="shared" si="383"/>
        <v>42.785582249999997</v>
      </c>
      <c r="T4062" t="s">
        <v>9224</v>
      </c>
      <c r="U4062" t="s">
        <v>9225</v>
      </c>
      <c r="V4062" s="16">
        <f t="shared" si="384"/>
        <v>41779.695092592592</v>
      </c>
      <c r="W4062" s="16">
        <f t="shared" si="385"/>
        <v>41813.666666666664</v>
      </c>
    </row>
    <row r="4063" spans="1:23" ht="30" hidden="1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2">
        <f>IF(H4063="USD", 1, VLOOKUP(H4063,usd[[#All],[targetCurrency]:[inverseRate]],4,FALSE))</f>
        <v>1</v>
      </c>
      <c r="J4063" s="14">
        <f t="shared" si="380"/>
        <v>525</v>
      </c>
      <c r="K4063" s="14">
        <f t="shared" si="381"/>
        <v>0</v>
      </c>
      <c r="L4063">
        <v>1461205423</v>
      </c>
      <c r="M4063">
        <v>1456025023</v>
      </c>
      <c r="N4063" t="b">
        <v>0</v>
      </c>
      <c r="O4063">
        <v>0</v>
      </c>
      <c r="P4063" t="b">
        <v>0</v>
      </c>
      <c r="Q4063" t="s">
        <v>8271</v>
      </c>
      <c r="R4063" s="9">
        <f t="shared" si="382"/>
        <v>0</v>
      </c>
      <c r="S4063" s="14" t="str">
        <f t="shared" si="383"/>
        <v/>
      </c>
      <c r="T4063" t="s">
        <v>9224</v>
      </c>
      <c r="U4063" t="s">
        <v>9225</v>
      </c>
      <c r="V4063" s="16">
        <f t="shared" si="384"/>
        <v>42421.141469907408</v>
      </c>
      <c r="W4063" s="16">
        <f t="shared" si="385"/>
        <v>42481.099803240737</v>
      </c>
    </row>
    <row r="4064" spans="1:23" ht="30" hidden="1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2">
        <f>IF(H4064="USD", 1, VLOOKUP(H4064,usd[[#All],[targetCurrency]:[inverseRate]],4,FALSE))</f>
        <v>1</v>
      </c>
      <c r="J4064" s="14">
        <f t="shared" si="380"/>
        <v>20000</v>
      </c>
      <c r="K4064" s="14">
        <f t="shared" si="381"/>
        <v>490</v>
      </c>
      <c r="L4064">
        <v>1467481468</v>
      </c>
      <c r="M4064">
        <v>1464889468</v>
      </c>
      <c r="N4064" t="b">
        <v>0</v>
      </c>
      <c r="O4064">
        <v>3</v>
      </c>
      <c r="P4064" t="b">
        <v>0</v>
      </c>
      <c r="Q4064" t="s">
        <v>8271</v>
      </c>
      <c r="R4064" s="9">
        <f t="shared" si="382"/>
        <v>2.4500000000000001E-2</v>
      </c>
      <c r="S4064" s="14">
        <f t="shared" si="383"/>
        <v>163.33333333333334</v>
      </c>
      <c r="T4064" t="s">
        <v>9224</v>
      </c>
      <c r="U4064" t="s">
        <v>9225</v>
      </c>
      <c r="V4064" s="16">
        <f t="shared" si="384"/>
        <v>42523.739212962959</v>
      </c>
      <c r="W4064" s="16">
        <f t="shared" si="385"/>
        <v>42553.739212962959</v>
      </c>
    </row>
    <row r="4065" spans="1:23" ht="30" hidden="1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2">
        <f>IF(H4065="USD", 1, VLOOKUP(H4065,usd[[#All],[targetCurrency]:[inverseRate]],4,FALSE))</f>
        <v>1.29405719</v>
      </c>
      <c r="J4065" s="14">
        <f t="shared" si="380"/>
        <v>12293.543304999999</v>
      </c>
      <c r="K4065" s="14">
        <f t="shared" si="381"/>
        <v>174.69772065000001</v>
      </c>
      <c r="L4065">
        <v>1403886084</v>
      </c>
      <c r="M4065">
        <v>1401294084</v>
      </c>
      <c r="N4065" t="b">
        <v>0</v>
      </c>
      <c r="O4065">
        <v>9</v>
      </c>
      <c r="P4065" t="b">
        <v>0</v>
      </c>
      <c r="Q4065" t="s">
        <v>8271</v>
      </c>
      <c r="R4065" s="9">
        <f t="shared" si="382"/>
        <v>1.4210526315789474E-2</v>
      </c>
      <c r="S4065" s="14">
        <f t="shared" si="383"/>
        <v>19.410857849999999</v>
      </c>
      <c r="T4065" t="s">
        <v>9224</v>
      </c>
      <c r="U4065" t="s">
        <v>9225</v>
      </c>
      <c r="V4065" s="16">
        <f t="shared" si="384"/>
        <v>41787.681527777779</v>
      </c>
      <c r="W4065" s="16">
        <f t="shared" si="385"/>
        <v>41817.681527777779</v>
      </c>
    </row>
    <row r="4066" spans="1:23" ht="30" hidden="1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2">
        <f>IF(H4066="USD", 1, VLOOKUP(H4066,usd[[#All],[targetCurrency]:[inverseRate]],4,FALSE))</f>
        <v>0.70296422999999997</v>
      </c>
      <c r="J4066" s="14">
        <f t="shared" si="380"/>
        <v>1405.9284599999999</v>
      </c>
      <c r="K4066" s="14">
        <f t="shared" si="381"/>
        <v>270.64122854999999</v>
      </c>
      <c r="L4066">
        <v>1430316426</v>
      </c>
      <c r="M4066">
        <v>1427724426</v>
      </c>
      <c r="N4066" t="b">
        <v>0</v>
      </c>
      <c r="O4066">
        <v>6</v>
      </c>
      <c r="P4066" t="b">
        <v>0</v>
      </c>
      <c r="Q4066" t="s">
        <v>8271</v>
      </c>
      <c r="R4066" s="9">
        <f t="shared" si="382"/>
        <v>0.1925</v>
      </c>
      <c r="S4066" s="14">
        <f t="shared" si="383"/>
        <v>45.106871425000001</v>
      </c>
      <c r="T4066" t="s">
        <v>9224</v>
      </c>
      <c r="U4066" t="s">
        <v>9225</v>
      </c>
      <c r="V4066" s="16">
        <f t="shared" si="384"/>
        <v>42093.588263888887</v>
      </c>
      <c r="W4066" s="16">
        <f t="shared" si="385"/>
        <v>42123.588263888887</v>
      </c>
    </row>
    <row r="4067" spans="1:23" ht="30" hidden="1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2">
        <f>IF(H4067="USD", 1, VLOOKUP(H4067,usd[[#All],[targetCurrency]:[inverseRate]],4,FALSE))</f>
        <v>1</v>
      </c>
      <c r="J4067" s="14">
        <f t="shared" si="380"/>
        <v>4000</v>
      </c>
      <c r="K4067" s="14">
        <f t="shared" si="381"/>
        <v>27</v>
      </c>
      <c r="L4067">
        <v>1407883811</v>
      </c>
      <c r="M4067">
        <v>1405291811</v>
      </c>
      <c r="N4067" t="b">
        <v>0</v>
      </c>
      <c r="O4067">
        <v>4</v>
      </c>
      <c r="P4067" t="b">
        <v>0</v>
      </c>
      <c r="Q4067" t="s">
        <v>8271</v>
      </c>
      <c r="R4067" s="9">
        <f t="shared" si="382"/>
        <v>6.7499999999999999E-3</v>
      </c>
      <c r="S4067" s="14">
        <f t="shared" si="383"/>
        <v>6.75</v>
      </c>
      <c r="T4067" t="s">
        <v>9224</v>
      </c>
      <c r="U4067" t="s">
        <v>9225</v>
      </c>
      <c r="V4067" s="16">
        <f t="shared" si="384"/>
        <v>41833.951516203706</v>
      </c>
      <c r="W4067" s="16">
        <f t="shared" si="385"/>
        <v>41863.951516203706</v>
      </c>
    </row>
    <row r="4068" spans="1:23" ht="30" hidden="1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2">
        <f>IF(H4068="USD", 1, VLOOKUP(H4068,usd[[#All],[targetCurrency]:[inverseRate]],4,FALSE))</f>
        <v>1</v>
      </c>
      <c r="J4068" s="14">
        <f t="shared" si="380"/>
        <v>15000</v>
      </c>
      <c r="K4068" s="14">
        <f t="shared" si="381"/>
        <v>25</v>
      </c>
      <c r="L4068">
        <v>1463619388</v>
      </c>
      <c r="M4068">
        <v>1461027388</v>
      </c>
      <c r="N4068" t="b">
        <v>0</v>
      </c>
      <c r="O4068">
        <v>1</v>
      </c>
      <c r="P4068" t="b">
        <v>0</v>
      </c>
      <c r="Q4068" t="s">
        <v>8271</v>
      </c>
      <c r="R4068" s="9">
        <f t="shared" si="382"/>
        <v>1.6666666666666668E-3</v>
      </c>
      <c r="S4068" s="14">
        <f t="shared" si="383"/>
        <v>25</v>
      </c>
      <c r="T4068" t="s">
        <v>9224</v>
      </c>
      <c r="U4068" t="s">
        <v>9225</v>
      </c>
      <c r="V4068" s="16">
        <f t="shared" si="384"/>
        <v>42479.039212962962</v>
      </c>
      <c r="W4068" s="16">
        <f t="shared" si="385"/>
        <v>42509.039212962962</v>
      </c>
    </row>
    <row r="4069" spans="1:23" ht="30" hidden="1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2">
        <f>IF(H4069="USD", 1, VLOOKUP(H4069,usd[[#All],[targetCurrency]:[inverseRate]],4,FALSE))</f>
        <v>1</v>
      </c>
      <c r="J4069" s="14">
        <f t="shared" si="380"/>
        <v>5000</v>
      </c>
      <c r="K4069" s="14">
        <f t="shared" si="381"/>
        <v>3045</v>
      </c>
      <c r="L4069">
        <v>1443408550</v>
      </c>
      <c r="M4069">
        <v>1439952550</v>
      </c>
      <c r="N4069" t="b">
        <v>0</v>
      </c>
      <c r="O4069">
        <v>17</v>
      </c>
      <c r="P4069" t="b">
        <v>0</v>
      </c>
      <c r="Q4069" t="s">
        <v>8271</v>
      </c>
      <c r="R4069" s="9">
        <f t="shared" si="382"/>
        <v>0.60899999999999999</v>
      </c>
      <c r="S4069" s="14">
        <f t="shared" si="383"/>
        <v>179.11764705882354</v>
      </c>
      <c r="T4069" t="s">
        <v>9224</v>
      </c>
      <c r="U4069" t="s">
        <v>9225</v>
      </c>
      <c r="V4069" s="16">
        <f t="shared" si="384"/>
        <v>42235.117476851854</v>
      </c>
      <c r="W4069" s="16">
        <f t="shared" si="385"/>
        <v>42275.117476851854</v>
      </c>
    </row>
    <row r="4070" spans="1:23" ht="30" hidden="1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2">
        <f>IF(H4070="USD", 1, VLOOKUP(H4070,usd[[#All],[targetCurrency]:[inverseRate]],4,FALSE))</f>
        <v>1</v>
      </c>
      <c r="J4070" s="14">
        <f t="shared" si="380"/>
        <v>3495</v>
      </c>
      <c r="K4070" s="14">
        <f t="shared" si="381"/>
        <v>34.950000000000003</v>
      </c>
      <c r="L4070">
        <v>1484348700</v>
      </c>
      <c r="M4070">
        <v>1481756855</v>
      </c>
      <c r="N4070" t="b">
        <v>0</v>
      </c>
      <c r="O4070">
        <v>1</v>
      </c>
      <c r="P4070" t="b">
        <v>0</v>
      </c>
      <c r="Q4070" t="s">
        <v>8271</v>
      </c>
      <c r="R4070" s="9">
        <f t="shared" si="382"/>
        <v>0.01</v>
      </c>
      <c r="S4070" s="14">
        <f t="shared" si="383"/>
        <v>34.950000000000003</v>
      </c>
      <c r="T4070" t="s">
        <v>9224</v>
      </c>
      <c r="U4070" t="s">
        <v>9225</v>
      </c>
      <c r="V4070" s="16">
        <f t="shared" si="384"/>
        <v>42718.963599537034</v>
      </c>
      <c r="W4070" s="16">
        <f t="shared" si="385"/>
        <v>42748.961805555555</v>
      </c>
    </row>
    <row r="4071" spans="1:23" ht="30" hidden="1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2">
        <f>IF(H4071="USD", 1, VLOOKUP(H4071,usd[[#All],[targetCurrency]:[inverseRate]],4,FALSE))</f>
        <v>1.29405719</v>
      </c>
      <c r="J4071" s="14">
        <f t="shared" si="380"/>
        <v>1617.5714874999999</v>
      </c>
      <c r="K4071" s="14">
        <f t="shared" si="381"/>
        <v>556.44459169999993</v>
      </c>
      <c r="L4071">
        <v>1425124800</v>
      </c>
      <c r="M4071">
        <v>1421596356</v>
      </c>
      <c r="N4071" t="b">
        <v>0</v>
      </c>
      <c r="O4071">
        <v>13</v>
      </c>
      <c r="P4071" t="b">
        <v>0</v>
      </c>
      <c r="Q4071" t="s">
        <v>8271</v>
      </c>
      <c r="R4071" s="9">
        <f t="shared" si="382"/>
        <v>0.34399999999999997</v>
      </c>
      <c r="S4071" s="14">
        <f t="shared" si="383"/>
        <v>42.803430130769229</v>
      </c>
      <c r="T4071" t="s">
        <v>9224</v>
      </c>
      <c r="U4071" t="s">
        <v>9225</v>
      </c>
      <c r="V4071" s="16">
        <f t="shared" si="384"/>
        <v>42022.661527777775</v>
      </c>
      <c r="W4071" s="16">
        <f t="shared" si="385"/>
        <v>42063.5</v>
      </c>
    </row>
    <row r="4072" spans="1:23" ht="30" hidden="1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2">
        <f>IF(H4072="USD", 1, VLOOKUP(H4072,usd[[#All],[targetCurrency]:[inverseRate]],4,FALSE))</f>
        <v>1</v>
      </c>
      <c r="J4072" s="14">
        <f t="shared" si="380"/>
        <v>1000</v>
      </c>
      <c r="K4072" s="14">
        <f t="shared" si="381"/>
        <v>165</v>
      </c>
      <c r="L4072">
        <v>1425178800</v>
      </c>
      <c r="M4072">
        <v>1422374420</v>
      </c>
      <c r="N4072" t="b">
        <v>0</v>
      </c>
      <c r="O4072">
        <v>6</v>
      </c>
      <c r="P4072" t="b">
        <v>0</v>
      </c>
      <c r="Q4072" t="s">
        <v>8271</v>
      </c>
      <c r="R4072" s="9">
        <f t="shared" si="382"/>
        <v>0.16500000000000001</v>
      </c>
      <c r="S4072" s="14">
        <f t="shared" si="383"/>
        <v>27.5</v>
      </c>
      <c r="T4072" t="s">
        <v>9224</v>
      </c>
      <c r="U4072" t="s">
        <v>9225</v>
      </c>
      <c r="V4072" s="16">
        <f t="shared" si="384"/>
        <v>42031.666898148149</v>
      </c>
      <c r="W4072" s="16">
        <f t="shared" si="385"/>
        <v>42064.125</v>
      </c>
    </row>
    <row r="4073" spans="1:23" ht="30" hidden="1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2">
        <f>IF(H4073="USD", 1, VLOOKUP(H4073,usd[[#All],[targetCurrency]:[inverseRate]],4,FALSE))</f>
        <v>4.7076029999999998E-2</v>
      </c>
      <c r="J4073" s="14">
        <f t="shared" si="380"/>
        <v>941.52059999999994</v>
      </c>
      <c r="K4073" s="14">
        <f t="shared" si="381"/>
        <v>0</v>
      </c>
      <c r="L4073">
        <v>1482779931</v>
      </c>
      <c r="M4073">
        <v>1480187931</v>
      </c>
      <c r="N4073" t="b">
        <v>0</v>
      </c>
      <c r="O4073">
        <v>0</v>
      </c>
      <c r="P4073" t="b">
        <v>0</v>
      </c>
      <c r="Q4073" t="s">
        <v>8271</v>
      </c>
      <c r="R4073" s="9">
        <f t="shared" si="382"/>
        <v>0</v>
      </c>
      <c r="S4073" s="14" t="str">
        <f t="shared" si="383"/>
        <v/>
      </c>
      <c r="T4073" t="s">
        <v>9224</v>
      </c>
      <c r="U4073" t="s">
        <v>9225</v>
      </c>
      <c r="V4073" s="16">
        <f t="shared" si="384"/>
        <v>42700.804756944446</v>
      </c>
      <c r="W4073" s="16">
        <f t="shared" si="385"/>
        <v>42730.804756944446</v>
      </c>
    </row>
    <row r="4074" spans="1:23" ht="30" hidden="1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2">
        <f>IF(H4074="USD", 1, VLOOKUP(H4074,usd[[#All],[targetCurrency]:[inverseRate]],4,FALSE))</f>
        <v>1.29405719</v>
      </c>
      <c r="J4074" s="14">
        <f t="shared" si="380"/>
        <v>1294.05719</v>
      </c>
      <c r="K4074" s="14">
        <f t="shared" si="381"/>
        <v>5.1762287599999999</v>
      </c>
      <c r="L4074">
        <v>1408646111</v>
      </c>
      <c r="M4074">
        <v>1403462111</v>
      </c>
      <c r="N4074" t="b">
        <v>0</v>
      </c>
      <c r="O4074">
        <v>2</v>
      </c>
      <c r="P4074" t="b">
        <v>0</v>
      </c>
      <c r="Q4074" t="s">
        <v>8271</v>
      </c>
      <c r="R4074" s="9">
        <f t="shared" si="382"/>
        <v>4.0000000000000001E-3</v>
      </c>
      <c r="S4074" s="14">
        <f t="shared" si="383"/>
        <v>2.5881143799999999</v>
      </c>
      <c r="T4074" t="s">
        <v>9224</v>
      </c>
      <c r="U4074" t="s">
        <v>9225</v>
      </c>
      <c r="V4074" s="16">
        <f t="shared" si="384"/>
        <v>41812.77443287037</v>
      </c>
      <c r="W4074" s="16">
        <f t="shared" si="385"/>
        <v>41872.77443287037</v>
      </c>
    </row>
    <row r="4075" spans="1:23" ht="30" hidden="1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2">
        <f>IF(H4075="USD", 1, VLOOKUP(H4075,usd[[#All],[targetCurrency]:[inverseRate]],4,FALSE))</f>
        <v>1</v>
      </c>
      <c r="J4075" s="14">
        <f t="shared" si="380"/>
        <v>3500</v>
      </c>
      <c r="K4075" s="14">
        <f t="shared" si="381"/>
        <v>37</v>
      </c>
      <c r="L4075">
        <v>1431144000</v>
      </c>
      <c r="M4075">
        <v>1426407426</v>
      </c>
      <c r="N4075" t="b">
        <v>0</v>
      </c>
      <c r="O4075">
        <v>2</v>
      </c>
      <c r="P4075" t="b">
        <v>0</v>
      </c>
      <c r="Q4075" t="s">
        <v>8271</v>
      </c>
      <c r="R4075" s="9">
        <f t="shared" si="382"/>
        <v>1.0571428571428572E-2</v>
      </c>
      <c r="S4075" s="14">
        <f t="shared" si="383"/>
        <v>18.5</v>
      </c>
      <c r="T4075" t="s">
        <v>9224</v>
      </c>
      <c r="U4075" t="s">
        <v>9225</v>
      </c>
      <c r="V4075" s="16">
        <f t="shared" si="384"/>
        <v>42078.345208333332</v>
      </c>
      <c r="W4075" s="16">
        <f t="shared" si="385"/>
        <v>42133.166666666672</v>
      </c>
    </row>
    <row r="4076" spans="1:23" ht="30" hidden="1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2">
        <f>IF(H4076="USD", 1, VLOOKUP(H4076,usd[[#All],[targetCurrency]:[inverseRate]],4,FALSE))</f>
        <v>1.29405719</v>
      </c>
      <c r="J4076" s="14">
        <f t="shared" si="380"/>
        <v>3558.6572725000001</v>
      </c>
      <c r="K4076" s="14">
        <f t="shared" si="381"/>
        <v>951.13203464999992</v>
      </c>
      <c r="L4076">
        <v>1446732975</v>
      </c>
      <c r="M4076">
        <v>1444137375</v>
      </c>
      <c r="N4076" t="b">
        <v>0</v>
      </c>
      <c r="O4076">
        <v>21</v>
      </c>
      <c r="P4076" t="b">
        <v>0</v>
      </c>
      <c r="Q4076" t="s">
        <v>8271</v>
      </c>
      <c r="R4076" s="9">
        <f t="shared" si="382"/>
        <v>0.26727272727272727</v>
      </c>
      <c r="S4076" s="14">
        <f t="shared" si="383"/>
        <v>45.292001649999996</v>
      </c>
      <c r="T4076" t="s">
        <v>9224</v>
      </c>
      <c r="U4076" t="s">
        <v>9225</v>
      </c>
      <c r="V4076" s="16">
        <f t="shared" si="384"/>
        <v>42283.552951388891</v>
      </c>
      <c r="W4076" s="16">
        <f t="shared" si="385"/>
        <v>42313.594618055555</v>
      </c>
    </row>
    <row r="4077" spans="1:23" ht="30" hidden="1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2">
        <f>IF(H4077="USD", 1, VLOOKUP(H4077,usd[[#All],[targetCurrency]:[inverseRate]],4,FALSE))</f>
        <v>1.29405719</v>
      </c>
      <c r="J4077" s="14">
        <f t="shared" si="380"/>
        <v>2588.11438</v>
      </c>
      <c r="K4077" s="14">
        <f t="shared" si="381"/>
        <v>745.37694144</v>
      </c>
      <c r="L4077">
        <v>1404149280</v>
      </c>
      <c r="M4077">
        <v>1400547969</v>
      </c>
      <c r="N4077" t="b">
        <v>0</v>
      </c>
      <c r="O4077">
        <v>13</v>
      </c>
      <c r="P4077" t="b">
        <v>0</v>
      </c>
      <c r="Q4077" t="s">
        <v>8271</v>
      </c>
      <c r="R4077" s="9">
        <f t="shared" si="382"/>
        <v>0.28799999999999998</v>
      </c>
      <c r="S4077" s="14">
        <f t="shared" si="383"/>
        <v>57.33668780307692</v>
      </c>
      <c r="T4077" t="s">
        <v>9224</v>
      </c>
      <c r="U4077" t="s">
        <v>9225</v>
      </c>
      <c r="V4077" s="16">
        <f t="shared" si="384"/>
        <v>41779.045937499999</v>
      </c>
      <c r="W4077" s="16">
        <f t="shared" si="385"/>
        <v>41820.727777777778</v>
      </c>
    </row>
    <row r="4078" spans="1:23" ht="30" hidden="1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2">
        <f>IF(H4078="USD", 1, VLOOKUP(H4078,usd[[#All],[targetCurrency]:[inverseRate]],4,FALSE))</f>
        <v>1</v>
      </c>
      <c r="J4078" s="14">
        <f t="shared" si="380"/>
        <v>700</v>
      </c>
      <c r="K4078" s="14">
        <f t="shared" si="381"/>
        <v>0</v>
      </c>
      <c r="L4078">
        <v>1413921060</v>
      </c>
      <c r="M4078">
        <v>1411499149</v>
      </c>
      <c r="N4078" t="b">
        <v>0</v>
      </c>
      <c r="O4078">
        <v>0</v>
      </c>
      <c r="P4078" t="b">
        <v>0</v>
      </c>
      <c r="Q4078" t="s">
        <v>8271</v>
      </c>
      <c r="R4078" s="9">
        <f t="shared" si="382"/>
        <v>0</v>
      </c>
      <c r="S4078" s="14" t="str">
        <f t="shared" si="383"/>
        <v/>
      </c>
      <c r="T4078" t="s">
        <v>9224</v>
      </c>
      <c r="U4078" t="s">
        <v>9225</v>
      </c>
      <c r="V4078" s="16">
        <f t="shared" si="384"/>
        <v>41905.795706018514</v>
      </c>
      <c r="W4078" s="16">
        <f t="shared" si="385"/>
        <v>41933.827083333337</v>
      </c>
    </row>
    <row r="4079" spans="1:23" ht="30" hidden="1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2">
        <f>IF(H4079="USD", 1, VLOOKUP(H4079,usd[[#All],[targetCurrency]:[inverseRate]],4,FALSE))</f>
        <v>1</v>
      </c>
      <c r="J4079" s="14">
        <f t="shared" si="380"/>
        <v>15000</v>
      </c>
      <c r="K4079" s="14">
        <f t="shared" si="381"/>
        <v>1335</v>
      </c>
      <c r="L4079">
        <v>1482339794</v>
      </c>
      <c r="M4079">
        <v>1479747794</v>
      </c>
      <c r="N4079" t="b">
        <v>0</v>
      </c>
      <c r="O4079">
        <v>6</v>
      </c>
      <c r="P4079" t="b">
        <v>0</v>
      </c>
      <c r="Q4079" t="s">
        <v>8271</v>
      </c>
      <c r="R4079" s="9">
        <f t="shared" si="382"/>
        <v>8.8999999999999996E-2</v>
      </c>
      <c r="S4079" s="14">
        <f t="shared" si="383"/>
        <v>222.5</v>
      </c>
      <c r="T4079" t="s">
        <v>9224</v>
      </c>
      <c r="U4079" t="s">
        <v>9225</v>
      </c>
      <c r="V4079" s="16">
        <f t="shared" si="384"/>
        <v>42695.7105787037</v>
      </c>
      <c r="W4079" s="16">
        <f t="shared" si="385"/>
        <v>42725.7105787037</v>
      </c>
    </row>
    <row r="4080" spans="1:23" ht="30" hidden="1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2">
        <f>IF(H4080="USD", 1, VLOOKUP(H4080,usd[[#All],[targetCurrency]:[inverseRate]],4,FALSE))</f>
        <v>1.29405719</v>
      </c>
      <c r="J4080" s="14">
        <f t="shared" si="380"/>
        <v>323.5142975</v>
      </c>
      <c r="K4080" s="14">
        <f t="shared" si="381"/>
        <v>0</v>
      </c>
      <c r="L4080">
        <v>1485543242</v>
      </c>
      <c r="M4080">
        <v>1482951242</v>
      </c>
      <c r="N4080" t="b">
        <v>0</v>
      </c>
      <c r="O4080">
        <v>0</v>
      </c>
      <c r="P4080" t="b">
        <v>0</v>
      </c>
      <c r="Q4080" t="s">
        <v>8271</v>
      </c>
      <c r="R4080" s="9">
        <f t="shared" si="382"/>
        <v>0</v>
      </c>
      <c r="S4080" s="14" t="str">
        <f t="shared" si="383"/>
        <v/>
      </c>
      <c r="T4080" t="s">
        <v>9224</v>
      </c>
      <c r="U4080" t="s">
        <v>9225</v>
      </c>
      <c r="V4080" s="16">
        <f t="shared" si="384"/>
        <v>42732.787523148145</v>
      </c>
      <c r="W4080" s="16">
        <f t="shared" si="385"/>
        <v>42762.787523148145</v>
      </c>
    </row>
    <row r="4081" spans="1:23" ht="30" hidden="1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2">
        <f>IF(H4081="USD", 1, VLOOKUP(H4081,usd[[#All],[targetCurrency]:[inverseRate]],4,FALSE))</f>
        <v>1</v>
      </c>
      <c r="J4081" s="14">
        <f t="shared" si="380"/>
        <v>3000</v>
      </c>
      <c r="K4081" s="14">
        <f t="shared" si="381"/>
        <v>5</v>
      </c>
      <c r="L4081">
        <v>1466375521</v>
      </c>
      <c r="M4081">
        <v>1463783521</v>
      </c>
      <c r="N4081" t="b">
        <v>0</v>
      </c>
      <c r="O4081">
        <v>1</v>
      </c>
      <c r="P4081" t="b">
        <v>0</v>
      </c>
      <c r="Q4081" t="s">
        <v>8271</v>
      </c>
      <c r="R4081" s="9">
        <f t="shared" si="382"/>
        <v>1.6666666666666668E-3</v>
      </c>
      <c r="S4081" s="14">
        <f t="shared" si="383"/>
        <v>5</v>
      </c>
      <c r="T4081" t="s">
        <v>9224</v>
      </c>
      <c r="U4081" t="s">
        <v>9225</v>
      </c>
      <c r="V4081" s="16">
        <f t="shared" si="384"/>
        <v>42510.938900462963</v>
      </c>
      <c r="W4081" s="16">
        <f t="shared" si="385"/>
        <v>42540.938900462963</v>
      </c>
    </row>
    <row r="4082" spans="1:23" ht="30" hidden="1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2">
        <f>IF(H4082="USD", 1, VLOOKUP(H4082,usd[[#All],[targetCurrency]:[inverseRate]],4,FALSE))</f>
        <v>1</v>
      </c>
      <c r="J4082" s="14">
        <f t="shared" si="380"/>
        <v>3000</v>
      </c>
      <c r="K4082" s="14">
        <f t="shared" si="381"/>
        <v>0</v>
      </c>
      <c r="L4082">
        <v>1465930440</v>
      </c>
      <c r="M4082">
        <v>1463849116</v>
      </c>
      <c r="N4082" t="b">
        <v>0</v>
      </c>
      <c r="O4082">
        <v>0</v>
      </c>
      <c r="P4082" t="b">
        <v>0</v>
      </c>
      <c r="Q4082" t="s">
        <v>8271</v>
      </c>
      <c r="R4082" s="9">
        <f t="shared" si="382"/>
        <v>0</v>
      </c>
      <c r="S4082" s="14" t="str">
        <f t="shared" si="383"/>
        <v/>
      </c>
      <c r="T4082" t="s">
        <v>9224</v>
      </c>
      <c r="U4082" t="s">
        <v>9225</v>
      </c>
      <c r="V4082" s="16">
        <f t="shared" si="384"/>
        <v>42511.698101851856</v>
      </c>
      <c r="W4082" s="16">
        <f t="shared" si="385"/>
        <v>42535.787499999999</v>
      </c>
    </row>
    <row r="4083" spans="1:23" ht="30" hidden="1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2">
        <f>IF(H4083="USD", 1, VLOOKUP(H4083,usd[[#All],[targetCurrency]:[inverseRate]],4,FALSE))</f>
        <v>1</v>
      </c>
      <c r="J4083" s="14">
        <f t="shared" si="380"/>
        <v>2224</v>
      </c>
      <c r="K4083" s="14">
        <f t="shared" si="381"/>
        <v>350</v>
      </c>
      <c r="L4083">
        <v>1425819425</v>
      </c>
      <c r="M4083">
        <v>1423231025</v>
      </c>
      <c r="N4083" t="b">
        <v>0</v>
      </c>
      <c r="O4083">
        <v>12</v>
      </c>
      <c r="P4083" t="b">
        <v>0</v>
      </c>
      <c r="Q4083" t="s">
        <v>8271</v>
      </c>
      <c r="R4083" s="9">
        <f t="shared" si="382"/>
        <v>0.15737410071942445</v>
      </c>
      <c r="S4083" s="14">
        <f t="shared" si="383"/>
        <v>29.166666666666668</v>
      </c>
      <c r="T4083" t="s">
        <v>9224</v>
      </c>
      <c r="U4083" t="s">
        <v>9225</v>
      </c>
      <c r="V4083" s="16">
        <f t="shared" si="384"/>
        <v>42041.581307870365</v>
      </c>
      <c r="W4083" s="16">
        <f t="shared" si="385"/>
        <v>42071.539641203708</v>
      </c>
    </row>
    <row r="4084" spans="1:23" ht="30" hidden="1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2">
        <f>IF(H4084="USD", 1, VLOOKUP(H4084,usd[[#All],[targetCurrency]:[inverseRate]],4,FALSE))</f>
        <v>1</v>
      </c>
      <c r="J4084" s="14">
        <f t="shared" si="380"/>
        <v>150</v>
      </c>
      <c r="K4084" s="14">
        <f t="shared" si="381"/>
        <v>3</v>
      </c>
      <c r="L4084">
        <v>1447542000</v>
      </c>
      <c r="M4084">
        <v>1446179553</v>
      </c>
      <c r="N4084" t="b">
        <v>0</v>
      </c>
      <c r="O4084">
        <v>2</v>
      </c>
      <c r="P4084" t="b">
        <v>0</v>
      </c>
      <c r="Q4084" t="s">
        <v>8271</v>
      </c>
      <c r="R4084" s="9">
        <f t="shared" si="382"/>
        <v>0.02</v>
      </c>
      <c r="S4084" s="14">
        <f t="shared" si="383"/>
        <v>1.5</v>
      </c>
      <c r="T4084" t="s">
        <v>9224</v>
      </c>
      <c r="U4084" t="s">
        <v>9225</v>
      </c>
      <c r="V4084" s="16">
        <f t="shared" si="384"/>
        <v>42307.189270833333</v>
      </c>
      <c r="W4084" s="16">
        <f t="shared" si="385"/>
        <v>42322.958333333328</v>
      </c>
    </row>
    <row r="4085" spans="1:23" ht="30" hidden="1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2">
        <f>IF(H4085="USD", 1, VLOOKUP(H4085,usd[[#All],[targetCurrency]:[inverseRate]],4,FALSE))</f>
        <v>1</v>
      </c>
      <c r="J4085" s="14">
        <f t="shared" si="380"/>
        <v>3500</v>
      </c>
      <c r="K4085" s="14">
        <f t="shared" si="381"/>
        <v>759</v>
      </c>
      <c r="L4085">
        <v>1452795416</v>
      </c>
      <c r="M4085">
        <v>1450203416</v>
      </c>
      <c r="N4085" t="b">
        <v>0</v>
      </c>
      <c r="O4085">
        <v>6</v>
      </c>
      <c r="P4085" t="b">
        <v>0</v>
      </c>
      <c r="Q4085" t="s">
        <v>8271</v>
      </c>
      <c r="R4085" s="9">
        <f t="shared" si="382"/>
        <v>0.21685714285714286</v>
      </c>
      <c r="S4085" s="14">
        <f t="shared" si="383"/>
        <v>126.5</v>
      </c>
      <c r="T4085" t="s">
        <v>9224</v>
      </c>
      <c r="U4085" t="s">
        <v>9225</v>
      </c>
      <c r="V4085" s="16">
        <f t="shared" si="384"/>
        <v>42353.761759259258</v>
      </c>
      <c r="W4085" s="16">
        <f t="shared" si="385"/>
        <v>42383.761759259258</v>
      </c>
    </row>
    <row r="4086" spans="1:23" ht="30" hidden="1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2">
        <f>IF(H4086="USD", 1, VLOOKUP(H4086,usd[[#All],[targetCurrency]:[inverseRate]],4,FALSE))</f>
        <v>1.1666915600000001</v>
      </c>
      <c r="J4086" s="14">
        <f t="shared" si="380"/>
        <v>3500.0746800000002</v>
      </c>
      <c r="K4086" s="14">
        <f t="shared" si="381"/>
        <v>11.666915600000001</v>
      </c>
      <c r="L4086">
        <v>1476008906</v>
      </c>
      <c r="M4086">
        <v>1473416906</v>
      </c>
      <c r="N4086" t="b">
        <v>0</v>
      </c>
      <c r="O4086">
        <v>1</v>
      </c>
      <c r="P4086" t="b">
        <v>0</v>
      </c>
      <c r="Q4086" t="s">
        <v>8271</v>
      </c>
      <c r="R4086" s="9">
        <f t="shared" si="382"/>
        <v>3.3333333333333335E-3</v>
      </c>
      <c r="S4086" s="14">
        <f t="shared" si="383"/>
        <v>11.666915600000001</v>
      </c>
      <c r="T4086" t="s">
        <v>9224</v>
      </c>
      <c r="U4086" t="s">
        <v>9225</v>
      </c>
      <c r="V4086" s="16">
        <f t="shared" si="384"/>
        <v>42622.436412037037</v>
      </c>
      <c r="W4086" s="16">
        <f t="shared" si="385"/>
        <v>42652.436412037037</v>
      </c>
    </row>
    <row r="4087" spans="1:23" ht="30" hidden="1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2">
        <f>IF(H4087="USD", 1, VLOOKUP(H4087,usd[[#All],[targetCurrency]:[inverseRate]],4,FALSE))</f>
        <v>1</v>
      </c>
      <c r="J4087" s="14">
        <f t="shared" si="380"/>
        <v>3500</v>
      </c>
      <c r="K4087" s="14">
        <f t="shared" si="381"/>
        <v>10</v>
      </c>
      <c r="L4087">
        <v>1427169540</v>
      </c>
      <c r="M4087">
        <v>1424701775</v>
      </c>
      <c r="N4087" t="b">
        <v>0</v>
      </c>
      <c r="O4087">
        <v>1</v>
      </c>
      <c r="P4087" t="b">
        <v>0</v>
      </c>
      <c r="Q4087" t="s">
        <v>8271</v>
      </c>
      <c r="R4087" s="9">
        <f t="shared" si="382"/>
        <v>2.8571428571428571E-3</v>
      </c>
      <c r="S4087" s="14">
        <f t="shared" si="383"/>
        <v>10</v>
      </c>
      <c r="T4087" t="s">
        <v>9224</v>
      </c>
      <c r="U4087" t="s">
        <v>9225</v>
      </c>
      <c r="V4087" s="16">
        <f t="shared" si="384"/>
        <v>42058.603877314818</v>
      </c>
      <c r="W4087" s="16">
        <f t="shared" si="385"/>
        <v>42087.165972222225</v>
      </c>
    </row>
    <row r="4088" spans="1:23" ht="30" hidden="1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2">
        <f>IF(H4088="USD", 1, VLOOKUP(H4088,usd[[#All],[targetCurrency]:[inverseRate]],4,FALSE))</f>
        <v>1</v>
      </c>
      <c r="J4088" s="14">
        <f t="shared" si="380"/>
        <v>1000</v>
      </c>
      <c r="K4088" s="14">
        <f t="shared" si="381"/>
        <v>47</v>
      </c>
      <c r="L4088">
        <v>1448078400</v>
      </c>
      <c r="M4088">
        <v>1445985299</v>
      </c>
      <c r="N4088" t="b">
        <v>0</v>
      </c>
      <c r="O4088">
        <v>5</v>
      </c>
      <c r="P4088" t="b">
        <v>0</v>
      </c>
      <c r="Q4088" t="s">
        <v>8271</v>
      </c>
      <c r="R4088" s="9">
        <f t="shared" si="382"/>
        <v>4.7E-2</v>
      </c>
      <c r="S4088" s="14">
        <f t="shared" si="383"/>
        <v>9.4</v>
      </c>
      <c r="T4088" t="s">
        <v>9224</v>
      </c>
      <c r="U4088" t="s">
        <v>9225</v>
      </c>
      <c r="V4088" s="16">
        <f t="shared" si="384"/>
        <v>42304.940960648149</v>
      </c>
      <c r="W4088" s="16">
        <f t="shared" si="385"/>
        <v>42329.166666666672</v>
      </c>
    </row>
    <row r="4089" spans="1:23" ht="30" hidden="1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2">
        <f>IF(H4089="USD", 1, VLOOKUP(H4089,usd[[#All],[targetCurrency]:[inverseRate]],4,FALSE))</f>
        <v>1</v>
      </c>
      <c r="J4089" s="14">
        <f t="shared" si="380"/>
        <v>9600</v>
      </c>
      <c r="K4089" s="14">
        <f t="shared" si="381"/>
        <v>0</v>
      </c>
      <c r="L4089">
        <v>1468777786</v>
      </c>
      <c r="M4089">
        <v>1466185786</v>
      </c>
      <c r="N4089" t="b">
        <v>0</v>
      </c>
      <c r="O4089">
        <v>0</v>
      </c>
      <c r="P4089" t="b">
        <v>0</v>
      </c>
      <c r="Q4089" t="s">
        <v>8271</v>
      </c>
      <c r="R4089" s="9">
        <f t="shared" si="382"/>
        <v>0</v>
      </c>
      <c r="S4089" s="14" t="str">
        <f t="shared" si="383"/>
        <v/>
      </c>
      <c r="T4089" t="s">
        <v>9224</v>
      </c>
      <c r="U4089" t="s">
        <v>9225</v>
      </c>
      <c r="V4089" s="16">
        <f t="shared" si="384"/>
        <v>42538.742893518516</v>
      </c>
      <c r="W4089" s="16">
        <f t="shared" si="385"/>
        <v>42568.742893518516</v>
      </c>
    </row>
    <row r="4090" spans="1:23" ht="30" hidden="1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2">
        <f>IF(H4090="USD", 1, VLOOKUP(H4090,usd[[#All],[targetCurrency]:[inverseRate]],4,FALSE))</f>
        <v>1.29405719</v>
      </c>
      <c r="J4090" s="14">
        <f t="shared" si="380"/>
        <v>2588.11438</v>
      </c>
      <c r="K4090" s="14">
        <f t="shared" si="381"/>
        <v>279.51635304000001</v>
      </c>
      <c r="L4090">
        <v>1421403960</v>
      </c>
      <c r="M4090">
        <v>1418827324</v>
      </c>
      <c r="N4090" t="b">
        <v>0</v>
      </c>
      <c r="O4090">
        <v>3</v>
      </c>
      <c r="P4090" t="b">
        <v>0</v>
      </c>
      <c r="Q4090" t="s">
        <v>8271</v>
      </c>
      <c r="R4090" s="9">
        <f t="shared" si="382"/>
        <v>0.108</v>
      </c>
      <c r="S4090" s="14">
        <f t="shared" si="383"/>
        <v>93.172117679999999</v>
      </c>
      <c r="T4090" t="s">
        <v>9224</v>
      </c>
      <c r="U4090" t="s">
        <v>9225</v>
      </c>
      <c r="V4090" s="16">
        <f t="shared" si="384"/>
        <v>41990.612546296295</v>
      </c>
      <c r="W4090" s="16">
        <f t="shared" si="385"/>
        <v>42020.43472222222</v>
      </c>
    </row>
    <row r="4091" spans="1:23" ht="30" hidden="1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2">
        <f>IF(H4091="USD", 1, VLOOKUP(H4091,usd[[#All],[targetCurrency]:[inverseRate]],4,FALSE))</f>
        <v>1</v>
      </c>
      <c r="J4091" s="14">
        <f t="shared" si="380"/>
        <v>5000</v>
      </c>
      <c r="K4091" s="14">
        <f t="shared" si="381"/>
        <v>240</v>
      </c>
      <c r="L4091">
        <v>1433093700</v>
      </c>
      <c r="M4091">
        <v>1430242488</v>
      </c>
      <c r="N4091" t="b">
        <v>0</v>
      </c>
      <c r="O4091">
        <v>8</v>
      </c>
      <c r="P4091" t="b">
        <v>0</v>
      </c>
      <c r="Q4091" t="s">
        <v>8271</v>
      </c>
      <c r="R4091" s="9">
        <f t="shared" si="382"/>
        <v>4.8000000000000001E-2</v>
      </c>
      <c r="S4091" s="14">
        <f t="shared" si="383"/>
        <v>30</v>
      </c>
      <c r="T4091" t="s">
        <v>9224</v>
      </c>
      <c r="U4091" t="s">
        <v>9225</v>
      </c>
      <c r="V4091" s="16">
        <f t="shared" si="384"/>
        <v>42122.732499999998</v>
      </c>
      <c r="W4091" s="16">
        <f t="shared" si="385"/>
        <v>42155.732638888891</v>
      </c>
    </row>
    <row r="4092" spans="1:23" ht="30" hidden="1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2">
        <f>IF(H4092="USD", 1, VLOOKUP(H4092,usd[[#All],[targetCurrency]:[inverseRate]],4,FALSE))</f>
        <v>1</v>
      </c>
      <c r="J4092" s="14">
        <f t="shared" si="380"/>
        <v>1000</v>
      </c>
      <c r="K4092" s="14">
        <f t="shared" si="381"/>
        <v>32</v>
      </c>
      <c r="L4092">
        <v>1438959600</v>
      </c>
      <c r="M4092">
        <v>1437754137</v>
      </c>
      <c r="N4092" t="b">
        <v>0</v>
      </c>
      <c r="O4092">
        <v>3</v>
      </c>
      <c r="P4092" t="b">
        <v>0</v>
      </c>
      <c r="Q4092" t="s">
        <v>8271</v>
      </c>
      <c r="R4092" s="9">
        <f t="shared" si="382"/>
        <v>3.2000000000000001E-2</v>
      </c>
      <c r="S4092" s="14">
        <f t="shared" si="383"/>
        <v>10.666666666666666</v>
      </c>
      <c r="T4092" t="s">
        <v>9224</v>
      </c>
      <c r="U4092" t="s">
        <v>9225</v>
      </c>
      <c r="V4092" s="16">
        <f t="shared" si="384"/>
        <v>42209.67288194444</v>
      </c>
      <c r="W4092" s="16">
        <f t="shared" si="385"/>
        <v>42223.625</v>
      </c>
    </row>
    <row r="4093" spans="1:23" ht="30" hidden="1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2">
        <f>IF(H4093="USD", 1, VLOOKUP(H4093,usd[[#All],[targetCurrency]:[inverseRate]],4,FALSE))</f>
        <v>1</v>
      </c>
      <c r="J4093" s="14">
        <f t="shared" si="380"/>
        <v>1600</v>
      </c>
      <c r="K4093" s="14">
        <f t="shared" si="381"/>
        <v>204</v>
      </c>
      <c r="L4093">
        <v>1421410151</v>
      </c>
      <c r="M4093">
        <v>1418818151</v>
      </c>
      <c r="N4093" t="b">
        <v>0</v>
      </c>
      <c r="O4093">
        <v>8</v>
      </c>
      <c r="P4093" t="b">
        <v>0</v>
      </c>
      <c r="Q4093" t="s">
        <v>8271</v>
      </c>
      <c r="R4093" s="9">
        <f t="shared" si="382"/>
        <v>0.1275</v>
      </c>
      <c r="S4093" s="14">
        <f t="shared" si="383"/>
        <v>25.5</v>
      </c>
      <c r="T4093" t="s">
        <v>9224</v>
      </c>
      <c r="U4093" t="s">
        <v>9225</v>
      </c>
      <c r="V4093" s="16">
        <f t="shared" si="384"/>
        <v>41990.506377314814</v>
      </c>
      <c r="W4093" s="16">
        <f t="shared" si="385"/>
        <v>42020.506377314814</v>
      </c>
    </row>
    <row r="4094" spans="1:23" ht="30" hidden="1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2">
        <f>IF(H4094="USD", 1, VLOOKUP(H4094,usd[[#All],[targetCurrency]:[inverseRate]],4,FALSE))</f>
        <v>1</v>
      </c>
      <c r="J4094" s="14">
        <f t="shared" si="380"/>
        <v>110000</v>
      </c>
      <c r="K4094" s="14">
        <f t="shared" si="381"/>
        <v>20</v>
      </c>
      <c r="L4094">
        <v>1428205247</v>
      </c>
      <c r="M4094">
        <v>1423024847</v>
      </c>
      <c r="N4094" t="b">
        <v>0</v>
      </c>
      <c r="O4094">
        <v>1</v>
      </c>
      <c r="P4094" t="b">
        <v>0</v>
      </c>
      <c r="Q4094" t="s">
        <v>8271</v>
      </c>
      <c r="R4094" s="9">
        <f t="shared" si="382"/>
        <v>1.8181818181818181E-4</v>
      </c>
      <c r="S4094" s="14">
        <f t="shared" si="383"/>
        <v>20</v>
      </c>
      <c r="T4094" t="s">
        <v>9224</v>
      </c>
      <c r="U4094" t="s">
        <v>9225</v>
      </c>
      <c r="V4094" s="16">
        <f t="shared" si="384"/>
        <v>42039.194988425923</v>
      </c>
      <c r="W4094" s="16">
        <f t="shared" si="385"/>
        <v>42099.153321759259</v>
      </c>
    </row>
    <row r="4095" spans="1:23" ht="30" hidden="1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2">
        <f>IF(H4095="USD", 1, VLOOKUP(H4095,usd[[#All],[targetCurrency]:[inverseRate]],4,FALSE))</f>
        <v>1.29405719</v>
      </c>
      <c r="J4095" s="14">
        <f t="shared" si="380"/>
        <v>3235.1429749999998</v>
      </c>
      <c r="K4095" s="14">
        <f t="shared" si="381"/>
        <v>77.643431399999997</v>
      </c>
      <c r="L4095">
        <v>1440272093</v>
      </c>
      <c r="M4095">
        <v>1435088093</v>
      </c>
      <c r="N4095" t="b">
        <v>0</v>
      </c>
      <c r="O4095">
        <v>4</v>
      </c>
      <c r="P4095" t="b">
        <v>0</v>
      </c>
      <c r="Q4095" t="s">
        <v>8271</v>
      </c>
      <c r="R4095" s="9">
        <f t="shared" si="382"/>
        <v>2.4E-2</v>
      </c>
      <c r="S4095" s="14">
        <f t="shared" si="383"/>
        <v>19.410857849999999</v>
      </c>
      <c r="T4095" t="s">
        <v>9224</v>
      </c>
      <c r="U4095" t="s">
        <v>9225</v>
      </c>
      <c r="V4095" s="16">
        <f t="shared" si="384"/>
        <v>42178.815891203703</v>
      </c>
      <c r="W4095" s="16">
        <f t="shared" si="385"/>
        <v>42238.815891203703</v>
      </c>
    </row>
    <row r="4096" spans="1:23" ht="30" hidden="1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2">
        <f>IF(H4096="USD", 1, VLOOKUP(H4096,usd[[#All],[targetCurrency]:[inverseRate]],4,FALSE))</f>
        <v>1</v>
      </c>
      <c r="J4096" s="14">
        <f t="shared" si="380"/>
        <v>2000</v>
      </c>
      <c r="K4096" s="14">
        <f t="shared" si="381"/>
        <v>730</v>
      </c>
      <c r="L4096">
        <v>1413953940</v>
      </c>
      <c r="M4096">
        <v>1410141900</v>
      </c>
      <c r="N4096" t="b">
        <v>0</v>
      </c>
      <c r="O4096">
        <v>8</v>
      </c>
      <c r="P4096" t="b">
        <v>0</v>
      </c>
      <c r="Q4096" t="s">
        <v>8271</v>
      </c>
      <c r="R4096" s="9">
        <f t="shared" si="382"/>
        <v>0.36499999999999999</v>
      </c>
      <c r="S4096" s="14">
        <f t="shared" si="383"/>
        <v>91.25</v>
      </c>
      <c r="T4096" t="s">
        <v>9224</v>
      </c>
      <c r="U4096" t="s">
        <v>9225</v>
      </c>
      <c r="V4096" s="16">
        <f t="shared" si="384"/>
        <v>41890.086805555555</v>
      </c>
      <c r="W4096" s="16">
        <f t="shared" si="385"/>
        <v>41934.207638888889</v>
      </c>
    </row>
    <row r="4097" spans="1:23" ht="30" hidden="1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2">
        <f>IF(H4097="USD", 1, VLOOKUP(H4097,usd[[#All],[targetCurrency]:[inverseRate]],4,FALSE))</f>
        <v>4.7076029999999998E-2</v>
      </c>
      <c r="J4097" s="14">
        <f t="shared" si="380"/>
        <v>1412.2809</v>
      </c>
      <c r="K4097" s="14">
        <f t="shared" si="381"/>
        <v>37.660823999999998</v>
      </c>
      <c r="L4097">
        <v>1482108350</v>
      </c>
      <c r="M4097">
        <v>1479516350</v>
      </c>
      <c r="N4097" t="b">
        <v>0</v>
      </c>
      <c r="O4097">
        <v>1</v>
      </c>
      <c r="P4097" t="b">
        <v>0</v>
      </c>
      <c r="Q4097" t="s">
        <v>8271</v>
      </c>
      <c r="R4097" s="9">
        <f t="shared" si="382"/>
        <v>2.6666666666666668E-2</v>
      </c>
      <c r="S4097" s="14">
        <f t="shared" si="383"/>
        <v>37.660823999999998</v>
      </c>
      <c r="T4097" t="s">
        <v>9224</v>
      </c>
      <c r="U4097" t="s">
        <v>9225</v>
      </c>
      <c r="V4097" s="16">
        <f t="shared" si="384"/>
        <v>42693.031828703708</v>
      </c>
      <c r="W4097" s="16">
        <f t="shared" si="385"/>
        <v>42723.031828703708</v>
      </c>
    </row>
    <row r="4098" spans="1:23" ht="30" hidden="1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2">
        <f>IF(H4098="USD", 1, VLOOKUP(H4098,usd[[#All],[targetCurrency]:[inverseRate]],4,FALSE))</f>
        <v>1.29405719</v>
      </c>
      <c r="J4098" s="14">
        <f t="shared" si="380"/>
        <v>4529.2001650000002</v>
      </c>
      <c r="K4098" s="14">
        <f t="shared" si="381"/>
        <v>517.62287600000002</v>
      </c>
      <c r="L4098">
        <v>1488271860</v>
      </c>
      <c r="M4098">
        <v>1484484219</v>
      </c>
      <c r="N4098" t="b">
        <v>0</v>
      </c>
      <c r="O4098">
        <v>5</v>
      </c>
      <c r="P4098" t="b">
        <v>0</v>
      </c>
      <c r="Q4098" t="s">
        <v>8271</v>
      </c>
      <c r="R4098" s="9">
        <f t="shared" si="382"/>
        <v>0.11428571428571428</v>
      </c>
      <c r="S4098" s="14">
        <f t="shared" si="383"/>
        <v>103.5245752</v>
      </c>
      <c r="T4098" t="s">
        <v>9224</v>
      </c>
      <c r="U4098" t="s">
        <v>9225</v>
      </c>
      <c r="V4098" s="16">
        <f t="shared" si="384"/>
        <v>42750.530312499999</v>
      </c>
      <c r="W4098" s="16">
        <f t="shared" si="385"/>
        <v>42794.368750000001</v>
      </c>
    </row>
    <row r="4099" spans="1:23" ht="30" hidden="1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2">
        <f>IF(H4099="USD", 1, VLOOKUP(H4099,usd[[#All],[targetCurrency]:[inverseRate]],4,FALSE))</f>
        <v>1.29405719</v>
      </c>
      <c r="J4099" s="14">
        <f t="shared" ref="J4099:J4115" si="386">$I4099*D4099</f>
        <v>12940.571899999999</v>
      </c>
      <c r="K4099" s="14">
        <f t="shared" ref="K4099:K4115" si="387">$I4099*E4099</f>
        <v>0</v>
      </c>
      <c r="L4099">
        <v>1454284500</v>
      </c>
      <c r="M4099">
        <v>1449431237</v>
      </c>
      <c r="N4099" t="b">
        <v>0</v>
      </c>
      <c r="O4099">
        <v>0</v>
      </c>
      <c r="P4099" t="b">
        <v>0</v>
      </c>
      <c r="Q4099" t="s">
        <v>8271</v>
      </c>
      <c r="R4099" s="9">
        <f t="shared" ref="R4099:R4115" si="388">E4099/D4099</f>
        <v>0</v>
      </c>
      <c r="S4099" s="14" t="str">
        <f t="shared" ref="S4099:S4115" si="389">IFERROR(K4099/O4099, "")</f>
        <v/>
      </c>
      <c r="T4099" t="s">
        <v>9224</v>
      </c>
      <c r="U4099" t="s">
        <v>9225</v>
      </c>
      <c r="V4099" s="16">
        <f t="shared" si="384"/>
        <v>42344.824502314819</v>
      </c>
      <c r="W4099" s="16">
        <f t="shared" si="385"/>
        <v>42400.996527777781</v>
      </c>
    </row>
    <row r="4100" spans="1:23" ht="30" hidden="1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2">
        <f>IF(H4100="USD", 1, VLOOKUP(H4100,usd[[#All],[targetCurrency]:[inverseRate]],4,FALSE))</f>
        <v>1</v>
      </c>
      <c r="J4100" s="14">
        <f t="shared" si="386"/>
        <v>75000</v>
      </c>
      <c r="K4100" s="14">
        <f t="shared" si="387"/>
        <v>0</v>
      </c>
      <c r="L4100">
        <v>1465060797</v>
      </c>
      <c r="M4100">
        <v>1462468797</v>
      </c>
      <c r="N4100" t="b">
        <v>0</v>
      </c>
      <c r="O4100">
        <v>0</v>
      </c>
      <c r="P4100" t="b">
        <v>0</v>
      </c>
      <c r="Q4100" t="s">
        <v>8271</v>
      </c>
      <c r="R4100" s="9">
        <f t="shared" si="388"/>
        <v>0</v>
      </c>
      <c r="S4100" s="14" t="str">
        <f t="shared" si="389"/>
        <v/>
      </c>
      <c r="T4100" t="s">
        <v>9224</v>
      </c>
      <c r="U4100" t="s">
        <v>9225</v>
      </c>
      <c r="V4100" s="16">
        <f t="shared" si="384"/>
        <v>42495.722187499996</v>
      </c>
      <c r="W4100" s="16">
        <f t="shared" si="385"/>
        <v>42525.722187499996</v>
      </c>
    </row>
    <row r="4101" spans="1:23" ht="30" hidden="1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2">
        <f>IF(H4101="USD", 1, VLOOKUP(H4101,usd[[#All],[targetCurrency]:[inverseRate]],4,FALSE))</f>
        <v>1</v>
      </c>
      <c r="J4101" s="14">
        <f t="shared" si="386"/>
        <v>4500</v>
      </c>
      <c r="K4101" s="14">
        <f t="shared" si="387"/>
        <v>50</v>
      </c>
      <c r="L4101">
        <v>1472847873</v>
      </c>
      <c r="M4101">
        <v>1468959873</v>
      </c>
      <c r="N4101" t="b">
        <v>0</v>
      </c>
      <c r="O4101">
        <v>1</v>
      </c>
      <c r="P4101" t="b">
        <v>0</v>
      </c>
      <c r="Q4101" t="s">
        <v>8271</v>
      </c>
      <c r="R4101" s="9">
        <f t="shared" si="388"/>
        <v>1.1111111111111112E-2</v>
      </c>
      <c r="S4101" s="14">
        <f t="shared" si="389"/>
        <v>50</v>
      </c>
      <c r="T4101" t="s">
        <v>9224</v>
      </c>
      <c r="U4101" t="s">
        <v>9225</v>
      </c>
      <c r="V4101" s="16">
        <f t="shared" si="384"/>
        <v>42570.850381944445</v>
      </c>
      <c r="W4101" s="16">
        <f t="shared" si="385"/>
        <v>42615.850381944445</v>
      </c>
    </row>
    <row r="4102" spans="1:23" ht="30" hidden="1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2">
        <f>IF(H4102="USD", 1, VLOOKUP(H4102,usd[[#All],[targetCurrency]:[inverseRate]],4,FALSE))</f>
        <v>1</v>
      </c>
      <c r="J4102" s="14">
        <f t="shared" si="386"/>
        <v>270</v>
      </c>
      <c r="K4102" s="14">
        <f t="shared" si="387"/>
        <v>0</v>
      </c>
      <c r="L4102">
        <v>1414205990</v>
      </c>
      <c r="M4102">
        <v>1413341990</v>
      </c>
      <c r="N4102" t="b">
        <v>0</v>
      </c>
      <c r="O4102">
        <v>0</v>
      </c>
      <c r="P4102" t="b">
        <v>0</v>
      </c>
      <c r="Q4102" t="s">
        <v>8271</v>
      </c>
      <c r="R4102" s="9">
        <f t="shared" si="388"/>
        <v>0</v>
      </c>
      <c r="S4102" s="14" t="str">
        <f t="shared" si="389"/>
        <v/>
      </c>
      <c r="T4102" t="s">
        <v>9224</v>
      </c>
      <c r="U4102" t="s">
        <v>9225</v>
      </c>
      <c r="V4102" s="16">
        <f t="shared" si="384"/>
        <v>41927.124884259261</v>
      </c>
      <c r="W4102" s="16">
        <f t="shared" si="385"/>
        <v>41937.124884259261</v>
      </c>
    </row>
    <row r="4103" spans="1:23" ht="30" hidden="1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2">
        <f>IF(H4103="USD", 1, VLOOKUP(H4103,usd[[#All],[targetCurrency]:[inverseRate]],4,FALSE))</f>
        <v>1</v>
      </c>
      <c r="J4103" s="14">
        <f t="shared" si="386"/>
        <v>600</v>
      </c>
      <c r="K4103" s="14">
        <f t="shared" si="387"/>
        <v>0</v>
      </c>
      <c r="L4103">
        <v>1485380482</v>
      </c>
      <c r="M4103">
        <v>1482788482</v>
      </c>
      <c r="N4103" t="b">
        <v>0</v>
      </c>
      <c r="O4103">
        <v>0</v>
      </c>
      <c r="P4103" t="b">
        <v>0</v>
      </c>
      <c r="Q4103" t="s">
        <v>8271</v>
      </c>
      <c r="R4103" s="9">
        <f t="shared" si="388"/>
        <v>0</v>
      </c>
      <c r="S4103" s="14" t="str">
        <f t="shared" si="389"/>
        <v/>
      </c>
      <c r="T4103" t="s">
        <v>9224</v>
      </c>
      <c r="U4103" t="s">
        <v>9225</v>
      </c>
      <c r="V4103" s="16">
        <f t="shared" si="384"/>
        <v>42730.903726851851</v>
      </c>
      <c r="W4103" s="16">
        <f t="shared" si="385"/>
        <v>42760.903726851851</v>
      </c>
    </row>
    <row r="4104" spans="1:23" ht="30" hidden="1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2">
        <f>IF(H4104="USD", 1, VLOOKUP(H4104,usd[[#All],[targetCurrency]:[inverseRate]],4,FALSE))</f>
        <v>1</v>
      </c>
      <c r="J4104" s="14">
        <f t="shared" si="386"/>
        <v>500</v>
      </c>
      <c r="K4104" s="14">
        <f t="shared" si="387"/>
        <v>137</v>
      </c>
      <c r="L4104">
        <v>1463343673</v>
      </c>
      <c r="M4104">
        <v>1460751673</v>
      </c>
      <c r="N4104" t="b">
        <v>0</v>
      </c>
      <c r="O4104">
        <v>6</v>
      </c>
      <c r="P4104" t="b">
        <v>0</v>
      </c>
      <c r="Q4104" t="s">
        <v>8271</v>
      </c>
      <c r="R4104" s="9">
        <f t="shared" si="388"/>
        <v>0.27400000000000002</v>
      </c>
      <c r="S4104" s="14">
        <f t="shared" si="389"/>
        <v>22.833333333333332</v>
      </c>
      <c r="T4104" t="s">
        <v>9224</v>
      </c>
      <c r="U4104" t="s">
        <v>9225</v>
      </c>
      <c r="V4104" s="16">
        <f t="shared" si="384"/>
        <v>42475.848067129627</v>
      </c>
      <c r="W4104" s="16">
        <f t="shared" si="385"/>
        <v>42505.848067129627</v>
      </c>
    </row>
    <row r="4105" spans="1:23" ht="30" hidden="1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2">
        <f>IF(H4105="USD", 1, VLOOKUP(H4105,usd[[#All],[targetCurrency]:[inverseRate]],4,FALSE))</f>
        <v>1</v>
      </c>
      <c r="J4105" s="14">
        <f t="shared" si="386"/>
        <v>1000</v>
      </c>
      <c r="K4105" s="14">
        <f t="shared" si="387"/>
        <v>100</v>
      </c>
      <c r="L4105">
        <v>1440613920</v>
      </c>
      <c r="M4105">
        <v>1435953566</v>
      </c>
      <c r="N4105" t="b">
        <v>0</v>
      </c>
      <c r="O4105">
        <v>6</v>
      </c>
      <c r="P4105" t="b">
        <v>0</v>
      </c>
      <c r="Q4105" t="s">
        <v>8271</v>
      </c>
      <c r="R4105" s="9">
        <f t="shared" si="388"/>
        <v>0.1</v>
      </c>
      <c r="S4105" s="14">
        <f t="shared" si="389"/>
        <v>16.666666666666668</v>
      </c>
      <c r="T4105" t="s">
        <v>9224</v>
      </c>
      <c r="U4105" t="s">
        <v>9225</v>
      </c>
      <c r="V4105" s="16">
        <f t="shared" si="384"/>
        <v>42188.83293981482</v>
      </c>
      <c r="W4105" s="16">
        <f t="shared" si="385"/>
        <v>42242.772222222222</v>
      </c>
    </row>
    <row r="4106" spans="1:23" ht="30" hidden="1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2">
        <f>IF(H4106="USD", 1, VLOOKUP(H4106,usd[[#All],[targetCurrency]:[inverseRate]],4,FALSE))</f>
        <v>0.70296422999999997</v>
      </c>
      <c r="J4106" s="14">
        <f t="shared" si="386"/>
        <v>2108.8926900000001</v>
      </c>
      <c r="K4106" s="14">
        <f t="shared" si="387"/>
        <v>450.60007142999996</v>
      </c>
      <c r="L4106">
        <v>1477550434</v>
      </c>
      <c r="M4106">
        <v>1474958434</v>
      </c>
      <c r="N4106" t="b">
        <v>0</v>
      </c>
      <c r="O4106">
        <v>14</v>
      </c>
      <c r="P4106" t="b">
        <v>0</v>
      </c>
      <c r="Q4106" t="s">
        <v>8271</v>
      </c>
      <c r="R4106" s="9">
        <f t="shared" si="388"/>
        <v>0.21366666666666667</v>
      </c>
      <c r="S4106" s="14">
        <f t="shared" si="389"/>
        <v>32.185719387857141</v>
      </c>
      <c r="T4106" t="s">
        <v>9224</v>
      </c>
      <c r="U4106" t="s">
        <v>9225</v>
      </c>
      <c r="V4106" s="16">
        <f t="shared" si="384"/>
        <v>42640.278171296297</v>
      </c>
      <c r="W4106" s="16">
        <f t="shared" si="385"/>
        <v>42670.278171296297</v>
      </c>
    </row>
    <row r="4107" spans="1:23" ht="30" hidden="1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2">
        <f>IF(H4107="USD", 1, VLOOKUP(H4107,usd[[#All],[targetCurrency]:[inverseRate]],4,FALSE))</f>
        <v>4.7076029999999998E-2</v>
      </c>
      <c r="J4107" s="14">
        <f t="shared" si="386"/>
        <v>1553.50899</v>
      </c>
      <c r="K4107" s="14">
        <f t="shared" si="387"/>
        <v>108.274869</v>
      </c>
      <c r="L4107">
        <v>1482711309</v>
      </c>
      <c r="M4107">
        <v>1479860109</v>
      </c>
      <c r="N4107" t="b">
        <v>0</v>
      </c>
      <c r="O4107">
        <v>6</v>
      </c>
      <c r="P4107" t="b">
        <v>0</v>
      </c>
      <c r="Q4107" t="s">
        <v>8271</v>
      </c>
      <c r="R4107" s="9">
        <f t="shared" si="388"/>
        <v>6.9696969696969702E-2</v>
      </c>
      <c r="S4107" s="14">
        <f t="shared" si="389"/>
        <v>18.045811499999999</v>
      </c>
      <c r="T4107" t="s">
        <v>9224</v>
      </c>
      <c r="U4107" t="s">
        <v>9225</v>
      </c>
      <c r="V4107" s="16">
        <f t="shared" si="384"/>
        <v>42697.010520833333</v>
      </c>
      <c r="W4107" s="16">
        <f t="shared" si="385"/>
        <v>42730.010520833333</v>
      </c>
    </row>
    <row r="4108" spans="1:23" ht="30" hidden="1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2">
        <f>IF(H4108="USD", 1, VLOOKUP(H4108,usd[[#All],[targetCurrency]:[inverseRate]],4,FALSE))</f>
        <v>1</v>
      </c>
      <c r="J4108" s="14">
        <f t="shared" si="386"/>
        <v>5000</v>
      </c>
      <c r="K4108" s="14">
        <f t="shared" si="387"/>
        <v>3530</v>
      </c>
      <c r="L4108">
        <v>1427936400</v>
      </c>
      <c r="M4108">
        <v>1424221866</v>
      </c>
      <c r="N4108" t="b">
        <v>0</v>
      </c>
      <c r="O4108">
        <v>33</v>
      </c>
      <c r="P4108" t="b">
        <v>0</v>
      </c>
      <c r="Q4108" t="s">
        <v>8271</v>
      </c>
      <c r="R4108" s="9">
        <f t="shared" si="388"/>
        <v>0.70599999999999996</v>
      </c>
      <c r="S4108" s="14">
        <f t="shared" si="389"/>
        <v>106.96969696969697</v>
      </c>
      <c r="T4108" t="s">
        <v>9224</v>
      </c>
      <c r="U4108" t="s">
        <v>9225</v>
      </c>
      <c r="V4108" s="16">
        <f t="shared" si="384"/>
        <v>42053.049375000002</v>
      </c>
      <c r="W4108" s="16">
        <f t="shared" si="385"/>
        <v>42096.041666666672</v>
      </c>
    </row>
    <row r="4109" spans="1:23" ht="30" hidden="1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2">
        <f>IF(H4109="USD", 1, VLOOKUP(H4109,usd[[#All],[targetCurrency]:[inverseRate]],4,FALSE))</f>
        <v>1</v>
      </c>
      <c r="J4109" s="14">
        <f t="shared" si="386"/>
        <v>2000</v>
      </c>
      <c r="K4109" s="14">
        <f t="shared" si="387"/>
        <v>41</v>
      </c>
      <c r="L4109">
        <v>1411596001</v>
      </c>
      <c r="M4109">
        <v>1409608801</v>
      </c>
      <c r="N4109" t="b">
        <v>0</v>
      </c>
      <c r="O4109">
        <v>4</v>
      </c>
      <c r="P4109" t="b">
        <v>0</v>
      </c>
      <c r="Q4109" t="s">
        <v>8271</v>
      </c>
      <c r="R4109" s="9">
        <f t="shared" si="388"/>
        <v>2.0500000000000001E-2</v>
      </c>
      <c r="S4109" s="14">
        <f t="shared" si="389"/>
        <v>10.25</v>
      </c>
      <c r="T4109" t="s">
        <v>9224</v>
      </c>
      <c r="U4109" t="s">
        <v>9225</v>
      </c>
      <c r="V4109" s="16">
        <f t="shared" si="384"/>
        <v>41883.916678240741</v>
      </c>
      <c r="W4109" s="16">
        <f t="shared" si="385"/>
        <v>41906.916678240741</v>
      </c>
    </row>
    <row r="4110" spans="1:23" ht="30" hidden="1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2">
        <f>IF(H4110="USD", 1, VLOOKUP(H4110,usd[[#All],[targetCurrency]:[inverseRate]],4,FALSE))</f>
        <v>1</v>
      </c>
      <c r="J4110" s="14">
        <f t="shared" si="386"/>
        <v>3000</v>
      </c>
      <c r="K4110" s="14">
        <f t="shared" si="387"/>
        <v>59</v>
      </c>
      <c r="L4110">
        <v>1488517200</v>
      </c>
      <c r="M4110">
        <v>1485909937</v>
      </c>
      <c r="N4110" t="b">
        <v>0</v>
      </c>
      <c r="O4110">
        <v>1</v>
      </c>
      <c r="P4110" t="b">
        <v>0</v>
      </c>
      <c r="Q4110" t="s">
        <v>8271</v>
      </c>
      <c r="R4110" s="9">
        <f t="shared" si="388"/>
        <v>1.9666666666666666E-2</v>
      </c>
      <c r="S4110" s="14">
        <f t="shared" si="389"/>
        <v>59</v>
      </c>
      <c r="T4110" t="s">
        <v>9224</v>
      </c>
      <c r="U4110" t="s">
        <v>9225</v>
      </c>
      <c r="V4110" s="16">
        <f t="shared" si="384"/>
        <v>42767.031678240739</v>
      </c>
      <c r="W4110" s="16">
        <f t="shared" si="385"/>
        <v>42797.208333333328</v>
      </c>
    </row>
    <row r="4111" spans="1:23" ht="30" hidden="1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2">
        <f>IF(H4111="USD", 1, VLOOKUP(H4111,usd[[#All],[targetCurrency]:[inverseRate]],4,FALSE))</f>
        <v>1.29405719</v>
      </c>
      <c r="J4111" s="14">
        <f t="shared" si="386"/>
        <v>647.028595</v>
      </c>
      <c r="K4111" s="14">
        <f t="shared" si="387"/>
        <v>0</v>
      </c>
      <c r="L4111">
        <v>1448805404</v>
      </c>
      <c r="M4111">
        <v>1446209804</v>
      </c>
      <c r="N4111" t="b">
        <v>0</v>
      </c>
      <c r="O4111">
        <v>0</v>
      </c>
      <c r="P4111" t="b">
        <v>0</v>
      </c>
      <c r="Q4111" t="s">
        <v>8271</v>
      </c>
      <c r="R4111" s="9">
        <f t="shared" si="388"/>
        <v>0</v>
      </c>
      <c r="S4111" s="14" t="str">
        <f t="shared" si="389"/>
        <v/>
      </c>
      <c r="T4111" t="s">
        <v>9224</v>
      </c>
      <c r="U4111" t="s">
        <v>9225</v>
      </c>
      <c r="V4111" s="16">
        <f t="shared" si="384"/>
        <v>42307.539398148147</v>
      </c>
      <c r="W4111" s="16">
        <f t="shared" si="385"/>
        <v>42337.581064814818</v>
      </c>
    </row>
    <row r="4112" spans="1:23" ht="30" hidden="1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2">
        <f>IF(H4112="USD", 1, VLOOKUP(H4112,usd[[#All],[targetCurrency]:[inverseRate]],4,FALSE))</f>
        <v>1.29405719</v>
      </c>
      <c r="J4112" s="14">
        <f t="shared" si="386"/>
        <v>388.21715699999999</v>
      </c>
      <c r="K4112" s="14">
        <f t="shared" si="387"/>
        <v>111.28891834</v>
      </c>
      <c r="L4112">
        <v>1469113351</v>
      </c>
      <c r="M4112">
        <v>1463929351</v>
      </c>
      <c r="N4112" t="b">
        <v>0</v>
      </c>
      <c r="O4112">
        <v>6</v>
      </c>
      <c r="P4112" t="b">
        <v>0</v>
      </c>
      <c r="Q4112" t="s">
        <v>8271</v>
      </c>
      <c r="R4112" s="9">
        <f t="shared" si="388"/>
        <v>0.28666666666666668</v>
      </c>
      <c r="S4112" s="14">
        <f t="shared" si="389"/>
        <v>18.548153056666667</v>
      </c>
      <c r="T4112" t="s">
        <v>9224</v>
      </c>
      <c r="U4112" t="s">
        <v>9225</v>
      </c>
      <c r="V4112" s="16">
        <f t="shared" ref="V4112:V4115" si="390">(M4112/86400)+DATE(1970,1,1)</f>
        <v>42512.626747685186</v>
      </c>
      <c r="W4112" s="16">
        <f t="shared" ref="W4112:W4115" si="391">(L4112/86400)+DATE(1970,1,1)</f>
        <v>42572.626747685186</v>
      </c>
    </row>
    <row r="4113" spans="1:23" ht="30" hidden="1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2">
        <f>IF(H4113="USD", 1, VLOOKUP(H4113,usd[[#All],[targetCurrency]:[inverseRate]],4,FALSE))</f>
        <v>1</v>
      </c>
      <c r="J4113" s="14">
        <f t="shared" si="386"/>
        <v>3000</v>
      </c>
      <c r="K4113" s="14">
        <f t="shared" si="387"/>
        <v>94</v>
      </c>
      <c r="L4113">
        <v>1424747740</v>
      </c>
      <c r="M4113">
        <v>1422155740</v>
      </c>
      <c r="N4113" t="b">
        <v>0</v>
      </c>
      <c r="O4113">
        <v>6</v>
      </c>
      <c r="P4113" t="b">
        <v>0</v>
      </c>
      <c r="Q4113" t="s">
        <v>8271</v>
      </c>
      <c r="R4113" s="9">
        <f t="shared" si="388"/>
        <v>3.1333333333333331E-2</v>
      </c>
      <c r="S4113" s="14">
        <f t="shared" si="389"/>
        <v>15.666666666666666</v>
      </c>
      <c r="T4113" t="s">
        <v>9224</v>
      </c>
      <c r="U4113" t="s">
        <v>9225</v>
      </c>
      <c r="V4113" s="16">
        <f t="shared" si="390"/>
        <v>42029.135879629626</v>
      </c>
      <c r="W4113" s="16">
        <f t="shared" si="391"/>
        <v>42059.135879629626</v>
      </c>
    </row>
    <row r="4114" spans="1:23" ht="30" hidden="1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2">
        <f>IF(H4114="USD", 1, VLOOKUP(H4114,usd[[#All],[targetCurrency]:[inverseRate]],4,FALSE))</f>
        <v>1.1666915600000001</v>
      </c>
      <c r="J4114" s="14">
        <f t="shared" si="386"/>
        <v>2916.7289000000001</v>
      </c>
      <c r="K4114" s="14">
        <f t="shared" si="387"/>
        <v>1.1666915600000001</v>
      </c>
      <c r="L4114">
        <v>1456617600</v>
      </c>
      <c r="M4114">
        <v>1454280186</v>
      </c>
      <c r="N4114" t="b">
        <v>0</v>
      </c>
      <c r="O4114">
        <v>1</v>
      </c>
      <c r="P4114" t="b">
        <v>0</v>
      </c>
      <c r="Q4114" t="s">
        <v>8271</v>
      </c>
      <c r="R4114" s="9">
        <f t="shared" si="388"/>
        <v>4.0000000000000002E-4</v>
      </c>
      <c r="S4114" s="14">
        <f t="shared" si="389"/>
        <v>1.1666915600000001</v>
      </c>
      <c r="T4114" t="s">
        <v>9224</v>
      </c>
      <c r="U4114" t="s">
        <v>9225</v>
      </c>
      <c r="V4114" s="16">
        <f t="shared" si="390"/>
        <v>42400.946597222224</v>
      </c>
      <c r="W4114" s="16">
        <f>(L4114/86400)+DATE(1970,1,1)</f>
        <v>42428</v>
      </c>
    </row>
    <row r="4115" spans="1:23" ht="30" hidden="1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2">
        <f>IF(H4115="USD", 1, VLOOKUP(H4115,usd[[#All],[targetCurrency]:[inverseRate]],4,FALSE))</f>
        <v>1</v>
      </c>
      <c r="J4115" s="14">
        <f t="shared" si="386"/>
        <v>1500</v>
      </c>
      <c r="K4115" s="14">
        <f t="shared" si="387"/>
        <v>3</v>
      </c>
      <c r="L4115">
        <v>1452234840</v>
      </c>
      <c r="M4115">
        <v>1450619123</v>
      </c>
      <c r="N4115" t="b">
        <v>0</v>
      </c>
      <c r="O4115">
        <v>3</v>
      </c>
      <c r="P4115" t="b">
        <v>0</v>
      </c>
      <c r="Q4115" t="s">
        <v>8271</v>
      </c>
      <c r="R4115" s="9">
        <f t="shared" si="388"/>
        <v>2E-3</v>
      </c>
      <c r="S4115" s="14">
        <f t="shared" si="389"/>
        <v>1</v>
      </c>
      <c r="T4115" t="s">
        <v>9224</v>
      </c>
      <c r="U4115" t="s">
        <v>9225</v>
      </c>
      <c r="V4115" s="16">
        <f t="shared" si="390"/>
        <v>42358.573182870372</v>
      </c>
      <c r="W4115" s="16">
        <f t="shared" si="391"/>
        <v>42377.273611111115</v>
      </c>
    </row>
    <row r="4116" spans="1:23" ht="30" customHeight="1" x14ac:dyDescent="0.25">
      <c r="O4116">
        <f>MEDIAN(O2:O3842)</f>
        <v>28</v>
      </c>
      <c r="R4116" s="9"/>
      <c r="V4116" s="16"/>
      <c r="W4116" s="16"/>
    </row>
  </sheetData>
  <conditionalFormatting sqref="F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4115">
    <cfRule type="colorScale" priority="3">
      <colorScale>
        <cfvo type="num" val="0"/>
        <cfvo type="num" val="1"/>
        <cfvo type="num" val="2"/>
        <color rgb="FFC00000"/>
        <color theme="9" tint="0.39997558519241921"/>
        <color rgb="FF00B0F0"/>
      </colorScale>
    </cfRule>
  </conditionalFormatting>
  <conditionalFormatting sqref="I1:I1048576">
    <cfRule type="cellIs" dxfId="51" priority="1" operator="notEqual">
      <formula>1</formula>
    </cfRule>
    <cfRule type="cellIs" priority="2" operator="equal">
      <formula>1</formula>
    </cfRule>
  </conditionalFormatting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equal" id="{987B2E71-63A4-412C-927E-F1DA48E5275B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17" operator="equal" id="{5278454C-FB0D-4EAF-A32E-007CFBED7830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equal" id="{6B37098D-AB5E-4DEE-96E2-196D88EEA770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19" operator="equal" id="{68CEBAE4-0CB5-47CA-A558-8F72FA77C54E}">
            <xm:f>aux!$A$5</xm:f>
            <x14:dxf>
              <fill>
                <patternFill>
                  <bgColor theme="9"/>
                </patternFill>
              </fill>
            </x14:dxf>
          </x14:cfRule>
          <xm:sqref>F2</xm:sqref>
        </x14:conditionalFormatting>
        <x14:conditionalFormatting xmlns:xm="http://schemas.microsoft.com/office/excel/2006/main">
          <x14:cfRule type="cellIs" priority="8" operator="equal" id="{CC2D4F5D-5144-4635-8017-31D3FB25700F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9" operator="equal" id="{3C524A85-86FB-43D8-8329-ACCC9C3F1285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equal" id="{4372C362-0B86-4879-9790-C4BACF4E31A6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11" operator="equal" id="{A327EB60-2B99-4095-86D9-FA4FE5308F1D}">
            <xm:f>aux!$A$5</xm:f>
            <x14:dxf>
              <fill>
                <patternFill>
                  <bgColor theme="9"/>
                </patternFill>
              </fill>
            </x14:dxf>
          </x14:cfRule>
          <xm:sqref>F4116:F7940</xm:sqref>
        </x14:conditionalFormatting>
        <x14:conditionalFormatting xmlns:xm="http://schemas.microsoft.com/office/excel/2006/main">
          <x14:cfRule type="cellIs" priority="4" operator="equal" id="{74B5D951-13C9-42B0-BFC7-69641DF39A10}">
            <xm:f>aux!$A$2</xm:f>
            <x14:dxf>
              <fill>
                <patternFill>
                  <bgColor theme="0" tint="-0.34998626667073579"/>
                </patternFill>
              </fill>
            </x14:dxf>
          </x14:cfRule>
          <x14:cfRule type="cellIs" priority="5" operator="equal" id="{D87E269A-D6CE-4755-8B88-47B2D6782BAF}">
            <xm:f>aux!$A$3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equal" id="{91304873-3EE2-40F0-8128-453A0844C8CF}">
            <xm:f>aux!$A$4</xm:f>
            <x14:dxf>
              <fill>
                <patternFill>
                  <bgColor rgb="FFFFFF00"/>
                </patternFill>
              </fill>
            </x14:dxf>
          </x14:cfRule>
          <x14:cfRule type="cellIs" priority="7" operator="equal" id="{02EF0A6E-79C5-4307-A9DC-AE787A31FC3E}">
            <xm:f>aux!$A$5</xm:f>
            <x14:dxf>
              <fill>
                <patternFill>
                  <bgColor theme="9"/>
                </patternFill>
              </fill>
            </x14:dxf>
          </x14:cfRule>
          <xm:sqref>F3:F4115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A7C79-A02A-4813-BE5F-6FE2F9ABDA62}">
  <dimension ref="A1:K150"/>
  <sheetViews>
    <sheetView workbookViewId="0">
      <selection activeCell="A2" sqref="A2"/>
    </sheetView>
  </sheetViews>
  <sheetFormatPr defaultRowHeight="15" x14ac:dyDescent="0.25"/>
  <cols>
    <col min="1" max="1" width="27.28515625" bestFit="1" customWidth="1"/>
    <col min="2" max="2" width="36.140625" bestFit="1" customWidth="1"/>
    <col min="3" max="3" width="61.5703125" bestFit="1" customWidth="1"/>
    <col min="4" max="4" width="13.85546875" bestFit="1" customWidth="1"/>
    <col min="5" max="5" width="15.42578125" bestFit="1" customWidth="1"/>
    <col min="6" max="6" width="12.7109375" bestFit="1" customWidth="1"/>
    <col min="7" max="7" width="16.5703125" bestFit="1" customWidth="1"/>
    <col min="8" max="8" width="38.42578125" bestFit="1" customWidth="1"/>
    <col min="9" max="9" width="15.85546875" bestFit="1" customWidth="1"/>
    <col min="10" max="10" width="13.85546875" bestFit="1" customWidth="1"/>
    <col min="11" max="11" width="61.5703125" bestFit="1" customWidth="1"/>
    <col min="12" max="12" width="15.42578125" bestFit="1" customWidth="1"/>
    <col min="13" max="13" width="13.85546875" bestFit="1" customWidth="1"/>
    <col min="14" max="14" width="15.140625" bestFit="1" customWidth="1"/>
  </cols>
  <sheetData>
    <row r="1" spans="1:11" x14ac:dyDescent="0.25">
      <c r="A1" t="s">
        <v>8312</v>
      </c>
      <c r="B1" t="s">
        <v>8313</v>
      </c>
      <c r="C1" t="s">
        <v>8314</v>
      </c>
      <c r="D1" t="s">
        <v>8316</v>
      </c>
      <c r="E1" t="s">
        <v>8315</v>
      </c>
      <c r="F1" t="s">
        <v>8317</v>
      </c>
      <c r="G1" t="s">
        <v>8318</v>
      </c>
      <c r="H1" t="s">
        <v>8319</v>
      </c>
      <c r="I1" t="s">
        <v>8320</v>
      </c>
      <c r="J1" t="s">
        <v>8321</v>
      </c>
      <c r="K1" t="s">
        <v>8322</v>
      </c>
    </row>
    <row r="2" spans="1:11" x14ac:dyDescent="0.25">
      <c r="A2" s="7" t="s">
        <v>8323</v>
      </c>
      <c r="B2" s="7" t="s">
        <v>8324</v>
      </c>
      <c r="C2" s="7" t="s">
        <v>8325</v>
      </c>
      <c r="D2" s="10">
        <v>44137.250011574077</v>
      </c>
      <c r="E2" s="7" t="s">
        <v>8246</v>
      </c>
      <c r="F2" s="7" t="s">
        <v>8326</v>
      </c>
      <c r="G2" s="7" t="s">
        <v>8249</v>
      </c>
      <c r="H2" s="7" t="s">
        <v>8327</v>
      </c>
      <c r="I2">
        <v>0.85712456999999997</v>
      </c>
      <c r="J2">
        <v>1.1666915600000001</v>
      </c>
      <c r="K2" s="7" t="s">
        <v>8328</v>
      </c>
    </row>
    <row r="3" spans="1:11" x14ac:dyDescent="0.25">
      <c r="A3" s="7" t="s">
        <v>8329</v>
      </c>
      <c r="B3" s="7" t="s">
        <v>8330</v>
      </c>
      <c r="C3" s="7" t="s">
        <v>8331</v>
      </c>
      <c r="D3" s="10">
        <v>44137.250011574077</v>
      </c>
      <c r="E3" s="7" t="s">
        <v>8246</v>
      </c>
      <c r="F3" s="7" t="s">
        <v>8326</v>
      </c>
      <c r="G3" s="7" t="s">
        <v>8247</v>
      </c>
      <c r="H3" s="7" t="s">
        <v>8332</v>
      </c>
      <c r="I3">
        <v>0.77276336999999995</v>
      </c>
      <c r="J3">
        <v>1.29405719</v>
      </c>
      <c r="K3" s="7" t="s">
        <v>8333</v>
      </c>
    </row>
    <row r="4" spans="1:11" x14ac:dyDescent="0.25">
      <c r="A4" s="7" t="s">
        <v>8334</v>
      </c>
      <c r="B4" s="7" t="s">
        <v>8335</v>
      </c>
      <c r="C4" s="7" t="s">
        <v>8336</v>
      </c>
      <c r="D4" s="10">
        <v>44137.250011574077</v>
      </c>
      <c r="E4" s="7" t="s">
        <v>8246</v>
      </c>
      <c r="F4" s="7" t="s">
        <v>8326</v>
      </c>
      <c r="G4" s="7" t="s">
        <v>8337</v>
      </c>
      <c r="H4" s="7" t="s">
        <v>8338</v>
      </c>
      <c r="I4">
        <v>104.63800259999999</v>
      </c>
      <c r="J4">
        <v>9.5567599999999992E-3</v>
      </c>
      <c r="K4" s="7" t="s">
        <v>8339</v>
      </c>
    </row>
    <row r="5" spans="1:11" x14ac:dyDescent="0.25">
      <c r="A5" s="7" t="s">
        <v>8340</v>
      </c>
      <c r="B5" s="7" t="s">
        <v>8341</v>
      </c>
      <c r="C5" s="7" t="s">
        <v>8342</v>
      </c>
      <c r="D5" s="10">
        <v>44137.250011574077</v>
      </c>
      <c r="E5" s="7" t="s">
        <v>8246</v>
      </c>
      <c r="F5" s="7" t="s">
        <v>8326</v>
      </c>
      <c r="G5" s="7" t="s">
        <v>8257</v>
      </c>
      <c r="H5" s="7" t="s">
        <v>8343</v>
      </c>
      <c r="I5">
        <v>0.91641757999999995</v>
      </c>
      <c r="J5">
        <v>1.09120561</v>
      </c>
      <c r="K5" s="7" t="s">
        <v>8344</v>
      </c>
    </row>
    <row r="6" spans="1:11" x14ac:dyDescent="0.25">
      <c r="A6" s="7" t="s">
        <v>8345</v>
      </c>
      <c r="B6" s="7" t="s">
        <v>8346</v>
      </c>
      <c r="C6" s="7" t="s">
        <v>8347</v>
      </c>
      <c r="D6" s="10">
        <v>44137.250011574077</v>
      </c>
      <c r="E6" s="7" t="s">
        <v>8246</v>
      </c>
      <c r="F6" s="7" t="s">
        <v>8326</v>
      </c>
      <c r="G6" s="7" t="s">
        <v>8248</v>
      </c>
      <c r="H6" s="7" t="s">
        <v>8348</v>
      </c>
      <c r="I6">
        <v>1.4225474899999999</v>
      </c>
      <c r="J6">
        <v>0.70296422999999997</v>
      </c>
      <c r="K6" s="7" t="s">
        <v>8349</v>
      </c>
    </row>
    <row r="7" spans="1:11" x14ac:dyDescent="0.25">
      <c r="A7" s="7" t="s">
        <v>8350</v>
      </c>
      <c r="B7" s="7" t="s">
        <v>8351</v>
      </c>
      <c r="C7" s="7" t="s">
        <v>8352</v>
      </c>
      <c r="D7" s="10">
        <v>44137.250011574077</v>
      </c>
      <c r="E7" s="7" t="s">
        <v>8246</v>
      </c>
      <c r="F7" s="7" t="s">
        <v>8326</v>
      </c>
      <c r="G7" s="7" t="s">
        <v>8251</v>
      </c>
      <c r="H7" s="7" t="s">
        <v>8353</v>
      </c>
      <c r="I7">
        <v>1.33222448</v>
      </c>
      <c r="J7">
        <v>0.75062424999999999</v>
      </c>
      <c r="K7" s="7" t="s">
        <v>8354</v>
      </c>
    </row>
    <row r="8" spans="1:11" x14ac:dyDescent="0.25">
      <c r="A8" s="7" t="s">
        <v>8355</v>
      </c>
      <c r="B8" s="7" t="s">
        <v>8356</v>
      </c>
      <c r="C8" s="7" t="s">
        <v>8357</v>
      </c>
      <c r="D8" s="10">
        <v>44137.250011574077</v>
      </c>
      <c r="E8" s="7" t="s">
        <v>8246</v>
      </c>
      <c r="F8" s="7" t="s">
        <v>8326</v>
      </c>
      <c r="G8" s="7" t="s">
        <v>8358</v>
      </c>
      <c r="H8" s="7" t="s">
        <v>8359</v>
      </c>
      <c r="I8">
        <v>119.10095445</v>
      </c>
      <c r="J8">
        <v>8.3962399999999993E-3</v>
      </c>
      <c r="K8" s="7" t="s">
        <v>8360</v>
      </c>
    </row>
    <row r="9" spans="1:11" x14ac:dyDescent="0.25">
      <c r="A9" s="7" t="s">
        <v>8361</v>
      </c>
      <c r="B9" s="7" t="s">
        <v>8362</v>
      </c>
      <c r="C9" s="7" t="s">
        <v>8363</v>
      </c>
      <c r="D9" s="10">
        <v>44137.250011574077</v>
      </c>
      <c r="E9" s="7" t="s">
        <v>8246</v>
      </c>
      <c r="F9" s="7" t="s">
        <v>8326</v>
      </c>
      <c r="G9" s="7" t="s">
        <v>8364</v>
      </c>
      <c r="H9" s="7" t="s">
        <v>8365</v>
      </c>
      <c r="I9">
        <v>23.340755919999999</v>
      </c>
      <c r="J9">
        <v>4.2843510000000001E-2</v>
      </c>
      <c r="K9" s="7" t="s">
        <v>8366</v>
      </c>
    </row>
    <row r="10" spans="1:11" x14ac:dyDescent="0.25">
      <c r="A10" s="7" t="s">
        <v>8367</v>
      </c>
      <c r="B10" s="7" t="s">
        <v>8368</v>
      </c>
      <c r="C10" s="7" t="s">
        <v>8369</v>
      </c>
      <c r="D10" s="10">
        <v>44137.250011574077</v>
      </c>
      <c r="E10" s="7" t="s">
        <v>8246</v>
      </c>
      <c r="F10" s="7" t="s">
        <v>8326</v>
      </c>
      <c r="G10" s="7" t="s">
        <v>8370</v>
      </c>
      <c r="H10" s="7" t="s">
        <v>8371</v>
      </c>
      <c r="I10">
        <v>31.166491730000001</v>
      </c>
      <c r="J10">
        <v>3.2085740000000001E-2</v>
      </c>
      <c r="K10" s="7" t="s">
        <v>8372</v>
      </c>
    </row>
    <row r="11" spans="1:11" x14ac:dyDescent="0.25">
      <c r="A11" s="7" t="s">
        <v>8373</v>
      </c>
      <c r="B11" s="7" t="s">
        <v>8374</v>
      </c>
      <c r="C11" s="7" t="s">
        <v>8375</v>
      </c>
      <c r="D11" s="10">
        <v>44137.250011574077</v>
      </c>
      <c r="E11" s="7" t="s">
        <v>8246</v>
      </c>
      <c r="F11" s="7" t="s">
        <v>8326</v>
      </c>
      <c r="G11" s="7" t="s">
        <v>8376</v>
      </c>
      <c r="H11" s="7" t="s">
        <v>8377</v>
      </c>
      <c r="I11">
        <v>561.03892350000001</v>
      </c>
      <c r="J11">
        <v>1.7824099999999999E-3</v>
      </c>
      <c r="K11" s="7" t="s">
        <v>8378</v>
      </c>
    </row>
    <row r="12" spans="1:11" x14ac:dyDescent="0.25">
      <c r="A12" s="7" t="s">
        <v>8379</v>
      </c>
      <c r="B12" s="7" t="s">
        <v>8380</v>
      </c>
      <c r="C12" s="7" t="s">
        <v>8381</v>
      </c>
      <c r="D12" s="10">
        <v>44137.250011574077</v>
      </c>
      <c r="E12" s="7" t="s">
        <v>8246</v>
      </c>
      <c r="F12" s="7" t="s">
        <v>8326</v>
      </c>
      <c r="G12" s="7" t="s">
        <v>8382</v>
      </c>
      <c r="H12" s="7" t="s">
        <v>8383</v>
      </c>
      <c r="I12">
        <v>15.747856690000001</v>
      </c>
      <c r="J12">
        <v>6.3500699999999993E-2</v>
      </c>
      <c r="K12" s="7" t="s">
        <v>8384</v>
      </c>
    </row>
    <row r="13" spans="1:11" x14ac:dyDescent="0.25">
      <c r="A13" s="7" t="s">
        <v>8385</v>
      </c>
      <c r="B13" s="7" t="s">
        <v>8386</v>
      </c>
      <c r="C13" s="7" t="s">
        <v>8387</v>
      </c>
      <c r="D13" s="10">
        <v>44137.250011574077</v>
      </c>
      <c r="E13" s="7" t="s">
        <v>8246</v>
      </c>
      <c r="F13" s="7" t="s">
        <v>8326</v>
      </c>
      <c r="G13" s="7" t="s">
        <v>8388</v>
      </c>
      <c r="H13" s="7" t="s">
        <v>8389</v>
      </c>
      <c r="I13">
        <v>100.72713272999999</v>
      </c>
      <c r="J13">
        <v>9.9278100000000005E-3</v>
      </c>
      <c r="K13" s="7" t="s">
        <v>8390</v>
      </c>
    </row>
    <row r="14" spans="1:11" x14ac:dyDescent="0.25">
      <c r="A14" s="7" t="s">
        <v>8391</v>
      </c>
      <c r="B14" s="7" t="s">
        <v>8392</v>
      </c>
      <c r="C14" s="7" t="s">
        <v>8393</v>
      </c>
      <c r="D14" s="10">
        <v>44137.250011574077</v>
      </c>
      <c r="E14" s="7" t="s">
        <v>8246</v>
      </c>
      <c r="F14" s="7" t="s">
        <v>8326</v>
      </c>
      <c r="G14" s="7" t="s">
        <v>8394</v>
      </c>
      <c r="H14" s="7" t="s">
        <v>8395</v>
      </c>
      <c r="I14">
        <v>22.07421875</v>
      </c>
      <c r="J14">
        <v>4.5301719999999997E-2</v>
      </c>
      <c r="K14" s="7" t="s">
        <v>8396</v>
      </c>
    </row>
    <row r="15" spans="1:11" x14ac:dyDescent="0.25">
      <c r="A15" s="7" t="s">
        <v>8397</v>
      </c>
      <c r="B15" s="7" t="s">
        <v>8398</v>
      </c>
      <c r="C15" s="7" t="s">
        <v>8399</v>
      </c>
      <c r="D15" s="10">
        <v>44137.250011574077</v>
      </c>
      <c r="E15" s="7" t="s">
        <v>8246</v>
      </c>
      <c r="F15" s="7" t="s">
        <v>8326</v>
      </c>
      <c r="G15" s="7" t="s">
        <v>8400</v>
      </c>
      <c r="H15" s="7" t="s">
        <v>8401</v>
      </c>
      <c r="I15">
        <v>179.36428766</v>
      </c>
      <c r="J15">
        <v>5.5752500000000003E-3</v>
      </c>
      <c r="K15" s="7" t="s">
        <v>8402</v>
      </c>
    </row>
    <row r="16" spans="1:11" x14ac:dyDescent="0.25">
      <c r="A16" s="7" t="s">
        <v>8403</v>
      </c>
      <c r="B16" s="7" t="s">
        <v>8404</v>
      </c>
      <c r="C16" s="7" t="s">
        <v>8405</v>
      </c>
      <c r="D16" s="10">
        <v>44137.250011574077</v>
      </c>
      <c r="E16" s="7" t="s">
        <v>8246</v>
      </c>
      <c r="F16" s="7" t="s">
        <v>8326</v>
      </c>
      <c r="G16" s="7" t="s">
        <v>8406</v>
      </c>
      <c r="H16" s="7" t="s">
        <v>8407</v>
      </c>
      <c r="I16">
        <v>24.769567940000002</v>
      </c>
      <c r="J16">
        <v>4.0372119999999997E-2</v>
      </c>
      <c r="K16" s="7" t="s">
        <v>8408</v>
      </c>
    </row>
    <row r="17" spans="1:11" x14ac:dyDescent="0.25">
      <c r="A17" s="7" t="s">
        <v>8409</v>
      </c>
      <c r="B17" s="7" t="s">
        <v>8410</v>
      </c>
      <c r="C17" s="7" t="s">
        <v>8411</v>
      </c>
      <c r="D17" s="10">
        <v>44137.250011574077</v>
      </c>
      <c r="E17" s="7" t="s">
        <v>8246</v>
      </c>
      <c r="F17" s="7" t="s">
        <v>8326</v>
      </c>
      <c r="G17" s="7" t="s">
        <v>8412</v>
      </c>
      <c r="H17" s="7" t="s">
        <v>8413</v>
      </c>
      <c r="I17">
        <v>16.413692950000002</v>
      </c>
      <c r="J17">
        <v>6.0924739999999998E-2</v>
      </c>
      <c r="K17" s="7" t="s">
        <v>8414</v>
      </c>
    </row>
    <row r="18" spans="1:11" x14ac:dyDescent="0.25">
      <c r="A18" s="7" t="s">
        <v>8415</v>
      </c>
      <c r="B18" s="7" t="s">
        <v>8416</v>
      </c>
      <c r="C18" s="7" t="s">
        <v>8417</v>
      </c>
      <c r="D18" s="10">
        <v>44137.250011574077</v>
      </c>
      <c r="E18" s="7" t="s">
        <v>8246</v>
      </c>
      <c r="F18" s="7" t="s">
        <v>8326</v>
      </c>
      <c r="G18" s="7" t="s">
        <v>8418</v>
      </c>
      <c r="H18" s="7" t="s">
        <v>8419</v>
      </c>
      <c r="I18">
        <v>582.83483130000002</v>
      </c>
      <c r="J18">
        <v>1.71575E-3</v>
      </c>
      <c r="K18" s="7" t="s">
        <v>8420</v>
      </c>
    </row>
    <row r="19" spans="1:11" x14ac:dyDescent="0.25">
      <c r="A19" s="7" t="s">
        <v>8421</v>
      </c>
      <c r="B19" s="7" t="s">
        <v>8422</v>
      </c>
      <c r="C19" s="7" t="s">
        <v>8423</v>
      </c>
      <c r="D19" s="10">
        <v>44137.250011574077</v>
      </c>
      <c r="E19" s="7" t="s">
        <v>8246</v>
      </c>
      <c r="F19" s="7" t="s">
        <v>8326</v>
      </c>
      <c r="G19" s="7" t="s">
        <v>8424</v>
      </c>
      <c r="H19" s="7" t="s">
        <v>8425</v>
      </c>
      <c r="I19">
        <v>1134.3075693400001</v>
      </c>
      <c r="J19">
        <v>8.8159999999999996E-4</v>
      </c>
      <c r="K19" s="7" t="s">
        <v>8426</v>
      </c>
    </row>
    <row r="20" spans="1:11" x14ac:dyDescent="0.25">
      <c r="A20" s="7" t="s">
        <v>8427</v>
      </c>
      <c r="B20" s="7" t="s">
        <v>8428</v>
      </c>
      <c r="C20" s="7" t="s">
        <v>8429</v>
      </c>
      <c r="D20" s="10">
        <v>44137.250011574077</v>
      </c>
      <c r="E20" s="7" t="s">
        <v>8246</v>
      </c>
      <c r="F20" s="7" t="s">
        <v>8326</v>
      </c>
      <c r="G20" s="7" t="s">
        <v>8430</v>
      </c>
      <c r="H20" s="7" t="s">
        <v>8431</v>
      </c>
      <c r="I20">
        <v>1.67652695</v>
      </c>
      <c r="J20">
        <v>0.59647117000000005</v>
      </c>
      <c r="K20" s="7" t="s">
        <v>8432</v>
      </c>
    </row>
    <row r="21" spans="1:11" x14ac:dyDescent="0.25">
      <c r="A21" s="7" t="s">
        <v>8433</v>
      </c>
      <c r="B21" s="7" t="s">
        <v>8434</v>
      </c>
      <c r="C21" s="7" t="s">
        <v>8435</v>
      </c>
      <c r="D21" s="10">
        <v>44137.250011574077</v>
      </c>
      <c r="E21" s="7" t="s">
        <v>8246</v>
      </c>
      <c r="F21" s="7" t="s">
        <v>8326</v>
      </c>
      <c r="G21" s="7" t="s">
        <v>8436</v>
      </c>
      <c r="H21" s="7" t="s">
        <v>8437</v>
      </c>
      <c r="I21">
        <v>3.5032582400000001</v>
      </c>
      <c r="J21">
        <v>0.28544855000000002</v>
      </c>
      <c r="K21" s="7" t="s">
        <v>8438</v>
      </c>
    </row>
    <row r="22" spans="1:11" x14ac:dyDescent="0.25">
      <c r="A22" s="7" t="s">
        <v>8439</v>
      </c>
      <c r="B22" s="7" t="s">
        <v>8440</v>
      </c>
      <c r="C22" s="7" t="s">
        <v>8441</v>
      </c>
      <c r="D22" s="10">
        <v>44137.250011574077</v>
      </c>
      <c r="E22" s="7" t="s">
        <v>8246</v>
      </c>
      <c r="F22" s="7" t="s">
        <v>8326</v>
      </c>
      <c r="G22" s="7" t="s">
        <v>8442</v>
      </c>
      <c r="H22" s="7" t="s">
        <v>8443</v>
      </c>
      <c r="I22">
        <v>1.7001463999999999</v>
      </c>
      <c r="J22">
        <v>0.58818464000000004</v>
      </c>
      <c r="K22" s="7" t="s">
        <v>8444</v>
      </c>
    </row>
    <row r="23" spans="1:11" x14ac:dyDescent="0.25">
      <c r="A23" s="7" t="s">
        <v>8445</v>
      </c>
      <c r="B23" s="7" t="s">
        <v>8446</v>
      </c>
      <c r="C23" s="7" t="s">
        <v>8447</v>
      </c>
      <c r="D23" s="10">
        <v>44137.250011574077</v>
      </c>
      <c r="E23" s="7" t="s">
        <v>8246</v>
      </c>
      <c r="F23" s="7" t="s">
        <v>8326</v>
      </c>
      <c r="G23" s="7" t="s">
        <v>8448</v>
      </c>
      <c r="H23" s="7" t="s">
        <v>8449</v>
      </c>
      <c r="I23">
        <v>7038.1932021499997</v>
      </c>
      <c r="J23">
        <v>1.4207999999999999E-4</v>
      </c>
      <c r="K23" s="7" t="s">
        <v>8450</v>
      </c>
    </row>
    <row r="24" spans="1:11" x14ac:dyDescent="0.25">
      <c r="A24" s="7" t="s">
        <v>8451</v>
      </c>
      <c r="B24" s="7" t="s">
        <v>8452</v>
      </c>
      <c r="C24" s="7" t="s">
        <v>8453</v>
      </c>
      <c r="D24" s="10">
        <v>44137.250011574077</v>
      </c>
      <c r="E24" s="7" t="s">
        <v>8246</v>
      </c>
      <c r="F24" s="7" t="s">
        <v>8326</v>
      </c>
      <c r="G24" s="7" t="s">
        <v>8454</v>
      </c>
      <c r="H24" s="7" t="s">
        <v>8455</v>
      </c>
      <c r="I24">
        <v>2.1317633100000002</v>
      </c>
      <c r="J24">
        <v>0.46909522999999997</v>
      </c>
      <c r="K24" s="7" t="s">
        <v>8456</v>
      </c>
    </row>
    <row r="25" spans="1:11" x14ac:dyDescent="0.25">
      <c r="A25" s="7" t="s">
        <v>8457</v>
      </c>
      <c r="B25" s="7" t="s">
        <v>8458</v>
      </c>
      <c r="C25" s="7" t="s">
        <v>8459</v>
      </c>
      <c r="D25" s="10">
        <v>44137.250011574077</v>
      </c>
      <c r="E25" s="7" t="s">
        <v>8246</v>
      </c>
      <c r="F25" s="7" t="s">
        <v>8326</v>
      </c>
      <c r="G25" s="7" t="s">
        <v>8460</v>
      </c>
      <c r="H25" s="7" t="s">
        <v>8461</v>
      </c>
      <c r="I25">
        <v>1978.8394197099999</v>
      </c>
      <c r="J25">
        <v>5.0535E-4</v>
      </c>
      <c r="K25" s="7" t="s">
        <v>8462</v>
      </c>
    </row>
    <row r="26" spans="1:11" x14ac:dyDescent="0.25">
      <c r="A26" s="7" t="s">
        <v>8463</v>
      </c>
      <c r="B26" s="7" t="s">
        <v>8464</v>
      </c>
      <c r="C26" s="7" t="s">
        <v>8465</v>
      </c>
      <c r="D26" s="10">
        <v>44137.250011574077</v>
      </c>
      <c r="E26" s="7" t="s">
        <v>8246</v>
      </c>
      <c r="F26" s="7" t="s">
        <v>8326</v>
      </c>
      <c r="G26" s="7" t="s">
        <v>8466</v>
      </c>
      <c r="H26" s="7" t="s">
        <v>8467</v>
      </c>
      <c r="I26">
        <v>38.629882809999998</v>
      </c>
      <c r="J26">
        <v>2.5886699999999999E-2</v>
      </c>
      <c r="K26" s="7" t="s">
        <v>8468</v>
      </c>
    </row>
    <row r="27" spans="1:11" x14ac:dyDescent="0.25">
      <c r="A27" s="7" t="s">
        <v>8469</v>
      </c>
      <c r="B27" s="7" t="s">
        <v>8470</v>
      </c>
      <c r="C27" s="7" t="s">
        <v>8471</v>
      </c>
      <c r="D27" s="10">
        <v>44137.250011574077</v>
      </c>
      <c r="E27" s="7" t="s">
        <v>8246</v>
      </c>
      <c r="F27" s="7" t="s">
        <v>8326</v>
      </c>
      <c r="G27" s="7" t="s">
        <v>8472</v>
      </c>
      <c r="H27" s="7" t="s">
        <v>8473</v>
      </c>
      <c r="I27">
        <v>2.6292456</v>
      </c>
      <c r="J27">
        <v>0.38033723000000003</v>
      </c>
      <c r="K27" s="7" t="s">
        <v>8474</v>
      </c>
    </row>
    <row r="28" spans="1:11" x14ac:dyDescent="0.25">
      <c r="A28" s="7" t="s">
        <v>8475</v>
      </c>
      <c r="B28" s="7" t="s">
        <v>8476</v>
      </c>
      <c r="C28" s="7" t="s">
        <v>8477</v>
      </c>
      <c r="D28" s="10">
        <v>44137.250011574077</v>
      </c>
      <c r="E28" s="7" t="s">
        <v>8246</v>
      </c>
      <c r="F28" s="7" t="s">
        <v>8326</v>
      </c>
      <c r="G28" s="7" t="s">
        <v>8478</v>
      </c>
      <c r="H28" s="7" t="s">
        <v>8479</v>
      </c>
      <c r="I28">
        <v>40.139109390000002</v>
      </c>
      <c r="J28">
        <v>2.4913359999999999E-2</v>
      </c>
      <c r="K28" s="7" t="s">
        <v>8480</v>
      </c>
    </row>
    <row r="29" spans="1:11" x14ac:dyDescent="0.25">
      <c r="A29" s="7" t="s">
        <v>8481</v>
      </c>
      <c r="B29" s="7" t="s">
        <v>8482</v>
      </c>
      <c r="C29" s="7" t="s">
        <v>8483</v>
      </c>
      <c r="D29" s="10">
        <v>44137.250011574077</v>
      </c>
      <c r="E29" s="7" t="s">
        <v>8246</v>
      </c>
      <c r="F29" s="7" t="s">
        <v>8326</v>
      </c>
      <c r="G29" s="7" t="s">
        <v>8484</v>
      </c>
      <c r="H29" s="7" t="s">
        <v>8485</v>
      </c>
      <c r="I29">
        <v>140.53946067000001</v>
      </c>
      <c r="J29">
        <v>7.1154399999999998E-3</v>
      </c>
      <c r="K29" s="7" t="s">
        <v>8486</v>
      </c>
    </row>
    <row r="30" spans="1:11" x14ac:dyDescent="0.25">
      <c r="A30" s="7" t="s">
        <v>8487</v>
      </c>
      <c r="B30" s="7" t="s">
        <v>8488</v>
      </c>
      <c r="C30" s="7" t="s">
        <v>8489</v>
      </c>
      <c r="D30" s="10">
        <v>44137.250011574077</v>
      </c>
      <c r="E30" s="7" t="s">
        <v>8246</v>
      </c>
      <c r="F30" s="7" t="s">
        <v>8326</v>
      </c>
      <c r="G30" s="7" t="s">
        <v>8490</v>
      </c>
      <c r="H30" s="7" t="s">
        <v>8491</v>
      </c>
      <c r="I30">
        <v>161.26663191</v>
      </c>
      <c r="J30">
        <v>6.2009099999999996E-3</v>
      </c>
      <c r="K30" s="7" t="s">
        <v>8492</v>
      </c>
    </row>
    <row r="31" spans="1:11" x14ac:dyDescent="0.25">
      <c r="A31" s="7" t="s">
        <v>8493</v>
      </c>
      <c r="B31" s="7" t="s">
        <v>8494</v>
      </c>
      <c r="C31" s="7" t="s">
        <v>8495</v>
      </c>
      <c r="D31" s="10">
        <v>44137.250011574077</v>
      </c>
      <c r="E31" s="7" t="s">
        <v>8246</v>
      </c>
      <c r="F31" s="7" t="s">
        <v>8326</v>
      </c>
      <c r="G31" s="7" t="s">
        <v>8496</v>
      </c>
      <c r="H31" s="7" t="s">
        <v>8497</v>
      </c>
      <c r="I31">
        <v>81.760900340000006</v>
      </c>
      <c r="J31">
        <v>1.223079E-2</v>
      </c>
      <c r="K31" s="7" t="s">
        <v>8498</v>
      </c>
    </row>
    <row r="32" spans="1:11" x14ac:dyDescent="0.25">
      <c r="A32" s="7" t="s">
        <v>8499</v>
      </c>
      <c r="B32" s="7" t="s">
        <v>8500</v>
      </c>
      <c r="C32" s="7" t="s">
        <v>8501</v>
      </c>
      <c r="D32" s="10">
        <v>44137.250011574077</v>
      </c>
      <c r="E32" s="7" t="s">
        <v>8246</v>
      </c>
      <c r="F32" s="7" t="s">
        <v>8326</v>
      </c>
      <c r="G32" s="7" t="s">
        <v>8502</v>
      </c>
      <c r="H32" s="7" t="s">
        <v>8503</v>
      </c>
      <c r="I32">
        <v>6.9035686700000003</v>
      </c>
      <c r="J32">
        <v>0.14485261999999999</v>
      </c>
      <c r="K32" s="7" t="s">
        <v>8504</v>
      </c>
    </row>
    <row r="33" spans="1:11" x14ac:dyDescent="0.25">
      <c r="A33" s="7" t="s">
        <v>8505</v>
      </c>
      <c r="B33" s="7" t="s">
        <v>8506</v>
      </c>
      <c r="C33" s="7" t="s">
        <v>8507</v>
      </c>
      <c r="D33" s="10">
        <v>44137.250011574077</v>
      </c>
      <c r="E33" s="7" t="s">
        <v>8246</v>
      </c>
      <c r="F33" s="7" t="s">
        <v>8326</v>
      </c>
      <c r="G33" s="7" t="s">
        <v>8508</v>
      </c>
      <c r="H33" s="7" t="s">
        <v>8509</v>
      </c>
      <c r="I33">
        <v>186.58962263999999</v>
      </c>
      <c r="J33">
        <v>5.3593499999999997E-3</v>
      </c>
      <c r="K33" s="7" t="s">
        <v>8510</v>
      </c>
    </row>
    <row r="34" spans="1:11" x14ac:dyDescent="0.25">
      <c r="A34" s="7" t="s">
        <v>8511</v>
      </c>
      <c r="B34" s="7" t="s">
        <v>8512</v>
      </c>
      <c r="C34" s="7" t="s">
        <v>8513</v>
      </c>
      <c r="D34" s="10">
        <v>44137.250011574077</v>
      </c>
      <c r="E34" s="7" t="s">
        <v>8246</v>
      </c>
      <c r="F34" s="7" t="s">
        <v>8326</v>
      </c>
      <c r="G34" s="7" t="s">
        <v>8514</v>
      </c>
      <c r="H34" s="7" t="s">
        <v>8515</v>
      </c>
      <c r="I34">
        <v>55.55758427</v>
      </c>
      <c r="J34">
        <v>1.7999339999999999E-2</v>
      </c>
      <c r="K34" s="7" t="s">
        <v>8516</v>
      </c>
    </row>
    <row r="35" spans="1:11" x14ac:dyDescent="0.25">
      <c r="A35" s="7" t="s">
        <v>8517</v>
      </c>
      <c r="B35" s="7" t="s">
        <v>8518</v>
      </c>
      <c r="C35" s="7" t="s">
        <v>8519</v>
      </c>
      <c r="D35" s="10">
        <v>44137.250011574077</v>
      </c>
      <c r="E35" s="7" t="s">
        <v>8246</v>
      </c>
      <c r="F35" s="7" t="s">
        <v>8326</v>
      </c>
      <c r="G35" s="7" t="s">
        <v>8520</v>
      </c>
      <c r="H35" s="7" t="s">
        <v>8521</v>
      </c>
      <c r="I35">
        <v>58.77711738</v>
      </c>
      <c r="J35">
        <v>1.7013420000000001E-2</v>
      </c>
      <c r="K35" s="7" t="s">
        <v>8522</v>
      </c>
    </row>
    <row r="36" spans="1:11" x14ac:dyDescent="0.25">
      <c r="A36" s="7" t="s">
        <v>8523</v>
      </c>
      <c r="B36" s="7" t="s">
        <v>8524</v>
      </c>
      <c r="C36" s="7" t="s">
        <v>8525</v>
      </c>
      <c r="D36" s="10">
        <v>44137.250011574077</v>
      </c>
      <c r="E36" s="7" t="s">
        <v>8246</v>
      </c>
      <c r="F36" s="7" t="s">
        <v>8326</v>
      </c>
      <c r="G36" s="7" t="s">
        <v>8526</v>
      </c>
      <c r="H36" s="7" t="s">
        <v>8527</v>
      </c>
      <c r="I36">
        <v>1.69517892</v>
      </c>
      <c r="J36">
        <v>0.58990823000000003</v>
      </c>
      <c r="K36" s="7" t="s">
        <v>8528</v>
      </c>
    </row>
    <row r="37" spans="1:11" x14ac:dyDescent="0.25">
      <c r="A37" s="7" t="s">
        <v>8529</v>
      </c>
      <c r="B37" s="7" t="s">
        <v>8530</v>
      </c>
      <c r="C37" s="7" t="s">
        <v>8531</v>
      </c>
      <c r="D37" s="10">
        <v>44137.250011574077</v>
      </c>
      <c r="E37" s="7" t="s">
        <v>8246</v>
      </c>
      <c r="F37" s="7" t="s">
        <v>8326</v>
      </c>
      <c r="G37" s="7" t="s">
        <v>8532</v>
      </c>
      <c r="H37" s="7" t="s">
        <v>8533</v>
      </c>
      <c r="I37">
        <v>129.3599146</v>
      </c>
      <c r="J37">
        <v>7.7303700000000003E-3</v>
      </c>
      <c r="K37" s="7" t="s">
        <v>8534</v>
      </c>
    </row>
    <row r="38" spans="1:11" x14ac:dyDescent="0.25">
      <c r="A38" s="7" t="s">
        <v>8535</v>
      </c>
      <c r="B38" s="7" t="s">
        <v>8536</v>
      </c>
      <c r="C38" s="7" t="s">
        <v>8537</v>
      </c>
      <c r="D38" s="10">
        <v>44137.250011574077</v>
      </c>
      <c r="E38" s="7" t="s">
        <v>8246</v>
      </c>
      <c r="F38" s="7" t="s">
        <v>8326</v>
      </c>
      <c r="G38" s="7" t="s">
        <v>8538</v>
      </c>
      <c r="H38" s="7" t="s">
        <v>8539</v>
      </c>
      <c r="I38">
        <v>3.9567966700000001</v>
      </c>
      <c r="J38">
        <v>0.25272969000000001</v>
      </c>
      <c r="K38" s="7" t="s">
        <v>8540</v>
      </c>
    </row>
    <row r="39" spans="1:11" x14ac:dyDescent="0.25">
      <c r="A39" s="7" t="s">
        <v>8541</v>
      </c>
      <c r="B39" s="7" t="s">
        <v>8542</v>
      </c>
      <c r="C39" s="7" t="s">
        <v>8543</v>
      </c>
      <c r="D39" s="10">
        <v>44137.250011574077</v>
      </c>
      <c r="E39" s="7" t="s">
        <v>8246</v>
      </c>
      <c r="F39" s="7" t="s">
        <v>8326</v>
      </c>
      <c r="G39" s="7" t="s">
        <v>8544</v>
      </c>
      <c r="H39" s="7" t="s">
        <v>8545</v>
      </c>
      <c r="I39">
        <v>5.7606122400000004</v>
      </c>
      <c r="J39">
        <v>0.17359266000000001</v>
      </c>
      <c r="K39" s="7" t="s">
        <v>8546</v>
      </c>
    </row>
    <row r="40" spans="1:11" x14ac:dyDescent="0.25">
      <c r="A40" s="7" t="s">
        <v>8547</v>
      </c>
      <c r="B40" s="7" t="s">
        <v>8548</v>
      </c>
      <c r="C40" s="7" t="s">
        <v>8549</v>
      </c>
      <c r="D40" s="10">
        <v>44137.250011574077</v>
      </c>
      <c r="E40" s="7" t="s">
        <v>8246</v>
      </c>
      <c r="F40" s="7" t="s">
        <v>8326</v>
      </c>
      <c r="G40" s="7" t="s">
        <v>8550</v>
      </c>
      <c r="H40" s="7" t="s">
        <v>8551</v>
      </c>
      <c r="I40">
        <v>0.77526077000000004</v>
      </c>
      <c r="J40">
        <v>1.28988857</v>
      </c>
      <c r="K40" s="7" t="s">
        <v>8552</v>
      </c>
    </row>
    <row r="41" spans="1:11" x14ac:dyDescent="0.25">
      <c r="A41" s="7" t="s">
        <v>8553</v>
      </c>
      <c r="B41" s="7" t="s">
        <v>8554</v>
      </c>
      <c r="C41" s="7" t="s">
        <v>8555</v>
      </c>
      <c r="D41" s="10">
        <v>44137.250011574077</v>
      </c>
      <c r="E41" s="7" t="s">
        <v>8246</v>
      </c>
      <c r="F41" s="7" t="s">
        <v>8326</v>
      </c>
      <c r="G41" s="7" t="s">
        <v>8556</v>
      </c>
      <c r="H41" s="7" t="s">
        <v>8557</v>
      </c>
      <c r="I41">
        <v>3.4978374400000001</v>
      </c>
      <c r="J41">
        <v>0.28589092999999999</v>
      </c>
      <c r="K41" s="7" t="s">
        <v>8558</v>
      </c>
    </row>
    <row r="42" spans="1:11" x14ac:dyDescent="0.25">
      <c r="A42" s="7" t="s">
        <v>8559</v>
      </c>
      <c r="B42" s="7" t="s">
        <v>8560</v>
      </c>
      <c r="C42" s="7" t="s">
        <v>8561</v>
      </c>
      <c r="D42" s="10">
        <v>44137.250011574077</v>
      </c>
      <c r="E42" s="7" t="s">
        <v>8246</v>
      </c>
      <c r="F42" s="7" t="s">
        <v>8326</v>
      </c>
      <c r="G42" s="7" t="s">
        <v>8562</v>
      </c>
      <c r="H42" s="7" t="s">
        <v>8563</v>
      </c>
      <c r="I42">
        <v>77.377645630000004</v>
      </c>
      <c r="J42">
        <v>1.292363E-2</v>
      </c>
      <c r="K42" s="7" t="s">
        <v>8564</v>
      </c>
    </row>
    <row r="43" spans="1:11" x14ac:dyDescent="0.25">
      <c r="A43" s="7" t="s">
        <v>8565</v>
      </c>
      <c r="B43" s="7" t="s">
        <v>8566</v>
      </c>
      <c r="C43" s="7" t="s">
        <v>8567</v>
      </c>
      <c r="D43" s="10">
        <v>44137.250011574077</v>
      </c>
      <c r="E43" s="7" t="s">
        <v>8246</v>
      </c>
      <c r="F43" s="7" t="s">
        <v>8326</v>
      </c>
      <c r="G43" s="7" t="s">
        <v>8568</v>
      </c>
      <c r="H43" s="7" t="s">
        <v>8569</v>
      </c>
      <c r="I43">
        <v>6.8496969700000001</v>
      </c>
      <c r="J43">
        <v>0.14599186</v>
      </c>
      <c r="K43" s="7" t="s">
        <v>8570</v>
      </c>
    </row>
    <row r="44" spans="1:11" x14ac:dyDescent="0.25">
      <c r="A44" s="7" t="s">
        <v>8571</v>
      </c>
      <c r="B44" s="7" t="s">
        <v>8572</v>
      </c>
      <c r="C44" s="7" t="s">
        <v>8573</v>
      </c>
      <c r="D44" s="10">
        <v>44137.250011574077</v>
      </c>
      <c r="E44" s="7" t="s">
        <v>8246</v>
      </c>
      <c r="F44" s="7" t="s">
        <v>8326</v>
      </c>
      <c r="G44" s="7" t="s">
        <v>8574</v>
      </c>
      <c r="H44" s="7" t="s">
        <v>8575</v>
      </c>
      <c r="I44">
        <v>1.80848535</v>
      </c>
      <c r="J44">
        <v>0.55294891000000002</v>
      </c>
      <c r="K44" s="7" t="s">
        <v>8576</v>
      </c>
    </row>
    <row r="45" spans="1:11" x14ac:dyDescent="0.25">
      <c r="A45" s="7" t="s">
        <v>8577</v>
      </c>
      <c r="B45" s="7" t="s">
        <v>8578</v>
      </c>
      <c r="C45" s="7" t="s">
        <v>8579</v>
      </c>
      <c r="D45" s="10">
        <v>44137.250011574077</v>
      </c>
      <c r="E45" s="7" t="s">
        <v>8246</v>
      </c>
      <c r="F45" s="7" t="s">
        <v>8326</v>
      </c>
      <c r="G45" s="7" t="s">
        <v>8580</v>
      </c>
      <c r="H45" s="7" t="s">
        <v>8581</v>
      </c>
      <c r="I45">
        <v>252.18028816</v>
      </c>
      <c r="J45">
        <v>3.9654199999999999E-3</v>
      </c>
      <c r="K45" s="7" t="s">
        <v>8582</v>
      </c>
    </row>
    <row r="46" spans="1:11" x14ac:dyDescent="0.25">
      <c r="A46" s="7" t="s">
        <v>8583</v>
      </c>
      <c r="B46" s="7" t="s">
        <v>8584</v>
      </c>
      <c r="C46" s="7" t="s">
        <v>8585</v>
      </c>
      <c r="D46" s="10">
        <v>44137.250011574077</v>
      </c>
      <c r="E46" s="7" t="s">
        <v>8246</v>
      </c>
      <c r="F46" s="7" t="s">
        <v>8326</v>
      </c>
      <c r="G46" s="7" t="s">
        <v>8586</v>
      </c>
      <c r="H46" s="7" t="s">
        <v>8587</v>
      </c>
      <c r="I46">
        <v>1.3643751399999999</v>
      </c>
      <c r="J46">
        <v>0.73293624999999996</v>
      </c>
      <c r="K46" s="7" t="s">
        <v>8588</v>
      </c>
    </row>
    <row r="47" spans="1:11" x14ac:dyDescent="0.25">
      <c r="A47" s="7" t="s">
        <v>8589</v>
      </c>
      <c r="B47" s="7" t="s">
        <v>8590</v>
      </c>
      <c r="C47" s="7" t="s">
        <v>8591</v>
      </c>
      <c r="D47" s="10">
        <v>44137.250011574077</v>
      </c>
      <c r="E47" s="7" t="s">
        <v>8246</v>
      </c>
      <c r="F47" s="7" t="s">
        <v>8326</v>
      </c>
      <c r="G47" s="7" t="s">
        <v>8258</v>
      </c>
      <c r="H47" s="7" t="s">
        <v>8592</v>
      </c>
      <c r="I47">
        <v>1.3654559100000001</v>
      </c>
      <c r="J47">
        <v>0.73235612000000005</v>
      </c>
      <c r="K47" s="7" t="s">
        <v>8593</v>
      </c>
    </row>
    <row r="48" spans="1:11" x14ac:dyDescent="0.25">
      <c r="A48" s="7" t="s">
        <v>8594</v>
      </c>
      <c r="B48" s="7" t="s">
        <v>8595</v>
      </c>
      <c r="C48" s="7" t="s">
        <v>8596</v>
      </c>
      <c r="D48" s="10">
        <v>44137.250011574077</v>
      </c>
      <c r="E48" s="7" t="s">
        <v>8246</v>
      </c>
      <c r="F48" s="7" t="s">
        <v>8326</v>
      </c>
      <c r="G48" s="7" t="s">
        <v>8597</v>
      </c>
      <c r="H48" s="7" t="s">
        <v>8598</v>
      </c>
      <c r="I48">
        <v>3.4090935999999998</v>
      </c>
      <c r="J48">
        <v>0.29333310000000001</v>
      </c>
      <c r="K48" s="7" t="s">
        <v>8599</v>
      </c>
    </row>
    <row r="49" spans="1:11" x14ac:dyDescent="0.25">
      <c r="A49" s="7" t="s">
        <v>8600</v>
      </c>
      <c r="B49" s="7" t="s">
        <v>8601</v>
      </c>
      <c r="C49" s="7" t="s">
        <v>8602</v>
      </c>
      <c r="D49" s="10">
        <v>44137.250011574077</v>
      </c>
      <c r="E49" s="7" t="s">
        <v>8246</v>
      </c>
      <c r="F49" s="7" t="s">
        <v>8326</v>
      </c>
      <c r="G49" s="7" t="s">
        <v>8603</v>
      </c>
      <c r="H49" s="7" t="s">
        <v>8604</v>
      </c>
      <c r="I49">
        <v>2.7765536800000001</v>
      </c>
      <c r="J49">
        <v>0.36015870999999999</v>
      </c>
      <c r="K49" s="7" t="s">
        <v>8605</v>
      </c>
    </row>
    <row r="50" spans="1:11" x14ac:dyDescent="0.25">
      <c r="A50" s="7" t="s">
        <v>8606</v>
      </c>
      <c r="B50" s="7" t="s">
        <v>8607</v>
      </c>
      <c r="C50" s="7" t="s">
        <v>8608</v>
      </c>
      <c r="D50" s="10">
        <v>44137.250011574077</v>
      </c>
      <c r="E50" s="7" t="s">
        <v>8246</v>
      </c>
      <c r="F50" s="7" t="s">
        <v>8326</v>
      </c>
      <c r="G50" s="7" t="s">
        <v>8609</v>
      </c>
      <c r="H50" s="7" t="s">
        <v>8610</v>
      </c>
      <c r="I50">
        <v>42267.130489440002</v>
      </c>
      <c r="J50">
        <v>2.366E-5</v>
      </c>
      <c r="K50" s="7" t="s">
        <v>8611</v>
      </c>
    </row>
    <row r="51" spans="1:11" x14ac:dyDescent="0.25">
      <c r="A51" s="7" t="s">
        <v>8612</v>
      </c>
      <c r="B51" s="7" t="s">
        <v>8613</v>
      </c>
      <c r="C51" s="7" t="s">
        <v>8614</v>
      </c>
      <c r="D51" s="10">
        <v>44137.250011574077</v>
      </c>
      <c r="E51" s="7" t="s">
        <v>8246</v>
      </c>
      <c r="F51" s="7" t="s">
        <v>8326</v>
      </c>
      <c r="G51" s="7" t="s">
        <v>8615</v>
      </c>
      <c r="H51" s="7" t="s">
        <v>8616</v>
      </c>
      <c r="I51">
        <v>38.256286269999997</v>
      </c>
      <c r="J51">
        <v>2.6139490000000001E-2</v>
      </c>
      <c r="K51" s="7" t="s">
        <v>8617</v>
      </c>
    </row>
    <row r="52" spans="1:11" x14ac:dyDescent="0.25">
      <c r="A52" s="7" t="s">
        <v>8618</v>
      </c>
      <c r="B52" s="7" t="s">
        <v>8619</v>
      </c>
      <c r="C52" s="7" t="s">
        <v>8620</v>
      </c>
      <c r="D52" s="10">
        <v>44137.250011574077</v>
      </c>
      <c r="E52" s="7" t="s">
        <v>8246</v>
      </c>
      <c r="F52" s="7" t="s">
        <v>8326</v>
      </c>
      <c r="G52" s="7" t="s">
        <v>8621</v>
      </c>
      <c r="H52" s="7" t="s">
        <v>8622</v>
      </c>
      <c r="I52">
        <v>96.012135920000006</v>
      </c>
      <c r="J52">
        <v>1.041535E-2</v>
      </c>
      <c r="K52" s="7" t="s">
        <v>8623</v>
      </c>
    </row>
    <row r="53" spans="1:11" x14ac:dyDescent="0.25">
      <c r="A53" s="7" t="s">
        <v>8624</v>
      </c>
      <c r="B53" s="7" t="s">
        <v>8625</v>
      </c>
      <c r="C53" s="7" t="s">
        <v>8626</v>
      </c>
      <c r="D53" s="10">
        <v>44137.250011574077</v>
      </c>
      <c r="E53" s="7" t="s">
        <v>8246</v>
      </c>
      <c r="F53" s="7" t="s">
        <v>8326</v>
      </c>
      <c r="G53" s="7" t="s">
        <v>8627</v>
      </c>
      <c r="H53" s="7" t="s">
        <v>8628</v>
      </c>
      <c r="I53">
        <v>20.527763360000002</v>
      </c>
      <c r="J53">
        <v>4.8714510000000003E-2</v>
      </c>
      <c r="K53" s="7" t="s">
        <v>8629</v>
      </c>
    </row>
    <row r="54" spans="1:11" x14ac:dyDescent="0.25">
      <c r="A54" s="7" t="s">
        <v>8630</v>
      </c>
      <c r="B54" s="7" t="s">
        <v>8631</v>
      </c>
      <c r="C54" s="7" t="s">
        <v>8632</v>
      </c>
      <c r="D54" s="10">
        <v>44137.250011574077</v>
      </c>
      <c r="E54" s="7" t="s">
        <v>8246</v>
      </c>
      <c r="F54" s="7" t="s">
        <v>8326</v>
      </c>
      <c r="G54" s="7" t="s">
        <v>8633</v>
      </c>
      <c r="H54" s="7" t="s">
        <v>8634</v>
      </c>
      <c r="I54">
        <v>15.573622050000001</v>
      </c>
      <c r="J54">
        <v>6.421114E-2</v>
      </c>
      <c r="K54" s="7" t="s">
        <v>8635</v>
      </c>
    </row>
    <row r="55" spans="1:11" x14ac:dyDescent="0.25">
      <c r="A55" s="7" t="s">
        <v>8636</v>
      </c>
      <c r="B55" s="7" t="s">
        <v>8637</v>
      </c>
      <c r="C55" s="7" t="s">
        <v>8638</v>
      </c>
      <c r="D55" s="10">
        <v>44137.250011574077</v>
      </c>
      <c r="E55" s="7" t="s">
        <v>8246</v>
      </c>
      <c r="F55" s="7" t="s">
        <v>8326</v>
      </c>
      <c r="G55" s="7" t="s">
        <v>8639</v>
      </c>
      <c r="H55" s="7" t="s">
        <v>8640</v>
      </c>
      <c r="I55">
        <v>3850.6472201199999</v>
      </c>
      <c r="J55">
        <v>2.5970000000000002E-4</v>
      </c>
      <c r="K55" s="7" t="s">
        <v>8641</v>
      </c>
    </row>
    <row r="56" spans="1:11" x14ac:dyDescent="0.25">
      <c r="A56" s="7" t="s">
        <v>8642</v>
      </c>
      <c r="B56" s="7" t="s">
        <v>8643</v>
      </c>
      <c r="C56" s="7" t="s">
        <v>8644</v>
      </c>
      <c r="D56" s="10">
        <v>44137.250011574077</v>
      </c>
      <c r="E56" s="7" t="s">
        <v>8246</v>
      </c>
      <c r="F56" s="7" t="s">
        <v>8326</v>
      </c>
      <c r="G56" s="7" t="s">
        <v>8645</v>
      </c>
      <c r="H56" s="7" t="s">
        <v>8646</v>
      </c>
      <c r="I56">
        <v>561.88519809000002</v>
      </c>
      <c r="J56">
        <v>1.77972E-3</v>
      </c>
      <c r="K56" s="7" t="s">
        <v>8647</v>
      </c>
    </row>
    <row r="57" spans="1:11" x14ac:dyDescent="0.25">
      <c r="A57" s="7" t="s">
        <v>8648</v>
      </c>
      <c r="B57" s="7" t="s">
        <v>8649</v>
      </c>
      <c r="C57" s="7" t="s">
        <v>8650</v>
      </c>
      <c r="D57" s="10">
        <v>44137.250011574077</v>
      </c>
      <c r="E57" s="7" t="s">
        <v>8246</v>
      </c>
      <c r="F57" s="7" t="s">
        <v>8326</v>
      </c>
      <c r="G57" s="7" t="s">
        <v>8651</v>
      </c>
      <c r="H57" s="7" t="s">
        <v>8652</v>
      </c>
      <c r="I57">
        <v>0.38594610000000001</v>
      </c>
      <c r="J57">
        <v>2.5910353800000001</v>
      </c>
      <c r="K57" s="7" t="s">
        <v>8653</v>
      </c>
    </row>
    <row r="58" spans="1:11" x14ac:dyDescent="0.25">
      <c r="A58" s="7" t="s">
        <v>8654</v>
      </c>
      <c r="B58" s="7" t="s">
        <v>8655</v>
      </c>
      <c r="C58" s="7" t="s">
        <v>8656</v>
      </c>
      <c r="D58" s="10">
        <v>44137.250011574077</v>
      </c>
      <c r="E58" s="7" t="s">
        <v>8246</v>
      </c>
      <c r="F58" s="7" t="s">
        <v>8326</v>
      </c>
      <c r="G58" s="7" t="s">
        <v>8657</v>
      </c>
      <c r="H58" s="7" t="s">
        <v>8658</v>
      </c>
      <c r="I58">
        <v>5.8465384900000004</v>
      </c>
      <c r="J58">
        <v>0.17104137999999999</v>
      </c>
      <c r="K58" s="7" t="s">
        <v>8659</v>
      </c>
    </row>
    <row r="59" spans="1:11" x14ac:dyDescent="0.25">
      <c r="A59" s="7" t="s">
        <v>8660</v>
      </c>
      <c r="B59" s="7" t="s">
        <v>8661</v>
      </c>
      <c r="C59" s="7" t="s">
        <v>8662</v>
      </c>
      <c r="D59" s="10">
        <v>44137.250011574077</v>
      </c>
      <c r="E59" s="7" t="s">
        <v>8246</v>
      </c>
      <c r="F59" s="7" t="s">
        <v>8326</v>
      </c>
      <c r="G59" s="7" t="s">
        <v>8663</v>
      </c>
      <c r="H59" s="7" t="s">
        <v>8664</v>
      </c>
      <c r="I59">
        <v>52.823662949999999</v>
      </c>
      <c r="J59">
        <v>1.8930909999999999E-2</v>
      </c>
      <c r="K59" s="7" t="s">
        <v>8665</v>
      </c>
    </row>
    <row r="60" spans="1:11" x14ac:dyDescent="0.25">
      <c r="A60" s="7" t="s">
        <v>8666</v>
      </c>
      <c r="B60" s="7" t="s">
        <v>8667</v>
      </c>
      <c r="C60" s="7" t="s">
        <v>8668</v>
      </c>
      <c r="D60" s="10">
        <v>44137.250011574077</v>
      </c>
      <c r="E60" s="7" t="s">
        <v>8246</v>
      </c>
      <c r="F60" s="7" t="s">
        <v>8326</v>
      </c>
      <c r="G60" s="7" t="s">
        <v>8669</v>
      </c>
      <c r="H60" s="7" t="s">
        <v>8670</v>
      </c>
      <c r="I60">
        <v>102.14848289</v>
      </c>
      <c r="J60">
        <v>9.7896700000000003E-3</v>
      </c>
      <c r="K60" s="7" t="s">
        <v>8671</v>
      </c>
    </row>
    <row r="61" spans="1:11" x14ac:dyDescent="0.25">
      <c r="A61" s="7" t="s">
        <v>8672</v>
      </c>
      <c r="B61" s="7" t="s">
        <v>8673</v>
      </c>
      <c r="C61" s="7" t="s">
        <v>8674</v>
      </c>
      <c r="D61" s="10">
        <v>44137.250011574077</v>
      </c>
      <c r="E61" s="7" t="s">
        <v>8246</v>
      </c>
      <c r="F61" s="7" t="s">
        <v>8326</v>
      </c>
      <c r="G61" s="7" t="s">
        <v>8675</v>
      </c>
      <c r="H61" s="7" t="s">
        <v>8676</v>
      </c>
      <c r="I61">
        <v>106.22465695</v>
      </c>
      <c r="J61">
        <v>9.4140100000000004E-3</v>
      </c>
      <c r="K61" s="7" t="s">
        <v>8677</v>
      </c>
    </row>
    <row r="62" spans="1:11" x14ac:dyDescent="0.25">
      <c r="A62" s="7" t="s">
        <v>8678</v>
      </c>
      <c r="B62" s="7" t="s">
        <v>8679</v>
      </c>
      <c r="C62" s="7" t="s">
        <v>8680</v>
      </c>
      <c r="D62" s="10">
        <v>44137.250011574077</v>
      </c>
      <c r="E62" s="7" t="s">
        <v>8246</v>
      </c>
      <c r="F62" s="7" t="s">
        <v>8326</v>
      </c>
      <c r="G62" s="7" t="s">
        <v>8681</v>
      </c>
      <c r="H62" s="7" t="s">
        <v>8682</v>
      </c>
      <c r="I62">
        <v>109.61565107</v>
      </c>
      <c r="J62">
        <v>9.1227800000000005E-3</v>
      </c>
      <c r="K62" s="7" t="s">
        <v>8683</v>
      </c>
    </row>
    <row r="63" spans="1:11" x14ac:dyDescent="0.25">
      <c r="A63" s="7" t="s">
        <v>8684</v>
      </c>
      <c r="B63" s="7" t="s">
        <v>8685</v>
      </c>
      <c r="C63" s="7" t="s">
        <v>8686</v>
      </c>
      <c r="D63" s="10">
        <v>44137.250011574077</v>
      </c>
      <c r="E63" s="7" t="s">
        <v>8246</v>
      </c>
      <c r="F63" s="7" t="s">
        <v>8326</v>
      </c>
      <c r="G63" s="7" t="s">
        <v>8687</v>
      </c>
      <c r="H63" s="7" t="s">
        <v>8688</v>
      </c>
      <c r="I63">
        <v>74.365391119999998</v>
      </c>
      <c r="J63">
        <v>1.344712E-2</v>
      </c>
      <c r="K63" s="7" t="s">
        <v>8689</v>
      </c>
    </row>
    <row r="64" spans="1:11" x14ac:dyDescent="0.25">
      <c r="A64" s="7" t="s">
        <v>8690</v>
      </c>
      <c r="B64" s="7" t="s">
        <v>8691</v>
      </c>
      <c r="C64" s="7" t="s">
        <v>8692</v>
      </c>
      <c r="D64" s="10">
        <v>44137.250011574077</v>
      </c>
      <c r="E64" s="7" t="s">
        <v>8246</v>
      </c>
      <c r="F64" s="7" t="s">
        <v>8326</v>
      </c>
      <c r="G64" s="7" t="s">
        <v>8693</v>
      </c>
      <c r="H64" s="7" t="s">
        <v>8694</v>
      </c>
      <c r="I64">
        <v>2.0031183499999998</v>
      </c>
      <c r="J64">
        <v>0.49922163000000003</v>
      </c>
      <c r="K64" s="7" t="s">
        <v>8695</v>
      </c>
    </row>
    <row r="65" spans="1:11" x14ac:dyDescent="0.25">
      <c r="A65" s="7" t="s">
        <v>8696</v>
      </c>
      <c r="B65" s="7" t="s">
        <v>8697</v>
      </c>
      <c r="C65" s="7" t="s">
        <v>8698</v>
      </c>
      <c r="D65" s="10">
        <v>44137.250011574077</v>
      </c>
      <c r="E65" s="7" t="s">
        <v>8246</v>
      </c>
      <c r="F65" s="7" t="s">
        <v>8326</v>
      </c>
      <c r="G65" s="7" t="s">
        <v>8699</v>
      </c>
      <c r="H65" s="7" t="s">
        <v>8700</v>
      </c>
      <c r="I65">
        <v>23192.892802440001</v>
      </c>
      <c r="J65">
        <v>4.3120000000000001E-5</v>
      </c>
      <c r="K65" s="7" t="s">
        <v>8701</v>
      </c>
    </row>
    <row r="66" spans="1:11" x14ac:dyDescent="0.25">
      <c r="A66" s="7" t="s">
        <v>8702</v>
      </c>
      <c r="B66" s="7" t="s">
        <v>8703</v>
      </c>
      <c r="C66" s="7" t="s">
        <v>8704</v>
      </c>
      <c r="D66" s="10">
        <v>44137.250011574077</v>
      </c>
      <c r="E66" s="7" t="s">
        <v>8246</v>
      </c>
      <c r="F66" s="7" t="s">
        <v>8326</v>
      </c>
      <c r="G66" s="7" t="s">
        <v>8705</v>
      </c>
      <c r="H66" s="7" t="s">
        <v>8706</v>
      </c>
      <c r="I66">
        <v>9.2296332999999997</v>
      </c>
      <c r="J66">
        <v>0.10834667000000001</v>
      </c>
      <c r="K66" s="7" t="s">
        <v>8707</v>
      </c>
    </row>
    <row r="67" spans="1:11" x14ac:dyDescent="0.25">
      <c r="A67" s="7" t="s">
        <v>8708</v>
      </c>
      <c r="B67" s="7" t="s">
        <v>8709</v>
      </c>
      <c r="C67" s="7" t="s">
        <v>8710</v>
      </c>
      <c r="D67" s="10">
        <v>44137.250011574077</v>
      </c>
      <c r="E67" s="7" t="s">
        <v>8246</v>
      </c>
      <c r="F67" s="7" t="s">
        <v>8326</v>
      </c>
      <c r="G67" s="7" t="s">
        <v>8711</v>
      </c>
      <c r="H67" s="7" t="s">
        <v>8712</v>
      </c>
      <c r="I67">
        <v>78.637765340000001</v>
      </c>
      <c r="J67">
        <v>1.271654E-2</v>
      </c>
      <c r="K67" s="7" t="s">
        <v>8713</v>
      </c>
    </row>
    <row r="68" spans="1:11" x14ac:dyDescent="0.25">
      <c r="A68" s="7" t="s">
        <v>8714</v>
      </c>
      <c r="B68" s="7" t="s">
        <v>8715</v>
      </c>
      <c r="C68" s="7" t="s">
        <v>8716</v>
      </c>
      <c r="D68" s="10">
        <v>44137.250011574077</v>
      </c>
      <c r="E68" s="7" t="s">
        <v>8246</v>
      </c>
      <c r="F68" s="7" t="s">
        <v>8326</v>
      </c>
      <c r="G68" s="7" t="s">
        <v>8717</v>
      </c>
      <c r="H68" s="7" t="s">
        <v>8718</v>
      </c>
      <c r="I68">
        <v>2.0308553200000001</v>
      </c>
      <c r="J68">
        <v>0.49240337000000001</v>
      </c>
      <c r="K68" s="7" t="s">
        <v>8719</v>
      </c>
    </row>
    <row r="69" spans="1:11" x14ac:dyDescent="0.25">
      <c r="A69" s="7" t="s">
        <v>8720</v>
      </c>
      <c r="B69" s="7" t="s">
        <v>8721</v>
      </c>
      <c r="C69" s="7" t="s">
        <v>8722</v>
      </c>
      <c r="D69" s="10">
        <v>44137.250011574077</v>
      </c>
      <c r="E69" s="7" t="s">
        <v>8246</v>
      </c>
      <c r="F69" s="7" t="s">
        <v>8326</v>
      </c>
      <c r="G69" s="7" t="s">
        <v>8723</v>
      </c>
      <c r="H69" s="7" t="s">
        <v>8724</v>
      </c>
      <c r="I69">
        <v>420.05946691999998</v>
      </c>
      <c r="J69">
        <v>2.38062E-3</v>
      </c>
      <c r="K69" s="7" t="s">
        <v>8725</v>
      </c>
    </row>
    <row r="70" spans="1:11" x14ac:dyDescent="0.25">
      <c r="A70" s="7" t="s">
        <v>8726</v>
      </c>
      <c r="B70" s="7" t="s">
        <v>8727</v>
      </c>
      <c r="C70" s="7" t="s">
        <v>8728</v>
      </c>
      <c r="D70" s="10">
        <v>44137.250011574077</v>
      </c>
      <c r="E70" s="7" t="s">
        <v>8246</v>
      </c>
      <c r="F70" s="7" t="s">
        <v>8326</v>
      </c>
      <c r="G70" s="7" t="s">
        <v>8729</v>
      </c>
      <c r="H70" s="7" t="s">
        <v>8730</v>
      </c>
      <c r="I70">
        <v>16.413692950000002</v>
      </c>
      <c r="J70">
        <v>6.0924739999999998E-2</v>
      </c>
      <c r="K70" s="7" t="s">
        <v>8731</v>
      </c>
    </row>
    <row r="71" spans="1:11" x14ac:dyDescent="0.25">
      <c r="A71" s="7" t="s">
        <v>8732</v>
      </c>
      <c r="B71" s="7" t="s">
        <v>8733</v>
      </c>
      <c r="C71" s="7" t="s">
        <v>8734</v>
      </c>
      <c r="D71" s="10">
        <v>44137.250011574077</v>
      </c>
      <c r="E71" s="7" t="s">
        <v>8246</v>
      </c>
      <c r="F71" s="7" t="s">
        <v>8326</v>
      </c>
      <c r="G71" s="7" t="s">
        <v>8735</v>
      </c>
      <c r="H71" s="7" t="s">
        <v>8736</v>
      </c>
      <c r="I71">
        <v>15.190860219999999</v>
      </c>
      <c r="J71">
        <v>6.5829059999999995E-2</v>
      </c>
      <c r="K71" s="7" t="s">
        <v>8737</v>
      </c>
    </row>
    <row r="72" spans="1:11" x14ac:dyDescent="0.25">
      <c r="A72" s="7" t="s">
        <v>8738</v>
      </c>
      <c r="B72" s="7" t="s">
        <v>8739</v>
      </c>
      <c r="C72" s="7" t="s">
        <v>8740</v>
      </c>
      <c r="D72" s="10">
        <v>44137.250011574077</v>
      </c>
      <c r="E72" s="7" t="s">
        <v>8246</v>
      </c>
      <c r="F72" s="7" t="s">
        <v>8326</v>
      </c>
      <c r="G72" s="7" t="s">
        <v>8741</v>
      </c>
      <c r="H72" s="7" t="s">
        <v>8742</v>
      </c>
      <c r="I72">
        <v>3756.6001899299999</v>
      </c>
      <c r="J72">
        <v>2.6620000000000002E-4</v>
      </c>
      <c r="K72" s="7" t="s">
        <v>8743</v>
      </c>
    </row>
    <row r="73" spans="1:11" x14ac:dyDescent="0.25">
      <c r="A73" s="7" t="s">
        <v>8744</v>
      </c>
      <c r="B73" s="7" t="s">
        <v>8745</v>
      </c>
      <c r="C73" s="7" t="s">
        <v>8746</v>
      </c>
      <c r="D73" s="10">
        <v>44137.250011574077</v>
      </c>
      <c r="E73" s="7" t="s">
        <v>8246</v>
      </c>
      <c r="F73" s="7" t="s">
        <v>8326</v>
      </c>
      <c r="G73" s="7" t="s">
        <v>8747</v>
      </c>
      <c r="H73" s="7" t="s">
        <v>8748</v>
      </c>
      <c r="I73">
        <v>4.1555913799999997</v>
      </c>
      <c r="J73">
        <v>0.24063963999999999</v>
      </c>
      <c r="K73" s="7" t="s">
        <v>8749</v>
      </c>
    </row>
    <row r="74" spans="1:11" x14ac:dyDescent="0.25">
      <c r="A74" s="7" t="s">
        <v>8750</v>
      </c>
      <c r="B74" s="7" t="s">
        <v>8751</v>
      </c>
      <c r="C74" s="7" t="s">
        <v>8752</v>
      </c>
      <c r="D74" s="10">
        <v>44137.250011574077</v>
      </c>
      <c r="E74" s="7" t="s">
        <v>8246</v>
      </c>
      <c r="F74" s="7" t="s">
        <v>8326</v>
      </c>
      <c r="G74" s="7" t="s">
        <v>8753</v>
      </c>
      <c r="H74" s="7" t="s">
        <v>8754</v>
      </c>
      <c r="I74">
        <v>4.1733242300000004</v>
      </c>
      <c r="J74">
        <v>0.23961714000000001</v>
      </c>
      <c r="K74" s="7" t="s">
        <v>8755</v>
      </c>
    </row>
    <row r="75" spans="1:11" x14ac:dyDescent="0.25">
      <c r="A75" s="7" t="s">
        <v>8756</v>
      </c>
      <c r="B75" s="7" t="s">
        <v>8757</v>
      </c>
      <c r="C75" s="7" t="s">
        <v>8758</v>
      </c>
      <c r="D75" s="10">
        <v>44137.250011574077</v>
      </c>
      <c r="E75" s="7" t="s">
        <v>8246</v>
      </c>
      <c r="F75" s="7" t="s">
        <v>8326</v>
      </c>
      <c r="G75" s="7" t="s">
        <v>8759</v>
      </c>
      <c r="H75" s="7" t="s">
        <v>8760</v>
      </c>
      <c r="I75">
        <v>3.6151213900000001</v>
      </c>
      <c r="J75">
        <v>0.27661587999999998</v>
      </c>
      <c r="K75" s="7" t="s">
        <v>8761</v>
      </c>
    </row>
    <row r="76" spans="1:11" x14ac:dyDescent="0.25">
      <c r="A76" s="7" t="s">
        <v>8762</v>
      </c>
      <c r="B76" s="7" t="s">
        <v>8763</v>
      </c>
      <c r="C76" s="7" t="s">
        <v>8764</v>
      </c>
      <c r="D76" s="10">
        <v>44137.250011574077</v>
      </c>
      <c r="E76" s="7" t="s">
        <v>8246</v>
      </c>
      <c r="F76" s="7" t="s">
        <v>8326</v>
      </c>
      <c r="G76" s="7" t="s">
        <v>8765</v>
      </c>
      <c r="H76" s="7" t="s">
        <v>8766</v>
      </c>
      <c r="I76">
        <v>435.41072915000001</v>
      </c>
      <c r="J76">
        <v>2.2966800000000002E-3</v>
      </c>
      <c r="K76" s="7" t="s">
        <v>8767</v>
      </c>
    </row>
    <row r="77" spans="1:11" x14ac:dyDescent="0.25">
      <c r="A77" s="7" t="s">
        <v>8768</v>
      </c>
      <c r="B77" s="7" t="s">
        <v>8769</v>
      </c>
      <c r="C77" s="7" t="s">
        <v>8770</v>
      </c>
      <c r="D77" s="10">
        <v>44137.250011574077</v>
      </c>
      <c r="E77" s="7" t="s">
        <v>8246</v>
      </c>
      <c r="F77" s="7" t="s">
        <v>8326</v>
      </c>
      <c r="G77" s="7" t="s">
        <v>8771</v>
      </c>
      <c r="H77" s="7" t="s">
        <v>8772</v>
      </c>
      <c r="I77">
        <v>590231.24999998999</v>
      </c>
      <c r="J77">
        <v>1.6899999999999999E-6</v>
      </c>
      <c r="K77" s="7" t="s">
        <v>8773</v>
      </c>
    </row>
    <row r="78" spans="1:11" x14ac:dyDescent="0.25">
      <c r="A78" s="7" t="s">
        <v>8774</v>
      </c>
      <c r="B78" s="7" t="s">
        <v>8775</v>
      </c>
      <c r="C78" s="7" t="s">
        <v>8776</v>
      </c>
      <c r="D78" s="10">
        <v>44137.250011574077</v>
      </c>
      <c r="E78" s="7" t="s">
        <v>8246</v>
      </c>
      <c r="F78" s="7" t="s">
        <v>8326</v>
      </c>
      <c r="G78" s="7" t="s">
        <v>8777</v>
      </c>
      <c r="H78" s="7" t="s">
        <v>8778</v>
      </c>
      <c r="I78">
        <v>146.50740741000001</v>
      </c>
      <c r="J78">
        <v>6.8255900000000003E-3</v>
      </c>
      <c r="K78" s="7" t="s">
        <v>8779</v>
      </c>
    </row>
    <row r="79" spans="1:11" x14ac:dyDescent="0.25">
      <c r="A79" s="7" t="s">
        <v>8780</v>
      </c>
      <c r="B79" s="7" t="s">
        <v>8781</v>
      </c>
      <c r="C79" s="7" t="s">
        <v>8782</v>
      </c>
      <c r="D79" s="10">
        <v>44137.250011574077</v>
      </c>
      <c r="E79" s="7" t="s">
        <v>8246</v>
      </c>
      <c r="F79" s="7" t="s">
        <v>8326</v>
      </c>
      <c r="G79" s="7" t="s">
        <v>8783</v>
      </c>
      <c r="H79" s="7" t="s">
        <v>8784</v>
      </c>
      <c r="I79">
        <v>173.46518155000001</v>
      </c>
      <c r="J79">
        <v>5.7648500000000002E-3</v>
      </c>
      <c r="K79" s="7" t="s">
        <v>8785</v>
      </c>
    </row>
    <row r="80" spans="1:11" x14ac:dyDescent="0.25">
      <c r="A80" s="7" t="s">
        <v>8786</v>
      </c>
      <c r="B80" s="7" t="s">
        <v>8787</v>
      </c>
      <c r="C80" s="7" t="s">
        <v>8788</v>
      </c>
      <c r="D80" s="10">
        <v>44137.250011574077</v>
      </c>
      <c r="E80" s="7" t="s">
        <v>8246</v>
      </c>
      <c r="F80" s="7" t="s">
        <v>8326</v>
      </c>
      <c r="G80" s="7" t="s">
        <v>8789</v>
      </c>
      <c r="H80" s="7" t="s">
        <v>8790</v>
      </c>
      <c r="I80">
        <v>8.0482197400000004</v>
      </c>
      <c r="J80">
        <v>0.12425108</v>
      </c>
      <c r="K80" s="7" t="s">
        <v>8791</v>
      </c>
    </row>
    <row r="81" spans="1:11" x14ac:dyDescent="0.25">
      <c r="A81" s="7" t="s">
        <v>8792</v>
      </c>
      <c r="B81" s="7" t="s">
        <v>8793</v>
      </c>
      <c r="C81" s="7" t="s">
        <v>8794</v>
      </c>
      <c r="D81" s="10">
        <v>44137.250011574077</v>
      </c>
      <c r="E81" s="7" t="s">
        <v>8246</v>
      </c>
      <c r="F81" s="7" t="s">
        <v>8326</v>
      </c>
      <c r="G81" s="7" t="s">
        <v>8795</v>
      </c>
      <c r="H81" s="7" t="s">
        <v>8796</v>
      </c>
      <c r="I81">
        <v>113.64015053999999</v>
      </c>
      <c r="J81">
        <v>8.7997100000000005E-3</v>
      </c>
      <c r="K81" s="7" t="s">
        <v>8797</v>
      </c>
    </row>
    <row r="82" spans="1:11" x14ac:dyDescent="0.25">
      <c r="A82" s="7" t="s">
        <v>8798</v>
      </c>
      <c r="B82" s="7" t="s">
        <v>8799</v>
      </c>
      <c r="C82" s="7" t="s">
        <v>8800</v>
      </c>
      <c r="D82" s="10">
        <v>44137.250011574077</v>
      </c>
      <c r="E82" s="7" t="s">
        <v>8246</v>
      </c>
      <c r="F82" s="7" t="s">
        <v>8326</v>
      </c>
      <c r="G82" s="7" t="s">
        <v>8254</v>
      </c>
      <c r="H82" s="7" t="s">
        <v>8801</v>
      </c>
      <c r="I82">
        <v>9.5209117899999995</v>
      </c>
      <c r="J82">
        <v>0.10503195999999999</v>
      </c>
      <c r="K82" s="7" t="s">
        <v>8802</v>
      </c>
    </row>
    <row r="83" spans="1:11" x14ac:dyDescent="0.25">
      <c r="A83" s="7" t="s">
        <v>8803</v>
      </c>
      <c r="B83" s="7" t="s">
        <v>8804</v>
      </c>
      <c r="C83" s="7" t="s">
        <v>8805</v>
      </c>
      <c r="D83" s="10">
        <v>44137.250011574077</v>
      </c>
      <c r="E83" s="7" t="s">
        <v>8246</v>
      </c>
      <c r="F83" s="7" t="s">
        <v>8326</v>
      </c>
      <c r="G83" s="7" t="s">
        <v>8806</v>
      </c>
      <c r="H83" s="7" t="s">
        <v>8807</v>
      </c>
      <c r="I83">
        <v>8.3821768199999998</v>
      </c>
      <c r="J83">
        <v>0.11930075</v>
      </c>
      <c r="K83" s="7" t="s">
        <v>8808</v>
      </c>
    </row>
    <row r="84" spans="1:11" x14ac:dyDescent="0.25">
      <c r="A84" s="7" t="s">
        <v>8809</v>
      </c>
      <c r="B84" s="7" t="s">
        <v>8810</v>
      </c>
      <c r="C84" s="7" t="s">
        <v>8811</v>
      </c>
      <c r="D84" s="10">
        <v>44137.250011574077</v>
      </c>
      <c r="E84" s="7" t="s">
        <v>8246</v>
      </c>
      <c r="F84" s="7" t="s">
        <v>8326</v>
      </c>
      <c r="G84" s="7" t="s">
        <v>8812</v>
      </c>
      <c r="H84" s="7" t="s">
        <v>8813</v>
      </c>
      <c r="I84">
        <v>85.046215500000002</v>
      </c>
      <c r="J84">
        <v>1.1758309999999999E-2</v>
      </c>
      <c r="K84" s="7" t="s">
        <v>8814</v>
      </c>
    </row>
    <row r="85" spans="1:11" x14ac:dyDescent="0.25">
      <c r="A85" s="7" t="s">
        <v>8815</v>
      </c>
      <c r="B85" s="7" t="s">
        <v>8816</v>
      </c>
      <c r="C85" s="7" t="s">
        <v>8817</v>
      </c>
      <c r="D85" s="10">
        <v>44137.250011574077</v>
      </c>
      <c r="E85" s="7" t="s">
        <v>8246</v>
      </c>
      <c r="F85" s="7" t="s">
        <v>8326</v>
      </c>
      <c r="G85" s="7" t="s">
        <v>8818</v>
      </c>
      <c r="H85" s="7" t="s">
        <v>8819</v>
      </c>
      <c r="I85">
        <v>10.350890809999999</v>
      </c>
      <c r="J85">
        <v>9.6610039999999994E-2</v>
      </c>
      <c r="K85" s="7" t="s">
        <v>8820</v>
      </c>
    </row>
    <row r="86" spans="1:11" x14ac:dyDescent="0.25">
      <c r="A86" s="7" t="s">
        <v>8821</v>
      </c>
      <c r="B86" s="7" t="s">
        <v>8822</v>
      </c>
      <c r="C86" s="7" t="s">
        <v>8823</v>
      </c>
      <c r="D86" s="10">
        <v>44137.250011574077</v>
      </c>
      <c r="E86" s="7" t="s">
        <v>8246</v>
      </c>
      <c r="F86" s="7" t="s">
        <v>8326</v>
      </c>
      <c r="G86" s="7" t="s">
        <v>8824</v>
      </c>
      <c r="H86" s="7" t="s">
        <v>8825</v>
      </c>
      <c r="I86">
        <v>34.893439440000002</v>
      </c>
      <c r="J86">
        <v>2.8658679999999999E-2</v>
      </c>
      <c r="K86" s="7" t="s">
        <v>8826</v>
      </c>
    </row>
    <row r="87" spans="1:11" x14ac:dyDescent="0.25">
      <c r="A87" s="7" t="s">
        <v>8827</v>
      </c>
      <c r="B87" s="7" t="s">
        <v>8828</v>
      </c>
      <c r="C87" s="7" t="s">
        <v>8829</v>
      </c>
      <c r="D87" s="10">
        <v>44137.250011574077</v>
      </c>
      <c r="E87" s="7" t="s">
        <v>8246</v>
      </c>
      <c r="F87" s="7" t="s">
        <v>8326</v>
      </c>
      <c r="G87" s="7" t="s">
        <v>8830</v>
      </c>
      <c r="H87" s="7" t="s">
        <v>8831</v>
      </c>
      <c r="I87">
        <v>14.25991348</v>
      </c>
      <c r="J87">
        <v>7.0126649999999999E-2</v>
      </c>
      <c r="K87" s="7" t="s">
        <v>8832</v>
      </c>
    </row>
    <row r="88" spans="1:11" x14ac:dyDescent="0.25">
      <c r="A88" s="7" t="s">
        <v>8833</v>
      </c>
      <c r="B88" s="7" t="s">
        <v>8834</v>
      </c>
      <c r="C88" s="7" t="s">
        <v>8835</v>
      </c>
      <c r="D88" s="10">
        <v>44137.250011574077</v>
      </c>
      <c r="E88" s="7" t="s">
        <v>8246</v>
      </c>
      <c r="F88" s="7" t="s">
        <v>8326</v>
      </c>
      <c r="G88" s="7" t="s">
        <v>8836</v>
      </c>
      <c r="H88" s="7" t="s">
        <v>8837</v>
      </c>
      <c r="I88">
        <v>63.089314190000003</v>
      </c>
      <c r="J88">
        <v>1.585054E-2</v>
      </c>
      <c r="K88" s="7" t="s">
        <v>8838</v>
      </c>
    </row>
    <row r="89" spans="1:11" x14ac:dyDescent="0.25">
      <c r="A89" s="7" t="s">
        <v>8839</v>
      </c>
      <c r="B89" s="7" t="s">
        <v>8840</v>
      </c>
      <c r="C89" s="7" t="s">
        <v>8841</v>
      </c>
      <c r="D89" s="10">
        <v>44137.250011574077</v>
      </c>
      <c r="E89" s="7" t="s">
        <v>8246</v>
      </c>
      <c r="F89" s="7" t="s">
        <v>8326</v>
      </c>
      <c r="G89" s="7" t="s">
        <v>8842</v>
      </c>
      <c r="H89" s="7" t="s">
        <v>8843</v>
      </c>
      <c r="I89">
        <v>7.8408325100000003</v>
      </c>
      <c r="J89">
        <v>0.12753748000000001</v>
      </c>
      <c r="K89" s="7" t="s">
        <v>8844</v>
      </c>
    </row>
    <row r="90" spans="1:11" x14ac:dyDescent="0.25">
      <c r="A90" s="7" t="s">
        <v>8845</v>
      </c>
      <c r="B90" s="7" t="s">
        <v>8846</v>
      </c>
      <c r="C90" s="7" t="s">
        <v>8847</v>
      </c>
      <c r="D90" s="10">
        <v>44137.250011574077</v>
      </c>
      <c r="E90" s="7" t="s">
        <v>8246</v>
      </c>
      <c r="F90" s="7" t="s">
        <v>8326</v>
      </c>
      <c r="G90" s="7" t="s">
        <v>8848</v>
      </c>
      <c r="H90" s="7" t="s">
        <v>8849</v>
      </c>
      <c r="I90">
        <v>11.46981886</v>
      </c>
      <c r="J90">
        <v>8.718534E-2</v>
      </c>
      <c r="K90" s="7" t="s">
        <v>8850</v>
      </c>
    </row>
    <row r="91" spans="1:11" x14ac:dyDescent="0.25">
      <c r="A91" s="7" t="s">
        <v>8851</v>
      </c>
      <c r="B91" s="7" t="s">
        <v>8852</v>
      </c>
      <c r="C91" s="7" t="s">
        <v>8853</v>
      </c>
      <c r="D91" s="10">
        <v>44137.250011574077</v>
      </c>
      <c r="E91" s="7" t="s">
        <v>8246</v>
      </c>
      <c r="F91" s="7" t="s">
        <v>8326</v>
      </c>
      <c r="G91" s="7" t="s">
        <v>8854</v>
      </c>
      <c r="H91" s="7" t="s">
        <v>8855</v>
      </c>
      <c r="I91">
        <v>79.582756029999999</v>
      </c>
      <c r="J91">
        <v>1.256554E-2</v>
      </c>
      <c r="K91" s="7" t="s">
        <v>8856</v>
      </c>
    </row>
    <row r="92" spans="1:11" x14ac:dyDescent="0.25">
      <c r="A92" s="7" t="s">
        <v>8857</v>
      </c>
      <c r="B92" s="7" t="s">
        <v>8858</v>
      </c>
      <c r="C92" s="7" t="s">
        <v>8859</v>
      </c>
      <c r="D92" s="10">
        <v>44137.250011574077</v>
      </c>
      <c r="E92" s="7" t="s">
        <v>8246</v>
      </c>
      <c r="F92" s="7" t="s">
        <v>8326</v>
      </c>
      <c r="G92" s="7" t="s">
        <v>8860</v>
      </c>
      <c r="H92" s="7" t="s">
        <v>8861</v>
      </c>
      <c r="I92">
        <v>14645.11665853</v>
      </c>
      <c r="J92">
        <v>6.8280000000000004E-5</v>
      </c>
      <c r="K92" s="7" t="s">
        <v>8862</v>
      </c>
    </row>
    <row r="93" spans="1:11" x14ac:dyDescent="0.25">
      <c r="A93" s="7" t="s">
        <v>8863</v>
      </c>
      <c r="B93" s="7" t="s">
        <v>8864</v>
      </c>
      <c r="C93" s="7" t="s">
        <v>8865</v>
      </c>
      <c r="D93" s="10">
        <v>44137.250011574077</v>
      </c>
      <c r="E93" s="7" t="s">
        <v>8246</v>
      </c>
      <c r="F93" s="7" t="s">
        <v>8326</v>
      </c>
      <c r="G93" s="7" t="s">
        <v>8866</v>
      </c>
      <c r="H93" s="7" t="s">
        <v>8867</v>
      </c>
      <c r="I93">
        <v>0.37842836000000002</v>
      </c>
      <c r="J93">
        <v>2.6425080900000002</v>
      </c>
      <c r="K93" s="7" t="s">
        <v>8868</v>
      </c>
    </row>
    <row r="94" spans="1:11" x14ac:dyDescent="0.25">
      <c r="A94" s="7" t="s">
        <v>8869</v>
      </c>
      <c r="B94" s="7" t="s">
        <v>8870</v>
      </c>
      <c r="C94" s="7" t="s">
        <v>8871</v>
      </c>
      <c r="D94" s="10">
        <v>44137.250011574077</v>
      </c>
      <c r="E94" s="7" t="s">
        <v>8246</v>
      </c>
      <c r="F94" s="7" t="s">
        <v>8326</v>
      </c>
      <c r="G94" s="7" t="s">
        <v>8872</v>
      </c>
      <c r="H94" s="7" t="s">
        <v>8873</v>
      </c>
      <c r="I94">
        <v>28.538715710000002</v>
      </c>
      <c r="J94">
        <v>3.5040120000000001E-2</v>
      </c>
      <c r="K94" s="7" t="s">
        <v>8874</v>
      </c>
    </row>
    <row r="95" spans="1:11" x14ac:dyDescent="0.25">
      <c r="A95" s="7" t="s">
        <v>8875</v>
      </c>
      <c r="B95" s="7" t="s">
        <v>8876</v>
      </c>
      <c r="C95" s="7" t="s">
        <v>8877</v>
      </c>
      <c r="D95" s="10">
        <v>44137.250011574077</v>
      </c>
      <c r="E95" s="7" t="s">
        <v>8246</v>
      </c>
      <c r="F95" s="7" t="s">
        <v>8326</v>
      </c>
      <c r="G95" s="7" t="s">
        <v>8878</v>
      </c>
      <c r="H95" s="7" t="s">
        <v>8879</v>
      </c>
      <c r="I95">
        <v>1.0062066000000001</v>
      </c>
      <c r="J95">
        <v>0.99383169000000005</v>
      </c>
      <c r="K95" s="7" t="s">
        <v>8880</v>
      </c>
    </row>
    <row r="96" spans="1:11" x14ac:dyDescent="0.25">
      <c r="A96" s="7" t="s">
        <v>8881</v>
      </c>
      <c r="B96" s="7" t="s">
        <v>8882</v>
      </c>
      <c r="C96" s="7" t="s">
        <v>8883</v>
      </c>
      <c r="D96" s="10">
        <v>44137.250011574077</v>
      </c>
      <c r="E96" s="7" t="s">
        <v>8246</v>
      </c>
      <c r="F96" s="7" t="s">
        <v>8326</v>
      </c>
      <c r="G96" s="7" t="s">
        <v>8884</v>
      </c>
      <c r="H96" s="7" t="s">
        <v>8885</v>
      </c>
      <c r="I96">
        <v>8.1359522799999997</v>
      </c>
      <c r="J96">
        <v>0.12291124</v>
      </c>
      <c r="K96" s="7" t="s">
        <v>8886</v>
      </c>
    </row>
    <row r="97" spans="1:11" x14ac:dyDescent="0.25">
      <c r="A97" s="7" t="s">
        <v>8887</v>
      </c>
      <c r="B97" s="7" t="s">
        <v>8888</v>
      </c>
      <c r="C97" s="7" t="s">
        <v>8889</v>
      </c>
      <c r="D97" s="10">
        <v>44137.250011574077</v>
      </c>
      <c r="E97" s="7" t="s">
        <v>8246</v>
      </c>
      <c r="F97" s="7" t="s">
        <v>8326</v>
      </c>
      <c r="G97" s="7" t="s">
        <v>8890</v>
      </c>
      <c r="H97" s="7" t="s">
        <v>8891</v>
      </c>
      <c r="I97">
        <v>761.00423239999998</v>
      </c>
      <c r="J97">
        <v>1.31405E-3</v>
      </c>
      <c r="K97" s="7" t="s">
        <v>8892</v>
      </c>
    </row>
    <row r="98" spans="1:11" x14ac:dyDescent="0.25">
      <c r="A98" s="7" t="s">
        <v>8893</v>
      </c>
      <c r="B98" s="7" t="s">
        <v>8894</v>
      </c>
      <c r="C98" s="7" t="s">
        <v>8895</v>
      </c>
      <c r="D98" s="10">
        <v>44137.250011574077</v>
      </c>
      <c r="E98" s="7" t="s">
        <v>8246</v>
      </c>
      <c r="F98" s="7" t="s">
        <v>8326</v>
      </c>
      <c r="G98" s="7" t="s">
        <v>8896</v>
      </c>
      <c r="H98" s="7" t="s">
        <v>8897</v>
      </c>
      <c r="I98">
        <v>185.68746186000001</v>
      </c>
      <c r="J98">
        <v>5.3853900000000003E-3</v>
      </c>
      <c r="K98" s="7" t="s">
        <v>8898</v>
      </c>
    </row>
    <row r="99" spans="1:11" x14ac:dyDescent="0.25">
      <c r="A99" s="7" t="s">
        <v>8899</v>
      </c>
      <c r="B99" s="7" t="s">
        <v>8900</v>
      </c>
      <c r="C99" s="7" t="s">
        <v>8901</v>
      </c>
      <c r="D99" s="10">
        <v>44137.250011574077</v>
      </c>
      <c r="E99" s="7" t="s">
        <v>8246</v>
      </c>
      <c r="F99" s="7" t="s">
        <v>8326</v>
      </c>
      <c r="G99" s="7" t="s">
        <v>8902</v>
      </c>
      <c r="H99" s="7" t="s">
        <v>8903</v>
      </c>
      <c r="I99">
        <v>771.00993745000005</v>
      </c>
      <c r="J99">
        <v>1.297E-3</v>
      </c>
      <c r="K99" s="7" t="s">
        <v>8904</v>
      </c>
    </row>
    <row r="100" spans="1:11" x14ac:dyDescent="0.25">
      <c r="A100" s="7" t="s">
        <v>8905</v>
      </c>
      <c r="B100" s="7" t="s">
        <v>8906</v>
      </c>
      <c r="C100" s="7" t="s">
        <v>8907</v>
      </c>
      <c r="D100" s="10">
        <v>44137.250011574077</v>
      </c>
      <c r="E100" s="7" t="s">
        <v>8246</v>
      </c>
      <c r="F100" s="7" t="s">
        <v>8326</v>
      </c>
      <c r="G100" s="7" t="s">
        <v>8255</v>
      </c>
      <c r="H100" s="7" t="s">
        <v>8908</v>
      </c>
      <c r="I100">
        <v>8.8958677300000009</v>
      </c>
      <c r="J100">
        <v>0.11241174</v>
      </c>
      <c r="K100" s="7" t="s">
        <v>8909</v>
      </c>
    </row>
    <row r="101" spans="1:11" x14ac:dyDescent="0.25">
      <c r="A101" s="7" t="s">
        <v>8910</v>
      </c>
      <c r="B101" s="7" t="s">
        <v>8911</v>
      </c>
      <c r="C101" s="7" t="s">
        <v>8912</v>
      </c>
      <c r="D101" s="10">
        <v>44137.250011574077</v>
      </c>
      <c r="E101" s="7" t="s">
        <v>8246</v>
      </c>
      <c r="F101" s="7" t="s">
        <v>8326</v>
      </c>
      <c r="G101" s="7" t="s">
        <v>8913</v>
      </c>
      <c r="H101" s="7" t="s">
        <v>8914</v>
      </c>
      <c r="I101">
        <v>48.413979189999999</v>
      </c>
      <c r="J101">
        <v>2.065519E-2</v>
      </c>
      <c r="K101" s="7" t="s">
        <v>8915</v>
      </c>
    </row>
    <row r="102" spans="1:11" x14ac:dyDescent="0.25">
      <c r="A102" s="7" t="s">
        <v>8916</v>
      </c>
      <c r="B102" s="7" t="s">
        <v>8917</v>
      </c>
      <c r="C102" s="7" t="s">
        <v>8918</v>
      </c>
      <c r="D102" s="10">
        <v>44137.250011574077</v>
      </c>
      <c r="E102" s="7" t="s">
        <v>8246</v>
      </c>
      <c r="F102" s="7" t="s">
        <v>8326</v>
      </c>
      <c r="G102" s="7" t="s">
        <v>8919</v>
      </c>
      <c r="H102" s="7" t="s">
        <v>8920</v>
      </c>
      <c r="I102">
        <v>37.035730039999997</v>
      </c>
      <c r="J102">
        <v>2.7000949999999999E-2</v>
      </c>
      <c r="K102" s="7" t="s">
        <v>8921</v>
      </c>
    </row>
    <row r="103" spans="1:11" x14ac:dyDescent="0.25">
      <c r="A103" s="7" t="s">
        <v>8922</v>
      </c>
      <c r="B103" s="7" t="s">
        <v>8923</v>
      </c>
      <c r="C103" s="7" t="s">
        <v>8924</v>
      </c>
      <c r="D103" s="10">
        <v>44137.250011574077</v>
      </c>
      <c r="E103" s="7" t="s">
        <v>8246</v>
      </c>
      <c r="F103" s="7" t="s">
        <v>8326</v>
      </c>
      <c r="G103" s="7" t="s">
        <v>8925</v>
      </c>
      <c r="H103" s="7" t="s">
        <v>8926</v>
      </c>
      <c r="I103">
        <v>1514.94049083</v>
      </c>
      <c r="J103">
        <v>6.6009E-4</v>
      </c>
      <c r="K103" s="7" t="s">
        <v>8927</v>
      </c>
    </row>
    <row r="104" spans="1:11" x14ac:dyDescent="0.25">
      <c r="A104" s="7" t="s">
        <v>8928</v>
      </c>
      <c r="B104" s="7" t="s">
        <v>8929</v>
      </c>
      <c r="C104" s="7" t="s">
        <v>8930</v>
      </c>
      <c r="D104" s="10">
        <v>44137.250011574077</v>
      </c>
      <c r="E104" s="7" t="s">
        <v>8246</v>
      </c>
      <c r="F104" s="7" t="s">
        <v>8326</v>
      </c>
      <c r="G104" s="7" t="s">
        <v>8931</v>
      </c>
      <c r="H104" s="7" t="s">
        <v>8932</v>
      </c>
      <c r="I104">
        <v>52.813084109999998</v>
      </c>
      <c r="J104">
        <v>1.8934699999999999E-2</v>
      </c>
      <c r="K104" s="7" t="s">
        <v>8933</v>
      </c>
    </row>
    <row r="105" spans="1:11" x14ac:dyDescent="0.25">
      <c r="A105" s="7" t="s">
        <v>8934</v>
      </c>
      <c r="B105" s="7" t="s">
        <v>8935</v>
      </c>
      <c r="C105" s="7" t="s">
        <v>8936</v>
      </c>
      <c r="D105" s="10">
        <v>44137.250011574077</v>
      </c>
      <c r="E105" s="7" t="s">
        <v>8246</v>
      </c>
      <c r="F105" s="7" t="s">
        <v>8326</v>
      </c>
      <c r="G105" s="7" t="s">
        <v>8937</v>
      </c>
      <c r="H105" s="7" t="s">
        <v>8938</v>
      </c>
      <c r="I105">
        <v>1949.58107442</v>
      </c>
      <c r="J105">
        <v>5.1292999999999998E-4</v>
      </c>
      <c r="K105" s="7" t="s">
        <v>8939</v>
      </c>
    </row>
    <row r="106" spans="1:11" x14ac:dyDescent="0.25">
      <c r="A106" s="7" t="s">
        <v>8940</v>
      </c>
      <c r="B106" s="7" t="s">
        <v>8941</v>
      </c>
      <c r="C106" s="7" t="s">
        <v>8942</v>
      </c>
      <c r="D106" s="10">
        <v>44137.250011574077</v>
      </c>
      <c r="E106" s="7" t="s">
        <v>8246</v>
      </c>
      <c r="F106" s="7" t="s">
        <v>8326</v>
      </c>
      <c r="G106" s="7" t="s">
        <v>8943</v>
      </c>
      <c r="H106" s="7" t="s">
        <v>8944</v>
      </c>
      <c r="I106">
        <v>1294.8281505699999</v>
      </c>
      <c r="J106">
        <v>7.7229999999999996E-4</v>
      </c>
      <c r="K106" s="7" t="s">
        <v>8945</v>
      </c>
    </row>
    <row r="107" spans="1:11" x14ac:dyDescent="0.25">
      <c r="A107" s="7" t="s">
        <v>8946</v>
      </c>
      <c r="B107" s="7" t="s">
        <v>8947</v>
      </c>
      <c r="C107" s="7" t="s">
        <v>8948</v>
      </c>
      <c r="D107" s="10">
        <v>44137.250011574077</v>
      </c>
      <c r="E107" s="7" t="s">
        <v>8246</v>
      </c>
      <c r="F107" s="7" t="s">
        <v>8326</v>
      </c>
      <c r="G107" s="7" t="s">
        <v>8949</v>
      </c>
      <c r="H107" s="7" t="s">
        <v>8950</v>
      </c>
      <c r="I107">
        <v>19.054431600000001</v>
      </c>
      <c r="J107">
        <v>5.2481229999999997E-2</v>
      </c>
      <c r="K107" s="7" t="s">
        <v>8951</v>
      </c>
    </row>
    <row r="108" spans="1:11" x14ac:dyDescent="0.25">
      <c r="A108" s="7" t="s">
        <v>8952</v>
      </c>
      <c r="B108" s="7" t="s">
        <v>8953</v>
      </c>
      <c r="C108" s="7" t="s">
        <v>8954</v>
      </c>
      <c r="D108" s="10">
        <v>44137.250011574077</v>
      </c>
      <c r="E108" s="7" t="s">
        <v>8246</v>
      </c>
      <c r="F108" s="7" t="s">
        <v>8326</v>
      </c>
      <c r="G108" s="7" t="s">
        <v>8253</v>
      </c>
      <c r="H108" s="7" t="s">
        <v>8955</v>
      </c>
      <c r="I108">
        <v>6.3789248699999996</v>
      </c>
      <c r="J108">
        <v>0.15676623000000001</v>
      </c>
      <c r="K108" s="7" t="s">
        <v>8956</v>
      </c>
    </row>
    <row r="109" spans="1:11" x14ac:dyDescent="0.25">
      <c r="A109" s="7" t="s">
        <v>8957</v>
      </c>
      <c r="B109" s="7" t="s">
        <v>8958</v>
      </c>
      <c r="C109" s="7" t="s">
        <v>8959</v>
      </c>
      <c r="D109" s="10">
        <v>44137.250011574077</v>
      </c>
      <c r="E109" s="7" t="s">
        <v>8246</v>
      </c>
      <c r="F109" s="7" t="s">
        <v>8326</v>
      </c>
      <c r="G109" s="7" t="s">
        <v>8960</v>
      </c>
      <c r="H109" s="7" t="s">
        <v>8961</v>
      </c>
      <c r="I109">
        <v>3.67374511</v>
      </c>
      <c r="J109">
        <v>0.27220179</v>
      </c>
      <c r="K109" s="7" t="s">
        <v>8962</v>
      </c>
    </row>
    <row r="110" spans="1:11" x14ac:dyDescent="0.25">
      <c r="A110" s="7" t="s">
        <v>8963</v>
      </c>
      <c r="B110" s="7" t="s">
        <v>8964</v>
      </c>
      <c r="C110" s="7" t="s">
        <v>8965</v>
      </c>
      <c r="D110" s="10">
        <v>44137.250011574077</v>
      </c>
      <c r="E110" s="7" t="s">
        <v>8246</v>
      </c>
      <c r="F110" s="7" t="s">
        <v>8326</v>
      </c>
      <c r="G110" s="7" t="s">
        <v>8966</v>
      </c>
      <c r="H110" s="7" t="s">
        <v>8967</v>
      </c>
      <c r="I110">
        <v>28.601356160000002</v>
      </c>
      <c r="J110">
        <v>3.4963380000000002E-2</v>
      </c>
      <c r="K110" s="7" t="s">
        <v>8968</v>
      </c>
    </row>
    <row r="111" spans="1:11" x14ac:dyDescent="0.25">
      <c r="A111" s="7" t="s">
        <v>8969</v>
      </c>
      <c r="B111" s="7" t="s">
        <v>8970</v>
      </c>
      <c r="C111" s="7" t="s">
        <v>8971</v>
      </c>
      <c r="D111" s="10">
        <v>44137.250011574077</v>
      </c>
      <c r="E111" s="7" t="s">
        <v>8246</v>
      </c>
      <c r="F111" s="7" t="s">
        <v>8326</v>
      </c>
      <c r="G111" s="7" t="s">
        <v>8972</v>
      </c>
      <c r="H111" s="7" t="s">
        <v>8973</v>
      </c>
      <c r="I111">
        <v>0.71080286999999998</v>
      </c>
      <c r="J111">
        <v>1.40685982</v>
      </c>
      <c r="K111" s="7" t="s">
        <v>8974</v>
      </c>
    </row>
    <row r="112" spans="1:11" x14ac:dyDescent="0.25">
      <c r="A112" s="7" t="s">
        <v>8975</v>
      </c>
      <c r="B112" s="7" t="s">
        <v>8976</v>
      </c>
      <c r="C112" s="7" t="s">
        <v>8977</v>
      </c>
      <c r="D112" s="10">
        <v>44137.250011574077</v>
      </c>
      <c r="E112" s="7" t="s">
        <v>8246</v>
      </c>
      <c r="F112" s="7" t="s">
        <v>8326</v>
      </c>
      <c r="G112" s="7" t="s">
        <v>8978</v>
      </c>
      <c r="H112" s="7" t="s">
        <v>8979</v>
      </c>
      <c r="I112">
        <v>3.2427895499999999</v>
      </c>
      <c r="J112">
        <v>0.30837647000000001</v>
      </c>
      <c r="K112" s="7" t="s">
        <v>8980</v>
      </c>
    </row>
    <row r="113" spans="1:11" x14ac:dyDescent="0.25">
      <c r="A113" s="7" t="s">
        <v>8981</v>
      </c>
      <c r="B113" s="7" t="s">
        <v>8982</v>
      </c>
      <c r="C113" s="7" t="s">
        <v>8983</v>
      </c>
      <c r="D113" s="10">
        <v>44137.250011574077</v>
      </c>
      <c r="E113" s="7" t="s">
        <v>8246</v>
      </c>
      <c r="F113" s="7" t="s">
        <v>8326</v>
      </c>
      <c r="G113" s="7" t="s">
        <v>8984</v>
      </c>
      <c r="H113" s="7" t="s">
        <v>8985</v>
      </c>
      <c r="I113">
        <v>1.0062066000000001</v>
      </c>
      <c r="J113">
        <v>0.99383169000000005</v>
      </c>
      <c r="K113" s="7" t="s">
        <v>8986</v>
      </c>
    </row>
    <row r="114" spans="1:11" x14ac:dyDescent="0.25">
      <c r="A114" s="7" t="s">
        <v>8987</v>
      </c>
      <c r="B114" s="7" t="s">
        <v>8988</v>
      </c>
      <c r="C114" s="7" t="s">
        <v>8989</v>
      </c>
      <c r="D114" s="10">
        <v>44137.250011574077</v>
      </c>
      <c r="E114" s="7" t="s">
        <v>8246</v>
      </c>
      <c r="F114" s="7" t="s">
        <v>8326</v>
      </c>
      <c r="G114" s="7" t="s">
        <v>8990</v>
      </c>
      <c r="H114" s="7" t="s">
        <v>8991</v>
      </c>
      <c r="I114">
        <v>9864.5885286800003</v>
      </c>
      <c r="J114">
        <v>1.0137E-4</v>
      </c>
      <c r="K114" s="7" t="s">
        <v>8992</v>
      </c>
    </row>
    <row r="115" spans="1:11" x14ac:dyDescent="0.25">
      <c r="A115" s="7" t="s">
        <v>8993</v>
      </c>
      <c r="B115" s="7" t="s">
        <v>8994</v>
      </c>
      <c r="C115" s="7" t="s">
        <v>8995</v>
      </c>
      <c r="D115" s="10">
        <v>44137.250011574077</v>
      </c>
      <c r="E115" s="7" t="s">
        <v>8246</v>
      </c>
      <c r="F115" s="7" t="s">
        <v>8326</v>
      </c>
      <c r="G115" s="7" t="s">
        <v>8996</v>
      </c>
      <c r="H115" s="7" t="s">
        <v>8997</v>
      </c>
      <c r="I115">
        <v>9963.9798488699998</v>
      </c>
      <c r="J115">
        <v>1.0035999999999999E-4</v>
      </c>
      <c r="K115" s="7" t="s">
        <v>8998</v>
      </c>
    </row>
    <row r="116" spans="1:11" x14ac:dyDescent="0.25">
      <c r="A116" s="7" t="s">
        <v>8999</v>
      </c>
      <c r="B116" s="7" t="s">
        <v>9000</v>
      </c>
      <c r="C116" s="7" t="s">
        <v>9001</v>
      </c>
      <c r="D116" s="10">
        <v>44137.250011574077</v>
      </c>
      <c r="E116" s="7" t="s">
        <v>8246</v>
      </c>
      <c r="F116" s="7" t="s">
        <v>8326</v>
      </c>
      <c r="G116" s="7" t="s">
        <v>9002</v>
      </c>
      <c r="H116" s="7" t="s">
        <v>9003</v>
      </c>
      <c r="I116">
        <v>72.983394829999995</v>
      </c>
      <c r="J116">
        <v>1.370175E-2</v>
      </c>
      <c r="K116" s="7" t="s">
        <v>9004</v>
      </c>
    </row>
    <row r="117" spans="1:11" x14ac:dyDescent="0.25">
      <c r="A117" s="7" t="s">
        <v>9005</v>
      </c>
      <c r="B117" s="7" t="s">
        <v>9006</v>
      </c>
      <c r="C117" s="7" t="s">
        <v>9007</v>
      </c>
      <c r="D117" s="10">
        <v>44137.250011574077</v>
      </c>
      <c r="E117" s="7" t="s">
        <v>8246</v>
      </c>
      <c r="F117" s="7" t="s">
        <v>8326</v>
      </c>
      <c r="G117" s="7" t="s">
        <v>9008</v>
      </c>
      <c r="H117" s="7" t="s">
        <v>9009</v>
      </c>
      <c r="I117">
        <v>2336.5032486700002</v>
      </c>
      <c r="J117">
        <v>4.2799E-4</v>
      </c>
      <c r="K117" s="7" t="s">
        <v>9010</v>
      </c>
    </row>
    <row r="118" spans="1:11" x14ac:dyDescent="0.25">
      <c r="A118" s="7" t="s">
        <v>9011</v>
      </c>
      <c r="B118" s="7" t="s">
        <v>9012</v>
      </c>
      <c r="C118" s="7" t="s">
        <v>9013</v>
      </c>
      <c r="D118" s="10">
        <v>44137.250011574077</v>
      </c>
      <c r="E118" s="7" t="s">
        <v>8246</v>
      </c>
      <c r="F118" s="7" t="s">
        <v>8326</v>
      </c>
      <c r="G118" s="7" t="s">
        <v>9014</v>
      </c>
      <c r="H118" s="7" t="s">
        <v>9015</v>
      </c>
      <c r="I118">
        <v>6.69091477</v>
      </c>
      <c r="J118">
        <v>0.14945638999999999</v>
      </c>
      <c r="K118" s="7" t="s">
        <v>9016</v>
      </c>
    </row>
    <row r="119" spans="1:11" x14ac:dyDescent="0.25">
      <c r="A119" s="7" t="s">
        <v>9017</v>
      </c>
      <c r="B119" s="7" t="s">
        <v>9018</v>
      </c>
      <c r="C119" s="7" t="s">
        <v>9019</v>
      </c>
      <c r="D119" s="10">
        <v>44137.250011574077</v>
      </c>
      <c r="E119" s="7" t="s">
        <v>8246</v>
      </c>
      <c r="F119" s="7" t="s">
        <v>8326</v>
      </c>
      <c r="G119" s="7" t="s">
        <v>9020</v>
      </c>
      <c r="H119" s="7" t="s">
        <v>9021</v>
      </c>
      <c r="I119">
        <v>0.30588819</v>
      </c>
      <c r="J119">
        <v>3.2691683999999999</v>
      </c>
      <c r="K119" s="7" t="s">
        <v>9022</v>
      </c>
    </row>
    <row r="120" spans="1:11" x14ac:dyDescent="0.25">
      <c r="A120" s="7" t="s">
        <v>9023</v>
      </c>
      <c r="B120" s="7" t="s">
        <v>9024</v>
      </c>
      <c r="C120" s="7" t="s">
        <v>9025</v>
      </c>
      <c r="D120" s="10">
        <v>44137.250011574077</v>
      </c>
      <c r="E120" s="7" t="s">
        <v>8246</v>
      </c>
      <c r="F120" s="7" t="s">
        <v>8326</v>
      </c>
      <c r="G120" s="7" t="s">
        <v>9026</v>
      </c>
      <c r="H120" s="7" t="s">
        <v>9027</v>
      </c>
      <c r="I120">
        <v>314.59361646999997</v>
      </c>
      <c r="J120">
        <v>3.1787E-3</v>
      </c>
      <c r="K120" s="7" t="s">
        <v>9028</v>
      </c>
    </row>
    <row r="121" spans="1:11" x14ac:dyDescent="0.25">
      <c r="A121" s="7" t="s">
        <v>9029</v>
      </c>
      <c r="B121" s="7" t="s">
        <v>9030</v>
      </c>
      <c r="C121" s="7" t="s">
        <v>9031</v>
      </c>
      <c r="D121" s="10">
        <v>44137.250011574077</v>
      </c>
      <c r="E121" s="7" t="s">
        <v>8246</v>
      </c>
      <c r="F121" s="7" t="s">
        <v>8326</v>
      </c>
      <c r="G121" s="7" t="s">
        <v>9032</v>
      </c>
      <c r="H121" s="7" t="s">
        <v>9033</v>
      </c>
      <c r="I121">
        <v>381.79291678999999</v>
      </c>
      <c r="J121">
        <v>2.6192199999999998E-3</v>
      </c>
      <c r="K121" s="7" t="s">
        <v>9034</v>
      </c>
    </row>
    <row r="122" spans="1:11" x14ac:dyDescent="0.25">
      <c r="A122" s="7" t="s">
        <v>9035</v>
      </c>
      <c r="B122" s="7" t="s">
        <v>9036</v>
      </c>
      <c r="C122" s="7" t="s">
        <v>9037</v>
      </c>
      <c r="D122" s="10">
        <v>44137.250011574077</v>
      </c>
      <c r="E122" s="7" t="s">
        <v>8246</v>
      </c>
      <c r="F122" s="7" t="s">
        <v>8326</v>
      </c>
      <c r="G122" s="7" t="s">
        <v>9038</v>
      </c>
      <c r="H122" s="7" t="s">
        <v>9039</v>
      </c>
      <c r="I122">
        <v>493.07710832999999</v>
      </c>
      <c r="J122">
        <v>2.0280799999999998E-3</v>
      </c>
      <c r="K122" s="7" t="s">
        <v>9040</v>
      </c>
    </row>
    <row r="123" spans="1:11" x14ac:dyDescent="0.25">
      <c r="A123" s="7" t="s">
        <v>9041</v>
      </c>
      <c r="B123" s="7" t="s">
        <v>9042</v>
      </c>
      <c r="C123" s="7" t="s">
        <v>9043</v>
      </c>
      <c r="D123" s="10">
        <v>44137.250011574077</v>
      </c>
      <c r="E123" s="7" t="s">
        <v>8246</v>
      </c>
      <c r="F123" s="7" t="s">
        <v>8326</v>
      </c>
      <c r="G123" s="7" t="s">
        <v>9044</v>
      </c>
      <c r="H123" s="7" t="s">
        <v>9045</v>
      </c>
      <c r="I123">
        <v>42.980175789999997</v>
      </c>
      <c r="J123">
        <v>2.3266539999999999E-2</v>
      </c>
      <c r="K123" s="7" t="s">
        <v>9046</v>
      </c>
    </row>
    <row r="124" spans="1:11" x14ac:dyDescent="0.25">
      <c r="A124" s="7" t="s">
        <v>9047</v>
      </c>
      <c r="B124" s="7" t="s">
        <v>9048</v>
      </c>
      <c r="C124" s="7" t="s">
        <v>9049</v>
      </c>
      <c r="D124" s="10">
        <v>44137.250011574077</v>
      </c>
      <c r="E124" s="7" t="s">
        <v>8246</v>
      </c>
      <c r="F124" s="7" t="s">
        <v>8326</v>
      </c>
      <c r="G124" s="7" t="s">
        <v>9050</v>
      </c>
      <c r="H124" s="7" t="s">
        <v>9051</v>
      </c>
      <c r="I124">
        <v>210.79079186000001</v>
      </c>
      <c r="J124">
        <v>4.7440399999999997E-3</v>
      </c>
      <c r="K124" s="7" t="s">
        <v>9052</v>
      </c>
    </row>
    <row r="125" spans="1:11" x14ac:dyDescent="0.25">
      <c r="A125" s="7" t="s">
        <v>9053</v>
      </c>
      <c r="B125" s="7" t="s">
        <v>9054</v>
      </c>
      <c r="C125" s="7" t="s">
        <v>9055</v>
      </c>
      <c r="D125" s="10">
        <v>44137.250011574077</v>
      </c>
      <c r="E125" s="7" t="s">
        <v>8246</v>
      </c>
      <c r="F125" s="7" t="s">
        <v>8326</v>
      </c>
      <c r="G125" s="7" t="s">
        <v>9056</v>
      </c>
      <c r="H125" s="7" t="s">
        <v>9057</v>
      </c>
      <c r="I125">
        <v>985.96709869999995</v>
      </c>
      <c r="J125">
        <v>1.0142300000000001E-3</v>
      </c>
      <c r="K125" s="7" t="s">
        <v>9058</v>
      </c>
    </row>
    <row r="126" spans="1:11" x14ac:dyDescent="0.25">
      <c r="A126" s="7" t="s">
        <v>9059</v>
      </c>
      <c r="B126" s="7" t="s">
        <v>9060</v>
      </c>
      <c r="C126" s="7" t="s">
        <v>9061</v>
      </c>
      <c r="D126" s="10">
        <v>44137.250011574077</v>
      </c>
      <c r="E126" s="7" t="s">
        <v>8246</v>
      </c>
      <c r="F126" s="7" t="s">
        <v>8326</v>
      </c>
      <c r="G126" s="7" t="s">
        <v>9062</v>
      </c>
      <c r="H126" s="7" t="s">
        <v>9063</v>
      </c>
      <c r="I126">
        <v>2.3251043299999998</v>
      </c>
      <c r="J126">
        <v>0.43008823000000002</v>
      </c>
      <c r="K126" s="7" t="s">
        <v>9064</v>
      </c>
    </row>
    <row r="127" spans="1:11" x14ac:dyDescent="0.25">
      <c r="A127" s="7" t="s">
        <v>9065</v>
      </c>
      <c r="B127" s="7" t="s">
        <v>9066</v>
      </c>
      <c r="C127" s="7" t="s">
        <v>9067</v>
      </c>
      <c r="D127" s="10">
        <v>44137.250011574077</v>
      </c>
      <c r="E127" s="7" t="s">
        <v>8246</v>
      </c>
      <c r="F127" s="7" t="s">
        <v>8326</v>
      </c>
      <c r="G127" s="7" t="s">
        <v>9068</v>
      </c>
      <c r="H127" s="7" t="s">
        <v>9069</v>
      </c>
      <c r="I127">
        <v>2874.7819767400001</v>
      </c>
      <c r="J127">
        <v>3.4785000000000003E-4</v>
      </c>
      <c r="K127" s="7" t="s">
        <v>9070</v>
      </c>
    </row>
    <row r="128" spans="1:11" x14ac:dyDescent="0.25">
      <c r="A128" s="7" t="s">
        <v>9071</v>
      </c>
      <c r="B128" s="7" t="s">
        <v>9072</v>
      </c>
      <c r="C128" s="7" t="s">
        <v>9073</v>
      </c>
      <c r="D128" s="10">
        <v>44137.250011574077</v>
      </c>
      <c r="E128" s="7" t="s">
        <v>8246</v>
      </c>
      <c r="F128" s="7" t="s">
        <v>8326</v>
      </c>
      <c r="G128" s="7" t="s">
        <v>8250</v>
      </c>
      <c r="H128" s="7" t="s">
        <v>9074</v>
      </c>
      <c r="I128">
        <v>1.50853795</v>
      </c>
      <c r="J128">
        <v>0.66289350000000002</v>
      </c>
      <c r="K128" s="7" t="s">
        <v>9075</v>
      </c>
    </row>
    <row r="129" spans="1:11" x14ac:dyDescent="0.25">
      <c r="A129" s="7" t="s">
        <v>9076</v>
      </c>
      <c r="B129" s="7" t="s">
        <v>9077</v>
      </c>
      <c r="C129" s="7" t="s">
        <v>9078</v>
      </c>
      <c r="D129" s="10">
        <v>44137.250011574077</v>
      </c>
      <c r="E129" s="7" t="s">
        <v>8246</v>
      </c>
      <c r="F129" s="7" t="s">
        <v>8326</v>
      </c>
      <c r="G129" s="7" t="s">
        <v>9079</v>
      </c>
      <c r="H129" s="7" t="s">
        <v>9080</v>
      </c>
      <c r="I129">
        <v>6.4797971900000002</v>
      </c>
      <c r="J129">
        <v>0.15432582</v>
      </c>
      <c r="K129" s="7" t="s">
        <v>9081</v>
      </c>
    </row>
    <row r="130" spans="1:11" x14ac:dyDescent="0.25">
      <c r="A130" s="7" t="s">
        <v>9082</v>
      </c>
      <c r="B130" s="7" t="s">
        <v>9083</v>
      </c>
      <c r="C130" s="7" t="s">
        <v>9084</v>
      </c>
      <c r="D130" s="10">
        <v>44137.250011574077</v>
      </c>
      <c r="E130" s="7" t="s">
        <v>8246</v>
      </c>
      <c r="F130" s="7" t="s">
        <v>8326</v>
      </c>
      <c r="G130" s="7" t="s">
        <v>9085</v>
      </c>
      <c r="H130" s="7" t="s">
        <v>9086</v>
      </c>
      <c r="I130">
        <v>2.6499351400000002</v>
      </c>
      <c r="J130">
        <v>0.37736773000000001</v>
      </c>
      <c r="K130" s="7" t="s">
        <v>9087</v>
      </c>
    </row>
    <row r="131" spans="1:11" x14ac:dyDescent="0.25">
      <c r="A131" s="7" t="s">
        <v>9088</v>
      </c>
      <c r="B131" s="7" t="s">
        <v>9089</v>
      </c>
      <c r="C131" s="7" t="s">
        <v>9090</v>
      </c>
      <c r="D131" s="10">
        <v>44137.250011574077</v>
      </c>
      <c r="E131" s="7" t="s">
        <v>8246</v>
      </c>
      <c r="F131" s="7" t="s">
        <v>8326</v>
      </c>
      <c r="G131" s="7" t="s">
        <v>9091</v>
      </c>
      <c r="H131" s="7" t="s">
        <v>9092</v>
      </c>
      <c r="I131">
        <v>17.09353681</v>
      </c>
      <c r="J131">
        <v>5.8501640000000001E-2</v>
      </c>
      <c r="K131" s="7" t="s">
        <v>9093</v>
      </c>
    </row>
    <row r="132" spans="1:11" x14ac:dyDescent="0.25">
      <c r="A132" s="7" t="s">
        <v>9094</v>
      </c>
      <c r="B132" s="7" t="s">
        <v>9095</v>
      </c>
      <c r="C132" s="7" t="s">
        <v>9096</v>
      </c>
      <c r="D132" s="10">
        <v>44137.250011574077</v>
      </c>
      <c r="E132" s="7" t="s">
        <v>8246</v>
      </c>
      <c r="F132" s="7" t="s">
        <v>8326</v>
      </c>
      <c r="G132" s="7" t="s">
        <v>9097</v>
      </c>
      <c r="H132" s="7" t="s">
        <v>9098</v>
      </c>
      <c r="I132">
        <v>608.98075300000005</v>
      </c>
      <c r="J132">
        <v>1.6420899999999999E-3</v>
      </c>
      <c r="K132" s="7" t="s">
        <v>9099</v>
      </c>
    </row>
    <row r="133" spans="1:11" x14ac:dyDescent="0.25">
      <c r="A133" s="7" t="s">
        <v>9100</v>
      </c>
      <c r="B133" s="7" t="s">
        <v>9101</v>
      </c>
      <c r="C133" s="7" t="s">
        <v>9102</v>
      </c>
      <c r="D133" s="10">
        <v>44137.250011574077</v>
      </c>
      <c r="E133" s="7" t="s">
        <v>8246</v>
      </c>
      <c r="F133" s="7" t="s">
        <v>8326</v>
      </c>
      <c r="G133" s="7" t="s">
        <v>9103</v>
      </c>
      <c r="H133" s="7" t="s">
        <v>9104</v>
      </c>
      <c r="I133">
        <v>16.413692950000002</v>
      </c>
      <c r="J133">
        <v>6.0924739999999998E-2</v>
      </c>
      <c r="K133" s="7" t="s">
        <v>9105</v>
      </c>
    </row>
    <row r="134" spans="1:11" x14ac:dyDescent="0.25">
      <c r="A134" s="7" t="s">
        <v>9106</v>
      </c>
      <c r="B134" s="7" t="s">
        <v>9107</v>
      </c>
      <c r="C134" s="7" t="s">
        <v>9108</v>
      </c>
      <c r="D134" s="10">
        <v>44137.250011574077</v>
      </c>
      <c r="E134" s="7" t="s">
        <v>8246</v>
      </c>
      <c r="F134" s="7" t="s">
        <v>8326</v>
      </c>
      <c r="G134" s="7" t="s">
        <v>9109</v>
      </c>
      <c r="H134" s="7" t="s">
        <v>9110</v>
      </c>
      <c r="I134">
        <v>1276.03225806</v>
      </c>
      <c r="J134">
        <v>7.8368000000000003E-4</v>
      </c>
      <c r="K134" s="7" t="s">
        <v>9111</v>
      </c>
    </row>
    <row r="135" spans="1:11" x14ac:dyDescent="0.25">
      <c r="A135" s="7" t="s">
        <v>9112</v>
      </c>
      <c r="B135" s="7" t="s">
        <v>9113</v>
      </c>
      <c r="C135" s="7" t="s">
        <v>9114</v>
      </c>
      <c r="D135" s="10">
        <v>44137.250011574077</v>
      </c>
      <c r="E135" s="7" t="s">
        <v>8246</v>
      </c>
      <c r="F135" s="7" t="s">
        <v>8326</v>
      </c>
      <c r="G135" s="7" t="s">
        <v>9115</v>
      </c>
      <c r="H135" s="7" t="s">
        <v>9116</v>
      </c>
      <c r="I135">
        <v>1.0062066000000001</v>
      </c>
      <c r="J135">
        <v>0.99383169000000005</v>
      </c>
      <c r="K135" s="7" t="s">
        <v>9117</v>
      </c>
    </row>
    <row r="136" spans="1:11" x14ac:dyDescent="0.25">
      <c r="A136" s="7" t="s">
        <v>9118</v>
      </c>
      <c r="B136" s="7" t="s">
        <v>9119</v>
      </c>
      <c r="C136" s="7" t="s">
        <v>9120</v>
      </c>
      <c r="D136" s="10">
        <v>44137.250011574077</v>
      </c>
      <c r="E136" s="7" t="s">
        <v>8246</v>
      </c>
      <c r="F136" s="7" t="s">
        <v>8326</v>
      </c>
      <c r="G136" s="7" t="s">
        <v>9121</v>
      </c>
      <c r="H136" s="7" t="s">
        <v>9122</v>
      </c>
      <c r="I136">
        <v>3.7514368899999999</v>
      </c>
      <c r="J136">
        <v>0.26656453000000002</v>
      </c>
      <c r="K136" s="7" t="s">
        <v>9123</v>
      </c>
    </row>
    <row r="137" spans="1:11" x14ac:dyDescent="0.25">
      <c r="A137" s="7" t="s">
        <v>9124</v>
      </c>
      <c r="B137" s="7" t="s">
        <v>9125</v>
      </c>
      <c r="C137" s="7" t="s">
        <v>9126</v>
      </c>
      <c r="D137" s="10">
        <v>44137.250011574077</v>
      </c>
      <c r="E137" s="7" t="s">
        <v>8246</v>
      </c>
      <c r="F137" s="7" t="s">
        <v>8326</v>
      </c>
      <c r="G137" s="7" t="s">
        <v>8252</v>
      </c>
      <c r="H137" s="7" t="s">
        <v>9127</v>
      </c>
      <c r="I137">
        <v>7.7535424500000003</v>
      </c>
      <c r="J137">
        <v>0.12897331000000001</v>
      </c>
      <c r="K137" s="7" t="s">
        <v>9128</v>
      </c>
    </row>
    <row r="138" spans="1:11" x14ac:dyDescent="0.25">
      <c r="A138" s="7" t="s">
        <v>9129</v>
      </c>
      <c r="B138" s="7" t="s">
        <v>9130</v>
      </c>
      <c r="C138" s="7" t="s">
        <v>9131</v>
      </c>
      <c r="D138" s="10">
        <v>44137.250011574077</v>
      </c>
      <c r="E138" s="7" t="s">
        <v>8246</v>
      </c>
      <c r="F138" s="7" t="s">
        <v>8326</v>
      </c>
      <c r="G138" s="7" t="s">
        <v>9132</v>
      </c>
      <c r="H138" s="7" t="s">
        <v>9133</v>
      </c>
      <c r="I138">
        <v>3.65542393</v>
      </c>
      <c r="J138">
        <v>0.27356607999999999</v>
      </c>
      <c r="K138" s="7" t="s">
        <v>9134</v>
      </c>
    </row>
    <row r="139" spans="1:11" x14ac:dyDescent="0.25">
      <c r="A139" s="7" t="s">
        <v>9135</v>
      </c>
      <c r="B139" s="7" t="s">
        <v>9136</v>
      </c>
      <c r="C139" s="7" t="s">
        <v>9137</v>
      </c>
      <c r="D139" s="10">
        <v>44137.250011574077</v>
      </c>
      <c r="E139" s="7" t="s">
        <v>8246</v>
      </c>
      <c r="F139" s="7" t="s">
        <v>8326</v>
      </c>
      <c r="G139" s="7" t="s">
        <v>9138</v>
      </c>
      <c r="H139" s="7" t="s">
        <v>9139</v>
      </c>
      <c r="I139">
        <v>10367.26827067</v>
      </c>
      <c r="J139">
        <v>9.6459999999999995E-5</v>
      </c>
      <c r="K139" s="7" t="s">
        <v>9140</v>
      </c>
    </row>
    <row r="140" spans="1:11" x14ac:dyDescent="0.25">
      <c r="A140" s="7" t="s">
        <v>9141</v>
      </c>
      <c r="B140" s="7" t="s">
        <v>9142</v>
      </c>
      <c r="C140" s="7" t="s">
        <v>9143</v>
      </c>
      <c r="D140" s="10">
        <v>44137.250011574077</v>
      </c>
      <c r="E140" s="7" t="s">
        <v>8246</v>
      </c>
      <c r="F140" s="7" t="s">
        <v>8326</v>
      </c>
      <c r="G140" s="7" t="s">
        <v>9144</v>
      </c>
      <c r="H140" s="7" t="s">
        <v>9145</v>
      </c>
      <c r="I140">
        <v>4003.74493927</v>
      </c>
      <c r="J140">
        <v>2.4977000000000002E-4</v>
      </c>
      <c r="K140" s="7" t="s">
        <v>9146</v>
      </c>
    </row>
    <row r="141" spans="1:11" x14ac:dyDescent="0.25">
      <c r="A141" s="7" t="s">
        <v>9147</v>
      </c>
      <c r="B141" s="7" t="s">
        <v>9148</v>
      </c>
      <c r="C141" s="7" t="s">
        <v>9149</v>
      </c>
      <c r="D141" s="10">
        <v>44137.250011574077</v>
      </c>
      <c r="E141" s="7" t="s">
        <v>8246</v>
      </c>
      <c r="F141" s="7" t="s">
        <v>8326</v>
      </c>
      <c r="G141" s="7" t="s">
        <v>9150</v>
      </c>
      <c r="H141" s="7" t="s">
        <v>9151</v>
      </c>
      <c r="I141">
        <v>2.73202569</v>
      </c>
      <c r="J141">
        <v>0.36602877</v>
      </c>
      <c r="K141" s="7" t="s">
        <v>9152</v>
      </c>
    </row>
    <row r="142" spans="1:11" x14ac:dyDescent="0.25">
      <c r="A142" s="7" t="s">
        <v>9153</v>
      </c>
      <c r="B142" s="7" t="s">
        <v>9154</v>
      </c>
      <c r="C142" s="7" t="s">
        <v>9155</v>
      </c>
      <c r="D142" s="10">
        <v>44137.250011574077</v>
      </c>
      <c r="E142" s="7" t="s">
        <v>8246</v>
      </c>
      <c r="F142" s="7" t="s">
        <v>8326</v>
      </c>
      <c r="G142" s="7" t="s">
        <v>9156</v>
      </c>
      <c r="H142" s="7" t="s">
        <v>9157</v>
      </c>
      <c r="I142">
        <v>9329.48113208</v>
      </c>
      <c r="J142">
        <v>1.0719E-4</v>
      </c>
      <c r="K142" s="7" t="s">
        <v>9158</v>
      </c>
    </row>
    <row r="143" spans="1:11" x14ac:dyDescent="0.25">
      <c r="A143" s="7" t="s">
        <v>9159</v>
      </c>
      <c r="B143" s="7" t="s">
        <v>9160</v>
      </c>
      <c r="C143" s="7" t="s">
        <v>9161</v>
      </c>
      <c r="D143" s="10">
        <v>44137.250011574077</v>
      </c>
      <c r="E143" s="7" t="s">
        <v>8246</v>
      </c>
      <c r="F143" s="7" t="s">
        <v>8326</v>
      </c>
      <c r="G143" s="7" t="s">
        <v>9162</v>
      </c>
      <c r="H143" s="7" t="s">
        <v>9163</v>
      </c>
      <c r="I143">
        <v>4107.6843198300003</v>
      </c>
      <c r="J143">
        <v>2.4345000000000001E-4</v>
      </c>
      <c r="K143" s="7" t="s">
        <v>9164</v>
      </c>
    </row>
    <row r="144" spans="1:11" x14ac:dyDescent="0.25">
      <c r="A144" s="7" t="s">
        <v>9165</v>
      </c>
      <c r="B144" s="7" t="s">
        <v>9166</v>
      </c>
      <c r="C144" s="7" t="s">
        <v>9167</v>
      </c>
      <c r="D144" s="10">
        <v>44137.250011574077</v>
      </c>
      <c r="E144" s="7" t="s">
        <v>8246</v>
      </c>
      <c r="F144" s="7" t="s">
        <v>8326</v>
      </c>
      <c r="G144" s="7" t="s">
        <v>9168</v>
      </c>
      <c r="H144" s="7" t="s">
        <v>9169</v>
      </c>
      <c r="I144">
        <v>16.275733339999999</v>
      </c>
      <c r="J144">
        <v>6.1441160000000002E-2</v>
      </c>
      <c r="K144" s="7" t="s">
        <v>9170</v>
      </c>
    </row>
    <row r="145" spans="1:11" x14ac:dyDescent="0.25">
      <c r="A145" s="7" t="s">
        <v>9171</v>
      </c>
      <c r="B145" s="7" t="s">
        <v>9172</v>
      </c>
      <c r="C145" s="7" t="s">
        <v>9173</v>
      </c>
      <c r="D145" s="10">
        <v>44137.250011574077</v>
      </c>
      <c r="E145" s="7" t="s">
        <v>8246</v>
      </c>
      <c r="F145" s="7" t="s">
        <v>8326</v>
      </c>
      <c r="G145" s="7" t="s">
        <v>8256</v>
      </c>
      <c r="H145" s="7" t="s">
        <v>9174</v>
      </c>
      <c r="I145">
        <v>21.242234979999999</v>
      </c>
      <c r="J145">
        <v>4.7076029999999998E-2</v>
      </c>
      <c r="K145" s="7" t="s">
        <v>9175</v>
      </c>
    </row>
    <row r="146" spans="1:11" x14ac:dyDescent="0.25">
      <c r="A146" s="7" t="s">
        <v>9176</v>
      </c>
      <c r="B146" s="7" t="s">
        <v>9177</v>
      </c>
      <c r="C146" s="7" t="s">
        <v>9178</v>
      </c>
      <c r="D146" s="10">
        <v>44137.250011574077</v>
      </c>
      <c r="E146" s="7" t="s">
        <v>8246</v>
      </c>
      <c r="F146" s="7" t="s">
        <v>8326</v>
      </c>
      <c r="G146" s="7" t="s">
        <v>9179</v>
      </c>
      <c r="H146" s="7" t="s">
        <v>9180</v>
      </c>
      <c r="I146">
        <v>1.3315557600000001</v>
      </c>
      <c r="J146">
        <v>0.75100122000000002</v>
      </c>
      <c r="K146" s="7" t="s">
        <v>9181</v>
      </c>
    </row>
    <row r="147" spans="1:11" x14ac:dyDescent="0.25">
      <c r="A147" s="7" t="s">
        <v>9182</v>
      </c>
      <c r="B147" s="7" t="s">
        <v>9183</v>
      </c>
      <c r="C147" s="7" t="s">
        <v>9184</v>
      </c>
      <c r="D147" s="10">
        <v>44137.250011574077</v>
      </c>
      <c r="E147" s="7" t="s">
        <v>8246</v>
      </c>
      <c r="F147" s="7" t="s">
        <v>8326</v>
      </c>
      <c r="G147" s="7" t="s">
        <v>9185</v>
      </c>
      <c r="H147" s="7" t="s">
        <v>9186</v>
      </c>
      <c r="I147">
        <v>1196.35675926</v>
      </c>
      <c r="J147">
        <v>8.3586999999999995E-4</v>
      </c>
      <c r="K147" s="7" t="s">
        <v>9187</v>
      </c>
    </row>
    <row r="148" spans="1:11" x14ac:dyDescent="0.25">
      <c r="A148" s="7" t="s">
        <v>9188</v>
      </c>
      <c r="B148" s="7" t="s">
        <v>9189</v>
      </c>
      <c r="C148" s="7" t="s">
        <v>9190</v>
      </c>
      <c r="D148" s="10">
        <v>44137.250011574077</v>
      </c>
      <c r="E148" s="7" t="s">
        <v>8246</v>
      </c>
      <c r="F148" s="7" t="s">
        <v>8326</v>
      </c>
      <c r="G148" s="7" t="s">
        <v>9191</v>
      </c>
      <c r="H148" s="7" t="s">
        <v>9192</v>
      </c>
      <c r="I148">
        <v>8.8198439200000003</v>
      </c>
      <c r="J148">
        <v>0.11338069000000001</v>
      </c>
      <c r="K148" s="7" t="s">
        <v>9193</v>
      </c>
    </row>
    <row r="149" spans="1:11" x14ac:dyDescent="0.25">
      <c r="A149" s="7" t="s">
        <v>9194</v>
      </c>
      <c r="B149" s="7" t="s">
        <v>9195</v>
      </c>
      <c r="C149" s="7" t="s">
        <v>9196</v>
      </c>
      <c r="D149" s="10">
        <v>44137.250011574077</v>
      </c>
      <c r="E149" s="7" t="s">
        <v>8246</v>
      </c>
      <c r="F149" s="7" t="s">
        <v>8326</v>
      </c>
      <c r="G149" s="7" t="s">
        <v>9197</v>
      </c>
      <c r="H149" s="7" t="s">
        <v>9198</v>
      </c>
      <c r="I149">
        <v>1.8237436600000001</v>
      </c>
      <c r="J149">
        <v>0.54832267000000001</v>
      </c>
      <c r="K149" s="7" t="s">
        <v>9199</v>
      </c>
    </row>
    <row r="150" spans="1:11" x14ac:dyDescent="0.25">
      <c r="A150" s="7" t="s">
        <v>9200</v>
      </c>
      <c r="B150" s="7" t="s">
        <v>9201</v>
      </c>
      <c r="C150" s="7" t="s">
        <v>9202</v>
      </c>
      <c r="D150" s="10">
        <v>44137.250011574077</v>
      </c>
      <c r="E150" s="7" t="s">
        <v>8246</v>
      </c>
      <c r="F150" s="7" t="s">
        <v>8326</v>
      </c>
      <c r="G150" s="7" t="s">
        <v>9203</v>
      </c>
      <c r="H150" s="7" t="s">
        <v>9204</v>
      </c>
      <c r="I150">
        <v>670.45762711999998</v>
      </c>
      <c r="J150">
        <v>1.4915200000000001E-3</v>
      </c>
      <c r="K150" s="7" t="s">
        <v>9205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83826-9329-4072-A4B0-831E7CA54959}">
  <dimension ref="A1:C5"/>
  <sheetViews>
    <sheetView workbookViewId="0">
      <selection activeCell="D11" sqref="D11"/>
    </sheetView>
  </sheetViews>
  <sheetFormatPr defaultRowHeight="15" x14ac:dyDescent="0.25"/>
  <cols>
    <col min="1" max="1" width="10" bestFit="1" customWidth="1"/>
  </cols>
  <sheetData>
    <row r="1" spans="1:3" x14ac:dyDescent="0.25">
      <c r="A1" t="s">
        <v>8310</v>
      </c>
    </row>
    <row r="2" spans="1:3" x14ac:dyDescent="0.25">
      <c r="A2" s="8" t="s">
        <v>8220</v>
      </c>
    </row>
    <row r="3" spans="1:3" x14ac:dyDescent="0.25">
      <c r="A3" s="8" t="s">
        <v>8221</v>
      </c>
    </row>
    <row r="4" spans="1:3" x14ac:dyDescent="0.25">
      <c r="A4" s="8" t="s">
        <v>8222</v>
      </c>
    </row>
    <row r="5" spans="1:3" x14ac:dyDescent="0.25">
      <c r="A5" s="8" t="s">
        <v>8219</v>
      </c>
      <c r="B5" s="8" t="s">
        <v>8221</v>
      </c>
      <c r="C5" s="8" t="s">
        <v>8220</v>
      </c>
    </row>
  </sheetData>
  <conditionalFormatting sqref="A2:A5">
    <cfRule type="colorScale" priority="5">
      <colorScale>
        <cfvo type="min"/>
        <cfvo type="max"/>
        <color rgb="FF63BE7B"/>
        <color rgb="FFFCFCFF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">
    <cfRule type="colorScale" priority="3">
      <colorScale>
        <cfvo type="min"/>
        <cfvo type="max"/>
        <color rgb="FF63BE7B"/>
        <color rgb="FFFCFCFF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">
    <cfRule type="colorScale" priority="1">
      <colorScale>
        <cfvo type="min"/>
        <cfvo type="max"/>
        <color rgb="FF63BE7B"/>
        <color rgb="FFFCFC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A87E2C33-144E-4509-A483-77344826466E}">
  <ds:schemaRefs/>
</ds:datastoreItem>
</file>

<file path=customXml/itemProps2.xml><?xml version="1.0" encoding="utf-8"?>
<ds:datastoreItem xmlns:ds="http://schemas.openxmlformats.org/officeDocument/2006/customXml" ds:itemID="{D681E9B2-9A99-420E-8698-7E38101D1884}">
  <ds:schemaRefs/>
</ds:datastoreItem>
</file>

<file path=customXml/itemProps3.xml><?xml version="1.0" encoding="utf-8"?>
<ds:datastoreItem xmlns:ds="http://schemas.openxmlformats.org/officeDocument/2006/customXml" ds:itemID="{5573E35F-50C0-436C-9C8B-1203260FC088}">
  <ds:schemaRefs/>
</ds:datastoreItem>
</file>

<file path=customXml/itemProps4.xml><?xml version="1.0" encoding="utf-8"?>
<ds:datastoreItem xmlns:ds="http://schemas.openxmlformats.org/officeDocument/2006/customXml" ds:itemID="{E668DF37-6C10-4231-B027-AA96B82258F7}">
  <ds:schemaRefs/>
</ds:datastoreItem>
</file>

<file path=customXml/itemProps5.xml><?xml version="1.0" encoding="utf-8"?>
<ds:datastoreItem xmlns:ds="http://schemas.openxmlformats.org/officeDocument/2006/customXml" ds:itemID="{345EA70B-6659-4CCC-A968-8E6471182ACC}">
  <ds:schemaRefs/>
</ds:datastoreItem>
</file>

<file path=customXml/itemProps6.xml><?xml version="1.0" encoding="utf-8"?>
<ds:datastoreItem xmlns:ds="http://schemas.openxmlformats.org/officeDocument/2006/customXml" ds:itemID="{C595DE43-36CC-4B56-85E4-2405F935D3AA}">
  <ds:schemaRefs/>
</ds:datastoreItem>
</file>

<file path=customXml/itemProps7.xml><?xml version="1.0" encoding="utf-8"?>
<ds:datastoreItem xmlns:ds="http://schemas.openxmlformats.org/officeDocument/2006/customXml" ds:itemID="{C9EE88AA-E445-4E51-93C2-1E5B8F1DADC6}">
  <ds:schemaRefs/>
</ds:datastoreItem>
</file>

<file path=customXml/itemProps8.xml><?xml version="1.0" encoding="utf-8"?>
<ds:datastoreItem xmlns:ds="http://schemas.openxmlformats.org/officeDocument/2006/customXml" ds:itemID="{246B496C-1E12-4637-B1A7-EA150C4E6AB5}">
  <ds:schemaRefs/>
</ds:datastoreItem>
</file>

<file path=customXml/itemProps9.xml><?xml version="1.0" encoding="utf-8"?>
<ds:datastoreItem xmlns:ds="http://schemas.openxmlformats.org/officeDocument/2006/customXml" ds:itemID="{3FAE1B09-F73E-4DC9-8083-036AFDE0C3DA}">
  <ds:schemaRefs/>
</ds:datastoreItem>
</file>

<file path=customXml/itemProps10.xml><?xml version="1.0" encoding="utf-8"?>
<ds:datastoreItem xmlns:ds="http://schemas.openxmlformats.org/officeDocument/2006/customXml" ds:itemID="{A24D5721-8DFE-4CB4-94AE-DA5A2DCF186A}">
  <ds:schemaRefs/>
</ds:datastoreItem>
</file>

<file path=customXml/itemProps11.xml><?xml version="1.0" encoding="utf-8"?>
<ds:datastoreItem xmlns:ds="http://schemas.openxmlformats.org/officeDocument/2006/customXml" ds:itemID="{CB513814-8838-4AA6-9DDE-8AEF57D44203}">
  <ds:schemaRefs/>
</ds:datastoreItem>
</file>

<file path=customXml/itemProps12.xml><?xml version="1.0" encoding="utf-8"?>
<ds:datastoreItem xmlns:ds="http://schemas.openxmlformats.org/officeDocument/2006/customXml" ds:itemID="{67296526-FBE3-46FD-93E0-29EF48972325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2CB7D47B-944E-4A6E-B1DC-8D80C3DA059B}">
  <ds:schemaRefs/>
</ds:datastoreItem>
</file>

<file path=customXml/itemProps14.xml><?xml version="1.0" encoding="utf-8"?>
<ds:datastoreItem xmlns:ds="http://schemas.openxmlformats.org/officeDocument/2006/customXml" ds:itemID="{79B79BC4-0090-4A78-9F23-188CD44C3386}">
  <ds:schemaRefs/>
</ds:datastoreItem>
</file>

<file path=customXml/itemProps15.xml><?xml version="1.0" encoding="utf-8"?>
<ds:datastoreItem xmlns:ds="http://schemas.openxmlformats.org/officeDocument/2006/customXml" ds:itemID="{758186D9-F9E5-451A-A871-02DDF051BFF7}">
  <ds:schemaRefs/>
</ds:datastoreItem>
</file>

<file path=customXml/itemProps16.xml><?xml version="1.0" encoding="utf-8"?>
<ds:datastoreItem xmlns:ds="http://schemas.openxmlformats.org/officeDocument/2006/customXml" ds:itemID="{0A47F873-AF39-410C-BEDB-FC6ED1214551}">
  <ds:schemaRefs/>
</ds:datastoreItem>
</file>

<file path=customXml/itemProps17.xml><?xml version="1.0" encoding="utf-8"?>
<ds:datastoreItem xmlns:ds="http://schemas.openxmlformats.org/officeDocument/2006/customXml" ds:itemID="{4C68B63C-1F6F-47AC-8490-2D3F0D0025DD}">
  <ds:schemaRefs/>
</ds:datastoreItem>
</file>

<file path=customXml/itemProps18.xml><?xml version="1.0" encoding="utf-8"?>
<ds:datastoreItem xmlns:ds="http://schemas.openxmlformats.org/officeDocument/2006/customXml" ds:itemID="{47E2DBA7-7B7C-4206-8FF9-144030B4E7EB}">
  <ds:schemaRefs/>
</ds:datastoreItem>
</file>

<file path=customXml/itemProps19.xml><?xml version="1.0" encoding="utf-8"?>
<ds:datastoreItem xmlns:ds="http://schemas.openxmlformats.org/officeDocument/2006/customXml" ds:itemID="{26B07626-6411-405E-BDF7-14C2E55B7239}">
  <ds:schemaRefs/>
</ds:datastoreItem>
</file>

<file path=customXml/itemProps20.xml><?xml version="1.0" encoding="utf-8"?>
<ds:datastoreItem xmlns:ds="http://schemas.openxmlformats.org/officeDocument/2006/customXml" ds:itemID="{608AE30C-A083-4F91-9587-4D65D6ADC7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Category Stats Pivot</vt:lpstr>
      <vt:lpstr>SubCategory Stats Pivot</vt:lpstr>
      <vt:lpstr>Outcomes Based on Launch Date </vt:lpstr>
      <vt:lpstr>Bonus</vt:lpstr>
      <vt:lpstr>LIve</vt:lpstr>
      <vt:lpstr>Successful</vt:lpstr>
      <vt:lpstr>Failed</vt:lpstr>
      <vt:lpstr>Bonus Statistics</vt:lpstr>
      <vt:lpstr>Sheet2</vt:lpstr>
      <vt:lpstr>Sheet6</vt:lpstr>
      <vt:lpstr>Sheet1</vt:lpstr>
      <vt:lpstr>Currency</vt:lpstr>
      <vt:lpstr>aux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Yakov Krasnikov</cp:lastModifiedBy>
  <dcterms:created xsi:type="dcterms:W3CDTF">2017-04-20T15:17:24Z</dcterms:created>
  <dcterms:modified xsi:type="dcterms:W3CDTF">2020-11-05T16:35:44Z</dcterms:modified>
</cp:coreProperties>
</file>